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3.xml" ContentType="application/vnd.openxmlformats-officedocument.drawing+xml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4.xml" ContentType="application/vnd.openxmlformats-officedocument.drawing+xml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S-OWL\Bachelorarbeit\C_Bemessungstool\CD\"/>
    </mc:Choice>
  </mc:AlternateContent>
  <xr:revisionPtr revIDLastSave="0" documentId="13_ncr:1_{BA6D3667-5B33-40FD-8BC7-7F665795B618}" xr6:coauthVersionLast="46" xr6:coauthVersionMax="46" xr10:uidLastSave="{00000000-0000-0000-0000-000000000000}"/>
  <bookViews>
    <workbookView xWindow="-108" yWindow="-108" windowWidth="23256" windowHeight="12720" tabRatio="932" xr2:uid="{298B1528-B834-465E-82E4-F1F64E214F64}"/>
  </bookViews>
  <sheets>
    <sheet name="Parameter Eingabe &amp; Belastungen" sheetId="7" r:id="rId1"/>
    <sheet name="Parameter Langzeitverhalten" sheetId="1" r:id="rId2"/>
    <sheet name="Bemessung der Kerve" sheetId="13" r:id="rId3"/>
    <sheet name="Mindestbewehrung Beton" sheetId="20" r:id="rId4"/>
    <sheet name="Formel-Parameter" sheetId="3" r:id="rId5"/>
    <sheet name="Schnittgrößen an den Kerven" sheetId="8" r:id="rId6"/>
    <sheet name="Schnittgrößen im Beton" sheetId="19" r:id="rId7"/>
    <sheet name="Daten" sheetId="2" r:id="rId8"/>
    <sheet name="1.7 Stäbe" sheetId="11" r:id="rId9"/>
    <sheet name="LK1 - 4.1 Stäbe - Schnittgrößen" sheetId="17" r:id="rId10"/>
    <sheet name="LK2 - 4.1 Stäbe - Schnittgrößen" sheetId="18" r:id="rId11"/>
    <sheet name="LK3 - 4.1 Stäbe - Schnittgrößen" sheetId="9" r:id="rId12"/>
    <sheet name="LK6 - 4.1 Stäbe - Schnittgrößen" sheetId="16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20" l="1"/>
  <c r="E34" i="20" s="1"/>
  <c r="F8" i="20"/>
  <c r="E44" i="20"/>
  <c r="D6" i="20"/>
  <c r="F6" i="20" s="1"/>
  <c r="E32" i="20"/>
  <c r="E30" i="20"/>
  <c r="AB9" i="19"/>
  <c r="AC9" i="19"/>
  <c r="AD9" i="19"/>
  <c r="AE9" i="19"/>
  <c r="AB10" i="19"/>
  <c r="AC10" i="19"/>
  <c r="AD10" i="19"/>
  <c r="AE10" i="19"/>
  <c r="AB11" i="19"/>
  <c r="AC11" i="19"/>
  <c r="AD11" i="19"/>
  <c r="AE11" i="19"/>
  <c r="AB12" i="19"/>
  <c r="AC12" i="19"/>
  <c r="AD12" i="19"/>
  <c r="AE12" i="19"/>
  <c r="AB13" i="19"/>
  <c r="AC13" i="19"/>
  <c r="AD13" i="19"/>
  <c r="AE13" i="19"/>
  <c r="AB14" i="19"/>
  <c r="AC14" i="19"/>
  <c r="AD14" i="19"/>
  <c r="AE14" i="19"/>
  <c r="AB15" i="19"/>
  <c r="AC15" i="19"/>
  <c r="AD15" i="19"/>
  <c r="AE15" i="19"/>
  <c r="AB16" i="19"/>
  <c r="AC16" i="19"/>
  <c r="AD16" i="19"/>
  <c r="AE16" i="19"/>
  <c r="AB17" i="19"/>
  <c r="AC17" i="19"/>
  <c r="AD17" i="19"/>
  <c r="AE17" i="19"/>
  <c r="AB18" i="19"/>
  <c r="AC18" i="19"/>
  <c r="AD18" i="19"/>
  <c r="AE18" i="19"/>
  <c r="AB19" i="19"/>
  <c r="AC19" i="19"/>
  <c r="AD19" i="19"/>
  <c r="AE19" i="19"/>
  <c r="AB20" i="19"/>
  <c r="AC20" i="19"/>
  <c r="AD20" i="19"/>
  <c r="AE20" i="19"/>
  <c r="AB21" i="19"/>
  <c r="AC21" i="19"/>
  <c r="AD21" i="19"/>
  <c r="AE21" i="19"/>
  <c r="AB22" i="19"/>
  <c r="AC22" i="19"/>
  <c r="AD22" i="19"/>
  <c r="AE22" i="19"/>
  <c r="AB23" i="19"/>
  <c r="AC23" i="19"/>
  <c r="AD23" i="19"/>
  <c r="AE23" i="19"/>
  <c r="AB24" i="19"/>
  <c r="AC24" i="19"/>
  <c r="AD24" i="19"/>
  <c r="AE24" i="19"/>
  <c r="AB25" i="19"/>
  <c r="AC25" i="19"/>
  <c r="AD25" i="19"/>
  <c r="AE25" i="19"/>
  <c r="AB26" i="19"/>
  <c r="AC26" i="19"/>
  <c r="AD26" i="19"/>
  <c r="AE26" i="19"/>
  <c r="AB27" i="19"/>
  <c r="AC27" i="19"/>
  <c r="AD27" i="19"/>
  <c r="AE27" i="19"/>
  <c r="AB28" i="19"/>
  <c r="AC28" i="19"/>
  <c r="AD28" i="19"/>
  <c r="AE28" i="19"/>
  <c r="AB29" i="19"/>
  <c r="AC29" i="19"/>
  <c r="AD29" i="19"/>
  <c r="AE29" i="19"/>
  <c r="AB30" i="19"/>
  <c r="AC30" i="19"/>
  <c r="AD30" i="19"/>
  <c r="AE30" i="19"/>
  <c r="AB31" i="19"/>
  <c r="AC31" i="19"/>
  <c r="AD31" i="19"/>
  <c r="AE31" i="19"/>
  <c r="AB32" i="19"/>
  <c r="AC32" i="19"/>
  <c r="AD32" i="19"/>
  <c r="AE32" i="19"/>
  <c r="AB33" i="19"/>
  <c r="AC33" i="19"/>
  <c r="AD33" i="19"/>
  <c r="AE33" i="19"/>
  <c r="AB34" i="19"/>
  <c r="AC34" i="19"/>
  <c r="AD34" i="19"/>
  <c r="AE34" i="19"/>
  <c r="AB35" i="19"/>
  <c r="AC35" i="19"/>
  <c r="AD35" i="19"/>
  <c r="AE35" i="19"/>
  <c r="AB36" i="19"/>
  <c r="AC36" i="19"/>
  <c r="AD36" i="19"/>
  <c r="AE36" i="19"/>
  <c r="AB37" i="19"/>
  <c r="AC37" i="19"/>
  <c r="AD37" i="19"/>
  <c r="AE37" i="19"/>
  <c r="AB38" i="19"/>
  <c r="AC38" i="19"/>
  <c r="AD38" i="19"/>
  <c r="AE38" i="19"/>
  <c r="AB39" i="19"/>
  <c r="AC39" i="19"/>
  <c r="AD39" i="19"/>
  <c r="AE39" i="19"/>
  <c r="AB40" i="19"/>
  <c r="AC40" i="19"/>
  <c r="AD40" i="19"/>
  <c r="AE40" i="19"/>
  <c r="AB41" i="19"/>
  <c r="AC41" i="19"/>
  <c r="AD41" i="19"/>
  <c r="AE41" i="19"/>
  <c r="AB42" i="19"/>
  <c r="AC42" i="19"/>
  <c r="AD42" i="19"/>
  <c r="AE42" i="19"/>
  <c r="AB43" i="19"/>
  <c r="AC43" i="19"/>
  <c r="AD43" i="19"/>
  <c r="AE43" i="19"/>
  <c r="AB44" i="19"/>
  <c r="AC44" i="19"/>
  <c r="AD44" i="19"/>
  <c r="AE44" i="19"/>
  <c r="AB45" i="19"/>
  <c r="AC45" i="19"/>
  <c r="AD45" i="19"/>
  <c r="AE45" i="19"/>
  <c r="AB46" i="19"/>
  <c r="AC46" i="19"/>
  <c r="AD46" i="19"/>
  <c r="AE46" i="19"/>
  <c r="AB47" i="19"/>
  <c r="AC47" i="19"/>
  <c r="AD47" i="19"/>
  <c r="AE47" i="19"/>
  <c r="AB48" i="19"/>
  <c r="AC48" i="19"/>
  <c r="AD48" i="19"/>
  <c r="AE48" i="19"/>
  <c r="AB49" i="19"/>
  <c r="AC49" i="19"/>
  <c r="AD49" i="19"/>
  <c r="AE49" i="19"/>
  <c r="AB50" i="19"/>
  <c r="AC50" i="19"/>
  <c r="AD50" i="19"/>
  <c r="AE50" i="19"/>
  <c r="AB51" i="19"/>
  <c r="AC51" i="19"/>
  <c r="AD51" i="19"/>
  <c r="AE51" i="19"/>
  <c r="AB52" i="19"/>
  <c r="AC52" i="19"/>
  <c r="AD52" i="19"/>
  <c r="AE52" i="19"/>
  <c r="AB53" i="19"/>
  <c r="AC53" i="19"/>
  <c r="AD53" i="19"/>
  <c r="AE53" i="19"/>
  <c r="AB54" i="19"/>
  <c r="AC54" i="19"/>
  <c r="AD54" i="19"/>
  <c r="AE54" i="19"/>
  <c r="AB55" i="19"/>
  <c r="AC55" i="19"/>
  <c r="AD55" i="19"/>
  <c r="AE55" i="19"/>
  <c r="AB56" i="19"/>
  <c r="AC56" i="19"/>
  <c r="AD56" i="19"/>
  <c r="AE56" i="19"/>
  <c r="AB57" i="19"/>
  <c r="AC57" i="19"/>
  <c r="AD57" i="19"/>
  <c r="AE57" i="19"/>
  <c r="AB58" i="19"/>
  <c r="AC58" i="19"/>
  <c r="AD58" i="19"/>
  <c r="AE58" i="19"/>
  <c r="AB59" i="19"/>
  <c r="AC59" i="19"/>
  <c r="AD59" i="19"/>
  <c r="AE59" i="19"/>
  <c r="AB60" i="19"/>
  <c r="AC60" i="19"/>
  <c r="AD60" i="19"/>
  <c r="AE60" i="19"/>
  <c r="AB61" i="19"/>
  <c r="AC61" i="19"/>
  <c r="AD61" i="19"/>
  <c r="AE61" i="19"/>
  <c r="AB62" i="19"/>
  <c r="AC62" i="19"/>
  <c r="AD62" i="19"/>
  <c r="AE62" i="19"/>
  <c r="AB63" i="19"/>
  <c r="AC63" i="19"/>
  <c r="AD63" i="19"/>
  <c r="AE63" i="19"/>
  <c r="AB64" i="19"/>
  <c r="AC64" i="19"/>
  <c r="AD64" i="19"/>
  <c r="AE64" i="19"/>
  <c r="AB65" i="19"/>
  <c r="AC65" i="19"/>
  <c r="AD65" i="19"/>
  <c r="AE65" i="19"/>
  <c r="AB66" i="19"/>
  <c r="AC66" i="19"/>
  <c r="AD66" i="19"/>
  <c r="AE66" i="19"/>
  <c r="AB67" i="19"/>
  <c r="AC67" i="19"/>
  <c r="AD67" i="19"/>
  <c r="AE67" i="19"/>
  <c r="AB68" i="19"/>
  <c r="AC68" i="19"/>
  <c r="AD68" i="19"/>
  <c r="AE68" i="19"/>
  <c r="AB69" i="19"/>
  <c r="AC69" i="19"/>
  <c r="AD69" i="19"/>
  <c r="AE69" i="19"/>
  <c r="AB70" i="19"/>
  <c r="AC70" i="19"/>
  <c r="AD70" i="19"/>
  <c r="AE70" i="19"/>
  <c r="AB71" i="19"/>
  <c r="AC71" i="19"/>
  <c r="AD71" i="19"/>
  <c r="AE71" i="19"/>
  <c r="AB72" i="19"/>
  <c r="AC72" i="19"/>
  <c r="AD72" i="19"/>
  <c r="AE72" i="19"/>
  <c r="AB73" i="19"/>
  <c r="AC73" i="19"/>
  <c r="AD73" i="19"/>
  <c r="AE73" i="19"/>
  <c r="AB74" i="19"/>
  <c r="AC74" i="19"/>
  <c r="AD74" i="19"/>
  <c r="AE74" i="19"/>
  <c r="AB75" i="19"/>
  <c r="AC75" i="19"/>
  <c r="AD75" i="19"/>
  <c r="AE75" i="19"/>
  <c r="AB76" i="19"/>
  <c r="AC76" i="19"/>
  <c r="AD76" i="19"/>
  <c r="AE76" i="19"/>
  <c r="AB77" i="19"/>
  <c r="AC77" i="19"/>
  <c r="AD77" i="19"/>
  <c r="AE77" i="19"/>
  <c r="AB78" i="19"/>
  <c r="AC78" i="19"/>
  <c r="AD78" i="19"/>
  <c r="AE78" i="19"/>
  <c r="AB79" i="19"/>
  <c r="AC79" i="19"/>
  <c r="AD79" i="19"/>
  <c r="AE79" i="19"/>
  <c r="AB80" i="19"/>
  <c r="AC80" i="19"/>
  <c r="AD80" i="19"/>
  <c r="AE80" i="19"/>
  <c r="AB81" i="19"/>
  <c r="AC81" i="19"/>
  <c r="AD81" i="19"/>
  <c r="AE81" i="19"/>
  <c r="AB82" i="19"/>
  <c r="AC82" i="19"/>
  <c r="AD82" i="19"/>
  <c r="AE82" i="19"/>
  <c r="AB83" i="19"/>
  <c r="AC83" i="19"/>
  <c r="AD83" i="19"/>
  <c r="AE83" i="19"/>
  <c r="AB84" i="19"/>
  <c r="AC84" i="19"/>
  <c r="AD84" i="19"/>
  <c r="AE84" i="19"/>
  <c r="AB85" i="19"/>
  <c r="AC85" i="19"/>
  <c r="AD85" i="19"/>
  <c r="AE85" i="19"/>
  <c r="AB86" i="19"/>
  <c r="AC86" i="19"/>
  <c r="AD86" i="19"/>
  <c r="AE86" i="19"/>
  <c r="AB87" i="19"/>
  <c r="AC87" i="19"/>
  <c r="AD87" i="19"/>
  <c r="AE87" i="19"/>
  <c r="AB88" i="19"/>
  <c r="AC88" i="19"/>
  <c r="AD88" i="19"/>
  <c r="AE88" i="19"/>
  <c r="AB89" i="19"/>
  <c r="AC89" i="19"/>
  <c r="AD89" i="19"/>
  <c r="AE89" i="19"/>
  <c r="AB90" i="19"/>
  <c r="AC90" i="19"/>
  <c r="AD90" i="19"/>
  <c r="AE90" i="19"/>
  <c r="AB91" i="19"/>
  <c r="AC91" i="19"/>
  <c r="AD91" i="19"/>
  <c r="AE91" i="19"/>
  <c r="AB92" i="19"/>
  <c r="AC92" i="19"/>
  <c r="AD92" i="19"/>
  <c r="AE92" i="19"/>
  <c r="AB93" i="19"/>
  <c r="AC93" i="19"/>
  <c r="AD93" i="19"/>
  <c r="AE93" i="19"/>
  <c r="AB94" i="19"/>
  <c r="AC94" i="19"/>
  <c r="AD94" i="19"/>
  <c r="AE94" i="19"/>
  <c r="AB95" i="19"/>
  <c r="AC95" i="19"/>
  <c r="AD95" i="19"/>
  <c r="AE95" i="19"/>
  <c r="AB96" i="19"/>
  <c r="AC96" i="19"/>
  <c r="AD96" i="19"/>
  <c r="AE96" i="19"/>
  <c r="AB97" i="19"/>
  <c r="AC97" i="19"/>
  <c r="AD97" i="19"/>
  <c r="AE97" i="19"/>
  <c r="AB98" i="19"/>
  <c r="AC98" i="19"/>
  <c r="AD98" i="19"/>
  <c r="AE98" i="19"/>
  <c r="AB99" i="19"/>
  <c r="AC99" i="19"/>
  <c r="AD99" i="19"/>
  <c r="AE99" i="19"/>
  <c r="AB100" i="19"/>
  <c r="AC100" i="19"/>
  <c r="AD100" i="19"/>
  <c r="AE100" i="19"/>
  <c r="AB101" i="19"/>
  <c r="AC101" i="19"/>
  <c r="AD101" i="19"/>
  <c r="AE101" i="19"/>
  <c r="AB102" i="19"/>
  <c r="AC102" i="19"/>
  <c r="AD102" i="19"/>
  <c r="AE102" i="19"/>
  <c r="AB103" i="19"/>
  <c r="AC103" i="19"/>
  <c r="AD103" i="19"/>
  <c r="AE103" i="19"/>
  <c r="AB104" i="19"/>
  <c r="AC104" i="19"/>
  <c r="AD104" i="19"/>
  <c r="AE104" i="19"/>
  <c r="AB105" i="19"/>
  <c r="AC105" i="19"/>
  <c r="AD105" i="19"/>
  <c r="AE105" i="19"/>
  <c r="AB106" i="19"/>
  <c r="AC106" i="19"/>
  <c r="AD106" i="19"/>
  <c r="AE106" i="19"/>
  <c r="AB107" i="19"/>
  <c r="AC107" i="19"/>
  <c r="AD107" i="19"/>
  <c r="AE107" i="19"/>
  <c r="AB108" i="19"/>
  <c r="AC108" i="19"/>
  <c r="AD108" i="19"/>
  <c r="AE108" i="19"/>
  <c r="AB109" i="19"/>
  <c r="AC109" i="19"/>
  <c r="AD109" i="19"/>
  <c r="AE109" i="19"/>
  <c r="AB110" i="19"/>
  <c r="AC110" i="19"/>
  <c r="AD110" i="19"/>
  <c r="AE110" i="19"/>
  <c r="AB111" i="19"/>
  <c r="AC111" i="19"/>
  <c r="AD111" i="19"/>
  <c r="AE111" i="19"/>
  <c r="AB112" i="19"/>
  <c r="AC112" i="19"/>
  <c r="AD112" i="19"/>
  <c r="AE112" i="19"/>
  <c r="AB113" i="19"/>
  <c r="AC113" i="19"/>
  <c r="AD113" i="19"/>
  <c r="AE113" i="19"/>
  <c r="AB114" i="19"/>
  <c r="AC114" i="19"/>
  <c r="AD114" i="19"/>
  <c r="AE114" i="19"/>
  <c r="AB115" i="19"/>
  <c r="AC115" i="19"/>
  <c r="AD115" i="19"/>
  <c r="AE115" i="19"/>
  <c r="AB116" i="19"/>
  <c r="AC116" i="19"/>
  <c r="AD116" i="19"/>
  <c r="AE116" i="19"/>
  <c r="AB117" i="19"/>
  <c r="AC117" i="19"/>
  <c r="AD117" i="19"/>
  <c r="AE117" i="19"/>
  <c r="AB118" i="19"/>
  <c r="AC118" i="19"/>
  <c r="AD118" i="19"/>
  <c r="AE118" i="19"/>
  <c r="AB119" i="19"/>
  <c r="AC119" i="19"/>
  <c r="AD119" i="19"/>
  <c r="AE119" i="19"/>
  <c r="AB120" i="19"/>
  <c r="AC120" i="19"/>
  <c r="AD120" i="19"/>
  <c r="AE120" i="19"/>
  <c r="AB121" i="19"/>
  <c r="AC121" i="19"/>
  <c r="AD121" i="19"/>
  <c r="AE121" i="19"/>
  <c r="AB122" i="19"/>
  <c r="AC122" i="19"/>
  <c r="AD122" i="19"/>
  <c r="AE122" i="19"/>
  <c r="AB123" i="19"/>
  <c r="AC123" i="19"/>
  <c r="AD123" i="19"/>
  <c r="AE123" i="19"/>
  <c r="AB124" i="19"/>
  <c r="AC124" i="19"/>
  <c r="AD124" i="19"/>
  <c r="AE124" i="19"/>
  <c r="AB125" i="19"/>
  <c r="AC125" i="19"/>
  <c r="AD125" i="19"/>
  <c r="AE125" i="19"/>
  <c r="AB126" i="19"/>
  <c r="AC126" i="19"/>
  <c r="AD126" i="19"/>
  <c r="AE126" i="19"/>
  <c r="AB127" i="19"/>
  <c r="AC127" i="19"/>
  <c r="AD127" i="19"/>
  <c r="AE127" i="19"/>
  <c r="AB128" i="19"/>
  <c r="AC128" i="19"/>
  <c r="AD128" i="19"/>
  <c r="AE128" i="19"/>
  <c r="AB129" i="19"/>
  <c r="AC129" i="19"/>
  <c r="AD129" i="19"/>
  <c r="AE129" i="19"/>
  <c r="AB130" i="19"/>
  <c r="AC130" i="19"/>
  <c r="AD130" i="19"/>
  <c r="AE130" i="19"/>
  <c r="AB131" i="19"/>
  <c r="AC131" i="19"/>
  <c r="AD131" i="19"/>
  <c r="AE131" i="19"/>
  <c r="AB132" i="19"/>
  <c r="AC132" i="19"/>
  <c r="AD132" i="19"/>
  <c r="AE132" i="19"/>
  <c r="AB133" i="19"/>
  <c r="AC133" i="19"/>
  <c r="AD133" i="19"/>
  <c r="AE133" i="19"/>
  <c r="AB134" i="19"/>
  <c r="AC134" i="19"/>
  <c r="AD134" i="19"/>
  <c r="AE134" i="19"/>
  <c r="AB135" i="19"/>
  <c r="AC135" i="19"/>
  <c r="AD135" i="19"/>
  <c r="AE135" i="19"/>
  <c r="AB136" i="19"/>
  <c r="AC136" i="19"/>
  <c r="AD136" i="19"/>
  <c r="AE136" i="19"/>
  <c r="AB137" i="19"/>
  <c r="AC137" i="19"/>
  <c r="AD137" i="19"/>
  <c r="AE137" i="19"/>
  <c r="AB138" i="19"/>
  <c r="AC138" i="19"/>
  <c r="AD138" i="19"/>
  <c r="AE138" i="19"/>
  <c r="AB139" i="19"/>
  <c r="AC139" i="19"/>
  <c r="AD139" i="19"/>
  <c r="AE139" i="19"/>
  <c r="AB140" i="19"/>
  <c r="AC140" i="19"/>
  <c r="AD140" i="19"/>
  <c r="AE140" i="19"/>
  <c r="AB141" i="19"/>
  <c r="AC141" i="19"/>
  <c r="AD141" i="19"/>
  <c r="AE141" i="19"/>
  <c r="AB142" i="19"/>
  <c r="AC142" i="19"/>
  <c r="AD142" i="19"/>
  <c r="AE142" i="19"/>
  <c r="AB143" i="19"/>
  <c r="AC143" i="19"/>
  <c r="AD143" i="19"/>
  <c r="AE143" i="19"/>
  <c r="AB144" i="19"/>
  <c r="AC144" i="19"/>
  <c r="AD144" i="19"/>
  <c r="AE144" i="19"/>
  <c r="AB145" i="19"/>
  <c r="AC145" i="19"/>
  <c r="AD145" i="19"/>
  <c r="AE145" i="19"/>
  <c r="AB146" i="19"/>
  <c r="AC146" i="19"/>
  <c r="AD146" i="19"/>
  <c r="AE146" i="19"/>
  <c r="AB147" i="19"/>
  <c r="AC147" i="19"/>
  <c r="AD147" i="19"/>
  <c r="AE147" i="19"/>
  <c r="AB148" i="19"/>
  <c r="AC148" i="19"/>
  <c r="AD148" i="19"/>
  <c r="AE148" i="19"/>
  <c r="AB149" i="19"/>
  <c r="AC149" i="19"/>
  <c r="AD149" i="19"/>
  <c r="AE149" i="19"/>
  <c r="AB150" i="19"/>
  <c r="AC150" i="19"/>
  <c r="AD150" i="19"/>
  <c r="AE150" i="19"/>
  <c r="AB151" i="19"/>
  <c r="AC151" i="19"/>
  <c r="AD151" i="19"/>
  <c r="AE151" i="19"/>
  <c r="AB152" i="19"/>
  <c r="AC152" i="19"/>
  <c r="AD152" i="19"/>
  <c r="AE152" i="19"/>
  <c r="AB153" i="19"/>
  <c r="AC153" i="19"/>
  <c r="AD153" i="19"/>
  <c r="AE153" i="19"/>
  <c r="AB154" i="19"/>
  <c r="AC154" i="19"/>
  <c r="AD154" i="19"/>
  <c r="AE154" i="19"/>
  <c r="AB155" i="19"/>
  <c r="AC155" i="19"/>
  <c r="AD155" i="19"/>
  <c r="AE155" i="19"/>
  <c r="AB156" i="19"/>
  <c r="AC156" i="19"/>
  <c r="AD156" i="19"/>
  <c r="AE156" i="19"/>
  <c r="AB157" i="19"/>
  <c r="AC157" i="19"/>
  <c r="AD157" i="19"/>
  <c r="AE157" i="19"/>
  <c r="AB158" i="19"/>
  <c r="AC158" i="19"/>
  <c r="AD158" i="19"/>
  <c r="AE158" i="19"/>
  <c r="AB159" i="19"/>
  <c r="AC159" i="19"/>
  <c r="AD159" i="19"/>
  <c r="AE159" i="19"/>
  <c r="AB160" i="19"/>
  <c r="AC160" i="19"/>
  <c r="AD160" i="19"/>
  <c r="AE160" i="19"/>
  <c r="AB161" i="19"/>
  <c r="AC161" i="19"/>
  <c r="AD161" i="19"/>
  <c r="AE161" i="19"/>
  <c r="AB162" i="19"/>
  <c r="AC162" i="19"/>
  <c r="AD162" i="19"/>
  <c r="AE162" i="19"/>
  <c r="AB163" i="19"/>
  <c r="AC163" i="19"/>
  <c r="AD163" i="19"/>
  <c r="AE163" i="19"/>
  <c r="AB164" i="19"/>
  <c r="AC164" i="19"/>
  <c r="AD164" i="19"/>
  <c r="AE164" i="19"/>
  <c r="AB165" i="19"/>
  <c r="AC165" i="19"/>
  <c r="AD165" i="19"/>
  <c r="AE165" i="19"/>
  <c r="AB166" i="19"/>
  <c r="AC166" i="19"/>
  <c r="AD166" i="19"/>
  <c r="AE166" i="19"/>
  <c r="AB167" i="19"/>
  <c r="AC167" i="19"/>
  <c r="AD167" i="19"/>
  <c r="AE167" i="19"/>
  <c r="AB168" i="19"/>
  <c r="AC168" i="19"/>
  <c r="AD168" i="19"/>
  <c r="AE168" i="19"/>
  <c r="AB169" i="19"/>
  <c r="AC169" i="19"/>
  <c r="AD169" i="19"/>
  <c r="AE169" i="19"/>
  <c r="AB170" i="19"/>
  <c r="AC170" i="19"/>
  <c r="AD170" i="19"/>
  <c r="AE170" i="19"/>
  <c r="AB171" i="19"/>
  <c r="AC171" i="19"/>
  <c r="AD171" i="19"/>
  <c r="AE171" i="19"/>
  <c r="AB172" i="19"/>
  <c r="AC172" i="19"/>
  <c r="AD172" i="19"/>
  <c r="AE172" i="19"/>
  <c r="AB173" i="19"/>
  <c r="AC173" i="19"/>
  <c r="AD173" i="19"/>
  <c r="AE173" i="19"/>
  <c r="AB174" i="19"/>
  <c r="AC174" i="19"/>
  <c r="AD174" i="19"/>
  <c r="AE174" i="19"/>
  <c r="AB175" i="19"/>
  <c r="AC175" i="19"/>
  <c r="AD175" i="19"/>
  <c r="AE175" i="19"/>
  <c r="AB176" i="19"/>
  <c r="AC176" i="19"/>
  <c r="AD176" i="19"/>
  <c r="AE176" i="19"/>
  <c r="AB177" i="19"/>
  <c r="AC177" i="19"/>
  <c r="AD177" i="19"/>
  <c r="AE177" i="19"/>
  <c r="AB178" i="19"/>
  <c r="AC178" i="19"/>
  <c r="AD178" i="19"/>
  <c r="AE178" i="19"/>
  <c r="AB179" i="19"/>
  <c r="AC179" i="19"/>
  <c r="AD179" i="19"/>
  <c r="AE179" i="19"/>
  <c r="AB180" i="19"/>
  <c r="AC180" i="19"/>
  <c r="AD180" i="19"/>
  <c r="AE180" i="19"/>
  <c r="AB181" i="19"/>
  <c r="AC181" i="19"/>
  <c r="AD181" i="19"/>
  <c r="AE181" i="19"/>
  <c r="AB182" i="19"/>
  <c r="AC182" i="19"/>
  <c r="AD182" i="19"/>
  <c r="AE182" i="19"/>
  <c r="AB183" i="19"/>
  <c r="AC183" i="19"/>
  <c r="AD183" i="19"/>
  <c r="AE183" i="19"/>
  <c r="AB184" i="19"/>
  <c r="AC184" i="19"/>
  <c r="AD184" i="19"/>
  <c r="AE184" i="19"/>
  <c r="AB185" i="19"/>
  <c r="AC185" i="19"/>
  <c r="AD185" i="19"/>
  <c r="AE185" i="19"/>
  <c r="AB186" i="19"/>
  <c r="AC186" i="19"/>
  <c r="AD186" i="19"/>
  <c r="AE186" i="19"/>
  <c r="AB187" i="19"/>
  <c r="AC187" i="19"/>
  <c r="AD187" i="19"/>
  <c r="AE187" i="19"/>
  <c r="AB188" i="19"/>
  <c r="AC188" i="19"/>
  <c r="AD188" i="19"/>
  <c r="AE188" i="19"/>
  <c r="AB189" i="19"/>
  <c r="AC189" i="19"/>
  <c r="AD189" i="19"/>
  <c r="AE189" i="19"/>
  <c r="AB190" i="19"/>
  <c r="AC190" i="19"/>
  <c r="AD190" i="19"/>
  <c r="AE190" i="19"/>
  <c r="AB191" i="19"/>
  <c r="AC191" i="19"/>
  <c r="AD191" i="19"/>
  <c r="AE191" i="19"/>
  <c r="AB192" i="19"/>
  <c r="AC192" i="19"/>
  <c r="AD192" i="19"/>
  <c r="AE192" i="19"/>
  <c r="AB193" i="19"/>
  <c r="AC193" i="19"/>
  <c r="AD193" i="19"/>
  <c r="AE193" i="19"/>
  <c r="AB194" i="19"/>
  <c r="AC194" i="19"/>
  <c r="AD194" i="19"/>
  <c r="AE194" i="19"/>
  <c r="AB195" i="19"/>
  <c r="AC195" i="19"/>
  <c r="AD195" i="19"/>
  <c r="AE195" i="19"/>
  <c r="AB196" i="19"/>
  <c r="AC196" i="19"/>
  <c r="AD196" i="19"/>
  <c r="AE196" i="19"/>
  <c r="AB197" i="19"/>
  <c r="AC197" i="19"/>
  <c r="AD197" i="19"/>
  <c r="AE197" i="19"/>
  <c r="AB198" i="19"/>
  <c r="AC198" i="19"/>
  <c r="AD198" i="19"/>
  <c r="AE198" i="19"/>
  <c r="AB199" i="19"/>
  <c r="AC199" i="19"/>
  <c r="AD199" i="19"/>
  <c r="AE199" i="19"/>
  <c r="AB200" i="19"/>
  <c r="AC200" i="19"/>
  <c r="AD200" i="19"/>
  <c r="AE200" i="19"/>
  <c r="AB201" i="19"/>
  <c r="AC201" i="19"/>
  <c r="AD201" i="19"/>
  <c r="AE201" i="19"/>
  <c r="AB202" i="19"/>
  <c r="AC202" i="19"/>
  <c r="AD202" i="19"/>
  <c r="AE202" i="19"/>
  <c r="AB203" i="19"/>
  <c r="AC203" i="19"/>
  <c r="AD203" i="19"/>
  <c r="AE203" i="19"/>
  <c r="AB204" i="19"/>
  <c r="AC204" i="19"/>
  <c r="AD204" i="19"/>
  <c r="AE204" i="19"/>
  <c r="AB205" i="19"/>
  <c r="AC205" i="19"/>
  <c r="AD205" i="19"/>
  <c r="AE205" i="19"/>
  <c r="AB206" i="19"/>
  <c r="AC206" i="19"/>
  <c r="AD206" i="19"/>
  <c r="AE206" i="19"/>
  <c r="AB207" i="19"/>
  <c r="AC207" i="19"/>
  <c r="AD207" i="19"/>
  <c r="AE207" i="19"/>
  <c r="AB208" i="19"/>
  <c r="AC208" i="19"/>
  <c r="AD208" i="19"/>
  <c r="AE208" i="19"/>
  <c r="AB209" i="19"/>
  <c r="AC209" i="19"/>
  <c r="AD209" i="19"/>
  <c r="AE209" i="19"/>
  <c r="AB210" i="19"/>
  <c r="AC210" i="19"/>
  <c r="AD210" i="19"/>
  <c r="AE210" i="19"/>
  <c r="AB211" i="19"/>
  <c r="AC211" i="19"/>
  <c r="AD211" i="19"/>
  <c r="AE211" i="19"/>
  <c r="AB212" i="19"/>
  <c r="AC212" i="19"/>
  <c r="AD212" i="19"/>
  <c r="AE212" i="19"/>
  <c r="AB213" i="19"/>
  <c r="AC213" i="19"/>
  <c r="AD213" i="19"/>
  <c r="AE213" i="19"/>
  <c r="AB214" i="19"/>
  <c r="AC214" i="19"/>
  <c r="AD214" i="19"/>
  <c r="AE214" i="19"/>
  <c r="AB215" i="19"/>
  <c r="AC215" i="19"/>
  <c r="AD215" i="19"/>
  <c r="AE215" i="19"/>
  <c r="AB216" i="19"/>
  <c r="AC216" i="19"/>
  <c r="AD216" i="19"/>
  <c r="AE216" i="19"/>
  <c r="AB217" i="19"/>
  <c r="AC217" i="19"/>
  <c r="AD217" i="19"/>
  <c r="AE217" i="19"/>
  <c r="AB218" i="19"/>
  <c r="AC218" i="19"/>
  <c r="AD218" i="19"/>
  <c r="AE218" i="19"/>
  <c r="AB219" i="19"/>
  <c r="AC219" i="19"/>
  <c r="AD219" i="19"/>
  <c r="AE219" i="19"/>
  <c r="AB220" i="19"/>
  <c r="AC220" i="19"/>
  <c r="AD220" i="19"/>
  <c r="AE220" i="19"/>
  <c r="AB221" i="19"/>
  <c r="AC221" i="19"/>
  <c r="AD221" i="19"/>
  <c r="AE221" i="19"/>
  <c r="AB222" i="19"/>
  <c r="AC222" i="19"/>
  <c r="AD222" i="19"/>
  <c r="AE222" i="19"/>
  <c r="AB223" i="19"/>
  <c r="AC223" i="19"/>
  <c r="AD223" i="19"/>
  <c r="AE223" i="19"/>
  <c r="AB224" i="19"/>
  <c r="AC224" i="19"/>
  <c r="AD224" i="19"/>
  <c r="AE224" i="19"/>
  <c r="AB225" i="19"/>
  <c r="AC225" i="19"/>
  <c r="AD225" i="19"/>
  <c r="AE225" i="19"/>
  <c r="AB226" i="19"/>
  <c r="AC226" i="19"/>
  <c r="AD226" i="19"/>
  <c r="AE226" i="19"/>
  <c r="AB227" i="19"/>
  <c r="AC227" i="19"/>
  <c r="AD227" i="19"/>
  <c r="AE227" i="19"/>
  <c r="AB228" i="19"/>
  <c r="AC228" i="19"/>
  <c r="AD228" i="19"/>
  <c r="AE228" i="19"/>
  <c r="AB229" i="19"/>
  <c r="AC229" i="19"/>
  <c r="AD229" i="19"/>
  <c r="AE229" i="19"/>
  <c r="AB230" i="19"/>
  <c r="AC230" i="19"/>
  <c r="AD230" i="19"/>
  <c r="AE230" i="19"/>
  <c r="AB231" i="19"/>
  <c r="AC231" i="19"/>
  <c r="AD231" i="19"/>
  <c r="AE231" i="19"/>
  <c r="AB232" i="19"/>
  <c r="AC232" i="19"/>
  <c r="AD232" i="19"/>
  <c r="AE232" i="19"/>
  <c r="AB233" i="19"/>
  <c r="AC233" i="19"/>
  <c r="AD233" i="19"/>
  <c r="AE233" i="19"/>
  <c r="AB234" i="19"/>
  <c r="AC234" i="19"/>
  <c r="AD234" i="19"/>
  <c r="AE234" i="19"/>
  <c r="AB235" i="19"/>
  <c r="AC235" i="19"/>
  <c r="AD235" i="19"/>
  <c r="AE235" i="19"/>
  <c r="AB236" i="19"/>
  <c r="AC236" i="19"/>
  <c r="AD236" i="19"/>
  <c r="AE236" i="19"/>
  <c r="AB237" i="19"/>
  <c r="AC237" i="19"/>
  <c r="AD237" i="19"/>
  <c r="AE237" i="19"/>
  <c r="AB238" i="19"/>
  <c r="AC238" i="19"/>
  <c r="AD238" i="19"/>
  <c r="AE238" i="19"/>
  <c r="AB239" i="19"/>
  <c r="AC239" i="19"/>
  <c r="AD239" i="19"/>
  <c r="AE239" i="19"/>
  <c r="AB240" i="19"/>
  <c r="AC240" i="19"/>
  <c r="AD240" i="19"/>
  <c r="AE240" i="19"/>
  <c r="AB241" i="19"/>
  <c r="AC241" i="19"/>
  <c r="AD241" i="19"/>
  <c r="AE241" i="19"/>
  <c r="AB242" i="19"/>
  <c r="AC242" i="19"/>
  <c r="AD242" i="19"/>
  <c r="AE242" i="19"/>
  <c r="AB243" i="19"/>
  <c r="AC243" i="19"/>
  <c r="AD243" i="19"/>
  <c r="AE243" i="19"/>
  <c r="AB244" i="19"/>
  <c r="AC244" i="19"/>
  <c r="AD244" i="19"/>
  <c r="AE244" i="19"/>
  <c r="AB245" i="19"/>
  <c r="AC245" i="19"/>
  <c r="AD245" i="19"/>
  <c r="AE245" i="19"/>
  <c r="AB246" i="19"/>
  <c r="AC246" i="19"/>
  <c r="AD246" i="19"/>
  <c r="AE246" i="19"/>
  <c r="AB247" i="19"/>
  <c r="AC247" i="19"/>
  <c r="AD247" i="19"/>
  <c r="AE247" i="19"/>
  <c r="AB248" i="19"/>
  <c r="AC248" i="19"/>
  <c r="AD248" i="19"/>
  <c r="AE248" i="19"/>
  <c r="AB249" i="19"/>
  <c r="AC249" i="19"/>
  <c r="AD249" i="19"/>
  <c r="AE249" i="19"/>
  <c r="AB250" i="19"/>
  <c r="AC250" i="19"/>
  <c r="AD250" i="19"/>
  <c r="AE250" i="19"/>
  <c r="AB251" i="19"/>
  <c r="AC251" i="19"/>
  <c r="AD251" i="19"/>
  <c r="AE251" i="19"/>
  <c r="AB252" i="19"/>
  <c r="AC252" i="19"/>
  <c r="AD252" i="19"/>
  <c r="AE252" i="19"/>
  <c r="AB253" i="19"/>
  <c r="AC253" i="19"/>
  <c r="AD253" i="19"/>
  <c r="AE253" i="19"/>
  <c r="AB254" i="19"/>
  <c r="AC254" i="19"/>
  <c r="AD254" i="19"/>
  <c r="AE254" i="19"/>
  <c r="AB255" i="19"/>
  <c r="AC255" i="19"/>
  <c r="AD255" i="19"/>
  <c r="AE255" i="19"/>
  <c r="AB256" i="19"/>
  <c r="AC256" i="19"/>
  <c r="AD256" i="19"/>
  <c r="AE256" i="19"/>
  <c r="AB257" i="19"/>
  <c r="AC257" i="19"/>
  <c r="AD257" i="19"/>
  <c r="AE257" i="19"/>
  <c r="AB258" i="19"/>
  <c r="AC258" i="19"/>
  <c r="AD258" i="19"/>
  <c r="AE258" i="19"/>
  <c r="AB259" i="19"/>
  <c r="AC259" i="19"/>
  <c r="AD259" i="19"/>
  <c r="AE259" i="19"/>
  <c r="AB260" i="19"/>
  <c r="AC260" i="19"/>
  <c r="AD260" i="19"/>
  <c r="AE260" i="19"/>
  <c r="AB261" i="19"/>
  <c r="AC261" i="19"/>
  <c r="AD261" i="19"/>
  <c r="AE261" i="19"/>
  <c r="AB262" i="19"/>
  <c r="AC262" i="19"/>
  <c r="AD262" i="19"/>
  <c r="AE262" i="19"/>
  <c r="AB263" i="19"/>
  <c r="AC263" i="19"/>
  <c r="AD263" i="19"/>
  <c r="AE263" i="19"/>
  <c r="AB264" i="19"/>
  <c r="AC264" i="19"/>
  <c r="AD264" i="19"/>
  <c r="AE264" i="19"/>
  <c r="AB265" i="19"/>
  <c r="AC265" i="19"/>
  <c r="AD265" i="19"/>
  <c r="AE265" i="19"/>
  <c r="AB266" i="19"/>
  <c r="AC266" i="19"/>
  <c r="AD266" i="19"/>
  <c r="AE266" i="19"/>
  <c r="AB267" i="19"/>
  <c r="AC267" i="19"/>
  <c r="AD267" i="19"/>
  <c r="AE267" i="19"/>
  <c r="AB268" i="19"/>
  <c r="AC268" i="19"/>
  <c r="AD268" i="19"/>
  <c r="AE268" i="19"/>
  <c r="AB269" i="19"/>
  <c r="AC269" i="19"/>
  <c r="AD269" i="19"/>
  <c r="AE269" i="19"/>
  <c r="AB270" i="19"/>
  <c r="AC270" i="19"/>
  <c r="AD270" i="19"/>
  <c r="AE270" i="19"/>
  <c r="AB271" i="19"/>
  <c r="AC271" i="19"/>
  <c r="AD271" i="19"/>
  <c r="AE271" i="19"/>
  <c r="AB272" i="19"/>
  <c r="AC272" i="19"/>
  <c r="AD272" i="19"/>
  <c r="AE272" i="19"/>
  <c r="AB273" i="19"/>
  <c r="AC273" i="19"/>
  <c r="AD273" i="19"/>
  <c r="AE273" i="19"/>
  <c r="AB274" i="19"/>
  <c r="AC274" i="19"/>
  <c r="AD274" i="19"/>
  <c r="AE274" i="19"/>
  <c r="AB275" i="19"/>
  <c r="AC275" i="19"/>
  <c r="AD275" i="19"/>
  <c r="AE275" i="19"/>
  <c r="AB276" i="19"/>
  <c r="AC276" i="19"/>
  <c r="AD276" i="19"/>
  <c r="AE276" i="19"/>
  <c r="AB277" i="19"/>
  <c r="AC277" i="19"/>
  <c r="AD277" i="19"/>
  <c r="AE277" i="19"/>
  <c r="AB278" i="19"/>
  <c r="AC278" i="19"/>
  <c r="AD278" i="19"/>
  <c r="AE278" i="19"/>
  <c r="AB279" i="19"/>
  <c r="AC279" i="19"/>
  <c r="AD279" i="19"/>
  <c r="AE279" i="19"/>
  <c r="AB280" i="19"/>
  <c r="AC280" i="19"/>
  <c r="AD280" i="19"/>
  <c r="AE280" i="19"/>
  <c r="AB281" i="19"/>
  <c r="AC281" i="19"/>
  <c r="AD281" i="19"/>
  <c r="AE281" i="19"/>
  <c r="AB282" i="19"/>
  <c r="AC282" i="19"/>
  <c r="AD282" i="19"/>
  <c r="AE282" i="19"/>
  <c r="AB283" i="19"/>
  <c r="AC283" i="19"/>
  <c r="AD283" i="19"/>
  <c r="AE283" i="19"/>
  <c r="AB284" i="19"/>
  <c r="AC284" i="19"/>
  <c r="AD284" i="19"/>
  <c r="AE284" i="19"/>
  <c r="AB285" i="19"/>
  <c r="AC285" i="19"/>
  <c r="AD285" i="19"/>
  <c r="AE285" i="19"/>
  <c r="AB286" i="19"/>
  <c r="AC286" i="19"/>
  <c r="AD286" i="19"/>
  <c r="AE286" i="19"/>
  <c r="AB287" i="19"/>
  <c r="AC287" i="19"/>
  <c r="AD287" i="19"/>
  <c r="AE287" i="19"/>
  <c r="AB288" i="19"/>
  <c r="AC288" i="19"/>
  <c r="AD288" i="19"/>
  <c r="AE288" i="19"/>
  <c r="AB289" i="19"/>
  <c r="AC289" i="19"/>
  <c r="AD289" i="19"/>
  <c r="AE289" i="19"/>
  <c r="AB290" i="19"/>
  <c r="AC290" i="19"/>
  <c r="AD290" i="19"/>
  <c r="AE290" i="19"/>
  <c r="AB291" i="19"/>
  <c r="AC291" i="19"/>
  <c r="AD291" i="19"/>
  <c r="AE291" i="19"/>
  <c r="AB292" i="19"/>
  <c r="AC292" i="19"/>
  <c r="AD292" i="19"/>
  <c r="AE292" i="19"/>
  <c r="AB293" i="19"/>
  <c r="AC293" i="19"/>
  <c r="AD293" i="19"/>
  <c r="AE293" i="19"/>
  <c r="AB294" i="19"/>
  <c r="AC294" i="19"/>
  <c r="AD294" i="19"/>
  <c r="AE294" i="19"/>
  <c r="AB295" i="19"/>
  <c r="AC295" i="19"/>
  <c r="AD295" i="19"/>
  <c r="AE295" i="19"/>
  <c r="AB296" i="19"/>
  <c r="AC296" i="19"/>
  <c r="AD296" i="19"/>
  <c r="AE296" i="19"/>
  <c r="AB297" i="19"/>
  <c r="AC297" i="19"/>
  <c r="AD297" i="19"/>
  <c r="AE297" i="19"/>
  <c r="AB298" i="19"/>
  <c r="AC298" i="19"/>
  <c r="AD298" i="19"/>
  <c r="AE298" i="19"/>
  <c r="AB299" i="19"/>
  <c r="AC299" i="19"/>
  <c r="AD299" i="19"/>
  <c r="AE299" i="19"/>
  <c r="AB300" i="19"/>
  <c r="AC300" i="19"/>
  <c r="AD300" i="19"/>
  <c r="AE300" i="19"/>
  <c r="AB301" i="19"/>
  <c r="AC301" i="19"/>
  <c r="AD301" i="19"/>
  <c r="AE301" i="19"/>
  <c r="AB302" i="19"/>
  <c r="AC302" i="19"/>
  <c r="AD302" i="19"/>
  <c r="AE302" i="19"/>
  <c r="AB303" i="19"/>
  <c r="AC303" i="19"/>
  <c r="AD303" i="19"/>
  <c r="AE303" i="19"/>
  <c r="AB304" i="19"/>
  <c r="AC304" i="19"/>
  <c r="AD304" i="19"/>
  <c r="AE304" i="19"/>
  <c r="AB305" i="19"/>
  <c r="AC305" i="19"/>
  <c r="AD305" i="19"/>
  <c r="AE305" i="19"/>
  <c r="AB306" i="19"/>
  <c r="AC306" i="19"/>
  <c r="AD306" i="19"/>
  <c r="AE306" i="19"/>
  <c r="AB307" i="19"/>
  <c r="AC307" i="19"/>
  <c r="AD307" i="19"/>
  <c r="AE307" i="19"/>
  <c r="AB308" i="19"/>
  <c r="AC308" i="19"/>
  <c r="AD308" i="19"/>
  <c r="AE308" i="19"/>
  <c r="AB309" i="19"/>
  <c r="AC309" i="19"/>
  <c r="AD309" i="19"/>
  <c r="AE309" i="19"/>
  <c r="AB310" i="19"/>
  <c r="AC310" i="19"/>
  <c r="AD310" i="19"/>
  <c r="AE310" i="19"/>
  <c r="AB311" i="19"/>
  <c r="AC311" i="19"/>
  <c r="AD311" i="19"/>
  <c r="AE311" i="19"/>
  <c r="AB312" i="19"/>
  <c r="AC312" i="19"/>
  <c r="AD312" i="19"/>
  <c r="AE312" i="19"/>
  <c r="AB313" i="19"/>
  <c r="AC313" i="19"/>
  <c r="AD313" i="19"/>
  <c r="AE313" i="19"/>
  <c r="AB314" i="19"/>
  <c r="AC314" i="19"/>
  <c r="AD314" i="19"/>
  <c r="AE314" i="19"/>
  <c r="AB315" i="19"/>
  <c r="AC315" i="19"/>
  <c r="AD315" i="19"/>
  <c r="AE315" i="19"/>
  <c r="AB316" i="19"/>
  <c r="AC316" i="19"/>
  <c r="AD316" i="19"/>
  <c r="AE316" i="19"/>
  <c r="AB317" i="19"/>
  <c r="AC317" i="19"/>
  <c r="AD317" i="19"/>
  <c r="AE317" i="19"/>
  <c r="AB318" i="19"/>
  <c r="AC318" i="19"/>
  <c r="AD318" i="19"/>
  <c r="AE318" i="19"/>
  <c r="AB319" i="19"/>
  <c r="AC319" i="19"/>
  <c r="AD319" i="19"/>
  <c r="AE319" i="19"/>
  <c r="AB320" i="19"/>
  <c r="AC320" i="19"/>
  <c r="AD320" i="19"/>
  <c r="AE320" i="19"/>
  <c r="AB321" i="19"/>
  <c r="AC321" i="19"/>
  <c r="AD321" i="19"/>
  <c r="AE321" i="19"/>
  <c r="AB322" i="19"/>
  <c r="AC322" i="19"/>
  <c r="AD322" i="19"/>
  <c r="AE322" i="19"/>
  <c r="AB323" i="19"/>
  <c r="AC323" i="19"/>
  <c r="AD323" i="19"/>
  <c r="AE323" i="19"/>
  <c r="AB324" i="19"/>
  <c r="AC324" i="19"/>
  <c r="AD324" i="19"/>
  <c r="AE324" i="19"/>
  <c r="AB325" i="19"/>
  <c r="AC325" i="19"/>
  <c r="AD325" i="19"/>
  <c r="AE325" i="19"/>
  <c r="AB326" i="19"/>
  <c r="AC326" i="19"/>
  <c r="AD326" i="19"/>
  <c r="AE326" i="19"/>
  <c r="AB327" i="19"/>
  <c r="AC327" i="19"/>
  <c r="AD327" i="19"/>
  <c r="AE327" i="19"/>
  <c r="AB328" i="19"/>
  <c r="AC328" i="19"/>
  <c r="AD328" i="19"/>
  <c r="AE328" i="19"/>
  <c r="AB329" i="19"/>
  <c r="AC329" i="19"/>
  <c r="AD329" i="19"/>
  <c r="AE329" i="19"/>
  <c r="AB330" i="19"/>
  <c r="AC330" i="19"/>
  <c r="AD330" i="19"/>
  <c r="AE330" i="19"/>
  <c r="AB331" i="19"/>
  <c r="AC331" i="19"/>
  <c r="AD331" i="19"/>
  <c r="AE331" i="19"/>
  <c r="AB332" i="19"/>
  <c r="AC332" i="19"/>
  <c r="AD332" i="19"/>
  <c r="AE332" i="19"/>
  <c r="AB333" i="19"/>
  <c r="AC333" i="19"/>
  <c r="AD333" i="19"/>
  <c r="AE333" i="19"/>
  <c r="AB334" i="19"/>
  <c r="AC334" i="19"/>
  <c r="AD334" i="19"/>
  <c r="AE334" i="19"/>
  <c r="AB335" i="19"/>
  <c r="AC335" i="19"/>
  <c r="AD335" i="19"/>
  <c r="AE335" i="19"/>
  <c r="AB336" i="19"/>
  <c r="AC336" i="19"/>
  <c r="AD336" i="19"/>
  <c r="AE336" i="19"/>
  <c r="AB337" i="19"/>
  <c r="AC337" i="19"/>
  <c r="AD337" i="19"/>
  <c r="AE337" i="19"/>
  <c r="AB338" i="19"/>
  <c r="AC338" i="19"/>
  <c r="AD338" i="19"/>
  <c r="AE338" i="19"/>
  <c r="AB339" i="19"/>
  <c r="AC339" i="19"/>
  <c r="AD339" i="19"/>
  <c r="AE339" i="19"/>
  <c r="AB340" i="19"/>
  <c r="AC340" i="19"/>
  <c r="AD340" i="19"/>
  <c r="AE340" i="19"/>
  <c r="AB341" i="19"/>
  <c r="AC341" i="19"/>
  <c r="AD341" i="19"/>
  <c r="AE341" i="19"/>
  <c r="AB342" i="19"/>
  <c r="AC342" i="19"/>
  <c r="AD342" i="19"/>
  <c r="AE342" i="19"/>
  <c r="AB343" i="19"/>
  <c r="AC343" i="19"/>
  <c r="AD343" i="19"/>
  <c r="AE343" i="19"/>
  <c r="AB344" i="19"/>
  <c r="AC344" i="19"/>
  <c r="AD344" i="19"/>
  <c r="AE344" i="19"/>
  <c r="AB345" i="19"/>
  <c r="AC345" i="19"/>
  <c r="AD345" i="19"/>
  <c r="AE345" i="19"/>
  <c r="AB346" i="19"/>
  <c r="AC346" i="19"/>
  <c r="AD346" i="19"/>
  <c r="AE346" i="19"/>
  <c r="AB347" i="19"/>
  <c r="AC347" i="19"/>
  <c r="AD347" i="19"/>
  <c r="AE347" i="19"/>
  <c r="AB348" i="19"/>
  <c r="AC348" i="19"/>
  <c r="AD348" i="19"/>
  <c r="AE348" i="19"/>
  <c r="AB349" i="19"/>
  <c r="AC349" i="19"/>
  <c r="AD349" i="19"/>
  <c r="AE349" i="19"/>
  <c r="AB350" i="19"/>
  <c r="AC350" i="19"/>
  <c r="AD350" i="19"/>
  <c r="AE350" i="19"/>
  <c r="AB351" i="19"/>
  <c r="AC351" i="19"/>
  <c r="AD351" i="19"/>
  <c r="AE351" i="19"/>
  <c r="AB352" i="19"/>
  <c r="AC352" i="19"/>
  <c r="AD352" i="19"/>
  <c r="AE352" i="19"/>
  <c r="AB353" i="19"/>
  <c r="AC353" i="19"/>
  <c r="AD353" i="19"/>
  <c r="AE353" i="19"/>
  <c r="AB354" i="19"/>
  <c r="AC354" i="19"/>
  <c r="AD354" i="19"/>
  <c r="AE354" i="19"/>
  <c r="AB355" i="19"/>
  <c r="AC355" i="19"/>
  <c r="AD355" i="19"/>
  <c r="AE355" i="19"/>
  <c r="AB356" i="19"/>
  <c r="AC356" i="19"/>
  <c r="AD356" i="19"/>
  <c r="AE356" i="19"/>
  <c r="AB357" i="19"/>
  <c r="AC357" i="19"/>
  <c r="AD357" i="19"/>
  <c r="AE357" i="19"/>
  <c r="AB358" i="19"/>
  <c r="AC358" i="19"/>
  <c r="AD358" i="19"/>
  <c r="AE358" i="19"/>
  <c r="AB359" i="19"/>
  <c r="AC359" i="19"/>
  <c r="AD359" i="19"/>
  <c r="AE359" i="19"/>
  <c r="AB360" i="19"/>
  <c r="AC360" i="19"/>
  <c r="AD360" i="19"/>
  <c r="AE360" i="19"/>
  <c r="AB361" i="19"/>
  <c r="AC361" i="19"/>
  <c r="AD361" i="19"/>
  <c r="AE361" i="19"/>
  <c r="AB362" i="19"/>
  <c r="AC362" i="19"/>
  <c r="AD362" i="19"/>
  <c r="AE362" i="19"/>
  <c r="AB363" i="19"/>
  <c r="AC363" i="19"/>
  <c r="AD363" i="19"/>
  <c r="AE363" i="19"/>
  <c r="AB364" i="19"/>
  <c r="AC364" i="19"/>
  <c r="AD364" i="19"/>
  <c r="AE364" i="19"/>
  <c r="AB365" i="19"/>
  <c r="AC365" i="19"/>
  <c r="AD365" i="19"/>
  <c r="AE365" i="19"/>
  <c r="AB366" i="19"/>
  <c r="AC366" i="19"/>
  <c r="AD366" i="19"/>
  <c r="AE366" i="19"/>
  <c r="AB367" i="19"/>
  <c r="AC367" i="19"/>
  <c r="AD367" i="19"/>
  <c r="AE367" i="19"/>
  <c r="AB368" i="19"/>
  <c r="AC368" i="19"/>
  <c r="AD368" i="19"/>
  <c r="AE368" i="19"/>
  <c r="AB369" i="19"/>
  <c r="AC369" i="19"/>
  <c r="AD369" i="19"/>
  <c r="AE369" i="19"/>
  <c r="AB370" i="19"/>
  <c r="AC370" i="19"/>
  <c r="AD370" i="19"/>
  <c r="AE370" i="19"/>
  <c r="AB371" i="19"/>
  <c r="AC371" i="19"/>
  <c r="AD371" i="19"/>
  <c r="AE371" i="19"/>
  <c r="AB372" i="19"/>
  <c r="AC372" i="19"/>
  <c r="AD372" i="19"/>
  <c r="AE372" i="19"/>
  <c r="AB373" i="19"/>
  <c r="AC373" i="19"/>
  <c r="AD373" i="19"/>
  <c r="AE373" i="19"/>
  <c r="AB374" i="19"/>
  <c r="AC374" i="19"/>
  <c r="AD374" i="19"/>
  <c r="AE374" i="19"/>
  <c r="AB375" i="19"/>
  <c r="AC375" i="19"/>
  <c r="AD375" i="19"/>
  <c r="AE375" i="19"/>
  <c r="AB376" i="19"/>
  <c r="AC376" i="19"/>
  <c r="AD376" i="19"/>
  <c r="AE376" i="19"/>
  <c r="AB377" i="19"/>
  <c r="AC377" i="19"/>
  <c r="AD377" i="19"/>
  <c r="AE377" i="19"/>
  <c r="AB378" i="19"/>
  <c r="AC378" i="19"/>
  <c r="AD378" i="19"/>
  <c r="AE378" i="19"/>
  <c r="AB379" i="19"/>
  <c r="AC379" i="19"/>
  <c r="AD379" i="19"/>
  <c r="AE379" i="19"/>
  <c r="AB380" i="19"/>
  <c r="AC380" i="19"/>
  <c r="AD380" i="19"/>
  <c r="AE380" i="19"/>
  <c r="AB381" i="19"/>
  <c r="AC381" i="19"/>
  <c r="AD381" i="19"/>
  <c r="AE381" i="19"/>
  <c r="AB382" i="19"/>
  <c r="AC382" i="19"/>
  <c r="AD382" i="19"/>
  <c r="AE382" i="19"/>
  <c r="AB383" i="19"/>
  <c r="AC383" i="19"/>
  <c r="AD383" i="19"/>
  <c r="AE383" i="19"/>
  <c r="AB384" i="19"/>
  <c r="AC384" i="19"/>
  <c r="AD384" i="19"/>
  <c r="AE384" i="19"/>
  <c r="AB385" i="19"/>
  <c r="AC385" i="19"/>
  <c r="AD385" i="19"/>
  <c r="AE385" i="19"/>
  <c r="AB386" i="19"/>
  <c r="AC386" i="19"/>
  <c r="AD386" i="19"/>
  <c r="AE386" i="19"/>
  <c r="AB387" i="19"/>
  <c r="AC387" i="19"/>
  <c r="AD387" i="19"/>
  <c r="AE387" i="19"/>
  <c r="AB388" i="19"/>
  <c r="AC388" i="19"/>
  <c r="AD388" i="19"/>
  <c r="AE388" i="19"/>
  <c r="AB389" i="19"/>
  <c r="AC389" i="19"/>
  <c r="AD389" i="19"/>
  <c r="AE389" i="19"/>
  <c r="AB390" i="19"/>
  <c r="AC390" i="19"/>
  <c r="AD390" i="19"/>
  <c r="AE390" i="19"/>
  <c r="AB391" i="19"/>
  <c r="AC391" i="19"/>
  <c r="AD391" i="19"/>
  <c r="AE391" i="19"/>
  <c r="AB392" i="19"/>
  <c r="AC392" i="19"/>
  <c r="AD392" i="19"/>
  <c r="AE392" i="19"/>
  <c r="AB393" i="19"/>
  <c r="AC393" i="19"/>
  <c r="AD393" i="19"/>
  <c r="AE393" i="19"/>
  <c r="AB394" i="19"/>
  <c r="AC394" i="19"/>
  <c r="AD394" i="19"/>
  <c r="AE394" i="19"/>
  <c r="AB395" i="19"/>
  <c r="AC395" i="19"/>
  <c r="AD395" i="19"/>
  <c r="AE395" i="19"/>
  <c r="AB396" i="19"/>
  <c r="AC396" i="19"/>
  <c r="AD396" i="19"/>
  <c r="AE396" i="19"/>
  <c r="AB397" i="19"/>
  <c r="AC397" i="19"/>
  <c r="AD397" i="19"/>
  <c r="AE397" i="19"/>
  <c r="AB398" i="19"/>
  <c r="AC398" i="19"/>
  <c r="AD398" i="19"/>
  <c r="AE398" i="19"/>
  <c r="AB399" i="19"/>
  <c r="AC399" i="19"/>
  <c r="AD399" i="19"/>
  <c r="AE399" i="19"/>
  <c r="AB400" i="19"/>
  <c r="AC400" i="19"/>
  <c r="AD400" i="19"/>
  <c r="AE400" i="19"/>
  <c r="AB401" i="19"/>
  <c r="AC401" i="19"/>
  <c r="AD401" i="19"/>
  <c r="AE401" i="19"/>
  <c r="AB402" i="19"/>
  <c r="AC402" i="19"/>
  <c r="AD402" i="19"/>
  <c r="AE402" i="19"/>
  <c r="AB403" i="19"/>
  <c r="AC403" i="19"/>
  <c r="AD403" i="19"/>
  <c r="AE403" i="19"/>
  <c r="AB404" i="19"/>
  <c r="AC404" i="19"/>
  <c r="AD404" i="19"/>
  <c r="AE404" i="19"/>
  <c r="AB405" i="19"/>
  <c r="AC405" i="19"/>
  <c r="AD405" i="19"/>
  <c r="AE405" i="19"/>
  <c r="AB406" i="19"/>
  <c r="AC406" i="19"/>
  <c r="AD406" i="19"/>
  <c r="AE406" i="19"/>
  <c r="AB407" i="19"/>
  <c r="AC407" i="19"/>
  <c r="AD407" i="19"/>
  <c r="AE407" i="19"/>
  <c r="AB408" i="19"/>
  <c r="AC408" i="19"/>
  <c r="AD408" i="19"/>
  <c r="AE408" i="19"/>
  <c r="AB409" i="19"/>
  <c r="AC409" i="19"/>
  <c r="AD409" i="19"/>
  <c r="AE409" i="19"/>
  <c r="AB410" i="19"/>
  <c r="AC410" i="19"/>
  <c r="AD410" i="19"/>
  <c r="AE410" i="19"/>
  <c r="AB411" i="19"/>
  <c r="AC411" i="19"/>
  <c r="AD411" i="19"/>
  <c r="AE411" i="19"/>
  <c r="AB412" i="19"/>
  <c r="AC412" i="19"/>
  <c r="AD412" i="19"/>
  <c r="AE412" i="19"/>
  <c r="AB413" i="19"/>
  <c r="AC413" i="19"/>
  <c r="AD413" i="19"/>
  <c r="AE413" i="19"/>
  <c r="AB414" i="19"/>
  <c r="AC414" i="19"/>
  <c r="AD414" i="19"/>
  <c r="AE414" i="19"/>
  <c r="AB415" i="19"/>
  <c r="AC415" i="19"/>
  <c r="AD415" i="19"/>
  <c r="AE415" i="19"/>
  <c r="AB416" i="19"/>
  <c r="AC416" i="19"/>
  <c r="AD416" i="19"/>
  <c r="AE416" i="19"/>
  <c r="AB417" i="19"/>
  <c r="AC417" i="19"/>
  <c r="AD417" i="19"/>
  <c r="AE417" i="19"/>
  <c r="AB418" i="19"/>
  <c r="AC418" i="19"/>
  <c r="AD418" i="19"/>
  <c r="AE418" i="19"/>
  <c r="AB419" i="19"/>
  <c r="AC419" i="19"/>
  <c r="AD419" i="19"/>
  <c r="AE419" i="19"/>
  <c r="AB420" i="19"/>
  <c r="AC420" i="19"/>
  <c r="AD420" i="19"/>
  <c r="AE420" i="19"/>
  <c r="AB421" i="19"/>
  <c r="AC421" i="19"/>
  <c r="AD421" i="19"/>
  <c r="AE421" i="19"/>
  <c r="AB422" i="19"/>
  <c r="AC422" i="19"/>
  <c r="AD422" i="19"/>
  <c r="AE422" i="19"/>
  <c r="AB423" i="19"/>
  <c r="AC423" i="19"/>
  <c r="AD423" i="19"/>
  <c r="AE423" i="19"/>
  <c r="AB424" i="19"/>
  <c r="AC424" i="19"/>
  <c r="AD424" i="19"/>
  <c r="AE424" i="19"/>
  <c r="AB425" i="19"/>
  <c r="AC425" i="19"/>
  <c r="AD425" i="19"/>
  <c r="AE425" i="19"/>
  <c r="AB426" i="19"/>
  <c r="AC426" i="19"/>
  <c r="AD426" i="19"/>
  <c r="AE426" i="19"/>
  <c r="AB427" i="19"/>
  <c r="AC427" i="19"/>
  <c r="AD427" i="19"/>
  <c r="AE427" i="19"/>
  <c r="AB428" i="19"/>
  <c r="AC428" i="19"/>
  <c r="AD428" i="19"/>
  <c r="AE428" i="19"/>
  <c r="AB429" i="19"/>
  <c r="AC429" i="19"/>
  <c r="AD429" i="19"/>
  <c r="AE429" i="19"/>
  <c r="AB430" i="19"/>
  <c r="AC430" i="19"/>
  <c r="AD430" i="19"/>
  <c r="AE430" i="19"/>
  <c r="AB431" i="19"/>
  <c r="AC431" i="19"/>
  <c r="AD431" i="19"/>
  <c r="AE431" i="19"/>
  <c r="AB432" i="19"/>
  <c r="AC432" i="19"/>
  <c r="AD432" i="19"/>
  <c r="AE432" i="19"/>
  <c r="AB433" i="19"/>
  <c r="AC433" i="19"/>
  <c r="AD433" i="19"/>
  <c r="AE433" i="19"/>
  <c r="AB434" i="19"/>
  <c r="AC434" i="19"/>
  <c r="AD434" i="19"/>
  <c r="AE434" i="19"/>
  <c r="AB435" i="19"/>
  <c r="AC435" i="19"/>
  <c r="AD435" i="19"/>
  <c r="AE435" i="19"/>
  <c r="AB436" i="19"/>
  <c r="AC436" i="19"/>
  <c r="AD436" i="19"/>
  <c r="AE436" i="19"/>
  <c r="AB437" i="19"/>
  <c r="AC437" i="19"/>
  <c r="AD437" i="19"/>
  <c r="AE437" i="19"/>
  <c r="AB438" i="19"/>
  <c r="AC438" i="19"/>
  <c r="AD438" i="19"/>
  <c r="AE438" i="19"/>
  <c r="AB439" i="19"/>
  <c r="AC439" i="19"/>
  <c r="AD439" i="19"/>
  <c r="AE439" i="19"/>
  <c r="AB440" i="19"/>
  <c r="AC440" i="19"/>
  <c r="AD440" i="19"/>
  <c r="AE440" i="19"/>
  <c r="AB441" i="19"/>
  <c r="AC441" i="19"/>
  <c r="AD441" i="19"/>
  <c r="AE441" i="19"/>
  <c r="AB442" i="19"/>
  <c r="AC442" i="19"/>
  <c r="AD442" i="19"/>
  <c r="AE442" i="19"/>
  <c r="AB443" i="19"/>
  <c r="AC443" i="19"/>
  <c r="AD443" i="19"/>
  <c r="AE443" i="19"/>
  <c r="AB444" i="19"/>
  <c r="AC444" i="19"/>
  <c r="AD444" i="19"/>
  <c r="AE444" i="19"/>
  <c r="AB445" i="19"/>
  <c r="AC445" i="19"/>
  <c r="AD445" i="19"/>
  <c r="AE445" i="19"/>
  <c r="AB446" i="19"/>
  <c r="AC446" i="19"/>
  <c r="AD446" i="19"/>
  <c r="AE446" i="19"/>
  <c r="AB447" i="19"/>
  <c r="AC447" i="19"/>
  <c r="AD447" i="19"/>
  <c r="AE447" i="19"/>
  <c r="AB448" i="19"/>
  <c r="AC448" i="19"/>
  <c r="AD448" i="19"/>
  <c r="AE448" i="19"/>
  <c r="AB449" i="19"/>
  <c r="AC449" i="19"/>
  <c r="AD449" i="19"/>
  <c r="AE449" i="19"/>
  <c r="AB450" i="19"/>
  <c r="AC450" i="19"/>
  <c r="AD450" i="19"/>
  <c r="AE450" i="19"/>
  <c r="AB451" i="19"/>
  <c r="AC451" i="19"/>
  <c r="AD451" i="19"/>
  <c r="AE451" i="19"/>
  <c r="AB452" i="19"/>
  <c r="AC452" i="19"/>
  <c r="AD452" i="19"/>
  <c r="AE452" i="19"/>
  <c r="AB453" i="19"/>
  <c r="AC453" i="19"/>
  <c r="AD453" i="19"/>
  <c r="AE453" i="19"/>
  <c r="AB454" i="19"/>
  <c r="AC454" i="19"/>
  <c r="AD454" i="19"/>
  <c r="AE454" i="19"/>
  <c r="AB455" i="19"/>
  <c r="AC455" i="19"/>
  <c r="AD455" i="19"/>
  <c r="AE455" i="19"/>
  <c r="AB456" i="19"/>
  <c r="AC456" i="19"/>
  <c r="AD456" i="19"/>
  <c r="AE456" i="19"/>
  <c r="AB457" i="19"/>
  <c r="AC457" i="19"/>
  <c r="AD457" i="19"/>
  <c r="AE457" i="19"/>
  <c r="AB458" i="19"/>
  <c r="AC458" i="19"/>
  <c r="AD458" i="19"/>
  <c r="AE458" i="19"/>
  <c r="AB459" i="19"/>
  <c r="AC459" i="19"/>
  <c r="AD459" i="19"/>
  <c r="AE459" i="19"/>
  <c r="AB460" i="19"/>
  <c r="AC460" i="19"/>
  <c r="AD460" i="19"/>
  <c r="AE460" i="19"/>
  <c r="AB461" i="19"/>
  <c r="AC461" i="19"/>
  <c r="AD461" i="19"/>
  <c r="AE461" i="19"/>
  <c r="AB462" i="19"/>
  <c r="AC462" i="19"/>
  <c r="AD462" i="19"/>
  <c r="AE462" i="19"/>
  <c r="AB463" i="19"/>
  <c r="AC463" i="19"/>
  <c r="AD463" i="19"/>
  <c r="AE463" i="19"/>
  <c r="AB464" i="19"/>
  <c r="AC464" i="19"/>
  <c r="AD464" i="19"/>
  <c r="AE464" i="19"/>
  <c r="AB465" i="19"/>
  <c r="AC465" i="19"/>
  <c r="AD465" i="19"/>
  <c r="AE465" i="19"/>
  <c r="AB466" i="19"/>
  <c r="AC466" i="19"/>
  <c r="AD466" i="19"/>
  <c r="AE466" i="19"/>
  <c r="AB467" i="19"/>
  <c r="AC467" i="19"/>
  <c r="AD467" i="19"/>
  <c r="AE467" i="19"/>
  <c r="AB468" i="19"/>
  <c r="AC468" i="19"/>
  <c r="AD468" i="19"/>
  <c r="AE468" i="19"/>
  <c r="AB469" i="19"/>
  <c r="AC469" i="19"/>
  <c r="AD469" i="19"/>
  <c r="AE469" i="19"/>
  <c r="AB470" i="19"/>
  <c r="AC470" i="19"/>
  <c r="AD470" i="19"/>
  <c r="AE470" i="19"/>
  <c r="AB471" i="19"/>
  <c r="AC471" i="19"/>
  <c r="AD471" i="19"/>
  <c r="AE471" i="19"/>
  <c r="AB472" i="19"/>
  <c r="AC472" i="19"/>
  <c r="AD472" i="19"/>
  <c r="AE472" i="19"/>
  <c r="AB473" i="19"/>
  <c r="AC473" i="19"/>
  <c r="AD473" i="19"/>
  <c r="AE473" i="19"/>
  <c r="AB474" i="19"/>
  <c r="AC474" i="19"/>
  <c r="AD474" i="19"/>
  <c r="AE474" i="19"/>
  <c r="AB475" i="19"/>
  <c r="AC475" i="19"/>
  <c r="AD475" i="19"/>
  <c r="AE475" i="19"/>
  <c r="AB476" i="19"/>
  <c r="AC476" i="19"/>
  <c r="AD476" i="19"/>
  <c r="AE476" i="19"/>
  <c r="AB477" i="19"/>
  <c r="AC477" i="19"/>
  <c r="AD477" i="19"/>
  <c r="AE477" i="19"/>
  <c r="AB478" i="19"/>
  <c r="AC478" i="19"/>
  <c r="AD478" i="19"/>
  <c r="AE478" i="19"/>
  <c r="AB479" i="19"/>
  <c r="AC479" i="19"/>
  <c r="AD479" i="19"/>
  <c r="AE479" i="19"/>
  <c r="AB480" i="19"/>
  <c r="AC480" i="19"/>
  <c r="AD480" i="19"/>
  <c r="AE480" i="19"/>
  <c r="AB481" i="19"/>
  <c r="AC481" i="19"/>
  <c r="AD481" i="19"/>
  <c r="AE481" i="19"/>
  <c r="AB482" i="19"/>
  <c r="AC482" i="19"/>
  <c r="AD482" i="19"/>
  <c r="AE482" i="19"/>
  <c r="AB483" i="19"/>
  <c r="AC483" i="19"/>
  <c r="AD483" i="19"/>
  <c r="AE483" i="19"/>
  <c r="AB484" i="19"/>
  <c r="AC484" i="19"/>
  <c r="AD484" i="19"/>
  <c r="AE484" i="19"/>
  <c r="AB485" i="19"/>
  <c r="AC485" i="19"/>
  <c r="AD485" i="19"/>
  <c r="AE485" i="19"/>
  <c r="AB486" i="19"/>
  <c r="AC486" i="19"/>
  <c r="AD486" i="19"/>
  <c r="AE486" i="19"/>
  <c r="AB487" i="19"/>
  <c r="AC487" i="19"/>
  <c r="AD487" i="19"/>
  <c r="AE487" i="19"/>
  <c r="AB488" i="19"/>
  <c r="AC488" i="19"/>
  <c r="AD488" i="19"/>
  <c r="AE488" i="19"/>
  <c r="AB489" i="19"/>
  <c r="AC489" i="19"/>
  <c r="AD489" i="19"/>
  <c r="AE489" i="19"/>
  <c r="AB490" i="19"/>
  <c r="AC490" i="19"/>
  <c r="AD490" i="19"/>
  <c r="AE490" i="19"/>
  <c r="AB491" i="19"/>
  <c r="AC491" i="19"/>
  <c r="AD491" i="19"/>
  <c r="AE491" i="19"/>
  <c r="AB492" i="19"/>
  <c r="AC492" i="19"/>
  <c r="AD492" i="19"/>
  <c r="AE492" i="19"/>
  <c r="AB493" i="19"/>
  <c r="AC493" i="19"/>
  <c r="AD493" i="19"/>
  <c r="AE493" i="19"/>
  <c r="AB494" i="19"/>
  <c r="AC494" i="19"/>
  <c r="AD494" i="19"/>
  <c r="AE494" i="19"/>
  <c r="AB495" i="19"/>
  <c r="AC495" i="19"/>
  <c r="AD495" i="19"/>
  <c r="AE495" i="19"/>
  <c r="AB496" i="19"/>
  <c r="AC496" i="19"/>
  <c r="AD496" i="19"/>
  <c r="AE496" i="19"/>
  <c r="AB497" i="19"/>
  <c r="AC497" i="19"/>
  <c r="AD497" i="19"/>
  <c r="AE497" i="19"/>
  <c r="AB498" i="19"/>
  <c r="AC498" i="19"/>
  <c r="AD498" i="19"/>
  <c r="AE498" i="19"/>
  <c r="AB499" i="19"/>
  <c r="AC499" i="19"/>
  <c r="AD499" i="19"/>
  <c r="AE499" i="19"/>
  <c r="AB500" i="19"/>
  <c r="AC500" i="19"/>
  <c r="AD500" i="19"/>
  <c r="AE500" i="19"/>
  <c r="AB501" i="19"/>
  <c r="AC501" i="19"/>
  <c r="AD501" i="19"/>
  <c r="AE501" i="19"/>
  <c r="AB502" i="19"/>
  <c r="AC502" i="19"/>
  <c r="AD502" i="19"/>
  <c r="AE502" i="19"/>
  <c r="AB503" i="19"/>
  <c r="AC503" i="19"/>
  <c r="AD503" i="19"/>
  <c r="AE503" i="19"/>
  <c r="AB504" i="19"/>
  <c r="AC504" i="19"/>
  <c r="AD504" i="19"/>
  <c r="AE504" i="19"/>
  <c r="AB505" i="19"/>
  <c r="AC505" i="19"/>
  <c r="AD505" i="19"/>
  <c r="AE505" i="19"/>
  <c r="AB506" i="19"/>
  <c r="AC506" i="19"/>
  <c r="AD506" i="19"/>
  <c r="AE506" i="19"/>
  <c r="AB507" i="19"/>
  <c r="AC507" i="19"/>
  <c r="AD507" i="19"/>
  <c r="AE507" i="19"/>
  <c r="AB508" i="19"/>
  <c r="AC508" i="19"/>
  <c r="AD508" i="19"/>
  <c r="AE508" i="19"/>
  <c r="AB509" i="19"/>
  <c r="AC509" i="19"/>
  <c r="AD509" i="19"/>
  <c r="AE509" i="19"/>
  <c r="AB510" i="19"/>
  <c r="AC510" i="19"/>
  <c r="AD510" i="19"/>
  <c r="AE510" i="19"/>
  <c r="AB511" i="19"/>
  <c r="AC511" i="19"/>
  <c r="AD511" i="19"/>
  <c r="AE511" i="19"/>
  <c r="AB512" i="19"/>
  <c r="AC512" i="19"/>
  <c r="AD512" i="19"/>
  <c r="AE512" i="19"/>
  <c r="AB513" i="19"/>
  <c r="AC513" i="19"/>
  <c r="AD513" i="19"/>
  <c r="AE513" i="19"/>
  <c r="AB514" i="19"/>
  <c r="AC514" i="19"/>
  <c r="AD514" i="19"/>
  <c r="AE514" i="19"/>
  <c r="AB515" i="19"/>
  <c r="AC515" i="19"/>
  <c r="AD515" i="19"/>
  <c r="AE515" i="19"/>
  <c r="AB516" i="19"/>
  <c r="AC516" i="19"/>
  <c r="AD516" i="19"/>
  <c r="AE516" i="19"/>
  <c r="AB517" i="19"/>
  <c r="AC517" i="19"/>
  <c r="AD517" i="19"/>
  <c r="AE517" i="19"/>
  <c r="AB518" i="19"/>
  <c r="AC518" i="19"/>
  <c r="AD518" i="19"/>
  <c r="AE518" i="19"/>
  <c r="AB519" i="19"/>
  <c r="AC519" i="19"/>
  <c r="AD519" i="19"/>
  <c r="AE519" i="19"/>
  <c r="AB520" i="19"/>
  <c r="AC520" i="19"/>
  <c r="AD520" i="19"/>
  <c r="AE520" i="19"/>
  <c r="AB521" i="19"/>
  <c r="AC521" i="19"/>
  <c r="AD521" i="19"/>
  <c r="AE521" i="19"/>
  <c r="AB522" i="19"/>
  <c r="AC522" i="19"/>
  <c r="AD522" i="19"/>
  <c r="AE522" i="19"/>
  <c r="AB523" i="19"/>
  <c r="AC523" i="19"/>
  <c r="AD523" i="19"/>
  <c r="AE523" i="19"/>
  <c r="AB524" i="19"/>
  <c r="AC524" i="19"/>
  <c r="AD524" i="19"/>
  <c r="AE524" i="19"/>
  <c r="AB525" i="19"/>
  <c r="AC525" i="19"/>
  <c r="AD525" i="19"/>
  <c r="AE525" i="19"/>
  <c r="AB526" i="19"/>
  <c r="AC526" i="19"/>
  <c r="AD526" i="19"/>
  <c r="AE526" i="19"/>
  <c r="AB527" i="19"/>
  <c r="AC527" i="19"/>
  <c r="AD527" i="19"/>
  <c r="AE527" i="19"/>
  <c r="AB528" i="19"/>
  <c r="AC528" i="19"/>
  <c r="AD528" i="19"/>
  <c r="AE528" i="19"/>
  <c r="AB529" i="19"/>
  <c r="AC529" i="19"/>
  <c r="AD529" i="19"/>
  <c r="AE529" i="19"/>
  <c r="AB530" i="19"/>
  <c r="AC530" i="19"/>
  <c r="AD530" i="19"/>
  <c r="AE530" i="19"/>
  <c r="AB531" i="19"/>
  <c r="AC531" i="19"/>
  <c r="AD531" i="19"/>
  <c r="AE531" i="19"/>
  <c r="AB532" i="19"/>
  <c r="AC532" i="19"/>
  <c r="AD532" i="19"/>
  <c r="AE532" i="19"/>
  <c r="AB533" i="19"/>
  <c r="AC533" i="19"/>
  <c r="AD533" i="19"/>
  <c r="AE533" i="19"/>
  <c r="AB534" i="19"/>
  <c r="AC534" i="19"/>
  <c r="AD534" i="19"/>
  <c r="AE534" i="19"/>
  <c r="AB535" i="19"/>
  <c r="AC535" i="19"/>
  <c r="AD535" i="19"/>
  <c r="AE535" i="19"/>
  <c r="AB536" i="19"/>
  <c r="AC536" i="19"/>
  <c r="AD536" i="19"/>
  <c r="AE536" i="19"/>
  <c r="AB537" i="19"/>
  <c r="AC537" i="19"/>
  <c r="AD537" i="19"/>
  <c r="AE537" i="19"/>
  <c r="AB538" i="19"/>
  <c r="AC538" i="19"/>
  <c r="AD538" i="19"/>
  <c r="AE538" i="19"/>
  <c r="AB539" i="19"/>
  <c r="AC539" i="19"/>
  <c r="AD539" i="19"/>
  <c r="AE539" i="19"/>
  <c r="AB540" i="19"/>
  <c r="AC540" i="19"/>
  <c r="AD540" i="19"/>
  <c r="AE540" i="19"/>
  <c r="AB541" i="19"/>
  <c r="AC541" i="19"/>
  <c r="AD541" i="19"/>
  <c r="AE541" i="19"/>
  <c r="AB542" i="19"/>
  <c r="AC542" i="19"/>
  <c r="AD542" i="19"/>
  <c r="AE542" i="19"/>
  <c r="AB543" i="19"/>
  <c r="AC543" i="19"/>
  <c r="AD543" i="19"/>
  <c r="AE543" i="19"/>
  <c r="AB544" i="19"/>
  <c r="AC544" i="19"/>
  <c r="AD544" i="19"/>
  <c r="AE544" i="19"/>
  <c r="AB545" i="19"/>
  <c r="AC545" i="19"/>
  <c r="AD545" i="19"/>
  <c r="AE545" i="19"/>
  <c r="AB546" i="19"/>
  <c r="AC546" i="19"/>
  <c r="AD546" i="19"/>
  <c r="AE546" i="19"/>
  <c r="AB547" i="19"/>
  <c r="AC547" i="19"/>
  <c r="AD547" i="19"/>
  <c r="AE547" i="19"/>
  <c r="AB548" i="19"/>
  <c r="AC548" i="19"/>
  <c r="AD548" i="19"/>
  <c r="AE548" i="19"/>
  <c r="AB549" i="19"/>
  <c r="AC549" i="19"/>
  <c r="AD549" i="19"/>
  <c r="AE549" i="19"/>
  <c r="AB550" i="19"/>
  <c r="AC550" i="19"/>
  <c r="AD550" i="19"/>
  <c r="AE550" i="19"/>
  <c r="AB551" i="19"/>
  <c r="AC551" i="19"/>
  <c r="AD551" i="19"/>
  <c r="AE551" i="19"/>
  <c r="AB552" i="19"/>
  <c r="AC552" i="19"/>
  <c r="AD552" i="19"/>
  <c r="AE552" i="19"/>
  <c r="AB553" i="19"/>
  <c r="AC553" i="19"/>
  <c r="AD553" i="19"/>
  <c r="AE553" i="19"/>
  <c r="AB554" i="19"/>
  <c r="AC554" i="19"/>
  <c r="AD554" i="19"/>
  <c r="AE554" i="19"/>
  <c r="AB555" i="19"/>
  <c r="AC555" i="19"/>
  <c r="AD555" i="19"/>
  <c r="AE555" i="19"/>
  <c r="AB556" i="19"/>
  <c r="AC556" i="19"/>
  <c r="AD556" i="19"/>
  <c r="AE556" i="19"/>
  <c r="AB557" i="19"/>
  <c r="AC557" i="19"/>
  <c r="AD557" i="19"/>
  <c r="AE557" i="19"/>
  <c r="AB558" i="19"/>
  <c r="AC558" i="19"/>
  <c r="AD558" i="19"/>
  <c r="AE558" i="19"/>
  <c r="AB559" i="19"/>
  <c r="AC559" i="19"/>
  <c r="AD559" i="19"/>
  <c r="AE559" i="19"/>
  <c r="AB560" i="19"/>
  <c r="AC560" i="19"/>
  <c r="AD560" i="19"/>
  <c r="AE560" i="19"/>
  <c r="AB561" i="19"/>
  <c r="AC561" i="19"/>
  <c r="AD561" i="19"/>
  <c r="AE561" i="19"/>
  <c r="AB562" i="19"/>
  <c r="AC562" i="19"/>
  <c r="AD562" i="19"/>
  <c r="AE562" i="19"/>
  <c r="AB563" i="19"/>
  <c r="AC563" i="19"/>
  <c r="AD563" i="19"/>
  <c r="AE563" i="19"/>
  <c r="AB564" i="19"/>
  <c r="AC564" i="19"/>
  <c r="AD564" i="19"/>
  <c r="AE564" i="19"/>
  <c r="AB565" i="19"/>
  <c r="AC565" i="19"/>
  <c r="AD565" i="19"/>
  <c r="AE565" i="19"/>
  <c r="AB566" i="19"/>
  <c r="AC566" i="19"/>
  <c r="AD566" i="19"/>
  <c r="AE566" i="19"/>
  <c r="AB567" i="19"/>
  <c r="AC567" i="19"/>
  <c r="AD567" i="19"/>
  <c r="AE567" i="19"/>
  <c r="AB568" i="19"/>
  <c r="AC568" i="19"/>
  <c r="AD568" i="19"/>
  <c r="AE568" i="19"/>
  <c r="AB569" i="19"/>
  <c r="AC569" i="19"/>
  <c r="AD569" i="19"/>
  <c r="AE569" i="19"/>
  <c r="AB570" i="19"/>
  <c r="AC570" i="19"/>
  <c r="AD570" i="19"/>
  <c r="AE570" i="19"/>
  <c r="AB571" i="19"/>
  <c r="AC571" i="19"/>
  <c r="AD571" i="19"/>
  <c r="AE571" i="19"/>
  <c r="AB572" i="19"/>
  <c r="AC572" i="19"/>
  <c r="AD572" i="19"/>
  <c r="AE572" i="19"/>
  <c r="AB573" i="19"/>
  <c r="AC573" i="19"/>
  <c r="AD573" i="19"/>
  <c r="AE573" i="19"/>
  <c r="AB574" i="19"/>
  <c r="AC574" i="19"/>
  <c r="AD574" i="19"/>
  <c r="AE574" i="19"/>
  <c r="AB575" i="19"/>
  <c r="AC575" i="19"/>
  <c r="AD575" i="19"/>
  <c r="AE575" i="19"/>
  <c r="AB576" i="19"/>
  <c r="AC576" i="19"/>
  <c r="AD576" i="19"/>
  <c r="AE576" i="19"/>
  <c r="AB577" i="19"/>
  <c r="AC577" i="19"/>
  <c r="AD577" i="19"/>
  <c r="AE577" i="19"/>
  <c r="AB578" i="19"/>
  <c r="AC578" i="19"/>
  <c r="AD578" i="19"/>
  <c r="AE578" i="19"/>
  <c r="AB579" i="19"/>
  <c r="AC579" i="19"/>
  <c r="AD579" i="19"/>
  <c r="AE579" i="19"/>
  <c r="AB580" i="19"/>
  <c r="AC580" i="19"/>
  <c r="AD580" i="19"/>
  <c r="AE580" i="19"/>
  <c r="AB581" i="19"/>
  <c r="AC581" i="19"/>
  <c r="AD581" i="19"/>
  <c r="AE581" i="19"/>
  <c r="AB582" i="19"/>
  <c r="AC582" i="19"/>
  <c r="AD582" i="19"/>
  <c r="AE582" i="19"/>
  <c r="AB583" i="19"/>
  <c r="AC583" i="19"/>
  <c r="AD583" i="19"/>
  <c r="AE583" i="19"/>
  <c r="AB584" i="19"/>
  <c r="AC584" i="19"/>
  <c r="AD584" i="19"/>
  <c r="AE584" i="19"/>
  <c r="AB585" i="19"/>
  <c r="AC585" i="19"/>
  <c r="AD585" i="19"/>
  <c r="AE585" i="19"/>
  <c r="AB586" i="19"/>
  <c r="AC586" i="19"/>
  <c r="AD586" i="19"/>
  <c r="AE586" i="19"/>
  <c r="AB587" i="19"/>
  <c r="AC587" i="19"/>
  <c r="AD587" i="19"/>
  <c r="AE587" i="19"/>
  <c r="AB588" i="19"/>
  <c r="AC588" i="19"/>
  <c r="AD588" i="19"/>
  <c r="AE588" i="19"/>
  <c r="AB589" i="19"/>
  <c r="AC589" i="19"/>
  <c r="AD589" i="19"/>
  <c r="AE589" i="19"/>
  <c r="AB590" i="19"/>
  <c r="AC590" i="19"/>
  <c r="AD590" i="19"/>
  <c r="AE590" i="19"/>
  <c r="AB591" i="19"/>
  <c r="AC591" i="19"/>
  <c r="AD591" i="19"/>
  <c r="AE591" i="19"/>
  <c r="AB592" i="19"/>
  <c r="AC592" i="19"/>
  <c r="AD592" i="19"/>
  <c r="AE592" i="19"/>
  <c r="AB593" i="19"/>
  <c r="AC593" i="19"/>
  <c r="AD593" i="19"/>
  <c r="AE593" i="19"/>
  <c r="AB594" i="19"/>
  <c r="AC594" i="19"/>
  <c r="AD594" i="19"/>
  <c r="AE594" i="19"/>
  <c r="AB595" i="19"/>
  <c r="AC595" i="19"/>
  <c r="AD595" i="19"/>
  <c r="AE595" i="19"/>
  <c r="AB596" i="19"/>
  <c r="AC596" i="19"/>
  <c r="AD596" i="19"/>
  <c r="AE596" i="19"/>
  <c r="AB597" i="19"/>
  <c r="AC597" i="19"/>
  <c r="AD597" i="19"/>
  <c r="AE597" i="19"/>
  <c r="AB598" i="19"/>
  <c r="AC598" i="19"/>
  <c r="AD598" i="19"/>
  <c r="AE598" i="19"/>
  <c r="AB599" i="19"/>
  <c r="AC599" i="19"/>
  <c r="AD599" i="19"/>
  <c r="AE599" i="19"/>
  <c r="AB600" i="19"/>
  <c r="AC600" i="19"/>
  <c r="AD600" i="19"/>
  <c r="AE600" i="19"/>
  <c r="AB601" i="19"/>
  <c r="AC601" i="19"/>
  <c r="AD601" i="19"/>
  <c r="AE601" i="19"/>
  <c r="AB602" i="19"/>
  <c r="AC602" i="19"/>
  <c r="AD602" i="19"/>
  <c r="AE602" i="19"/>
  <c r="AB603" i="19"/>
  <c r="AC603" i="19"/>
  <c r="AD603" i="19"/>
  <c r="AE603" i="19"/>
  <c r="AB604" i="19"/>
  <c r="AC604" i="19"/>
  <c r="AD604" i="19"/>
  <c r="AE604" i="19"/>
  <c r="AB605" i="19"/>
  <c r="AC605" i="19"/>
  <c r="AD605" i="19"/>
  <c r="AE605" i="19"/>
  <c r="AB606" i="19"/>
  <c r="AC606" i="19"/>
  <c r="AD606" i="19"/>
  <c r="AE606" i="19"/>
  <c r="AB607" i="19"/>
  <c r="AC607" i="19"/>
  <c r="AD607" i="19"/>
  <c r="AE607" i="19"/>
  <c r="AB608" i="19"/>
  <c r="AC608" i="19"/>
  <c r="AD608" i="19"/>
  <c r="AE608" i="19"/>
  <c r="AB609" i="19"/>
  <c r="AC609" i="19"/>
  <c r="AD609" i="19"/>
  <c r="AE609" i="19"/>
  <c r="AB610" i="19"/>
  <c r="AC610" i="19"/>
  <c r="AD610" i="19"/>
  <c r="AE610" i="19"/>
  <c r="AB611" i="19"/>
  <c r="AC611" i="19"/>
  <c r="AD611" i="19"/>
  <c r="AE611" i="19"/>
  <c r="AB612" i="19"/>
  <c r="AC612" i="19"/>
  <c r="AD612" i="19"/>
  <c r="AE612" i="19"/>
  <c r="AB613" i="19"/>
  <c r="AC613" i="19"/>
  <c r="AD613" i="19"/>
  <c r="AE613" i="19"/>
  <c r="AB614" i="19"/>
  <c r="AC614" i="19"/>
  <c r="AD614" i="19"/>
  <c r="AE614" i="19"/>
  <c r="AB615" i="19"/>
  <c r="AC615" i="19"/>
  <c r="AD615" i="19"/>
  <c r="AE615" i="19"/>
  <c r="AB616" i="19"/>
  <c r="AC616" i="19"/>
  <c r="AD616" i="19"/>
  <c r="AE616" i="19"/>
  <c r="AB617" i="19"/>
  <c r="AC617" i="19"/>
  <c r="AD617" i="19"/>
  <c r="AE617" i="19"/>
  <c r="AB618" i="19"/>
  <c r="AC618" i="19"/>
  <c r="AD618" i="19"/>
  <c r="AE618" i="19"/>
  <c r="AB619" i="19"/>
  <c r="AC619" i="19"/>
  <c r="AD619" i="19"/>
  <c r="AE619" i="19"/>
  <c r="AB620" i="19"/>
  <c r="AC620" i="19"/>
  <c r="AD620" i="19"/>
  <c r="AE620" i="19"/>
  <c r="AB621" i="19"/>
  <c r="AC621" i="19"/>
  <c r="AD621" i="19"/>
  <c r="AE621" i="19"/>
  <c r="AB622" i="19"/>
  <c r="AC622" i="19"/>
  <c r="AD622" i="19"/>
  <c r="AE622" i="19"/>
  <c r="AB623" i="19"/>
  <c r="AC623" i="19"/>
  <c r="AD623" i="19"/>
  <c r="AE623" i="19"/>
  <c r="AB624" i="19"/>
  <c r="AC624" i="19"/>
  <c r="AD624" i="19"/>
  <c r="AE624" i="19"/>
  <c r="AB625" i="19"/>
  <c r="AC625" i="19"/>
  <c r="AD625" i="19"/>
  <c r="AE625" i="19"/>
  <c r="AB626" i="19"/>
  <c r="AC626" i="19"/>
  <c r="AD626" i="19"/>
  <c r="AE626" i="19"/>
  <c r="AB627" i="19"/>
  <c r="AC627" i="19"/>
  <c r="AD627" i="19"/>
  <c r="AE627" i="19"/>
  <c r="AB628" i="19"/>
  <c r="AC628" i="19"/>
  <c r="AD628" i="19"/>
  <c r="AE628" i="19"/>
  <c r="AB629" i="19"/>
  <c r="AC629" i="19"/>
  <c r="AD629" i="19"/>
  <c r="AE629" i="19"/>
  <c r="AB630" i="19"/>
  <c r="AC630" i="19"/>
  <c r="AD630" i="19"/>
  <c r="AE630" i="19"/>
  <c r="AB631" i="19"/>
  <c r="AC631" i="19"/>
  <c r="AD631" i="19"/>
  <c r="AE631" i="19"/>
  <c r="AB632" i="19"/>
  <c r="AC632" i="19"/>
  <c r="AD632" i="19"/>
  <c r="AE632" i="19"/>
  <c r="AB633" i="19"/>
  <c r="AC633" i="19"/>
  <c r="AD633" i="19"/>
  <c r="AE633" i="19"/>
  <c r="AB634" i="19"/>
  <c r="AC634" i="19"/>
  <c r="AD634" i="19"/>
  <c r="AE634" i="19"/>
  <c r="AB635" i="19"/>
  <c r="AC635" i="19"/>
  <c r="AD635" i="19"/>
  <c r="AE635" i="19"/>
  <c r="AB636" i="19"/>
  <c r="AC636" i="19"/>
  <c r="AD636" i="19"/>
  <c r="AE636" i="19"/>
  <c r="AB637" i="19"/>
  <c r="AC637" i="19"/>
  <c r="AD637" i="19"/>
  <c r="AE637" i="19"/>
  <c r="AB638" i="19"/>
  <c r="AC638" i="19"/>
  <c r="AD638" i="19"/>
  <c r="AE638" i="19"/>
  <c r="AB639" i="19"/>
  <c r="AC639" i="19"/>
  <c r="AD639" i="19"/>
  <c r="AE639" i="19"/>
  <c r="AB640" i="19"/>
  <c r="AC640" i="19"/>
  <c r="AD640" i="19"/>
  <c r="AE640" i="19"/>
  <c r="AB641" i="19"/>
  <c r="AC641" i="19"/>
  <c r="AD641" i="19"/>
  <c r="AE641" i="19"/>
  <c r="AB642" i="19"/>
  <c r="AC642" i="19"/>
  <c r="AD642" i="19"/>
  <c r="AE642" i="19"/>
  <c r="AB643" i="19"/>
  <c r="AC643" i="19"/>
  <c r="AD643" i="19"/>
  <c r="AE643" i="19"/>
  <c r="AB644" i="19"/>
  <c r="AC644" i="19"/>
  <c r="AD644" i="19"/>
  <c r="AE644" i="19"/>
  <c r="AB645" i="19"/>
  <c r="AC645" i="19"/>
  <c r="AD645" i="19"/>
  <c r="AE645" i="19"/>
  <c r="AB646" i="19"/>
  <c r="AC646" i="19"/>
  <c r="AD646" i="19"/>
  <c r="AE646" i="19"/>
  <c r="AB647" i="19"/>
  <c r="AC647" i="19"/>
  <c r="AD647" i="19"/>
  <c r="AE647" i="19"/>
  <c r="AB648" i="19"/>
  <c r="AC648" i="19"/>
  <c r="AD648" i="19"/>
  <c r="AE648" i="19"/>
  <c r="AB649" i="19"/>
  <c r="AC649" i="19"/>
  <c r="AD649" i="19"/>
  <c r="AE649" i="19"/>
  <c r="AB650" i="19"/>
  <c r="AC650" i="19"/>
  <c r="AD650" i="19"/>
  <c r="AE650" i="19"/>
  <c r="AB651" i="19"/>
  <c r="AC651" i="19"/>
  <c r="AD651" i="19"/>
  <c r="AE651" i="19"/>
  <c r="AB652" i="19"/>
  <c r="AC652" i="19"/>
  <c r="AD652" i="19"/>
  <c r="AE652" i="19"/>
  <c r="AB653" i="19"/>
  <c r="AC653" i="19"/>
  <c r="AD653" i="19"/>
  <c r="AE653" i="19"/>
  <c r="AB654" i="19"/>
  <c r="AC654" i="19"/>
  <c r="AD654" i="19"/>
  <c r="AE654" i="19"/>
  <c r="AB655" i="19"/>
  <c r="AC655" i="19"/>
  <c r="AD655" i="19"/>
  <c r="AE655" i="19"/>
  <c r="AB656" i="19"/>
  <c r="AC656" i="19"/>
  <c r="AD656" i="19"/>
  <c r="AE656" i="19"/>
  <c r="AB657" i="19"/>
  <c r="AC657" i="19"/>
  <c r="AD657" i="19"/>
  <c r="AE657" i="19"/>
  <c r="AB658" i="19"/>
  <c r="AC658" i="19"/>
  <c r="AD658" i="19"/>
  <c r="AE658" i="19"/>
  <c r="AB659" i="19"/>
  <c r="AC659" i="19"/>
  <c r="AD659" i="19"/>
  <c r="AE659" i="19"/>
  <c r="AB660" i="19"/>
  <c r="AC660" i="19"/>
  <c r="AD660" i="19"/>
  <c r="AE660" i="19"/>
  <c r="AB661" i="19"/>
  <c r="AC661" i="19"/>
  <c r="AD661" i="19"/>
  <c r="AE661" i="19"/>
  <c r="AB662" i="19"/>
  <c r="AC662" i="19"/>
  <c r="AD662" i="19"/>
  <c r="AE662" i="19"/>
  <c r="AB663" i="19"/>
  <c r="AC663" i="19"/>
  <c r="AD663" i="19"/>
  <c r="AE663" i="19"/>
  <c r="AB664" i="19"/>
  <c r="AC664" i="19"/>
  <c r="AD664" i="19"/>
  <c r="AE664" i="19"/>
  <c r="AB665" i="19"/>
  <c r="AC665" i="19"/>
  <c r="AD665" i="19"/>
  <c r="AE665" i="19"/>
  <c r="AB666" i="19"/>
  <c r="AC666" i="19"/>
  <c r="AD666" i="19"/>
  <c r="AE666" i="19"/>
  <c r="AB667" i="19"/>
  <c r="AC667" i="19"/>
  <c r="AD667" i="19"/>
  <c r="AE667" i="19"/>
  <c r="AB668" i="19"/>
  <c r="AC668" i="19"/>
  <c r="AD668" i="19"/>
  <c r="AE668" i="19"/>
  <c r="AB669" i="19"/>
  <c r="AC669" i="19"/>
  <c r="AD669" i="19"/>
  <c r="AE669" i="19"/>
  <c r="AB670" i="19"/>
  <c r="AC670" i="19"/>
  <c r="AD670" i="19"/>
  <c r="AE670" i="19"/>
  <c r="AB671" i="19"/>
  <c r="AC671" i="19"/>
  <c r="AD671" i="19"/>
  <c r="AE671" i="19"/>
  <c r="AB672" i="19"/>
  <c r="AC672" i="19"/>
  <c r="AD672" i="19"/>
  <c r="AE672" i="19"/>
  <c r="AB673" i="19"/>
  <c r="AC673" i="19"/>
  <c r="AD673" i="19"/>
  <c r="AE673" i="19"/>
  <c r="AB674" i="19"/>
  <c r="AC674" i="19"/>
  <c r="AD674" i="19"/>
  <c r="AE674" i="19"/>
  <c r="AB675" i="19"/>
  <c r="AC675" i="19"/>
  <c r="AD675" i="19"/>
  <c r="AE675" i="19"/>
  <c r="AB676" i="19"/>
  <c r="AC676" i="19"/>
  <c r="AD676" i="19"/>
  <c r="AE676" i="19"/>
  <c r="AB677" i="19"/>
  <c r="AC677" i="19"/>
  <c r="AD677" i="19"/>
  <c r="AE677" i="19"/>
  <c r="AB678" i="19"/>
  <c r="AC678" i="19"/>
  <c r="AD678" i="19"/>
  <c r="AE678" i="19"/>
  <c r="AB679" i="19"/>
  <c r="AC679" i="19"/>
  <c r="AD679" i="19"/>
  <c r="AE679" i="19"/>
  <c r="AB680" i="19"/>
  <c r="AC680" i="19"/>
  <c r="AD680" i="19"/>
  <c r="AE680" i="19"/>
  <c r="AB681" i="19"/>
  <c r="AC681" i="19"/>
  <c r="AD681" i="19"/>
  <c r="AE681" i="19"/>
  <c r="AB682" i="19"/>
  <c r="AC682" i="19"/>
  <c r="AD682" i="19"/>
  <c r="AE682" i="19"/>
  <c r="AB683" i="19"/>
  <c r="AC683" i="19"/>
  <c r="AD683" i="19"/>
  <c r="AE683" i="19"/>
  <c r="AB684" i="19"/>
  <c r="AC684" i="19"/>
  <c r="AD684" i="19"/>
  <c r="AE684" i="19"/>
  <c r="AB685" i="19"/>
  <c r="AC685" i="19"/>
  <c r="AD685" i="19"/>
  <c r="AE685" i="19"/>
  <c r="AB686" i="19"/>
  <c r="AC686" i="19"/>
  <c r="AD686" i="19"/>
  <c r="AE686" i="19"/>
  <c r="AB687" i="19"/>
  <c r="AC687" i="19"/>
  <c r="AD687" i="19"/>
  <c r="AE687" i="19"/>
  <c r="AB688" i="19"/>
  <c r="AC688" i="19"/>
  <c r="AD688" i="19"/>
  <c r="AE688" i="19"/>
  <c r="AB689" i="19"/>
  <c r="AC689" i="19"/>
  <c r="AD689" i="19"/>
  <c r="AE689" i="19"/>
  <c r="AB690" i="19"/>
  <c r="AC690" i="19"/>
  <c r="AD690" i="19"/>
  <c r="AE690" i="19"/>
  <c r="AB691" i="19"/>
  <c r="AC691" i="19"/>
  <c r="AD691" i="19"/>
  <c r="AE691" i="19"/>
  <c r="AB692" i="19"/>
  <c r="AC692" i="19"/>
  <c r="AD692" i="19"/>
  <c r="AE692" i="19"/>
  <c r="AB693" i="19"/>
  <c r="AC693" i="19"/>
  <c r="AD693" i="19"/>
  <c r="AE693" i="19"/>
  <c r="AB694" i="19"/>
  <c r="AC694" i="19"/>
  <c r="AD694" i="19"/>
  <c r="AE694" i="19"/>
  <c r="AB695" i="19"/>
  <c r="AC695" i="19"/>
  <c r="AD695" i="19"/>
  <c r="AE695" i="19"/>
  <c r="AB696" i="19"/>
  <c r="AC696" i="19"/>
  <c r="AD696" i="19"/>
  <c r="AE696" i="19"/>
  <c r="AB697" i="19"/>
  <c r="AC697" i="19"/>
  <c r="AD697" i="19"/>
  <c r="AE697" i="19"/>
  <c r="AB698" i="19"/>
  <c r="AC698" i="19"/>
  <c r="AD698" i="19"/>
  <c r="AE698" i="19"/>
  <c r="AB699" i="19"/>
  <c r="AC699" i="19"/>
  <c r="AD699" i="19"/>
  <c r="AE699" i="19"/>
  <c r="AB700" i="19"/>
  <c r="AC700" i="19"/>
  <c r="AD700" i="19"/>
  <c r="AE700" i="19"/>
  <c r="AB701" i="19"/>
  <c r="AC701" i="19"/>
  <c r="AD701" i="19"/>
  <c r="AE701" i="19"/>
  <c r="AB702" i="19"/>
  <c r="AC702" i="19"/>
  <c r="AD702" i="19"/>
  <c r="AE702" i="19"/>
  <c r="AB703" i="19"/>
  <c r="AC703" i="19"/>
  <c r="AD703" i="19"/>
  <c r="AE703" i="19"/>
  <c r="AB704" i="19"/>
  <c r="AC704" i="19"/>
  <c r="AD704" i="19"/>
  <c r="AE704" i="19"/>
  <c r="AB705" i="19"/>
  <c r="AC705" i="19"/>
  <c r="AD705" i="19"/>
  <c r="AE705" i="19"/>
  <c r="AB706" i="19"/>
  <c r="AC706" i="19"/>
  <c r="AD706" i="19"/>
  <c r="AE706" i="19"/>
  <c r="AB707" i="19"/>
  <c r="AC707" i="19"/>
  <c r="AD707" i="19"/>
  <c r="AE707" i="19"/>
  <c r="AB708" i="19"/>
  <c r="AC708" i="19"/>
  <c r="AD708" i="19"/>
  <c r="AE708" i="19"/>
  <c r="AB709" i="19"/>
  <c r="AC709" i="19"/>
  <c r="AD709" i="19"/>
  <c r="AE709" i="19"/>
  <c r="AB710" i="19"/>
  <c r="AC710" i="19"/>
  <c r="AD710" i="19"/>
  <c r="AE710" i="19"/>
  <c r="AB711" i="19"/>
  <c r="AC711" i="19"/>
  <c r="AD711" i="19"/>
  <c r="AE711" i="19"/>
  <c r="AB712" i="19"/>
  <c r="AC712" i="19"/>
  <c r="AD712" i="19"/>
  <c r="AE712" i="19"/>
  <c r="AB713" i="19"/>
  <c r="AC713" i="19"/>
  <c r="AD713" i="19"/>
  <c r="AE713" i="19"/>
  <c r="AB714" i="19"/>
  <c r="AC714" i="19"/>
  <c r="AD714" i="19"/>
  <c r="AE714" i="19"/>
  <c r="AB715" i="19"/>
  <c r="AC715" i="19"/>
  <c r="AD715" i="19"/>
  <c r="AE715" i="19"/>
  <c r="AB716" i="19"/>
  <c r="AC716" i="19"/>
  <c r="AD716" i="19"/>
  <c r="AE716" i="19"/>
  <c r="AB717" i="19"/>
  <c r="AC717" i="19"/>
  <c r="AD717" i="19"/>
  <c r="AE717" i="19"/>
  <c r="AB718" i="19"/>
  <c r="AC718" i="19"/>
  <c r="AD718" i="19"/>
  <c r="AE718" i="19"/>
  <c r="AB719" i="19"/>
  <c r="AC719" i="19"/>
  <c r="AD719" i="19"/>
  <c r="AE719" i="19"/>
  <c r="AB720" i="19"/>
  <c r="AC720" i="19"/>
  <c r="AD720" i="19"/>
  <c r="AE720" i="19"/>
  <c r="AB721" i="19"/>
  <c r="AC721" i="19"/>
  <c r="AD721" i="19"/>
  <c r="AE721" i="19"/>
  <c r="AB722" i="19"/>
  <c r="AC722" i="19"/>
  <c r="AD722" i="19"/>
  <c r="AE722" i="19"/>
  <c r="AB723" i="19"/>
  <c r="AC723" i="19"/>
  <c r="AD723" i="19"/>
  <c r="AE723" i="19"/>
  <c r="AB724" i="19"/>
  <c r="AC724" i="19"/>
  <c r="AD724" i="19"/>
  <c r="AE724" i="19"/>
  <c r="AB725" i="19"/>
  <c r="AC725" i="19"/>
  <c r="AD725" i="19"/>
  <c r="AE725" i="19"/>
  <c r="AB726" i="19"/>
  <c r="AC726" i="19"/>
  <c r="AD726" i="19"/>
  <c r="AE726" i="19"/>
  <c r="AB727" i="19"/>
  <c r="AC727" i="19"/>
  <c r="AD727" i="19"/>
  <c r="AE727" i="19"/>
  <c r="AB728" i="19"/>
  <c r="AC728" i="19"/>
  <c r="AD728" i="19"/>
  <c r="AE728" i="19"/>
  <c r="AB729" i="19"/>
  <c r="AC729" i="19"/>
  <c r="AD729" i="19"/>
  <c r="AE729" i="19"/>
  <c r="AB730" i="19"/>
  <c r="AC730" i="19"/>
  <c r="AD730" i="19"/>
  <c r="AE730" i="19"/>
  <c r="AB731" i="19"/>
  <c r="AC731" i="19"/>
  <c r="AD731" i="19"/>
  <c r="AE731" i="19"/>
  <c r="AB732" i="19"/>
  <c r="AC732" i="19"/>
  <c r="AD732" i="19"/>
  <c r="AE732" i="19"/>
  <c r="AB733" i="19"/>
  <c r="AC733" i="19"/>
  <c r="AD733" i="19"/>
  <c r="AE733" i="19"/>
  <c r="AB734" i="19"/>
  <c r="AC734" i="19"/>
  <c r="AD734" i="19"/>
  <c r="AE734" i="19"/>
  <c r="AB735" i="19"/>
  <c r="AC735" i="19"/>
  <c r="AD735" i="19"/>
  <c r="AE735" i="19"/>
  <c r="AB736" i="19"/>
  <c r="AC736" i="19"/>
  <c r="AD736" i="19"/>
  <c r="AE736" i="19"/>
  <c r="AB737" i="19"/>
  <c r="AC737" i="19"/>
  <c r="AD737" i="19"/>
  <c r="AE737" i="19"/>
  <c r="AB738" i="19"/>
  <c r="AC738" i="19"/>
  <c r="AD738" i="19"/>
  <c r="AE738" i="19"/>
  <c r="AB739" i="19"/>
  <c r="AC739" i="19"/>
  <c r="AD739" i="19"/>
  <c r="AE739" i="19"/>
  <c r="AB740" i="19"/>
  <c r="AC740" i="19"/>
  <c r="AD740" i="19"/>
  <c r="AE740" i="19"/>
  <c r="AB741" i="19"/>
  <c r="AC741" i="19"/>
  <c r="AD741" i="19"/>
  <c r="AE741" i="19"/>
  <c r="AB742" i="19"/>
  <c r="AC742" i="19"/>
  <c r="AD742" i="19"/>
  <c r="AE742" i="19"/>
  <c r="AB743" i="19"/>
  <c r="AC743" i="19"/>
  <c r="AD743" i="19"/>
  <c r="AE743" i="19"/>
  <c r="AB744" i="19"/>
  <c r="AC744" i="19"/>
  <c r="AD744" i="19"/>
  <c r="AE744" i="19"/>
  <c r="AB745" i="19"/>
  <c r="AC745" i="19"/>
  <c r="AD745" i="19"/>
  <c r="AE745" i="19"/>
  <c r="AB746" i="19"/>
  <c r="AC746" i="19"/>
  <c r="AD746" i="19"/>
  <c r="AE746" i="19"/>
  <c r="AB747" i="19"/>
  <c r="AC747" i="19"/>
  <c r="AD747" i="19"/>
  <c r="AE747" i="19"/>
  <c r="AB748" i="19"/>
  <c r="AC748" i="19"/>
  <c r="AD748" i="19"/>
  <c r="AE748" i="19"/>
  <c r="AB749" i="19"/>
  <c r="AC749" i="19"/>
  <c r="AD749" i="19"/>
  <c r="AE749" i="19"/>
  <c r="AB750" i="19"/>
  <c r="AC750" i="19"/>
  <c r="AD750" i="19"/>
  <c r="AE750" i="19"/>
  <c r="AB751" i="19"/>
  <c r="AC751" i="19"/>
  <c r="AD751" i="19"/>
  <c r="AE751" i="19"/>
  <c r="AB752" i="19"/>
  <c r="AC752" i="19"/>
  <c r="AD752" i="19"/>
  <c r="AE752" i="19"/>
  <c r="AB753" i="19"/>
  <c r="AC753" i="19"/>
  <c r="AD753" i="19"/>
  <c r="AE753" i="19"/>
  <c r="AB754" i="19"/>
  <c r="AC754" i="19"/>
  <c r="AD754" i="19"/>
  <c r="AE754" i="19"/>
  <c r="AB755" i="19"/>
  <c r="AC755" i="19"/>
  <c r="AD755" i="19"/>
  <c r="AE755" i="19"/>
  <c r="AB756" i="19"/>
  <c r="AC756" i="19"/>
  <c r="AD756" i="19"/>
  <c r="AE756" i="19"/>
  <c r="AB757" i="19"/>
  <c r="AC757" i="19"/>
  <c r="AD757" i="19"/>
  <c r="AE757" i="19"/>
  <c r="AB758" i="19"/>
  <c r="AC758" i="19"/>
  <c r="AD758" i="19"/>
  <c r="AE758" i="19"/>
  <c r="AB759" i="19"/>
  <c r="AC759" i="19"/>
  <c r="AD759" i="19"/>
  <c r="AE759" i="19"/>
  <c r="AB760" i="19"/>
  <c r="AC760" i="19"/>
  <c r="AD760" i="19"/>
  <c r="AE760" i="19"/>
  <c r="AB761" i="19"/>
  <c r="AC761" i="19"/>
  <c r="AD761" i="19"/>
  <c r="AE761" i="19"/>
  <c r="AB762" i="19"/>
  <c r="AC762" i="19"/>
  <c r="AD762" i="19"/>
  <c r="AE762" i="19"/>
  <c r="AB763" i="19"/>
  <c r="AC763" i="19"/>
  <c r="AD763" i="19"/>
  <c r="AE763" i="19"/>
  <c r="AB764" i="19"/>
  <c r="AC764" i="19"/>
  <c r="AD764" i="19"/>
  <c r="AE764" i="19"/>
  <c r="AB765" i="19"/>
  <c r="AC765" i="19"/>
  <c r="AD765" i="19"/>
  <c r="AE765" i="19"/>
  <c r="AB766" i="19"/>
  <c r="AC766" i="19"/>
  <c r="AD766" i="19"/>
  <c r="AE766" i="19"/>
  <c r="AB767" i="19"/>
  <c r="AC767" i="19"/>
  <c r="AD767" i="19"/>
  <c r="AE767" i="19"/>
  <c r="AB768" i="19"/>
  <c r="AC768" i="19"/>
  <c r="AD768" i="19"/>
  <c r="AE768" i="19"/>
  <c r="AB769" i="19"/>
  <c r="AC769" i="19"/>
  <c r="AD769" i="19"/>
  <c r="AE769" i="19"/>
  <c r="AB770" i="19"/>
  <c r="AC770" i="19"/>
  <c r="AD770" i="19"/>
  <c r="AE770" i="19"/>
  <c r="AB771" i="19"/>
  <c r="AC771" i="19"/>
  <c r="AD771" i="19"/>
  <c r="AE771" i="19"/>
  <c r="AB772" i="19"/>
  <c r="AC772" i="19"/>
  <c r="AD772" i="19"/>
  <c r="AE772" i="19"/>
  <c r="AB773" i="19"/>
  <c r="AC773" i="19"/>
  <c r="AD773" i="19"/>
  <c r="AE773" i="19"/>
  <c r="AB774" i="19"/>
  <c r="AC774" i="19"/>
  <c r="AD774" i="19"/>
  <c r="AE774" i="19"/>
  <c r="AB775" i="19"/>
  <c r="AC775" i="19"/>
  <c r="AD775" i="19"/>
  <c r="AE775" i="19"/>
  <c r="AB776" i="19"/>
  <c r="AC776" i="19"/>
  <c r="AD776" i="19"/>
  <c r="AE776" i="19"/>
  <c r="AB777" i="19"/>
  <c r="AC777" i="19"/>
  <c r="AD777" i="19"/>
  <c r="AE777" i="19"/>
  <c r="AB778" i="19"/>
  <c r="AC778" i="19"/>
  <c r="AD778" i="19"/>
  <c r="AE778" i="19"/>
  <c r="AB779" i="19"/>
  <c r="AC779" i="19"/>
  <c r="AD779" i="19"/>
  <c r="AE779" i="19"/>
  <c r="AB780" i="19"/>
  <c r="AC780" i="19"/>
  <c r="AD780" i="19"/>
  <c r="AE780" i="19"/>
  <c r="AB781" i="19"/>
  <c r="AC781" i="19"/>
  <c r="AD781" i="19"/>
  <c r="AE781" i="19"/>
  <c r="AB782" i="19"/>
  <c r="AC782" i="19"/>
  <c r="AD782" i="19"/>
  <c r="AE782" i="19"/>
  <c r="AB783" i="19"/>
  <c r="AC783" i="19"/>
  <c r="AD783" i="19"/>
  <c r="AE783" i="19"/>
  <c r="AB784" i="19"/>
  <c r="AC784" i="19"/>
  <c r="AD784" i="19"/>
  <c r="AE784" i="19"/>
  <c r="AB785" i="19"/>
  <c r="AC785" i="19"/>
  <c r="AD785" i="19"/>
  <c r="AE785" i="19"/>
  <c r="AB786" i="19"/>
  <c r="AC786" i="19"/>
  <c r="AD786" i="19"/>
  <c r="AE786" i="19"/>
  <c r="AB787" i="19"/>
  <c r="AC787" i="19"/>
  <c r="AD787" i="19"/>
  <c r="AE787" i="19"/>
  <c r="AB788" i="19"/>
  <c r="AC788" i="19"/>
  <c r="AD788" i="19"/>
  <c r="AE788" i="19"/>
  <c r="AB789" i="19"/>
  <c r="AC789" i="19"/>
  <c r="AD789" i="19"/>
  <c r="AE789" i="19"/>
  <c r="AB790" i="19"/>
  <c r="AC790" i="19"/>
  <c r="AD790" i="19"/>
  <c r="AE790" i="19"/>
  <c r="AB791" i="19"/>
  <c r="AC791" i="19"/>
  <c r="AD791" i="19"/>
  <c r="AE791" i="19"/>
  <c r="AB792" i="19"/>
  <c r="AC792" i="19"/>
  <c r="AD792" i="19"/>
  <c r="AE792" i="19"/>
  <c r="AB793" i="19"/>
  <c r="AC793" i="19"/>
  <c r="AD793" i="19"/>
  <c r="AE793" i="19"/>
  <c r="AB794" i="19"/>
  <c r="AC794" i="19"/>
  <c r="AD794" i="19"/>
  <c r="AE794" i="19"/>
  <c r="AB795" i="19"/>
  <c r="AC795" i="19"/>
  <c r="AD795" i="19"/>
  <c r="AE795" i="19"/>
  <c r="AB796" i="19"/>
  <c r="AC796" i="19"/>
  <c r="AD796" i="19"/>
  <c r="AE796" i="19"/>
  <c r="AB797" i="19"/>
  <c r="AC797" i="19"/>
  <c r="AD797" i="19"/>
  <c r="AE797" i="19"/>
  <c r="AB798" i="19"/>
  <c r="AC798" i="19"/>
  <c r="AD798" i="19"/>
  <c r="AE798" i="19"/>
  <c r="AB799" i="19"/>
  <c r="AC799" i="19"/>
  <c r="AD799" i="19"/>
  <c r="AE799" i="19"/>
  <c r="AB800" i="19"/>
  <c r="AC800" i="19"/>
  <c r="AD800" i="19"/>
  <c r="AE800" i="19"/>
  <c r="AB801" i="19"/>
  <c r="AC801" i="19"/>
  <c r="AD801" i="19"/>
  <c r="AE801" i="19"/>
  <c r="AB802" i="19"/>
  <c r="AC802" i="19"/>
  <c r="AD802" i="19"/>
  <c r="AE802" i="19"/>
  <c r="AB803" i="19"/>
  <c r="AC803" i="19"/>
  <c r="AD803" i="19"/>
  <c r="AE803" i="19"/>
  <c r="AB804" i="19"/>
  <c r="AC804" i="19"/>
  <c r="AD804" i="19"/>
  <c r="AE804" i="19"/>
  <c r="AB805" i="19"/>
  <c r="AC805" i="19"/>
  <c r="AD805" i="19"/>
  <c r="AE805" i="19"/>
  <c r="AB806" i="19"/>
  <c r="AC806" i="19"/>
  <c r="AD806" i="19"/>
  <c r="AE806" i="19"/>
  <c r="AB807" i="19"/>
  <c r="AC807" i="19"/>
  <c r="AD807" i="19"/>
  <c r="AE807" i="19"/>
  <c r="AB808" i="19"/>
  <c r="AC808" i="19"/>
  <c r="AD808" i="19"/>
  <c r="AE808" i="19"/>
  <c r="AB809" i="19"/>
  <c r="AC809" i="19"/>
  <c r="AD809" i="19"/>
  <c r="AE809" i="19"/>
  <c r="AB810" i="19"/>
  <c r="AC810" i="19"/>
  <c r="AD810" i="19"/>
  <c r="AE810" i="19"/>
  <c r="AB811" i="19"/>
  <c r="AC811" i="19"/>
  <c r="AD811" i="19"/>
  <c r="AE811" i="19"/>
  <c r="AB812" i="19"/>
  <c r="AC812" i="19"/>
  <c r="AD812" i="19"/>
  <c r="AE812" i="19"/>
  <c r="AB813" i="19"/>
  <c r="AC813" i="19"/>
  <c r="AD813" i="19"/>
  <c r="AE813" i="19"/>
  <c r="AB814" i="19"/>
  <c r="AC814" i="19"/>
  <c r="AD814" i="19"/>
  <c r="AE814" i="19"/>
  <c r="AB815" i="19"/>
  <c r="AC815" i="19"/>
  <c r="AD815" i="19"/>
  <c r="AE815" i="19"/>
  <c r="AB816" i="19"/>
  <c r="AC816" i="19"/>
  <c r="AD816" i="19"/>
  <c r="AE816" i="19"/>
  <c r="AB817" i="19"/>
  <c r="AC817" i="19"/>
  <c r="AD817" i="19"/>
  <c r="AE817" i="19"/>
  <c r="AB818" i="19"/>
  <c r="AC818" i="19"/>
  <c r="AD818" i="19"/>
  <c r="AE818" i="19"/>
  <c r="AB819" i="19"/>
  <c r="AC819" i="19"/>
  <c r="AD819" i="19"/>
  <c r="AE819" i="19"/>
  <c r="AB820" i="19"/>
  <c r="AC820" i="19"/>
  <c r="AD820" i="19"/>
  <c r="AE820" i="19"/>
  <c r="AB821" i="19"/>
  <c r="AC821" i="19"/>
  <c r="AD821" i="19"/>
  <c r="AE821" i="19"/>
  <c r="AB822" i="19"/>
  <c r="AC822" i="19"/>
  <c r="AD822" i="19"/>
  <c r="AE822" i="19"/>
  <c r="AB823" i="19"/>
  <c r="AC823" i="19"/>
  <c r="AD823" i="19"/>
  <c r="AE823" i="19"/>
  <c r="AB824" i="19"/>
  <c r="AC824" i="19"/>
  <c r="AD824" i="19"/>
  <c r="AE824" i="19"/>
  <c r="AB825" i="19"/>
  <c r="AC825" i="19"/>
  <c r="AD825" i="19"/>
  <c r="AE825" i="19"/>
  <c r="AB826" i="19"/>
  <c r="AC826" i="19"/>
  <c r="AD826" i="19"/>
  <c r="AE826" i="19"/>
  <c r="AB827" i="19"/>
  <c r="AC827" i="19"/>
  <c r="AD827" i="19"/>
  <c r="AE827" i="19"/>
  <c r="AB828" i="19"/>
  <c r="AC828" i="19"/>
  <c r="AD828" i="19"/>
  <c r="AE828" i="19"/>
  <c r="AB829" i="19"/>
  <c r="AC829" i="19"/>
  <c r="AD829" i="19"/>
  <c r="AE829" i="19"/>
  <c r="AB830" i="19"/>
  <c r="AC830" i="19"/>
  <c r="AD830" i="19"/>
  <c r="AE830" i="19"/>
  <c r="AB831" i="19"/>
  <c r="AC831" i="19"/>
  <c r="AD831" i="19"/>
  <c r="AE831" i="19"/>
  <c r="AB832" i="19"/>
  <c r="AC832" i="19"/>
  <c r="AD832" i="19"/>
  <c r="AE832" i="19"/>
  <c r="AB833" i="19"/>
  <c r="AC833" i="19"/>
  <c r="AD833" i="19"/>
  <c r="AE833" i="19"/>
  <c r="AB834" i="19"/>
  <c r="AC834" i="19"/>
  <c r="AD834" i="19"/>
  <c r="AE834" i="19"/>
  <c r="AB835" i="19"/>
  <c r="AC835" i="19"/>
  <c r="AD835" i="19"/>
  <c r="AE835" i="19"/>
  <c r="AB836" i="19"/>
  <c r="AC836" i="19"/>
  <c r="AD836" i="19"/>
  <c r="AE836" i="19"/>
  <c r="AB837" i="19"/>
  <c r="AC837" i="19"/>
  <c r="AD837" i="19"/>
  <c r="AE837" i="19"/>
  <c r="AB838" i="19"/>
  <c r="AC838" i="19"/>
  <c r="AD838" i="19"/>
  <c r="AE838" i="19"/>
  <c r="AB839" i="19"/>
  <c r="AC839" i="19"/>
  <c r="AD839" i="19"/>
  <c r="AE839" i="19"/>
  <c r="AB840" i="19"/>
  <c r="AC840" i="19"/>
  <c r="AD840" i="19"/>
  <c r="AE840" i="19"/>
  <c r="AB841" i="19"/>
  <c r="AC841" i="19"/>
  <c r="AD841" i="19"/>
  <c r="AE841" i="19"/>
  <c r="AB842" i="19"/>
  <c r="AC842" i="19"/>
  <c r="AD842" i="19"/>
  <c r="AE842" i="19"/>
  <c r="AB843" i="19"/>
  <c r="AC843" i="19"/>
  <c r="AD843" i="19"/>
  <c r="AE843" i="19"/>
  <c r="AB844" i="19"/>
  <c r="AC844" i="19"/>
  <c r="AD844" i="19"/>
  <c r="AE844" i="19"/>
  <c r="AB845" i="19"/>
  <c r="AC845" i="19"/>
  <c r="AD845" i="19"/>
  <c r="AE845" i="19"/>
  <c r="AB846" i="19"/>
  <c r="AC846" i="19"/>
  <c r="AD846" i="19"/>
  <c r="AE846" i="19"/>
  <c r="AB847" i="19"/>
  <c r="AC847" i="19"/>
  <c r="AD847" i="19"/>
  <c r="AE847" i="19"/>
  <c r="AB848" i="19"/>
  <c r="AC848" i="19"/>
  <c r="AD848" i="19"/>
  <c r="AE848" i="19"/>
  <c r="AB849" i="19"/>
  <c r="AC849" i="19"/>
  <c r="AD849" i="19"/>
  <c r="AE849" i="19"/>
  <c r="AB850" i="19"/>
  <c r="AC850" i="19"/>
  <c r="AD850" i="19"/>
  <c r="AE850" i="19"/>
  <c r="AB851" i="19"/>
  <c r="AC851" i="19"/>
  <c r="AD851" i="19"/>
  <c r="AE851" i="19"/>
  <c r="AB852" i="19"/>
  <c r="AC852" i="19"/>
  <c r="AD852" i="19"/>
  <c r="AE852" i="19"/>
  <c r="AB853" i="19"/>
  <c r="AC853" i="19"/>
  <c r="AD853" i="19"/>
  <c r="AE853" i="19"/>
  <c r="AB854" i="19"/>
  <c r="AC854" i="19"/>
  <c r="AD854" i="19"/>
  <c r="AE854" i="19"/>
  <c r="AB855" i="19"/>
  <c r="AC855" i="19"/>
  <c r="AD855" i="19"/>
  <c r="AE855" i="19"/>
  <c r="AB856" i="19"/>
  <c r="AC856" i="19"/>
  <c r="AD856" i="19"/>
  <c r="AE856" i="19"/>
  <c r="AB857" i="19"/>
  <c r="AC857" i="19"/>
  <c r="AD857" i="19"/>
  <c r="AE857" i="19"/>
  <c r="AB858" i="19"/>
  <c r="AC858" i="19"/>
  <c r="AD858" i="19"/>
  <c r="AE858" i="19"/>
  <c r="AB859" i="19"/>
  <c r="AC859" i="19"/>
  <c r="AD859" i="19"/>
  <c r="AE859" i="19"/>
  <c r="AB860" i="19"/>
  <c r="AC860" i="19"/>
  <c r="AD860" i="19"/>
  <c r="AE860" i="19"/>
  <c r="AB861" i="19"/>
  <c r="AC861" i="19"/>
  <c r="AD861" i="19"/>
  <c r="AE861" i="19"/>
  <c r="AB862" i="19"/>
  <c r="AC862" i="19"/>
  <c r="AD862" i="19"/>
  <c r="AE862" i="19"/>
  <c r="AB863" i="19"/>
  <c r="AC863" i="19"/>
  <c r="AD863" i="19"/>
  <c r="AE863" i="19"/>
  <c r="AB864" i="19"/>
  <c r="AC864" i="19"/>
  <c r="AD864" i="19"/>
  <c r="AE864" i="19"/>
  <c r="AB865" i="19"/>
  <c r="AC865" i="19"/>
  <c r="AD865" i="19"/>
  <c r="AE865" i="19"/>
  <c r="AB866" i="19"/>
  <c r="AC866" i="19"/>
  <c r="AD866" i="19"/>
  <c r="AE866" i="19"/>
  <c r="AB867" i="19"/>
  <c r="AC867" i="19"/>
  <c r="AD867" i="19"/>
  <c r="AE867" i="19"/>
  <c r="AB868" i="19"/>
  <c r="AC868" i="19"/>
  <c r="AD868" i="19"/>
  <c r="AE868" i="19"/>
  <c r="AB869" i="19"/>
  <c r="AC869" i="19"/>
  <c r="AD869" i="19"/>
  <c r="AE869" i="19"/>
  <c r="AB870" i="19"/>
  <c r="AC870" i="19"/>
  <c r="AD870" i="19"/>
  <c r="AE870" i="19"/>
  <c r="AB871" i="19"/>
  <c r="AC871" i="19"/>
  <c r="AD871" i="19"/>
  <c r="AE871" i="19"/>
  <c r="AB872" i="19"/>
  <c r="AC872" i="19"/>
  <c r="AD872" i="19"/>
  <c r="AE872" i="19"/>
  <c r="AB873" i="19"/>
  <c r="AC873" i="19"/>
  <c r="AD873" i="19"/>
  <c r="AE873" i="19"/>
  <c r="AB874" i="19"/>
  <c r="AC874" i="19"/>
  <c r="AD874" i="19"/>
  <c r="AE874" i="19"/>
  <c r="AB875" i="19"/>
  <c r="AC875" i="19"/>
  <c r="AD875" i="19"/>
  <c r="AE875" i="19"/>
  <c r="AB876" i="19"/>
  <c r="AC876" i="19"/>
  <c r="AD876" i="19"/>
  <c r="AE876" i="19"/>
  <c r="AB877" i="19"/>
  <c r="AC877" i="19"/>
  <c r="AD877" i="19"/>
  <c r="AE877" i="19"/>
  <c r="AB878" i="19"/>
  <c r="AC878" i="19"/>
  <c r="AD878" i="19"/>
  <c r="AE878" i="19"/>
  <c r="AB879" i="19"/>
  <c r="AC879" i="19"/>
  <c r="AD879" i="19"/>
  <c r="AE879" i="19"/>
  <c r="AB880" i="19"/>
  <c r="AC880" i="19"/>
  <c r="AD880" i="19"/>
  <c r="AE880" i="19"/>
  <c r="AB881" i="19"/>
  <c r="AC881" i="19"/>
  <c r="AD881" i="19"/>
  <c r="AE881" i="19"/>
  <c r="AB882" i="19"/>
  <c r="AC882" i="19"/>
  <c r="AD882" i="19"/>
  <c r="AE882" i="19"/>
  <c r="AB883" i="19"/>
  <c r="AC883" i="19"/>
  <c r="AD883" i="19"/>
  <c r="AE883" i="19"/>
  <c r="AB884" i="19"/>
  <c r="AC884" i="19"/>
  <c r="AD884" i="19"/>
  <c r="AE884" i="19"/>
  <c r="AB885" i="19"/>
  <c r="AC885" i="19"/>
  <c r="AD885" i="19"/>
  <c r="AE885" i="19"/>
  <c r="AB886" i="19"/>
  <c r="AC886" i="19"/>
  <c r="AD886" i="19"/>
  <c r="AE886" i="19"/>
  <c r="AB887" i="19"/>
  <c r="AC887" i="19"/>
  <c r="AD887" i="19"/>
  <c r="AE887" i="19"/>
  <c r="AB888" i="19"/>
  <c r="AC888" i="19"/>
  <c r="AD888" i="19"/>
  <c r="AE888" i="19"/>
  <c r="AB889" i="19"/>
  <c r="AC889" i="19"/>
  <c r="AD889" i="19"/>
  <c r="AE889" i="19"/>
  <c r="AB890" i="19"/>
  <c r="AC890" i="19"/>
  <c r="AD890" i="19"/>
  <c r="AE890" i="19"/>
  <c r="AB891" i="19"/>
  <c r="AC891" i="19"/>
  <c r="AD891" i="19"/>
  <c r="AE891" i="19"/>
  <c r="AB892" i="19"/>
  <c r="AC892" i="19"/>
  <c r="AD892" i="19"/>
  <c r="AE892" i="19"/>
  <c r="AB893" i="19"/>
  <c r="AC893" i="19"/>
  <c r="AD893" i="19"/>
  <c r="AE893" i="19"/>
  <c r="AB894" i="19"/>
  <c r="AC894" i="19"/>
  <c r="AD894" i="19"/>
  <c r="AE894" i="19"/>
  <c r="AB895" i="19"/>
  <c r="AC895" i="19"/>
  <c r="AD895" i="19"/>
  <c r="AE895" i="19"/>
  <c r="AB896" i="19"/>
  <c r="AC896" i="19"/>
  <c r="AD896" i="19"/>
  <c r="AE896" i="19"/>
  <c r="AB897" i="19"/>
  <c r="AC897" i="19"/>
  <c r="AD897" i="19"/>
  <c r="AE897" i="19"/>
  <c r="AB898" i="19"/>
  <c r="AC898" i="19"/>
  <c r="AD898" i="19"/>
  <c r="AE898" i="19"/>
  <c r="AB899" i="19"/>
  <c r="AC899" i="19"/>
  <c r="AD899" i="19"/>
  <c r="AE899" i="19"/>
  <c r="AB900" i="19"/>
  <c r="AC900" i="19"/>
  <c r="AD900" i="19"/>
  <c r="AE900" i="19"/>
  <c r="AB901" i="19"/>
  <c r="AC901" i="19"/>
  <c r="AD901" i="19"/>
  <c r="AE901" i="19"/>
  <c r="AB902" i="19"/>
  <c r="AC902" i="19"/>
  <c r="AD902" i="19"/>
  <c r="AE902" i="19"/>
  <c r="AB903" i="19"/>
  <c r="AC903" i="19"/>
  <c r="AD903" i="19"/>
  <c r="AE903" i="19"/>
  <c r="AB904" i="19"/>
  <c r="AC904" i="19"/>
  <c r="AD904" i="19"/>
  <c r="AE904" i="19"/>
  <c r="AB905" i="19"/>
  <c r="AC905" i="19"/>
  <c r="AD905" i="19"/>
  <c r="AE905" i="19"/>
  <c r="AB906" i="19"/>
  <c r="AC906" i="19"/>
  <c r="AD906" i="19"/>
  <c r="AE906" i="19"/>
  <c r="AB907" i="19"/>
  <c r="AC907" i="19"/>
  <c r="AD907" i="19"/>
  <c r="AE907" i="19"/>
  <c r="AB908" i="19"/>
  <c r="AC908" i="19"/>
  <c r="AD908" i="19"/>
  <c r="AE908" i="19"/>
  <c r="AB909" i="19"/>
  <c r="AC909" i="19"/>
  <c r="AD909" i="19"/>
  <c r="AE909" i="19"/>
  <c r="AB910" i="19"/>
  <c r="AC910" i="19"/>
  <c r="AD910" i="19"/>
  <c r="AE910" i="19"/>
  <c r="AB911" i="19"/>
  <c r="AC911" i="19"/>
  <c r="AD911" i="19"/>
  <c r="AE911" i="19"/>
  <c r="AB912" i="19"/>
  <c r="AC912" i="19"/>
  <c r="AD912" i="19"/>
  <c r="AE912" i="19"/>
  <c r="AB913" i="19"/>
  <c r="AC913" i="19"/>
  <c r="AD913" i="19"/>
  <c r="AE913" i="19"/>
  <c r="AB914" i="19"/>
  <c r="AC914" i="19"/>
  <c r="AD914" i="19"/>
  <c r="AE914" i="19"/>
  <c r="AB915" i="19"/>
  <c r="AC915" i="19"/>
  <c r="AD915" i="19"/>
  <c r="AE915" i="19"/>
  <c r="AB916" i="19"/>
  <c r="AC916" i="19"/>
  <c r="AD916" i="19"/>
  <c r="AE916" i="19"/>
  <c r="AB917" i="19"/>
  <c r="AC917" i="19"/>
  <c r="AD917" i="19"/>
  <c r="AE917" i="19"/>
  <c r="AB918" i="19"/>
  <c r="AC918" i="19"/>
  <c r="AD918" i="19"/>
  <c r="AE918" i="19"/>
  <c r="AB919" i="19"/>
  <c r="AC919" i="19"/>
  <c r="AD919" i="19"/>
  <c r="AE919" i="19"/>
  <c r="AB920" i="19"/>
  <c r="AC920" i="19"/>
  <c r="AD920" i="19"/>
  <c r="AE920" i="19"/>
  <c r="AB921" i="19"/>
  <c r="AC921" i="19"/>
  <c r="AD921" i="19"/>
  <c r="AE921" i="19"/>
  <c r="AB922" i="19"/>
  <c r="AC922" i="19"/>
  <c r="AD922" i="19"/>
  <c r="AE922" i="19"/>
  <c r="AB923" i="19"/>
  <c r="AC923" i="19"/>
  <c r="AD923" i="19"/>
  <c r="AE923" i="19"/>
  <c r="AB924" i="19"/>
  <c r="AC924" i="19"/>
  <c r="AD924" i="19"/>
  <c r="AE924" i="19"/>
  <c r="AB925" i="19"/>
  <c r="AC925" i="19"/>
  <c r="AD925" i="19"/>
  <c r="AE925" i="19"/>
  <c r="AB926" i="19"/>
  <c r="AC926" i="19"/>
  <c r="AD926" i="19"/>
  <c r="AE926" i="19"/>
  <c r="AB927" i="19"/>
  <c r="AC927" i="19"/>
  <c r="AD927" i="19"/>
  <c r="AE927" i="19"/>
  <c r="AB928" i="19"/>
  <c r="AC928" i="19"/>
  <c r="AD928" i="19"/>
  <c r="AE928" i="19"/>
  <c r="AB929" i="19"/>
  <c r="AC929" i="19"/>
  <c r="AD929" i="19"/>
  <c r="AE929" i="19"/>
  <c r="AB930" i="19"/>
  <c r="AC930" i="19"/>
  <c r="AD930" i="19"/>
  <c r="AE930" i="19"/>
  <c r="AB931" i="19"/>
  <c r="AC931" i="19"/>
  <c r="AD931" i="19"/>
  <c r="AE931" i="19"/>
  <c r="AB932" i="19"/>
  <c r="AC932" i="19"/>
  <c r="AD932" i="19"/>
  <c r="AE932" i="19"/>
  <c r="AB933" i="19"/>
  <c r="AC933" i="19"/>
  <c r="AD933" i="19"/>
  <c r="AE933" i="19"/>
  <c r="AB934" i="19"/>
  <c r="AC934" i="19"/>
  <c r="AD934" i="19"/>
  <c r="AE934" i="19"/>
  <c r="AB935" i="19"/>
  <c r="AC935" i="19"/>
  <c r="AD935" i="19"/>
  <c r="AE935" i="19"/>
  <c r="AA24" i="19"/>
  <c r="AA32" i="19"/>
  <c r="AA40" i="19"/>
  <c r="AA48" i="19"/>
  <c r="AA56" i="19"/>
  <c r="AA64" i="19"/>
  <c r="AA72" i="19"/>
  <c r="AA80" i="19"/>
  <c r="AA88" i="19"/>
  <c r="AA96" i="19"/>
  <c r="AA104" i="19"/>
  <c r="AA112" i="19"/>
  <c r="AA120" i="19"/>
  <c r="AA128" i="19"/>
  <c r="AA136" i="19"/>
  <c r="AA144" i="19"/>
  <c r="AA152" i="19"/>
  <c r="AA160" i="19"/>
  <c r="AA168" i="19"/>
  <c r="AA176" i="19"/>
  <c r="AA184" i="19"/>
  <c r="AA192" i="19"/>
  <c r="AA200" i="19"/>
  <c r="AA208" i="19"/>
  <c r="AA216" i="19"/>
  <c r="AA224" i="19"/>
  <c r="AA232" i="19"/>
  <c r="AA240" i="19"/>
  <c r="AA248" i="19"/>
  <c r="AA256" i="19"/>
  <c r="AA264" i="19"/>
  <c r="AA272" i="19"/>
  <c r="AA280" i="19"/>
  <c r="AA288" i="19"/>
  <c r="AA296" i="19"/>
  <c r="AA304" i="19"/>
  <c r="AA312" i="19"/>
  <c r="AA320" i="19"/>
  <c r="AA328" i="19"/>
  <c r="AA336" i="19"/>
  <c r="AA344" i="19"/>
  <c r="AA352" i="19"/>
  <c r="AA360" i="19"/>
  <c r="AA368" i="19"/>
  <c r="AA376" i="19"/>
  <c r="AA384" i="19"/>
  <c r="AA392" i="19"/>
  <c r="AA400" i="19"/>
  <c r="AA408" i="19"/>
  <c r="AA416" i="19"/>
  <c r="AA424" i="19"/>
  <c r="AA432" i="19"/>
  <c r="AA440" i="19"/>
  <c r="AA448" i="19"/>
  <c r="AA456" i="19"/>
  <c r="AA464" i="19"/>
  <c r="AA472" i="19"/>
  <c r="AA480" i="19"/>
  <c r="AA488" i="19"/>
  <c r="AA496" i="19"/>
  <c r="AA504" i="19"/>
  <c r="AA512" i="19"/>
  <c r="AA520" i="19"/>
  <c r="AA528" i="19"/>
  <c r="AA536" i="19"/>
  <c r="AA544" i="19"/>
  <c r="AA552" i="19"/>
  <c r="AA560" i="19"/>
  <c r="AA568" i="19"/>
  <c r="AA576" i="19"/>
  <c r="AA584" i="19"/>
  <c r="AA592" i="19"/>
  <c r="AA600" i="19"/>
  <c r="AA608" i="19"/>
  <c r="AA616" i="19"/>
  <c r="AA624" i="19"/>
  <c r="AA632" i="19"/>
  <c r="AA640" i="19"/>
  <c r="AA648" i="19"/>
  <c r="AA656" i="19"/>
  <c r="AA664" i="19"/>
  <c r="AA672" i="19"/>
  <c r="AA680" i="19"/>
  <c r="AA688" i="19"/>
  <c r="AA696" i="19"/>
  <c r="AA704" i="19"/>
  <c r="AA712" i="19"/>
  <c r="AA720" i="19"/>
  <c r="AA728" i="19"/>
  <c r="AA736" i="19"/>
  <c r="AA744" i="19"/>
  <c r="AA752" i="19"/>
  <c r="AA760" i="19"/>
  <c r="AA768" i="19"/>
  <c r="AA776" i="19"/>
  <c r="AA784" i="19"/>
  <c r="AA792" i="19"/>
  <c r="AA800" i="19"/>
  <c r="AA808" i="19"/>
  <c r="AA816" i="19"/>
  <c r="AA824" i="19"/>
  <c r="AA832" i="19"/>
  <c r="AA840" i="19"/>
  <c r="AA848" i="19"/>
  <c r="AA856" i="19"/>
  <c r="AA864" i="19"/>
  <c r="AA872" i="19"/>
  <c r="AA880" i="19"/>
  <c r="AA888" i="19"/>
  <c r="AA896" i="19"/>
  <c r="AA904" i="19"/>
  <c r="AA912" i="19"/>
  <c r="AA920" i="19"/>
  <c r="AA928" i="19"/>
  <c r="AA16" i="19"/>
  <c r="AD8" i="19"/>
  <c r="AE8" i="19"/>
  <c r="AC8" i="19"/>
  <c r="AB8" i="19"/>
  <c r="AA8" i="19"/>
  <c r="T9" i="19"/>
  <c r="U9" i="19"/>
  <c r="V9" i="19"/>
  <c r="W9" i="19"/>
  <c r="T10" i="19"/>
  <c r="U10" i="19"/>
  <c r="V10" i="19"/>
  <c r="W10" i="19"/>
  <c r="T11" i="19"/>
  <c r="U11" i="19"/>
  <c r="V11" i="19"/>
  <c r="W11" i="19"/>
  <c r="T12" i="19"/>
  <c r="U12" i="19"/>
  <c r="V12" i="19"/>
  <c r="W12" i="19"/>
  <c r="T13" i="19"/>
  <c r="U13" i="19"/>
  <c r="V13" i="19"/>
  <c r="W13" i="19"/>
  <c r="T14" i="19"/>
  <c r="U14" i="19"/>
  <c r="V14" i="19"/>
  <c r="W14" i="19"/>
  <c r="T15" i="19"/>
  <c r="U15" i="19"/>
  <c r="V15" i="19"/>
  <c r="W15" i="19"/>
  <c r="T16" i="19"/>
  <c r="U16" i="19"/>
  <c r="V16" i="19"/>
  <c r="W16" i="19"/>
  <c r="T17" i="19"/>
  <c r="U17" i="19"/>
  <c r="V17" i="19"/>
  <c r="W17" i="19"/>
  <c r="T18" i="19"/>
  <c r="U18" i="19"/>
  <c r="V18" i="19"/>
  <c r="W18" i="19"/>
  <c r="T19" i="19"/>
  <c r="U19" i="19"/>
  <c r="V19" i="19"/>
  <c r="W19" i="19"/>
  <c r="T20" i="19"/>
  <c r="U20" i="19"/>
  <c r="V20" i="19"/>
  <c r="W20" i="19"/>
  <c r="T21" i="19"/>
  <c r="U21" i="19"/>
  <c r="V21" i="19"/>
  <c r="W21" i="19"/>
  <c r="T22" i="19"/>
  <c r="U22" i="19"/>
  <c r="V22" i="19"/>
  <c r="W22" i="19"/>
  <c r="T23" i="19"/>
  <c r="U23" i="19"/>
  <c r="V23" i="19"/>
  <c r="W23" i="19"/>
  <c r="T24" i="19"/>
  <c r="U24" i="19"/>
  <c r="V24" i="19"/>
  <c r="W24" i="19"/>
  <c r="T25" i="19"/>
  <c r="U25" i="19"/>
  <c r="V25" i="19"/>
  <c r="W25" i="19"/>
  <c r="T26" i="19"/>
  <c r="U26" i="19"/>
  <c r="V26" i="19"/>
  <c r="W26" i="19"/>
  <c r="T27" i="19"/>
  <c r="U27" i="19"/>
  <c r="V27" i="19"/>
  <c r="W27" i="19"/>
  <c r="T28" i="19"/>
  <c r="U28" i="19"/>
  <c r="V28" i="19"/>
  <c r="W28" i="19"/>
  <c r="T29" i="19"/>
  <c r="U29" i="19"/>
  <c r="V29" i="19"/>
  <c r="W29" i="19"/>
  <c r="T30" i="19"/>
  <c r="U30" i="19"/>
  <c r="V30" i="19"/>
  <c r="W30" i="19"/>
  <c r="T31" i="19"/>
  <c r="U31" i="19"/>
  <c r="V31" i="19"/>
  <c r="W31" i="19"/>
  <c r="T32" i="19"/>
  <c r="U32" i="19"/>
  <c r="V32" i="19"/>
  <c r="W32" i="19"/>
  <c r="T33" i="19"/>
  <c r="U33" i="19"/>
  <c r="V33" i="19"/>
  <c r="W33" i="19"/>
  <c r="T34" i="19"/>
  <c r="U34" i="19"/>
  <c r="V34" i="19"/>
  <c r="W34" i="19"/>
  <c r="T35" i="19"/>
  <c r="U35" i="19"/>
  <c r="V35" i="19"/>
  <c r="W35" i="19"/>
  <c r="T36" i="19"/>
  <c r="U36" i="19"/>
  <c r="V36" i="19"/>
  <c r="W36" i="19"/>
  <c r="T37" i="19"/>
  <c r="U37" i="19"/>
  <c r="V37" i="19"/>
  <c r="W37" i="19"/>
  <c r="T38" i="19"/>
  <c r="U38" i="19"/>
  <c r="V38" i="19"/>
  <c r="W38" i="19"/>
  <c r="T39" i="19"/>
  <c r="U39" i="19"/>
  <c r="V39" i="19"/>
  <c r="W39" i="19"/>
  <c r="T40" i="19"/>
  <c r="U40" i="19"/>
  <c r="V40" i="19"/>
  <c r="W40" i="19"/>
  <c r="T41" i="19"/>
  <c r="U41" i="19"/>
  <c r="V41" i="19"/>
  <c r="W41" i="19"/>
  <c r="T42" i="19"/>
  <c r="U42" i="19"/>
  <c r="V42" i="19"/>
  <c r="W42" i="19"/>
  <c r="T43" i="19"/>
  <c r="U43" i="19"/>
  <c r="V43" i="19"/>
  <c r="W43" i="19"/>
  <c r="T44" i="19"/>
  <c r="U44" i="19"/>
  <c r="V44" i="19"/>
  <c r="W44" i="19"/>
  <c r="T45" i="19"/>
  <c r="U45" i="19"/>
  <c r="V45" i="19"/>
  <c r="W45" i="19"/>
  <c r="T46" i="19"/>
  <c r="U46" i="19"/>
  <c r="V46" i="19"/>
  <c r="W46" i="19"/>
  <c r="T47" i="19"/>
  <c r="U47" i="19"/>
  <c r="V47" i="19"/>
  <c r="W47" i="19"/>
  <c r="T48" i="19"/>
  <c r="U48" i="19"/>
  <c r="V48" i="19"/>
  <c r="W48" i="19"/>
  <c r="T49" i="19"/>
  <c r="U49" i="19"/>
  <c r="V49" i="19"/>
  <c r="W49" i="19"/>
  <c r="T50" i="19"/>
  <c r="U50" i="19"/>
  <c r="V50" i="19"/>
  <c r="W50" i="19"/>
  <c r="T51" i="19"/>
  <c r="U51" i="19"/>
  <c r="V51" i="19"/>
  <c r="W51" i="19"/>
  <c r="T52" i="19"/>
  <c r="U52" i="19"/>
  <c r="V52" i="19"/>
  <c r="W52" i="19"/>
  <c r="T53" i="19"/>
  <c r="U53" i="19"/>
  <c r="V53" i="19"/>
  <c r="W53" i="19"/>
  <c r="T54" i="19"/>
  <c r="U54" i="19"/>
  <c r="V54" i="19"/>
  <c r="W54" i="19"/>
  <c r="T55" i="19"/>
  <c r="U55" i="19"/>
  <c r="V55" i="19"/>
  <c r="W55" i="19"/>
  <c r="T56" i="19"/>
  <c r="U56" i="19"/>
  <c r="V56" i="19"/>
  <c r="W56" i="19"/>
  <c r="T57" i="19"/>
  <c r="U57" i="19"/>
  <c r="V57" i="19"/>
  <c r="W57" i="19"/>
  <c r="T58" i="19"/>
  <c r="U58" i="19"/>
  <c r="V58" i="19"/>
  <c r="W58" i="19"/>
  <c r="T59" i="19"/>
  <c r="U59" i="19"/>
  <c r="V59" i="19"/>
  <c r="W59" i="19"/>
  <c r="T60" i="19"/>
  <c r="U60" i="19"/>
  <c r="V60" i="19"/>
  <c r="W60" i="19"/>
  <c r="T61" i="19"/>
  <c r="U61" i="19"/>
  <c r="V61" i="19"/>
  <c r="W61" i="19"/>
  <c r="T62" i="19"/>
  <c r="U62" i="19"/>
  <c r="V62" i="19"/>
  <c r="W62" i="19"/>
  <c r="T63" i="19"/>
  <c r="U63" i="19"/>
  <c r="V63" i="19"/>
  <c r="W63" i="19"/>
  <c r="T64" i="19"/>
  <c r="U64" i="19"/>
  <c r="V64" i="19"/>
  <c r="W64" i="19"/>
  <c r="T65" i="19"/>
  <c r="U65" i="19"/>
  <c r="V65" i="19"/>
  <c r="W65" i="19"/>
  <c r="T66" i="19"/>
  <c r="U66" i="19"/>
  <c r="V66" i="19"/>
  <c r="W66" i="19"/>
  <c r="T67" i="19"/>
  <c r="U67" i="19"/>
  <c r="V67" i="19"/>
  <c r="W67" i="19"/>
  <c r="T68" i="19"/>
  <c r="U68" i="19"/>
  <c r="V68" i="19"/>
  <c r="W68" i="19"/>
  <c r="T69" i="19"/>
  <c r="U69" i="19"/>
  <c r="V69" i="19"/>
  <c r="W69" i="19"/>
  <c r="T70" i="19"/>
  <c r="U70" i="19"/>
  <c r="V70" i="19"/>
  <c r="W70" i="19"/>
  <c r="T71" i="19"/>
  <c r="U71" i="19"/>
  <c r="V71" i="19"/>
  <c r="W71" i="19"/>
  <c r="T72" i="19"/>
  <c r="U72" i="19"/>
  <c r="V72" i="19"/>
  <c r="W72" i="19"/>
  <c r="T73" i="19"/>
  <c r="U73" i="19"/>
  <c r="V73" i="19"/>
  <c r="W73" i="19"/>
  <c r="T74" i="19"/>
  <c r="U74" i="19"/>
  <c r="V74" i="19"/>
  <c r="W74" i="19"/>
  <c r="T75" i="19"/>
  <c r="U75" i="19"/>
  <c r="V75" i="19"/>
  <c r="W75" i="19"/>
  <c r="T76" i="19"/>
  <c r="U76" i="19"/>
  <c r="V76" i="19"/>
  <c r="W76" i="19"/>
  <c r="T77" i="19"/>
  <c r="U77" i="19"/>
  <c r="V77" i="19"/>
  <c r="W77" i="19"/>
  <c r="T78" i="19"/>
  <c r="U78" i="19"/>
  <c r="V78" i="19"/>
  <c r="W78" i="19"/>
  <c r="T79" i="19"/>
  <c r="U79" i="19"/>
  <c r="V79" i="19"/>
  <c r="W79" i="19"/>
  <c r="T80" i="19"/>
  <c r="U80" i="19"/>
  <c r="V80" i="19"/>
  <c r="W80" i="19"/>
  <c r="T81" i="19"/>
  <c r="U81" i="19"/>
  <c r="V81" i="19"/>
  <c r="W81" i="19"/>
  <c r="T82" i="19"/>
  <c r="U82" i="19"/>
  <c r="V82" i="19"/>
  <c r="W82" i="19"/>
  <c r="T83" i="19"/>
  <c r="U83" i="19"/>
  <c r="V83" i="19"/>
  <c r="W83" i="19"/>
  <c r="T84" i="19"/>
  <c r="U84" i="19"/>
  <c r="V84" i="19"/>
  <c r="W84" i="19"/>
  <c r="T85" i="19"/>
  <c r="U85" i="19"/>
  <c r="V85" i="19"/>
  <c r="W85" i="19"/>
  <c r="T86" i="19"/>
  <c r="U86" i="19"/>
  <c r="V86" i="19"/>
  <c r="W86" i="19"/>
  <c r="T87" i="19"/>
  <c r="U87" i="19"/>
  <c r="V87" i="19"/>
  <c r="W87" i="19"/>
  <c r="T88" i="19"/>
  <c r="U88" i="19"/>
  <c r="V88" i="19"/>
  <c r="W88" i="19"/>
  <c r="T89" i="19"/>
  <c r="U89" i="19"/>
  <c r="V89" i="19"/>
  <c r="W89" i="19"/>
  <c r="T90" i="19"/>
  <c r="U90" i="19"/>
  <c r="V90" i="19"/>
  <c r="W90" i="19"/>
  <c r="T91" i="19"/>
  <c r="U91" i="19"/>
  <c r="V91" i="19"/>
  <c r="W91" i="19"/>
  <c r="T92" i="19"/>
  <c r="U92" i="19"/>
  <c r="V92" i="19"/>
  <c r="W92" i="19"/>
  <c r="T93" i="19"/>
  <c r="U93" i="19"/>
  <c r="V93" i="19"/>
  <c r="W93" i="19"/>
  <c r="T94" i="19"/>
  <c r="U94" i="19"/>
  <c r="V94" i="19"/>
  <c r="W94" i="19"/>
  <c r="T95" i="19"/>
  <c r="U95" i="19"/>
  <c r="V95" i="19"/>
  <c r="W95" i="19"/>
  <c r="T96" i="19"/>
  <c r="U96" i="19"/>
  <c r="V96" i="19"/>
  <c r="W96" i="19"/>
  <c r="T97" i="19"/>
  <c r="U97" i="19"/>
  <c r="V97" i="19"/>
  <c r="W97" i="19"/>
  <c r="T98" i="19"/>
  <c r="U98" i="19"/>
  <c r="V98" i="19"/>
  <c r="W98" i="19"/>
  <c r="T99" i="19"/>
  <c r="U99" i="19"/>
  <c r="V99" i="19"/>
  <c r="W99" i="19"/>
  <c r="T100" i="19"/>
  <c r="U100" i="19"/>
  <c r="V100" i="19"/>
  <c r="W100" i="19"/>
  <c r="T101" i="19"/>
  <c r="U101" i="19"/>
  <c r="V101" i="19"/>
  <c r="W101" i="19"/>
  <c r="T102" i="19"/>
  <c r="U102" i="19"/>
  <c r="V102" i="19"/>
  <c r="W102" i="19"/>
  <c r="T103" i="19"/>
  <c r="U103" i="19"/>
  <c r="V103" i="19"/>
  <c r="W103" i="19"/>
  <c r="T104" i="19"/>
  <c r="U104" i="19"/>
  <c r="V104" i="19"/>
  <c r="W104" i="19"/>
  <c r="T105" i="19"/>
  <c r="U105" i="19"/>
  <c r="V105" i="19"/>
  <c r="W105" i="19"/>
  <c r="T106" i="19"/>
  <c r="U106" i="19"/>
  <c r="V106" i="19"/>
  <c r="W106" i="19"/>
  <c r="T107" i="19"/>
  <c r="U107" i="19"/>
  <c r="V107" i="19"/>
  <c r="W107" i="19"/>
  <c r="T108" i="19"/>
  <c r="U108" i="19"/>
  <c r="V108" i="19"/>
  <c r="W108" i="19"/>
  <c r="T109" i="19"/>
  <c r="U109" i="19"/>
  <c r="V109" i="19"/>
  <c r="W109" i="19"/>
  <c r="T110" i="19"/>
  <c r="U110" i="19"/>
  <c r="V110" i="19"/>
  <c r="W110" i="19"/>
  <c r="T111" i="19"/>
  <c r="U111" i="19"/>
  <c r="V111" i="19"/>
  <c r="W111" i="19"/>
  <c r="T112" i="19"/>
  <c r="U112" i="19"/>
  <c r="V112" i="19"/>
  <c r="W112" i="19"/>
  <c r="T113" i="19"/>
  <c r="U113" i="19"/>
  <c r="V113" i="19"/>
  <c r="W113" i="19"/>
  <c r="T114" i="19"/>
  <c r="U114" i="19"/>
  <c r="V114" i="19"/>
  <c r="W114" i="19"/>
  <c r="T115" i="19"/>
  <c r="U115" i="19"/>
  <c r="V115" i="19"/>
  <c r="W115" i="19"/>
  <c r="T116" i="19"/>
  <c r="U116" i="19"/>
  <c r="V116" i="19"/>
  <c r="W116" i="19"/>
  <c r="T117" i="19"/>
  <c r="U117" i="19"/>
  <c r="V117" i="19"/>
  <c r="W117" i="19"/>
  <c r="T118" i="19"/>
  <c r="U118" i="19"/>
  <c r="V118" i="19"/>
  <c r="W118" i="19"/>
  <c r="T119" i="19"/>
  <c r="U119" i="19"/>
  <c r="V119" i="19"/>
  <c r="W119" i="19"/>
  <c r="T120" i="19"/>
  <c r="U120" i="19"/>
  <c r="V120" i="19"/>
  <c r="W120" i="19"/>
  <c r="T121" i="19"/>
  <c r="U121" i="19"/>
  <c r="V121" i="19"/>
  <c r="W121" i="19"/>
  <c r="T122" i="19"/>
  <c r="U122" i="19"/>
  <c r="V122" i="19"/>
  <c r="W122" i="19"/>
  <c r="T123" i="19"/>
  <c r="U123" i="19"/>
  <c r="V123" i="19"/>
  <c r="W123" i="19"/>
  <c r="T124" i="19"/>
  <c r="U124" i="19"/>
  <c r="V124" i="19"/>
  <c r="W124" i="19"/>
  <c r="T125" i="19"/>
  <c r="U125" i="19"/>
  <c r="V125" i="19"/>
  <c r="W125" i="19"/>
  <c r="T126" i="19"/>
  <c r="U126" i="19"/>
  <c r="V126" i="19"/>
  <c r="W126" i="19"/>
  <c r="T127" i="19"/>
  <c r="U127" i="19"/>
  <c r="V127" i="19"/>
  <c r="W127" i="19"/>
  <c r="T128" i="19"/>
  <c r="U128" i="19"/>
  <c r="V128" i="19"/>
  <c r="W128" i="19"/>
  <c r="T129" i="19"/>
  <c r="U129" i="19"/>
  <c r="V129" i="19"/>
  <c r="W129" i="19"/>
  <c r="T130" i="19"/>
  <c r="U130" i="19"/>
  <c r="V130" i="19"/>
  <c r="W130" i="19"/>
  <c r="T131" i="19"/>
  <c r="U131" i="19"/>
  <c r="V131" i="19"/>
  <c r="W131" i="19"/>
  <c r="T132" i="19"/>
  <c r="U132" i="19"/>
  <c r="V132" i="19"/>
  <c r="W132" i="19"/>
  <c r="T133" i="19"/>
  <c r="U133" i="19"/>
  <c r="V133" i="19"/>
  <c r="W133" i="19"/>
  <c r="T134" i="19"/>
  <c r="U134" i="19"/>
  <c r="V134" i="19"/>
  <c r="W134" i="19"/>
  <c r="T135" i="19"/>
  <c r="U135" i="19"/>
  <c r="V135" i="19"/>
  <c r="W135" i="19"/>
  <c r="T136" i="19"/>
  <c r="U136" i="19"/>
  <c r="V136" i="19"/>
  <c r="W136" i="19"/>
  <c r="T137" i="19"/>
  <c r="U137" i="19"/>
  <c r="V137" i="19"/>
  <c r="W137" i="19"/>
  <c r="T138" i="19"/>
  <c r="U138" i="19"/>
  <c r="V138" i="19"/>
  <c r="W138" i="19"/>
  <c r="T139" i="19"/>
  <c r="U139" i="19"/>
  <c r="V139" i="19"/>
  <c r="W139" i="19"/>
  <c r="T140" i="19"/>
  <c r="U140" i="19"/>
  <c r="V140" i="19"/>
  <c r="W140" i="19"/>
  <c r="T141" i="19"/>
  <c r="U141" i="19"/>
  <c r="V141" i="19"/>
  <c r="W141" i="19"/>
  <c r="T142" i="19"/>
  <c r="U142" i="19"/>
  <c r="V142" i="19"/>
  <c r="W142" i="19"/>
  <c r="T143" i="19"/>
  <c r="U143" i="19"/>
  <c r="V143" i="19"/>
  <c r="W143" i="19"/>
  <c r="T144" i="19"/>
  <c r="U144" i="19"/>
  <c r="V144" i="19"/>
  <c r="W144" i="19"/>
  <c r="T145" i="19"/>
  <c r="U145" i="19"/>
  <c r="V145" i="19"/>
  <c r="W145" i="19"/>
  <c r="T146" i="19"/>
  <c r="U146" i="19"/>
  <c r="V146" i="19"/>
  <c r="W146" i="19"/>
  <c r="T147" i="19"/>
  <c r="U147" i="19"/>
  <c r="V147" i="19"/>
  <c r="W147" i="19"/>
  <c r="T148" i="19"/>
  <c r="U148" i="19"/>
  <c r="V148" i="19"/>
  <c r="W148" i="19"/>
  <c r="T149" i="19"/>
  <c r="U149" i="19"/>
  <c r="V149" i="19"/>
  <c r="W149" i="19"/>
  <c r="T150" i="19"/>
  <c r="U150" i="19"/>
  <c r="V150" i="19"/>
  <c r="W150" i="19"/>
  <c r="T151" i="19"/>
  <c r="U151" i="19"/>
  <c r="V151" i="19"/>
  <c r="W151" i="19"/>
  <c r="T152" i="19"/>
  <c r="U152" i="19"/>
  <c r="V152" i="19"/>
  <c r="W152" i="19"/>
  <c r="T153" i="19"/>
  <c r="U153" i="19"/>
  <c r="V153" i="19"/>
  <c r="W153" i="19"/>
  <c r="T154" i="19"/>
  <c r="U154" i="19"/>
  <c r="V154" i="19"/>
  <c r="W154" i="19"/>
  <c r="T155" i="19"/>
  <c r="U155" i="19"/>
  <c r="V155" i="19"/>
  <c r="W155" i="19"/>
  <c r="T156" i="19"/>
  <c r="U156" i="19"/>
  <c r="V156" i="19"/>
  <c r="W156" i="19"/>
  <c r="T157" i="19"/>
  <c r="U157" i="19"/>
  <c r="V157" i="19"/>
  <c r="W157" i="19"/>
  <c r="T158" i="19"/>
  <c r="U158" i="19"/>
  <c r="V158" i="19"/>
  <c r="W158" i="19"/>
  <c r="T159" i="19"/>
  <c r="U159" i="19"/>
  <c r="V159" i="19"/>
  <c r="W159" i="19"/>
  <c r="T160" i="19"/>
  <c r="U160" i="19"/>
  <c r="V160" i="19"/>
  <c r="W160" i="19"/>
  <c r="T161" i="19"/>
  <c r="U161" i="19"/>
  <c r="V161" i="19"/>
  <c r="W161" i="19"/>
  <c r="T162" i="19"/>
  <c r="U162" i="19"/>
  <c r="V162" i="19"/>
  <c r="W162" i="19"/>
  <c r="T163" i="19"/>
  <c r="U163" i="19"/>
  <c r="V163" i="19"/>
  <c r="W163" i="19"/>
  <c r="T164" i="19"/>
  <c r="U164" i="19"/>
  <c r="V164" i="19"/>
  <c r="W164" i="19"/>
  <c r="T165" i="19"/>
  <c r="U165" i="19"/>
  <c r="V165" i="19"/>
  <c r="W165" i="19"/>
  <c r="T166" i="19"/>
  <c r="U166" i="19"/>
  <c r="V166" i="19"/>
  <c r="W166" i="19"/>
  <c r="T167" i="19"/>
  <c r="U167" i="19"/>
  <c r="V167" i="19"/>
  <c r="W167" i="19"/>
  <c r="T168" i="19"/>
  <c r="U168" i="19"/>
  <c r="V168" i="19"/>
  <c r="W168" i="19"/>
  <c r="T169" i="19"/>
  <c r="U169" i="19"/>
  <c r="V169" i="19"/>
  <c r="W169" i="19"/>
  <c r="T170" i="19"/>
  <c r="U170" i="19"/>
  <c r="V170" i="19"/>
  <c r="W170" i="19"/>
  <c r="T171" i="19"/>
  <c r="U171" i="19"/>
  <c r="V171" i="19"/>
  <c r="W171" i="19"/>
  <c r="T172" i="19"/>
  <c r="U172" i="19"/>
  <c r="V172" i="19"/>
  <c r="W172" i="19"/>
  <c r="T173" i="19"/>
  <c r="U173" i="19"/>
  <c r="V173" i="19"/>
  <c r="W173" i="19"/>
  <c r="T174" i="19"/>
  <c r="U174" i="19"/>
  <c r="V174" i="19"/>
  <c r="W174" i="19"/>
  <c r="T175" i="19"/>
  <c r="U175" i="19"/>
  <c r="V175" i="19"/>
  <c r="W175" i="19"/>
  <c r="T176" i="19"/>
  <c r="U176" i="19"/>
  <c r="V176" i="19"/>
  <c r="W176" i="19"/>
  <c r="T177" i="19"/>
  <c r="U177" i="19"/>
  <c r="V177" i="19"/>
  <c r="W177" i="19"/>
  <c r="T178" i="19"/>
  <c r="U178" i="19"/>
  <c r="V178" i="19"/>
  <c r="W178" i="19"/>
  <c r="T179" i="19"/>
  <c r="U179" i="19"/>
  <c r="V179" i="19"/>
  <c r="W179" i="19"/>
  <c r="T180" i="19"/>
  <c r="U180" i="19"/>
  <c r="V180" i="19"/>
  <c r="W180" i="19"/>
  <c r="T181" i="19"/>
  <c r="U181" i="19"/>
  <c r="V181" i="19"/>
  <c r="W181" i="19"/>
  <c r="T182" i="19"/>
  <c r="U182" i="19"/>
  <c r="V182" i="19"/>
  <c r="W182" i="19"/>
  <c r="T183" i="19"/>
  <c r="U183" i="19"/>
  <c r="V183" i="19"/>
  <c r="W183" i="19"/>
  <c r="T184" i="19"/>
  <c r="U184" i="19"/>
  <c r="V184" i="19"/>
  <c r="W184" i="19"/>
  <c r="T185" i="19"/>
  <c r="U185" i="19"/>
  <c r="V185" i="19"/>
  <c r="W185" i="19"/>
  <c r="T186" i="19"/>
  <c r="U186" i="19"/>
  <c r="V186" i="19"/>
  <c r="W186" i="19"/>
  <c r="T187" i="19"/>
  <c r="U187" i="19"/>
  <c r="V187" i="19"/>
  <c r="W187" i="19"/>
  <c r="T188" i="19"/>
  <c r="U188" i="19"/>
  <c r="V188" i="19"/>
  <c r="W188" i="19"/>
  <c r="T189" i="19"/>
  <c r="U189" i="19"/>
  <c r="V189" i="19"/>
  <c r="W189" i="19"/>
  <c r="T190" i="19"/>
  <c r="U190" i="19"/>
  <c r="V190" i="19"/>
  <c r="W190" i="19"/>
  <c r="T191" i="19"/>
  <c r="U191" i="19"/>
  <c r="V191" i="19"/>
  <c r="W191" i="19"/>
  <c r="T192" i="19"/>
  <c r="U192" i="19"/>
  <c r="V192" i="19"/>
  <c r="W192" i="19"/>
  <c r="T193" i="19"/>
  <c r="U193" i="19"/>
  <c r="V193" i="19"/>
  <c r="W193" i="19"/>
  <c r="T194" i="19"/>
  <c r="U194" i="19"/>
  <c r="V194" i="19"/>
  <c r="W194" i="19"/>
  <c r="T195" i="19"/>
  <c r="U195" i="19"/>
  <c r="V195" i="19"/>
  <c r="W195" i="19"/>
  <c r="T196" i="19"/>
  <c r="U196" i="19"/>
  <c r="V196" i="19"/>
  <c r="W196" i="19"/>
  <c r="T197" i="19"/>
  <c r="U197" i="19"/>
  <c r="V197" i="19"/>
  <c r="W197" i="19"/>
  <c r="T198" i="19"/>
  <c r="U198" i="19"/>
  <c r="V198" i="19"/>
  <c r="W198" i="19"/>
  <c r="T199" i="19"/>
  <c r="U199" i="19"/>
  <c r="V199" i="19"/>
  <c r="W199" i="19"/>
  <c r="T200" i="19"/>
  <c r="U200" i="19"/>
  <c r="V200" i="19"/>
  <c r="W200" i="19"/>
  <c r="T201" i="19"/>
  <c r="U201" i="19"/>
  <c r="V201" i="19"/>
  <c r="W201" i="19"/>
  <c r="T202" i="19"/>
  <c r="U202" i="19"/>
  <c r="V202" i="19"/>
  <c r="W202" i="19"/>
  <c r="T203" i="19"/>
  <c r="U203" i="19"/>
  <c r="V203" i="19"/>
  <c r="W203" i="19"/>
  <c r="T204" i="19"/>
  <c r="U204" i="19"/>
  <c r="V204" i="19"/>
  <c r="W204" i="19"/>
  <c r="T205" i="19"/>
  <c r="U205" i="19"/>
  <c r="V205" i="19"/>
  <c r="W205" i="19"/>
  <c r="T206" i="19"/>
  <c r="U206" i="19"/>
  <c r="V206" i="19"/>
  <c r="W206" i="19"/>
  <c r="T207" i="19"/>
  <c r="U207" i="19"/>
  <c r="V207" i="19"/>
  <c r="W207" i="19"/>
  <c r="T208" i="19"/>
  <c r="U208" i="19"/>
  <c r="V208" i="19"/>
  <c r="W208" i="19"/>
  <c r="T209" i="19"/>
  <c r="U209" i="19"/>
  <c r="V209" i="19"/>
  <c r="W209" i="19"/>
  <c r="T210" i="19"/>
  <c r="U210" i="19"/>
  <c r="V210" i="19"/>
  <c r="W210" i="19"/>
  <c r="T211" i="19"/>
  <c r="U211" i="19"/>
  <c r="V211" i="19"/>
  <c r="W211" i="19"/>
  <c r="T212" i="19"/>
  <c r="U212" i="19"/>
  <c r="V212" i="19"/>
  <c r="W212" i="19"/>
  <c r="T213" i="19"/>
  <c r="U213" i="19"/>
  <c r="V213" i="19"/>
  <c r="W213" i="19"/>
  <c r="T214" i="19"/>
  <c r="U214" i="19"/>
  <c r="V214" i="19"/>
  <c r="W214" i="19"/>
  <c r="T215" i="19"/>
  <c r="U215" i="19"/>
  <c r="V215" i="19"/>
  <c r="W215" i="19"/>
  <c r="T216" i="19"/>
  <c r="U216" i="19"/>
  <c r="V216" i="19"/>
  <c r="W216" i="19"/>
  <c r="T217" i="19"/>
  <c r="U217" i="19"/>
  <c r="V217" i="19"/>
  <c r="W217" i="19"/>
  <c r="T218" i="19"/>
  <c r="U218" i="19"/>
  <c r="V218" i="19"/>
  <c r="W218" i="19"/>
  <c r="T219" i="19"/>
  <c r="U219" i="19"/>
  <c r="V219" i="19"/>
  <c r="W219" i="19"/>
  <c r="T220" i="19"/>
  <c r="U220" i="19"/>
  <c r="V220" i="19"/>
  <c r="W220" i="19"/>
  <c r="T221" i="19"/>
  <c r="U221" i="19"/>
  <c r="V221" i="19"/>
  <c r="W221" i="19"/>
  <c r="T222" i="19"/>
  <c r="U222" i="19"/>
  <c r="V222" i="19"/>
  <c r="W222" i="19"/>
  <c r="T223" i="19"/>
  <c r="U223" i="19"/>
  <c r="V223" i="19"/>
  <c r="W223" i="19"/>
  <c r="T224" i="19"/>
  <c r="U224" i="19"/>
  <c r="V224" i="19"/>
  <c r="W224" i="19"/>
  <c r="T225" i="19"/>
  <c r="U225" i="19"/>
  <c r="V225" i="19"/>
  <c r="W225" i="19"/>
  <c r="T226" i="19"/>
  <c r="U226" i="19"/>
  <c r="V226" i="19"/>
  <c r="W226" i="19"/>
  <c r="T227" i="19"/>
  <c r="U227" i="19"/>
  <c r="V227" i="19"/>
  <c r="W227" i="19"/>
  <c r="T228" i="19"/>
  <c r="U228" i="19"/>
  <c r="V228" i="19"/>
  <c r="W228" i="19"/>
  <c r="T229" i="19"/>
  <c r="U229" i="19"/>
  <c r="V229" i="19"/>
  <c r="W229" i="19"/>
  <c r="T230" i="19"/>
  <c r="U230" i="19"/>
  <c r="V230" i="19"/>
  <c r="W230" i="19"/>
  <c r="T231" i="19"/>
  <c r="U231" i="19"/>
  <c r="V231" i="19"/>
  <c r="W231" i="19"/>
  <c r="T232" i="19"/>
  <c r="U232" i="19"/>
  <c r="V232" i="19"/>
  <c r="W232" i="19"/>
  <c r="T233" i="19"/>
  <c r="U233" i="19"/>
  <c r="V233" i="19"/>
  <c r="W233" i="19"/>
  <c r="T234" i="19"/>
  <c r="U234" i="19"/>
  <c r="V234" i="19"/>
  <c r="W234" i="19"/>
  <c r="T235" i="19"/>
  <c r="U235" i="19"/>
  <c r="V235" i="19"/>
  <c r="W235" i="19"/>
  <c r="T236" i="19"/>
  <c r="U236" i="19"/>
  <c r="V236" i="19"/>
  <c r="W236" i="19"/>
  <c r="T237" i="19"/>
  <c r="U237" i="19"/>
  <c r="V237" i="19"/>
  <c r="W237" i="19"/>
  <c r="T238" i="19"/>
  <c r="U238" i="19"/>
  <c r="V238" i="19"/>
  <c r="W238" i="19"/>
  <c r="T239" i="19"/>
  <c r="U239" i="19"/>
  <c r="V239" i="19"/>
  <c r="W239" i="19"/>
  <c r="T240" i="19"/>
  <c r="U240" i="19"/>
  <c r="V240" i="19"/>
  <c r="W240" i="19"/>
  <c r="T241" i="19"/>
  <c r="U241" i="19"/>
  <c r="V241" i="19"/>
  <c r="W241" i="19"/>
  <c r="T242" i="19"/>
  <c r="U242" i="19"/>
  <c r="V242" i="19"/>
  <c r="W242" i="19"/>
  <c r="T243" i="19"/>
  <c r="U243" i="19"/>
  <c r="V243" i="19"/>
  <c r="W243" i="19"/>
  <c r="T244" i="19"/>
  <c r="U244" i="19"/>
  <c r="V244" i="19"/>
  <c r="W244" i="19"/>
  <c r="T245" i="19"/>
  <c r="U245" i="19"/>
  <c r="V245" i="19"/>
  <c r="W245" i="19"/>
  <c r="T246" i="19"/>
  <c r="U246" i="19"/>
  <c r="V246" i="19"/>
  <c r="W246" i="19"/>
  <c r="T247" i="19"/>
  <c r="U247" i="19"/>
  <c r="V247" i="19"/>
  <c r="W247" i="19"/>
  <c r="T248" i="19"/>
  <c r="U248" i="19"/>
  <c r="V248" i="19"/>
  <c r="W248" i="19"/>
  <c r="T249" i="19"/>
  <c r="U249" i="19"/>
  <c r="V249" i="19"/>
  <c r="W249" i="19"/>
  <c r="T250" i="19"/>
  <c r="U250" i="19"/>
  <c r="V250" i="19"/>
  <c r="W250" i="19"/>
  <c r="T251" i="19"/>
  <c r="U251" i="19"/>
  <c r="V251" i="19"/>
  <c r="W251" i="19"/>
  <c r="T252" i="19"/>
  <c r="U252" i="19"/>
  <c r="V252" i="19"/>
  <c r="W252" i="19"/>
  <c r="T253" i="19"/>
  <c r="U253" i="19"/>
  <c r="V253" i="19"/>
  <c r="W253" i="19"/>
  <c r="T254" i="19"/>
  <c r="U254" i="19"/>
  <c r="V254" i="19"/>
  <c r="W254" i="19"/>
  <c r="T255" i="19"/>
  <c r="U255" i="19"/>
  <c r="V255" i="19"/>
  <c r="W255" i="19"/>
  <c r="T256" i="19"/>
  <c r="U256" i="19"/>
  <c r="V256" i="19"/>
  <c r="W256" i="19"/>
  <c r="T257" i="19"/>
  <c r="U257" i="19"/>
  <c r="V257" i="19"/>
  <c r="W257" i="19"/>
  <c r="T258" i="19"/>
  <c r="U258" i="19"/>
  <c r="V258" i="19"/>
  <c r="W258" i="19"/>
  <c r="T259" i="19"/>
  <c r="U259" i="19"/>
  <c r="V259" i="19"/>
  <c r="W259" i="19"/>
  <c r="T260" i="19"/>
  <c r="U260" i="19"/>
  <c r="V260" i="19"/>
  <c r="W260" i="19"/>
  <c r="T261" i="19"/>
  <c r="U261" i="19"/>
  <c r="V261" i="19"/>
  <c r="W261" i="19"/>
  <c r="T262" i="19"/>
  <c r="U262" i="19"/>
  <c r="V262" i="19"/>
  <c r="W262" i="19"/>
  <c r="T263" i="19"/>
  <c r="U263" i="19"/>
  <c r="V263" i="19"/>
  <c r="W263" i="19"/>
  <c r="T264" i="19"/>
  <c r="U264" i="19"/>
  <c r="V264" i="19"/>
  <c r="W264" i="19"/>
  <c r="T265" i="19"/>
  <c r="U265" i="19"/>
  <c r="V265" i="19"/>
  <c r="W265" i="19"/>
  <c r="T266" i="19"/>
  <c r="U266" i="19"/>
  <c r="V266" i="19"/>
  <c r="W266" i="19"/>
  <c r="T267" i="19"/>
  <c r="U267" i="19"/>
  <c r="V267" i="19"/>
  <c r="W267" i="19"/>
  <c r="T268" i="19"/>
  <c r="U268" i="19"/>
  <c r="V268" i="19"/>
  <c r="W268" i="19"/>
  <c r="T269" i="19"/>
  <c r="U269" i="19"/>
  <c r="V269" i="19"/>
  <c r="W269" i="19"/>
  <c r="T270" i="19"/>
  <c r="U270" i="19"/>
  <c r="V270" i="19"/>
  <c r="W270" i="19"/>
  <c r="T271" i="19"/>
  <c r="U271" i="19"/>
  <c r="V271" i="19"/>
  <c r="W271" i="19"/>
  <c r="T272" i="19"/>
  <c r="U272" i="19"/>
  <c r="V272" i="19"/>
  <c r="W272" i="19"/>
  <c r="T273" i="19"/>
  <c r="U273" i="19"/>
  <c r="V273" i="19"/>
  <c r="W273" i="19"/>
  <c r="T274" i="19"/>
  <c r="U274" i="19"/>
  <c r="V274" i="19"/>
  <c r="W274" i="19"/>
  <c r="T275" i="19"/>
  <c r="U275" i="19"/>
  <c r="V275" i="19"/>
  <c r="W275" i="19"/>
  <c r="T276" i="19"/>
  <c r="U276" i="19"/>
  <c r="V276" i="19"/>
  <c r="W276" i="19"/>
  <c r="T277" i="19"/>
  <c r="U277" i="19"/>
  <c r="V277" i="19"/>
  <c r="W277" i="19"/>
  <c r="T278" i="19"/>
  <c r="U278" i="19"/>
  <c r="V278" i="19"/>
  <c r="W278" i="19"/>
  <c r="T279" i="19"/>
  <c r="U279" i="19"/>
  <c r="V279" i="19"/>
  <c r="W279" i="19"/>
  <c r="T280" i="19"/>
  <c r="U280" i="19"/>
  <c r="V280" i="19"/>
  <c r="W280" i="19"/>
  <c r="T281" i="19"/>
  <c r="U281" i="19"/>
  <c r="V281" i="19"/>
  <c r="W281" i="19"/>
  <c r="T282" i="19"/>
  <c r="U282" i="19"/>
  <c r="V282" i="19"/>
  <c r="W282" i="19"/>
  <c r="T283" i="19"/>
  <c r="U283" i="19"/>
  <c r="V283" i="19"/>
  <c r="W283" i="19"/>
  <c r="T284" i="19"/>
  <c r="U284" i="19"/>
  <c r="V284" i="19"/>
  <c r="W284" i="19"/>
  <c r="T285" i="19"/>
  <c r="U285" i="19"/>
  <c r="V285" i="19"/>
  <c r="W285" i="19"/>
  <c r="T286" i="19"/>
  <c r="U286" i="19"/>
  <c r="V286" i="19"/>
  <c r="W286" i="19"/>
  <c r="T287" i="19"/>
  <c r="U287" i="19"/>
  <c r="V287" i="19"/>
  <c r="W287" i="19"/>
  <c r="T288" i="19"/>
  <c r="U288" i="19"/>
  <c r="V288" i="19"/>
  <c r="W288" i="19"/>
  <c r="T289" i="19"/>
  <c r="U289" i="19"/>
  <c r="V289" i="19"/>
  <c r="W289" i="19"/>
  <c r="T290" i="19"/>
  <c r="U290" i="19"/>
  <c r="V290" i="19"/>
  <c r="W290" i="19"/>
  <c r="T291" i="19"/>
  <c r="U291" i="19"/>
  <c r="V291" i="19"/>
  <c r="W291" i="19"/>
  <c r="T292" i="19"/>
  <c r="U292" i="19"/>
  <c r="V292" i="19"/>
  <c r="W292" i="19"/>
  <c r="T293" i="19"/>
  <c r="U293" i="19"/>
  <c r="V293" i="19"/>
  <c r="W293" i="19"/>
  <c r="T294" i="19"/>
  <c r="U294" i="19"/>
  <c r="V294" i="19"/>
  <c r="W294" i="19"/>
  <c r="T295" i="19"/>
  <c r="U295" i="19"/>
  <c r="V295" i="19"/>
  <c r="W295" i="19"/>
  <c r="T296" i="19"/>
  <c r="U296" i="19"/>
  <c r="V296" i="19"/>
  <c r="W296" i="19"/>
  <c r="T297" i="19"/>
  <c r="U297" i="19"/>
  <c r="V297" i="19"/>
  <c r="W297" i="19"/>
  <c r="T298" i="19"/>
  <c r="U298" i="19"/>
  <c r="V298" i="19"/>
  <c r="W298" i="19"/>
  <c r="T299" i="19"/>
  <c r="U299" i="19"/>
  <c r="V299" i="19"/>
  <c r="W299" i="19"/>
  <c r="T300" i="19"/>
  <c r="U300" i="19"/>
  <c r="V300" i="19"/>
  <c r="W300" i="19"/>
  <c r="T301" i="19"/>
  <c r="U301" i="19"/>
  <c r="V301" i="19"/>
  <c r="W301" i="19"/>
  <c r="T302" i="19"/>
  <c r="U302" i="19"/>
  <c r="V302" i="19"/>
  <c r="W302" i="19"/>
  <c r="T303" i="19"/>
  <c r="U303" i="19"/>
  <c r="V303" i="19"/>
  <c r="W303" i="19"/>
  <c r="T304" i="19"/>
  <c r="U304" i="19"/>
  <c r="V304" i="19"/>
  <c r="W304" i="19"/>
  <c r="T305" i="19"/>
  <c r="U305" i="19"/>
  <c r="V305" i="19"/>
  <c r="W305" i="19"/>
  <c r="T306" i="19"/>
  <c r="U306" i="19"/>
  <c r="V306" i="19"/>
  <c r="W306" i="19"/>
  <c r="T307" i="19"/>
  <c r="U307" i="19"/>
  <c r="V307" i="19"/>
  <c r="W307" i="19"/>
  <c r="T308" i="19"/>
  <c r="U308" i="19"/>
  <c r="V308" i="19"/>
  <c r="W308" i="19"/>
  <c r="T309" i="19"/>
  <c r="U309" i="19"/>
  <c r="V309" i="19"/>
  <c r="W309" i="19"/>
  <c r="T310" i="19"/>
  <c r="U310" i="19"/>
  <c r="V310" i="19"/>
  <c r="W310" i="19"/>
  <c r="T311" i="19"/>
  <c r="U311" i="19"/>
  <c r="V311" i="19"/>
  <c r="W311" i="19"/>
  <c r="T312" i="19"/>
  <c r="U312" i="19"/>
  <c r="V312" i="19"/>
  <c r="W312" i="19"/>
  <c r="T313" i="19"/>
  <c r="U313" i="19"/>
  <c r="V313" i="19"/>
  <c r="W313" i="19"/>
  <c r="T314" i="19"/>
  <c r="U314" i="19"/>
  <c r="V314" i="19"/>
  <c r="W314" i="19"/>
  <c r="T315" i="19"/>
  <c r="U315" i="19"/>
  <c r="V315" i="19"/>
  <c r="W315" i="19"/>
  <c r="T316" i="19"/>
  <c r="U316" i="19"/>
  <c r="V316" i="19"/>
  <c r="W316" i="19"/>
  <c r="T317" i="19"/>
  <c r="U317" i="19"/>
  <c r="V317" i="19"/>
  <c r="W317" i="19"/>
  <c r="T318" i="19"/>
  <c r="U318" i="19"/>
  <c r="V318" i="19"/>
  <c r="W318" i="19"/>
  <c r="T319" i="19"/>
  <c r="U319" i="19"/>
  <c r="V319" i="19"/>
  <c r="W319" i="19"/>
  <c r="T320" i="19"/>
  <c r="U320" i="19"/>
  <c r="V320" i="19"/>
  <c r="W320" i="19"/>
  <c r="T321" i="19"/>
  <c r="U321" i="19"/>
  <c r="V321" i="19"/>
  <c r="W321" i="19"/>
  <c r="T322" i="19"/>
  <c r="U322" i="19"/>
  <c r="V322" i="19"/>
  <c r="W322" i="19"/>
  <c r="T323" i="19"/>
  <c r="U323" i="19"/>
  <c r="V323" i="19"/>
  <c r="W323" i="19"/>
  <c r="T324" i="19"/>
  <c r="U324" i="19"/>
  <c r="V324" i="19"/>
  <c r="W324" i="19"/>
  <c r="T325" i="19"/>
  <c r="U325" i="19"/>
  <c r="V325" i="19"/>
  <c r="W325" i="19"/>
  <c r="T326" i="19"/>
  <c r="U326" i="19"/>
  <c r="V326" i="19"/>
  <c r="W326" i="19"/>
  <c r="T327" i="19"/>
  <c r="U327" i="19"/>
  <c r="V327" i="19"/>
  <c r="W327" i="19"/>
  <c r="T328" i="19"/>
  <c r="U328" i="19"/>
  <c r="V328" i="19"/>
  <c r="W328" i="19"/>
  <c r="T329" i="19"/>
  <c r="U329" i="19"/>
  <c r="V329" i="19"/>
  <c r="W329" i="19"/>
  <c r="T330" i="19"/>
  <c r="U330" i="19"/>
  <c r="V330" i="19"/>
  <c r="W330" i="19"/>
  <c r="T331" i="19"/>
  <c r="U331" i="19"/>
  <c r="V331" i="19"/>
  <c r="W331" i="19"/>
  <c r="T332" i="19"/>
  <c r="U332" i="19"/>
  <c r="V332" i="19"/>
  <c r="W332" i="19"/>
  <c r="T333" i="19"/>
  <c r="U333" i="19"/>
  <c r="V333" i="19"/>
  <c r="W333" i="19"/>
  <c r="T334" i="19"/>
  <c r="U334" i="19"/>
  <c r="V334" i="19"/>
  <c r="W334" i="19"/>
  <c r="T335" i="19"/>
  <c r="U335" i="19"/>
  <c r="V335" i="19"/>
  <c r="W335" i="19"/>
  <c r="T336" i="19"/>
  <c r="U336" i="19"/>
  <c r="V336" i="19"/>
  <c r="W336" i="19"/>
  <c r="T337" i="19"/>
  <c r="U337" i="19"/>
  <c r="V337" i="19"/>
  <c r="W337" i="19"/>
  <c r="T338" i="19"/>
  <c r="U338" i="19"/>
  <c r="V338" i="19"/>
  <c r="W338" i="19"/>
  <c r="T339" i="19"/>
  <c r="U339" i="19"/>
  <c r="V339" i="19"/>
  <c r="W339" i="19"/>
  <c r="T340" i="19"/>
  <c r="U340" i="19"/>
  <c r="V340" i="19"/>
  <c r="W340" i="19"/>
  <c r="T341" i="19"/>
  <c r="U341" i="19"/>
  <c r="V341" i="19"/>
  <c r="W341" i="19"/>
  <c r="T342" i="19"/>
  <c r="U342" i="19"/>
  <c r="V342" i="19"/>
  <c r="W342" i="19"/>
  <c r="T343" i="19"/>
  <c r="U343" i="19"/>
  <c r="V343" i="19"/>
  <c r="W343" i="19"/>
  <c r="T344" i="19"/>
  <c r="U344" i="19"/>
  <c r="V344" i="19"/>
  <c r="W344" i="19"/>
  <c r="T345" i="19"/>
  <c r="U345" i="19"/>
  <c r="V345" i="19"/>
  <c r="W345" i="19"/>
  <c r="T346" i="19"/>
  <c r="U346" i="19"/>
  <c r="V346" i="19"/>
  <c r="W346" i="19"/>
  <c r="T347" i="19"/>
  <c r="U347" i="19"/>
  <c r="V347" i="19"/>
  <c r="W347" i="19"/>
  <c r="T348" i="19"/>
  <c r="U348" i="19"/>
  <c r="V348" i="19"/>
  <c r="W348" i="19"/>
  <c r="T349" i="19"/>
  <c r="U349" i="19"/>
  <c r="V349" i="19"/>
  <c r="W349" i="19"/>
  <c r="T350" i="19"/>
  <c r="U350" i="19"/>
  <c r="V350" i="19"/>
  <c r="W350" i="19"/>
  <c r="T351" i="19"/>
  <c r="U351" i="19"/>
  <c r="V351" i="19"/>
  <c r="W351" i="19"/>
  <c r="T352" i="19"/>
  <c r="U352" i="19"/>
  <c r="V352" i="19"/>
  <c r="W352" i="19"/>
  <c r="T353" i="19"/>
  <c r="U353" i="19"/>
  <c r="V353" i="19"/>
  <c r="W353" i="19"/>
  <c r="T354" i="19"/>
  <c r="U354" i="19"/>
  <c r="V354" i="19"/>
  <c r="W354" i="19"/>
  <c r="T355" i="19"/>
  <c r="U355" i="19"/>
  <c r="V355" i="19"/>
  <c r="W355" i="19"/>
  <c r="T356" i="19"/>
  <c r="U356" i="19"/>
  <c r="V356" i="19"/>
  <c r="W356" i="19"/>
  <c r="T357" i="19"/>
  <c r="U357" i="19"/>
  <c r="V357" i="19"/>
  <c r="W357" i="19"/>
  <c r="T358" i="19"/>
  <c r="U358" i="19"/>
  <c r="V358" i="19"/>
  <c r="W358" i="19"/>
  <c r="T359" i="19"/>
  <c r="U359" i="19"/>
  <c r="V359" i="19"/>
  <c r="W359" i="19"/>
  <c r="T360" i="19"/>
  <c r="U360" i="19"/>
  <c r="V360" i="19"/>
  <c r="W360" i="19"/>
  <c r="T361" i="19"/>
  <c r="U361" i="19"/>
  <c r="V361" i="19"/>
  <c r="W361" i="19"/>
  <c r="T362" i="19"/>
  <c r="U362" i="19"/>
  <c r="V362" i="19"/>
  <c r="W362" i="19"/>
  <c r="T363" i="19"/>
  <c r="U363" i="19"/>
  <c r="V363" i="19"/>
  <c r="W363" i="19"/>
  <c r="T364" i="19"/>
  <c r="U364" i="19"/>
  <c r="V364" i="19"/>
  <c r="W364" i="19"/>
  <c r="T365" i="19"/>
  <c r="U365" i="19"/>
  <c r="V365" i="19"/>
  <c r="W365" i="19"/>
  <c r="T366" i="19"/>
  <c r="U366" i="19"/>
  <c r="V366" i="19"/>
  <c r="W366" i="19"/>
  <c r="T367" i="19"/>
  <c r="U367" i="19"/>
  <c r="V367" i="19"/>
  <c r="W367" i="19"/>
  <c r="T368" i="19"/>
  <c r="U368" i="19"/>
  <c r="V368" i="19"/>
  <c r="W368" i="19"/>
  <c r="T369" i="19"/>
  <c r="U369" i="19"/>
  <c r="V369" i="19"/>
  <c r="W369" i="19"/>
  <c r="T370" i="19"/>
  <c r="U370" i="19"/>
  <c r="V370" i="19"/>
  <c r="W370" i="19"/>
  <c r="T371" i="19"/>
  <c r="U371" i="19"/>
  <c r="V371" i="19"/>
  <c r="W371" i="19"/>
  <c r="T372" i="19"/>
  <c r="U372" i="19"/>
  <c r="V372" i="19"/>
  <c r="W372" i="19"/>
  <c r="T373" i="19"/>
  <c r="U373" i="19"/>
  <c r="V373" i="19"/>
  <c r="W373" i="19"/>
  <c r="T374" i="19"/>
  <c r="U374" i="19"/>
  <c r="V374" i="19"/>
  <c r="W374" i="19"/>
  <c r="T375" i="19"/>
  <c r="U375" i="19"/>
  <c r="V375" i="19"/>
  <c r="W375" i="19"/>
  <c r="T376" i="19"/>
  <c r="U376" i="19"/>
  <c r="V376" i="19"/>
  <c r="W376" i="19"/>
  <c r="T377" i="19"/>
  <c r="U377" i="19"/>
  <c r="V377" i="19"/>
  <c r="W377" i="19"/>
  <c r="T378" i="19"/>
  <c r="U378" i="19"/>
  <c r="V378" i="19"/>
  <c r="W378" i="19"/>
  <c r="T379" i="19"/>
  <c r="U379" i="19"/>
  <c r="V379" i="19"/>
  <c r="W379" i="19"/>
  <c r="T380" i="19"/>
  <c r="U380" i="19"/>
  <c r="V380" i="19"/>
  <c r="W380" i="19"/>
  <c r="T381" i="19"/>
  <c r="U381" i="19"/>
  <c r="V381" i="19"/>
  <c r="W381" i="19"/>
  <c r="T382" i="19"/>
  <c r="U382" i="19"/>
  <c r="V382" i="19"/>
  <c r="W382" i="19"/>
  <c r="T383" i="19"/>
  <c r="U383" i="19"/>
  <c r="V383" i="19"/>
  <c r="W383" i="19"/>
  <c r="T384" i="19"/>
  <c r="U384" i="19"/>
  <c r="V384" i="19"/>
  <c r="W384" i="19"/>
  <c r="T385" i="19"/>
  <c r="U385" i="19"/>
  <c r="V385" i="19"/>
  <c r="W385" i="19"/>
  <c r="T386" i="19"/>
  <c r="U386" i="19"/>
  <c r="V386" i="19"/>
  <c r="W386" i="19"/>
  <c r="T387" i="19"/>
  <c r="U387" i="19"/>
  <c r="V387" i="19"/>
  <c r="W387" i="19"/>
  <c r="T388" i="19"/>
  <c r="U388" i="19"/>
  <c r="V388" i="19"/>
  <c r="W388" i="19"/>
  <c r="T389" i="19"/>
  <c r="U389" i="19"/>
  <c r="V389" i="19"/>
  <c r="W389" i="19"/>
  <c r="T390" i="19"/>
  <c r="U390" i="19"/>
  <c r="V390" i="19"/>
  <c r="W390" i="19"/>
  <c r="T391" i="19"/>
  <c r="U391" i="19"/>
  <c r="V391" i="19"/>
  <c r="W391" i="19"/>
  <c r="T392" i="19"/>
  <c r="U392" i="19"/>
  <c r="V392" i="19"/>
  <c r="W392" i="19"/>
  <c r="T393" i="19"/>
  <c r="U393" i="19"/>
  <c r="V393" i="19"/>
  <c r="W393" i="19"/>
  <c r="T394" i="19"/>
  <c r="U394" i="19"/>
  <c r="V394" i="19"/>
  <c r="W394" i="19"/>
  <c r="T395" i="19"/>
  <c r="U395" i="19"/>
  <c r="V395" i="19"/>
  <c r="W395" i="19"/>
  <c r="T396" i="19"/>
  <c r="U396" i="19"/>
  <c r="V396" i="19"/>
  <c r="W396" i="19"/>
  <c r="T397" i="19"/>
  <c r="U397" i="19"/>
  <c r="V397" i="19"/>
  <c r="W397" i="19"/>
  <c r="T398" i="19"/>
  <c r="U398" i="19"/>
  <c r="V398" i="19"/>
  <c r="W398" i="19"/>
  <c r="T399" i="19"/>
  <c r="U399" i="19"/>
  <c r="V399" i="19"/>
  <c r="W399" i="19"/>
  <c r="T400" i="19"/>
  <c r="U400" i="19"/>
  <c r="V400" i="19"/>
  <c r="W400" i="19"/>
  <c r="T401" i="19"/>
  <c r="U401" i="19"/>
  <c r="V401" i="19"/>
  <c r="W401" i="19"/>
  <c r="T402" i="19"/>
  <c r="U402" i="19"/>
  <c r="V402" i="19"/>
  <c r="W402" i="19"/>
  <c r="T403" i="19"/>
  <c r="U403" i="19"/>
  <c r="V403" i="19"/>
  <c r="W403" i="19"/>
  <c r="T404" i="19"/>
  <c r="U404" i="19"/>
  <c r="V404" i="19"/>
  <c r="W404" i="19"/>
  <c r="T405" i="19"/>
  <c r="U405" i="19"/>
  <c r="V405" i="19"/>
  <c r="W405" i="19"/>
  <c r="T406" i="19"/>
  <c r="U406" i="19"/>
  <c r="V406" i="19"/>
  <c r="W406" i="19"/>
  <c r="T407" i="19"/>
  <c r="U407" i="19"/>
  <c r="V407" i="19"/>
  <c r="W407" i="19"/>
  <c r="T408" i="19"/>
  <c r="U408" i="19"/>
  <c r="V408" i="19"/>
  <c r="W408" i="19"/>
  <c r="T409" i="19"/>
  <c r="U409" i="19"/>
  <c r="V409" i="19"/>
  <c r="W409" i="19"/>
  <c r="T410" i="19"/>
  <c r="U410" i="19"/>
  <c r="V410" i="19"/>
  <c r="W410" i="19"/>
  <c r="T411" i="19"/>
  <c r="U411" i="19"/>
  <c r="V411" i="19"/>
  <c r="W411" i="19"/>
  <c r="T412" i="19"/>
  <c r="U412" i="19"/>
  <c r="V412" i="19"/>
  <c r="W412" i="19"/>
  <c r="T413" i="19"/>
  <c r="U413" i="19"/>
  <c r="V413" i="19"/>
  <c r="W413" i="19"/>
  <c r="T414" i="19"/>
  <c r="U414" i="19"/>
  <c r="V414" i="19"/>
  <c r="W414" i="19"/>
  <c r="T415" i="19"/>
  <c r="U415" i="19"/>
  <c r="V415" i="19"/>
  <c r="W415" i="19"/>
  <c r="T416" i="19"/>
  <c r="U416" i="19"/>
  <c r="V416" i="19"/>
  <c r="W416" i="19"/>
  <c r="T417" i="19"/>
  <c r="U417" i="19"/>
  <c r="V417" i="19"/>
  <c r="W417" i="19"/>
  <c r="T418" i="19"/>
  <c r="U418" i="19"/>
  <c r="V418" i="19"/>
  <c r="W418" i="19"/>
  <c r="T419" i="19"/>
  <c r="U419" i="19"/>
  <c r="V419" i="19"/>
  <c r="W419" i="19"/>
  <c r="T420" i="19"/>
  <c r="U420" i="19"/>
  <c r="V420" i="19"/>
  <c r="W420" i="19"/>
  <c r="T421" i="19"/>
  <c r="U421" i="19"/>
  <c r="V421" i="19"/>
  <c r="W421" i="19"/>
  <c r="T422" i="19"/>
  <c r="U422" i="19"/>
  <c r="V422" i="19"/>
  <c r="W422" i="19"/>
  <c r="T423" i="19"/>
  <c r="U423" i="19"/>
  <c r="V423" i="19"/>
  <c r="W423" i="19"/>
  <c r="T424" i="19"/>
  <c r="U424" i="19"/>
  <c r="V424" i="19"/>
  <c r="W424" i="19"/>
  <c r="T425" i="19"/>
  <c r="U425" i="19"/>
  <c r="V425" i="19"/>
  <c r="W425" i="19"/>
  <c r="T426" i="19"/>
  <c r="U426" i="19"/>
  <c r="V426" i="19"/>
  <c r="W426" i="19"/>
  <c r="T427" i="19"/>
  <c r="U427" i="19"/>
  <c r="V427" i="19"/>
  <c r="W427" i="19"/>
  <c r="T428" i="19"/>
  <c r="U428" i="19"/>
  <c r="V428" i="19"/>
  <c r="W428" i="19"/>
  <c r="T429" i="19"/>
  <c r="U429" i="19"/>
  <c r="V429" i="19"/>
  <c r="W429" i="19"/>
  <c r="T430" i="19"/>
  <c r="U430" i="19"/>
  <c r="V430" i="19"/>
  <c r="W430" i="19"/>
  <c r="T431" i="19"/>
  <c r="U431" i="19"/>
  <c r="V431" i="19"/>
  <c r="W431" i="19"/>
  <c r="T432" i="19"/>
  <c r="U432" i="19"/>
  <c r="V432" i="19"/>
  <c r="W432" i="19"/>
  <c r="T433" i="19"/>
  <c r="U433" i="19"/>
  <c r="V433" i="19"/>
  <c r="W433" i="19"/>
  <c r="T434" i="19"/>
  <c r="U434" i="19"/>
  <c r="V434" i="19"/>
  <c r="W434" i="19"/>
  <c r="T435" i="19"/>
  <c r="U435" i="19"/>
  <c r="V435" i="19"/>
  <c r="W435" i="19"/>
  <c r="T436" i="19"/>
  <c r="U436" i="19"/>
  <c r="V436" i="19"/>
  <c r="W436" i="19"/>
  <c r="T437" i="19"/>
  <c r="U437" i="19"/>
  <c r="V437" i="19"/>
  <c r="W437" i="19"/>
  <c r="T438" i="19"/>
  <c r="U438" i="19"/>
  <c r="V438" i="19"/>
  <c r="W438" i="19"/>
  <c r="T439" i="19"/>
  <c r="U439" i="19"/>
  <c r="V439" i="19"/>
  <c r="W439" i="19"/>
  <c r="T440" i="19"/>
  <c r="U440" i="19"/>
  <c r="V440" i="19"/>
  <c r="W440" i="19"/>
  <c r="T441" i="19"/>
  <c r="U441" i="19"/>
  <c r="V441" i="19"/>
  <c r="W441" i="19"/>
  <c r="T442" i="19"/>
  <c r="U442" i="19"/>
  <c r="V442" i="19"/>
  <c r="W442" i="19"/>
  <c r="T443" i="19"/>
  <c r="U443" i="19"/>
  <c r="V443" i="19"/>
  <c r="W443" i="19"/>
  <c r="T444" i="19"/>
  <c r="U444" i="19"/>
  <c r="V444" i="19"/>
  <c r="W444" i="19"/>
  <c r="T445" i="19"/>
  <c r="U445" i="19"/>
  <c r="V445" i="19"/>
  <c r="W445" i="19"/>
  <c r="T446" i="19"/>
  <c r="U446" i="19"/>
  <c r="V446" i="19"/>
  <c r="W446" i="19"/>
  <c r="T447" i="19"/>
  <c r="U447" i="19"/>
  <c r="V447" i="19"/>
  <c r="W447" i="19"/>
  <c r="T448" i="19"/>
  <c r="U448" i="19"/>
  <c r="V448" i="19"/>
  <c r="W448" i="19"/>
  <c r="T449" i="19"/>
  <c r="U449" i="19"/>
  <c r="V449" i="19"/>
  <c r="W449" i="19"/>
  <c r="T450" i="19"/>
  <c r="U450" i="19"/>
  <c r="V450" i="19"/>
  <c r="W450" i="19"/>
  <c r="T451" i="19"/>
  <c r="U451" i="19"/>
  <c r="V451" i="19"/>
  <c r="W451" i="19"/>
  <c r="T452" i="19"/>
  <c r="U452" i="19"/>
  <c r="V452" i="19"/>
  <c r="W452" i="19"/>
  <c r="T453" i="19"/>
  <c r="U453" i="19"/>
  <c r="V453" i="19"/>
  <c r="W453" i="19"/>
  <c r="T454" i="19"/>
  <c r="U454" i="19"/>
  <c r="V454" i="19"/>
  <c r="W454" i="19"/>
  <c r="T455" i="19"/>
  <c r="U455" i="19"/>
  <c r="V455" i="19"/>
  <c r="W455" i="19"/>
  <c r="T456" i="19"/>
  <c r="U456" i="19"/>
  <c r="V456" i="19"/>
  <c r="W456" i="19"/>
  <c r="T457" i="19"/>
  <c r="U457" i="19"/>
  <c r="V457" i="19"/>
  <c r="W457" i="19"/>
  <c r="T458" i="19"/>
  <c r="U458" i="19"/>
  <c r="V458" i="19"/>
  <c r="W458" i="19"/>
  <c r="T459" i="19"/>
  <c r="U459" i="19"/>
  <c r="V459" i="19"/>
  <c r="W459" i="19"/>
  <c r="T460" i="19"/>
  <c r="U460" i="19"/>
  <c r="V460" i="19"/>
  <c r="W460" i="19"/>
  <c r="T461" i="19"/>
  <c r="U461" i="19"/>
  <c r="V461" i="19"/>
  <c r="W461" i="19"/>
  <c r="T462" i="19"/>
  <c r="U462" i="19"/>
  <c r="V462" i="19"/>
  <c r="W462" i="19"/>
  <c r="T463" i="19"/>
  <c r="U463" i="19"/>
  <c r="V463" i="19"/>
  <c r="W463" i="19"/>
  <c r="T464" i="19"/>
  <c r="U464" i="19"/>
  <c r="V464" i="19"/>
  <c r="W464" i="19"/>
  <c r="T465" i="19"/>
  <c r="U465" i="19"/>
  <c r="V465" i="19"/>
  <c r="W465" i="19"/>
  <c r="T466" i="19"/>
  <c r="U466" i="19"/>
  <c r="V466" i="19"/>
  <c r="W466" i="19"/>
  <c r="T467" i="19"/>
  <c r="U467" i="19"/>
  <c r="V467" i="19"/>
  <c r="W467" i="19"/>
  <c r="T468" i="19"/>
  <c r="U468" i="19"/>
  <c r="V468" i="19"/>
  <c r="W468" i="19"/>
  <c r="T469" i="19"/>
  <c r="U469" i="19"/>
  <c r="V469" i="19"/>
  <c r="W469" i="19"/>
  <c r="T470" i="19"/>
  <c r="U470" i="19"/>
  <c r="V470" i="19"/>
  <c r="W470" i="19"/>
  <c r="T471" i="19"/>
  <c r="U471" i="19"/>
  <c r="V471" i="19"/>
  <c r="W471" i="19"/>
  <c r="T472" i="19"/>
  <c r="U472" i="19"/>
  <c r="V472" i="19"/>
  <c r="W472" i="19"/>
  <c r="T473" i="19"/>
  <c r="U473" i="19"/>
  <c r="V473" i="19"/>
  <c r="W473" i="19"/>
  <c r="T474" i="19"/>
  <c r="U474" i="19"/>
  <c r="V474" i="19"/>
  <c r="W474" i="19"/>
  <c r="T475" i="19"/>
  <c r="U475" i="19"/>
  <c r="V475" i="19"/>
  <c r="W475" i="19"/>
  <c r="T476" i="19"/>
  <c r="U476" i="19"/>
  <c r="V476" i="19"/>
  <c r="W476" i="19"/>
  <c r="T477" i="19"/>
  <c r="U477" i="19"/>
  <c r="V477" i="19"/>
  <c r="W477" i="19"/>
  <c r="T478" i="19"/>
  <c r="U478" i="19"/>
  <c r="V478" i="19"/>
  <c r="W478" i="19"/>
  <c r="T479" i="19"/>
  <c r="U479" i="19"/>
  <c r="V479" i="19"/>
  <c r="W479" i="19"/>
  <c r="T480" i="19"/>
  <c r="U480" i="19"/>
  <c r="V480" i="19"/>
  <c r="W480" i="19"/>
  <c r="T481" i="19"/>
  <c r="U481" i="19"/>
  <c r="V481" i="19"/>
  <c r="W481" i="19"/>
  <c r="T482" i="19"/>
  <c r="U482" i="19"/>
  <c r="V482" i="19"/>
  <c r="W482" i="19"/>
  <c r="T483" i="19"/>
  <c r="U483" i="19"/>
  <c r="V483" i="19"/>
  <c r="W483" i="19"/>
  <c r="T484" i="19"/>
  <c r="U484" i="19"/>
  <c r="V484" i="19"/>
  <c r="W484" i="19"/>
  <c r="T485" i="19"/>
  <c r="U485" i="19"/>
  <c r="V485" i="19"/>
  <c r="W485" i="19"/>
  <c r="T486" i="19"/>
  <c r="U486" i="19"/>
  <c r="V486" i="19"/>
  <c r="W486" i="19"/>
  <c r="T487" i="19"/>
  <c r="U487" i="19"/>
  <c r="V487" i="19"/>
  <c r="W487" i="19"/>
  <c r="T488" i="19"/>
  <c r="U488" i="19"/>
  <c r="V488" i="19"/>
  <c r="W488" i="19"/>
  <c r="T489" i="19"/>
  <c r="U489" i="19"/>
  <c r="V489" i="19"/>
  <c r="W489" i="19"/>
  <c r="T490" i="19"/>
  <c r="U490" i="19"/>
  <c r="V490" i="19"/>
  <c r="W490" i="19"/>
  <c r="T491" i="19"/>
  <c r="U491" i="19"/>
  <c r="V491" i="19"/>
  <c r="W491" i="19"/>
  <c r="T492" i="19"/>
  <c r="U492" i="19"/>
  <c r="V492" i="19"/>
  <c r="W492" i="19"/>
  <c r="T493" i="19"/>
  <c r="U493" i="19"/>
  <c r="V493" i="19"/>
  <c r="W493" i="19"/>
  <c r="T494" i="19"/>
  <c r="U494" i="19"/>
  <c r="V494" i="19"/>
  <c r="W494" i="19"/>
  <c r="T495" i="19"/>
  <c r="U495" i="19"/>
  <c r="V495" i="19"/>
  <c r="W495" i="19"/>
  <c r="T496" i="19"/>
  <c r="U496" i="19"/>
  <c r="V496" i="19"/>
  <c r="W496" i="19"/>
  <c r="T497" i="19"/>
  <c r="U497" i="19"/>
  <c r="V497" i="19"/>
  <c r="W497" i="19"/>
  <c r="T498" i="19"/>
  <c r="U498" i="19"/>
  <c r="V498" i="19"/>
  <c r="W498" i="19"/>
  <c r="T499" i="19"/>
  <c r="U499" i="19"/>
  <c r="V499" i="19"/>
  <c r="W499" i="19"/>
  <c r="T500" i="19"/>
  <c r="U500" i="19"/>
  <c r="V500" i="19"/>
  <c r="W500" i="19"/>
  <c r="T501" i="19"/>
  <c r="U501" i="19"/>
  <c r="V501" i="19"/>
  <c r="W501" i="19"/>
  <c r="T502" i="19"/>
  <c r="U502" i="19"/>
  <c r="V502" i="19"/>
  <c r="W502" i="19"/>
  <c r="T503" i="19"/>
  <c r="U503" i="19"/>
  <c r="V503" i="19"/>
  <c r="W503" i="19"/>
  <c r="T504" i="19"/>
  <c r="U504" i="19"/>
  <c r="V504" i="19"/>
  <c r="W504" i="19"/>
  <c r="T505" i="19"/>
  <c r="U505" i="19"/>
  <c r="V505" i="19"/>
  <c r="W505" i="19"/>
  <c r="T506" i="19"/>
  <c r="U506" i="19"/>
  <c r="V506" i="19"/>
  <c r="W506" i="19"/>
  <c r="T507" i="19"/>
  <c r="U507" i="19"/>
  <c r="V507" i="19"/>
  <c r="W507" i="19"/>
  <c r="T508" i="19"/>
  <c r="U508" i="19"/>
  <c r="V508" i="19"/>
  <c r="W508" i="19"/>
  <c r="T509" i="19"/>
  <c r="U509" i="19"/>
  <c r="V509" i="19"/>
  <c r="W509" i="19"/>
  <c r="T510" i="19"/>
  <c r="U510" i="19"/>
  <c r="V510" i="19"/>
  <c r="W510" i="19"/>
  <c r="T511" i="19"/>
  <c r="U511" i="19"/>
  <c r="V511" i="19"/>
  <c r="W511" i="19"/>
  <c r="T512" i="19"/>
  <c r="U512" i="19"/>
  <c r="V512" i="19"/>
  <c r="W512" i="19"/>
  <c r="T513" i="19"/>
  <c r="U513" i="19"/>
  <c r="V513" i="19"/>
  <c r="W513" i="19"/>
  <c r="T514" i="19"/>
  <c r="U514" i="19"/>
  <c r="V514" i="19"/>
  <c r="W514" i="19"/>
  <c r="T515" i="19"/>
  <c r="U515" i="19"/>
  <c r="V515" i="19"/>
  <c r="W515" i="19"/>
  <c r="T516" i="19"/>
  <c r="U516" i="19"/>
  <c r="V516" i="19"/>
  <c r="W516" i="19"/>
  <c r="T517" i="19"/>
  <c r="U517" i="19"/>
  <c r="V517" i="19"/>
  <c r="W517" i="19"/>
  <c r="T518" i="19"/>
  <c r="U518" i="19"/>
  <c r="V518" i="19"/>
  <c r="W518" i="19"/>
  <c r="T519" i="19"/>
  <c r="U519" i="19"/>
  <c r="V519" i="19"/>
  <c r="W519" i="19"/>
  <c r="T520" i="19"/>
  <c r="U520" i="19"/>
  <c r="V520" i="19"/>
  <c r="W520" i="19"/>
  <c r="T521" i="19"/>
  <c r="U521" i="19"/>
  <c r="V521" i="19"/>
  <c r="W521" i="19"/>
  <c r="T522" i="19"/>
  <c r="U522" i="19"/>
  <c r="V522" i="19"/>
  <c r="W522" i="19"/>
  <c r="T523" i="19"/>
  <c r="U523" i="19"/>
  <c r="V523" i="19"/>
  <c r="W523" i="19"/>
  <c r="T524" i="19"/>
  <c r="U524" i="19"/>
  <c r="V524" i="19"/>
  <c r="W524" i="19"/>
  <c r="T525" i="19"/>
  <c r="U525" i="19"/>
  <c r="V525" i="19"/>
  <c r="W525" i="19"/>
  <c r="T526" i="19"/>
  <c r="U526" i="19"/>
  <c r="V526" i="19"/>
  <c r="W526" i="19"/>
  <c r="T527" i="19"/>
  <c r="U527" i="19"/>
  <c r="V527" i="19"/>
  <c r="W527" i="19"/>
  <c r="T528" i="19"/>
  <c r="U528" i="19"/>
  <c r="V528" i="19"/>
  <c r="W528" i="19"/>
  <c r="T529" i="19"/>
  <c r="U529" i="19"/>
  <c r="V529" i="19"/>
  <c r="W529" i="19"/>
  <c r="T530" i="19"/>
  <c r="U530" i="19"/>
  <c r="V530" i="19"/>
  <c r="W530" i="19"/>
  <c r="T531" i="19"/>
  <c r="U531" i="19"/>
  <c r="V531" i="19"/>
  <c r="W531" i="19"/>
  <c r="T532" i="19"/>
  <c r="U532" i="19"/>
  <c r="V532" i="19"/>
  <c r="W532" i="19"/>
  <c r="T533" i="19"/>
  <c r="U533" i="19"/>
  <c r="V533" i="19"/>
  <c r="W533" i="19"/>
  <c r="T534" i="19"/>
  <c r="U534" i="19"/>
  <c r="V534" i="19"/>
  <c r="W534" i="19"/>
  <c r="T535" i="19"/>
  <c r="U535" i="19"/>
  <c r="V535" i="19"/>
  <c r="W535" i="19"/>
  <c r="T536" i="19"/>
  <c r="U536" i="19"/>
  <c r="V536" i="19"/>
  <c r="W536" i="19"/>
  <c r="T537" i="19"/>
  <c r="U537" i="19"/>
  <c r="V537" i="19"/>
  <c r="W537" i="19"/>
  <c r="T538" i="19"/>
  <c r="U538" i="19"/>
  <c r="V538" i="19"/>
  <c r="W538" i="19"/>
  <c r="T539" i="19"/>
  <c r="U539" i="19"/>
  <c r="V539" i="19"/>
  <c r="W539" i="19"/>
  <c r="T540" i="19"/>
  <c r="U540" i="19"/>
  <c r="V540" i="19"/>
  <c r="W540" i="19"/>
  <c r="T541" i="19"/>
  <c r="U541" i="19"/>
  <c r="V541" i="19"/>
  <c r="W541" i="19"/>
  <c r="T542" i="19"/>
  <c r="U542" i="19"/>
  <c r="V542" i="19"/>
  <c r="W542" i="19"/>
  <c r="T543" i="19"/>
  <c r="U543" i="19"/>
  <c r="V543" i="19"/>
  <c r="W543" i="19"/>
  <c r="T544" i="19"/>
  <c r="U544" i="19"/>
  <c r="V544" i="19"/>
  <c r="W544" i="19"/>
  <c r="T545" i="19"/>
  <c r="U545" i="19"/>
  <c r="V545" i="19"/>
  <c r="W545" i="19"/>
  <c r="T546" i="19"/>
  <c r="U546" i="19"/>
  <c r="V546" i="19"/>
  <c r="W546" i="19"/>
  <c r="T547" i="19"/>
  <c r="U547" i="19"/>
  <c r="V547" i="19"/>
  <c r="W547" i="19"/>
  <c r="T548" i="19"/>
  <c r="U548" i="19"/>
  <c r="V548" i="19"/>
  <c r="W548" i="19"/>
  <c r="T549" i="19"/>
  <c r="U549" i="19"/>
  <c r="V549" i="19"/>
  <c r="W549" i="19"/>
  <c r="T550" i="19"/>
  <c r="U550" i="19"/>
  <c r="V550" i="19"/>
  <c r="W550" i="19"/>
  <c r="T551" i="19"/>
  <c r="U551" i="19"/>
  <c r="V551" i="19"/>
  <c r="W551" i="19"/>
  <c r="T552" i="19"/>
  <c r="U552" i="19"/>
  <c r="V552" i="19"/>
  <c r="W552" i="19"/>
  <c r="T553" i="19"/>
  <c r="U553" i="19"/>
  <c r="V553" i="19"/>
  <c r="W553" i="19"/>
  <c r="T554" i="19"/>
  <c r="U554" i="19"/>
  <c r="V554" i="19"/>
  <c r="W554" i="19"/>
  <c r="T555" i="19"/>
  <c r="U555" i="19"/>
  <c r="V555" i="19"/>
  <c r="W555" i="19"/>
  <c r="T556" i="19"/>
  <c r="U556" i="19"/>
  <c r="V556" i="19"/>
  <c r="W556" i="19"/>
  <c r="T557" i="19"/>
  <c r="U557" i="19"/>
  <c r="V557" i="19"/>
  <c r="W557" i="19"/>
  <c r="T558" i="19"/>
  <c r="U558" i="19"/>
  <c r="V558" i="19"/>
  <c r="W558" i="19"/>
  <c r="T559" i="19"/>
  <c r="U559" i="19"/>
  <c r="V559" i="19"/>
  <c r="W559" i="19"/>
  <c r="T560" i="19"/>
  <c r="U560" i="19"/>
  <c r="V560" i="19"/>
  <c r="W560" i="19"/>
  <c r="T561" i="19"/>
  <c r="U561" i="19"/>
  <c r="V561" i="19"/>
  <c r="W561" i="19"/>
  <c r="T562" i="19"/>
  <c r="U562" i="19"/>
  <c r="V562" i="19"/>
  <c r="W562" i="19"/>
  <c r="T563" i="19"/>
  <c r="U563" i="19"/>
  <c r="V563" i="19"/>
  <c r="W563" i="19"/>
  <c r="T564" i="19"/>
  <c r="U564" i="19"/>
  <c r="V564" i="19"/>
  <c r="W564" i="19"/>
  <c r="T565" i="19"/>
  <c r="U565" i="19"/>
  <c r="V565" i="19"/>
  <c r="W565" i="19"/>
  <c r="T566" i="19"/>
  <c r="U566" i="19"/>
  <c r="V566" i="19"/>
  <c r="W566" i="19"/>
  <c r="T567" i="19"/>
  <c r="U567" i="19"/>
  <c r="V567" i="19"/>
  <c r="W567" i="19"/>
  <c r="T568" i="19"/>
  <c r="U568" i="19"/>
  <c r="V568" i="19"/>
  <c r="W568" i="19"/>
  <c r="T569" i="19"/>
  <c r="U569" i="19"/>
  <c r="V569" i="19"/>
  <c r="W569" i="19"/>
  <c r="T570" i="19"/>
  <c r="U570" i="19"/>
  <c r="V570" i="19"/>
  <c r="W570" i="19"/>
  <c r="T571" i="19"/>
  <c r="U571" i="19"/>
  <c r="V571" i="19"/>
  <c r="W571" i="19"/>
  <c r="T572" i="19"/>
  <c r="U572" i="19"/>
  <c r="V572" i="19"/>
  <c r="W572" i="19"/>
  <c r="T573" i="19"/>
  <c r="U573" i="19"/>
  <c r="V573" i="19"/>
  <c r="W573" i="19"/>
  <c r="T574" i="19"/>
  <c r="U574" i="19"/>
  <c r="V574" i="19"/>
  <c r="W574" i="19"/>
  <c r="T575" i="19"/>
  <c r="U575" i="19"/>
  <c r="V575" i="19"/>
  <c r="W575" i="19"/>
  <c r="T576" i="19"/>
  <c r="U576" i="19"/>
  <c r="V576" i="19"/>
  <c r="W576" i="19"/>
  <c r="T577" i="19"/>
  <c r="U577" i="19"/>
  <c r="V577" i="19"/>
  <c r="W577" i="19"/>
  <c r="T578" i="19"/>
  <c r="U578" i="19"/>
  <c r="V578" i="19"/>
  <c r="W578" i="19"/>
  <c r="T579" i="19"/>
  <c r="U579" i="19"/>
  <c r="V579" i="19"/>
  <c r="W579" i="19"/>
  <c r="T580" i="19"/>
  <c r="U580" i="19"/>
  <c r="V580" i="19"/>
  <c r="W580" i="19"/>
  <c r="T581" i="19"/>
  <c r="U581" i="19"/>
  <c r="V581" i="19"/>
  <c r="W581" i="19"/>
  <c r="T582" i="19"/>
  <c r="U582" i="19"/>
  <c r="V582" i="19"/>
  <c r="W582" i="19"/>
  <c r="T583" i="19"/>
  <c r="U583" i="19"/>
  <c r="V583" i="19"/>
  <c r="W583" i="19"/>
  <c r="T584" i="19"/>
  <c r="U584" i="19"/>
  <c r="V584" i="19"/>
  <c r="W584" i="19"/>
  <c r="T585" i="19"/>
  <c r="U585" i="19"/>
  <c r="V585" i="19"/>
  <c r="W585" i="19"/>
  <c r="T586" i="19"/>
  <c r="U586" i="19"/>
  <c r="V586" i="19"/>
  <c r="W586" i="19"/>
  <c r="T587" i="19"/>
  <c r="U587" i="19"/>
  <c r="V587" i="19"/>
  <c r="W587" i="19"/>
  <c r="T588" i="19"/>
  <c r="U588" i="19"/>
  <c r="V588" i="19"/>
  <c r="W588" i="19"/>
  <c r="T589" i="19"/>
  <c r="U589" i="19"/>
  <c r="V589" i="19"/>
  <c r="W589" i="19"/>
  <c r="T590" i="19"/>
  <c r="U590" i="19"/>
  <c r="V590" i="19"/>
  <c r="W590" i="19"/>
  <c r="T591" i="19"/>
  <c r="U591" i="19"/>
  <c r="V591" i="19"/>
  <c r="W591" i="19"/>
  <c r="T592" i="19"/>
  <c r="U592" i="19"/>
  <c r="V592" i="19"/>
  <c r="W592" i="19"/>
  <c r="T593" i="19"/>
  <c r="U593" i="19"/>
  <c r="V593" i="19"/>
  <c r="W593" i="19"/>
  <c r="T594" i="19"/>
  <c r="U594" i="19"/>
  <c r="V594" i="19"/>
  <c r="W594" i="19"/>
  <c r="T595" i="19"/>
  <c r="U595" i="19"/>
  <c r="V595" i="19"/>
  <c r="W595" i="19"/>
  <c r="T596" i="19"/>
  <c r="U596" i="19"/>
  <c r="V596" i="19"/>
  <c r="W596" i="19"/>
  <c r="T597" i="19"/>
  <c r="U597" i="19"/>
  <c r="V597" i="19"/>
  <c r="W597" i="19"/>
  <c r="T598" i="19"/>
  <c r="U598" i="19"/>
  <c r="V598" i="19"/>
  <c r="W598" i="19"/>
  <c r="T599" i="19"/>
  <c r="U599" i="19"/>
  <c r="V599" i="19"/>
  <c r="W599" i="19"/>
  <c r="T600" i="19"/>
  <c r="U600" i="19"/>
  <c r="V600" i="19"/>
  <c r="W600" i="19"/>
  <c r="T601" i="19"/>
  <c r="U601" i="19"/>
  <c r="V601" i="19"/>
  <c r="W601" i="19"/>
  <c r="T602" i="19"/>
  <c r="U602" i="19"/>
  <c r="V602" i="19"/>
  <c r="W602" i="19"/>
  <c r="T603" i="19"/>
  <c r="U603" i="19"/>
  <c r="V603" i="19"/>
  <c r="W603" i="19"/>
  <c r="T604" i="19"/>
  <c r="U604" i="19"/>
  <c r="V604" i="19"/>
  <c r="W604" i="19"/>
  <c r="T605" i="19"/>
  <c r="U605" i="19"/>
  <c r="V605" i="19"/>
  <c r="W605" i="19"/>
  <c r="T606" i="19"/>
  <c r="U606" i="19"/>
  <c r="V606" i="19"/>
  <c r="W606" i="19"/>
  <c r="T607" i="19"/>
  <c r="U607" i="19"/>
  <c r="V607" i="19"/>
  <c r="W607" i="19"/>
  <c r="T608" i="19"/>
  <c r="U608" i="19"/>
  <c r="V608" i="19"/>
  <c r="W608" i="19"/>
  <c r="T609" i="19"/>
  <c r="U609" i="19"/>
  <c r="V609" i="19"/>
  <c r="W609" i="19"/>
  <c r="T610" i="19"/>
  <c r="U610" i="19"/>
  <c r="V610" i="19"/>
  <c r="W610" i="19"/>
  <c r="T611" i="19"/>
  <c r="U611" i="19"/>
  <c r="V611" i="19"/>
  <c r="W611" i="19"/>
  <c r="T612" i="19"/>
  <c r="U612" i="19"/>
  <c r="V612" i="19"/>
  <c r="W612" i="19"/>
  <c r="T613" i="19"/>
  <c r="U613" i="19"/>
  <c r="V613" i="19"/>
  <c r="W613" i="19"/>
  <c r="T614" i="19"/>
  <c r="U614" i="19"/>
  <c r="V614" i="19"/>
  <c r="W614" i="19"/>
  <c r="T615" i="19"/>
  <c r="U615" i="19"/>
  <c r="V615" i="19"/>
  <c r="W615" i="19"/>
  <c r="T616" i="19"/>
  <c r="U616" i="19"/>
  <c r="V616" i="19"/>
  <c r="W616" i="19"/>
  <c r="T617" i="19"/>
  <c r="U617" i="19"/>
  <c r="V617" i="19"/>
  <c r="W617" i="19"/>
  <c r="T618" i="19"/>
  <c r="U618" i="19"/>
  <c r="V618" i="19"/>
  <c r="W618" i="19"/>
  <c r="T619" i="19"/>
  <c r="U619" i="19"/>
  <c r="V619" i="19"/>
  <c r="W619" i="19"/>
  <c r="T620" i="19"/>
  <c r="U620" i="19"/>
  <c r="V620" i="19"/>
  <c r="W620" i="19"/>
  <c r="T621" i="19"/>
  <c r="U621" i="19"/>
  <c r="V621" i="19"/>
  <c r="W621" i="19"/>
  <c r="T622" i="19"/>
  <c r="U622" i="19"/>
  <c r="V622" i="19"/>
  <c r="W622" i="19"/>
  <c r="T623" i="19"/>
  <c r="U623" i="19"/>
  <c r="V623" i="19"/>
  <c r="W623" i="19"/>
  <c r="T624" i="19"/>
  <c r="U624" i="19"/>
  <c r="V624" i="19"/>
  <c r="W624" i="19"/>
  <c r="T625" i="19"/>
  <c r="U625" i="19"/>
  <c r="V625" i="19"/>
  <c r="W625" i="19"/>
  <c r="T626" i="19"/>
  <c r="U626" i="19"/>
  <c r="V626" i="19"/>
  <c r="W626" i="19"/>
  <c r="T627" i="19"/>
  <c r="U627" i="19"/>
  <c r="V627" i="19"/>
  <c r="W627" i="19"/>
  <c r="T628" i="19"/>
  <c r="U628" i="19"/>
  <c r="V628" i="19"/>
  <c r="W628" i="19"/>
  <c r="T629" i="19"/>
  <c r="U629" i="19"/>
  <c r="V629" i="19"/>
  <c r="W629" i="19"/>
  <c r="T630" i="19"/>
  <c r="U630" i="19"/>
  <c r="V630" i="19"/>
  <c r="W630" i="19"/>
  <c r="T631" i="19"/>
  <c r="U631" i="19"/>
  <c r="V631" i="19"/>
  <c r="W631" i="19"/>
  <c r="T632" i="19"/>
  <c r="U632" i="19"/>
  <c r="V632" i="19"/>
  <c r="W632" i="19"/>
  <c r="T633" i="19"/>
  <c r="U633" i="19"/>
  <c r="V633" i="19"/>
  <c r="W633" i="19"/>
  <c r="T634" i="19"/>
  <c r="U634" i="19"/>
  <c r="V634" i="19"/>
  <c r="W634" i="19"/>
  <c r="T635" i="19"/>
  <c r="U635" i="19"/>
  <c r="V635" i="19"/>
  <c r="W635" i="19"/>
  <c r="T636" i="19"/>
  <c r="U636" i="19"/>
  <c r="V636" i="19"/>
  <c r="W636" i="19"/>
  <c r="T637" i="19"/>
  <c r="U637" i="19"/>
  <c r="V637" i="19"/>
  <c r="W637" i="19"/>
  <c r="T638" i="19"/>
  <c r="U638" i="19"/>
  <c r="V638" i="19"/>
  <c r="W638" i="19"/>
  <c r="T639" i="19"/>
  <c r="U639" i="19"/>
  <c r="V639" i="19"/>
  <c r="W639" i="19"/>
  <c r="T640" i="19"/>
  <c r="U640" i="19"/>
  <c r="V640" i="19"/>
  <c r="W640" i="19"/>
  <c r="T641" i="19"/>
  <c r="U641" i="19"/>
  <c r="V641" i="19"/>
  <c r="W641" i="19"/>
  <c r="T642" i="19"/>
  <c r="U642" i="19"/>
  <c r="V642" i="19"/>
  <c r="W642" i="19"/>
  <c r="T643" i="19"/>
  <c r="U643" i="19"/>
  <c r="V643" i="19"/>
  <c r="W643" i="19"/>
  <c r="T644" i="19"/>
  <c r="U644" i="19"/>
  <c r="V644" i="19"/>
  <c r="W644" i="19"/>
  <c r="T645" i="19"/>
  <c r="U645" i="19"/>
  <c r="V645" i="19"/>
  <c r="W645" i="19"/>
  <c r="T646" i="19"/>
  <c r="U646" i="19"/>
  <c r="V646" i="19"/>
  <c r="W646" i="19"/>
  <c r="T647" i="19"/>
  <c r="U647" i="19"/>
  <c r="V647" i="19"/>
  <c r="W647" i="19"/>
  <c r="T648" i="19"/>
  <c r="U648" i="19"/>
  <c r="V648" i="19"/>
  <c r="W648" i="19"/>
  <c r="T649" i="19"/>
  <c r="U649" i="19"/>
  <c r="V649" i="19"/>
  <c r="W649" i="19"/>
  <c r="T650" i="19"/>
  <c r="U650" i="19"/>
  <c r="V650" i="19"/>
  <c r="W650" i="19"/>
  <c r="T651" i="19"/>
  <c r="U651" i="19"/>
  <c r="V651" i="19"/>
  <c r="W651" i="19"/>
  <c r="T652" i="19"/>
  <c r="U652" i="19"/>
  <c r="V652" i="19"/>
  <c r="W652" i="19"/>
  <c r="T653" i="19"/>
  <c r="U653" i="19"/>
  <c r="V653" i="19"/>
  <c r="W653" i="19"/>
  <c r="T654" i="19"/>
  <c r="U654" i="19"/>
  <c r="V654" i="19"/>
  <c r="W654" i="19"/>
  <c r="T655" i="19"/>
  <c r="U655" i="19"/>
  <c r="V655" i="19"/>
  <c r="W655" i="19"/>
  <c r="T656" i="19"/>
  <c r="U656" i="19"/>
  <c r="V656" i="19"/>
  <c r="W656" i="19"/>
  <c r="T657" i="19"/>
  <c r="U657" i="19"/>
  <c r="V657" i="19"/>
  <c r="W657" i="19"/>
  <c r="T658" i="19"/>
  <c r="U658" i="19"/>
  <c r="V658" i="19"/>
  <c r="W658" i="19"/>
  <c r="T659" i="19"/>
  <c r="U659" i="19"/>
  <c r="V659" i="19"/>
  <c r="W659" i="19"/>
  <c r="T660" i="19"/>
  <c r="U660" i="19"/>
  <c r="V660" i="19"/>
  <c r="W660" i="19"/>
  <c r="T661" i="19"/>
  <c r="U661" i="19"/>
  <c r="V661" i="19"/>
  <c r="W661" i="19"/>
  <c r="T662" i="19"/>
  <c r="U662" i="19"/>
  <c r="V662" i="19"/>
  <c r="W662" i="19"/>
  <c r="T663" i="19"/>
  <c r="U663" i="19"/>
  <c r="V663" i="19"/>
  <c r="W663" i="19"/>
  <c r="T664" i="19"/>
  <c r="U664" i="19"/>
  <c r="V664" i="19"/>
  <c r="W664" i="19"/>
  <c r="T665" i="19"/>
  <c r="U665" i="19"/>
  <c r="V665" i="19"/>
  <c r="W665" i="19"/>
  <c r="T666" i="19"/>
  <c r="U666" i="19"/>
  <c r="V666" i="19"/>
  <c r="W666" i="19"/>
  <c r="T667" i="19"/>
  <c r="U667" i="19"/>
  <c r="V667" i="19"/>
  <c r="W667" i="19"/>
  <c r="T668" i="19"/>
  <c r="U668" i="19"/>
  <c r="V668" i="19"/>
  <c r="W668" i="19"/>
  <c r="T669" i="19"/>
  <c r="U669" i="19"/>
  <c r="V669" i="19"/>
  <c r="W669" i="19"/>
  <c r="T670" i="19"/>
  <c r="U670" i="19"/>
  <c r="V670" i="19"/>
  <c r="W670" i="19"/>
  <c r="T671" i="19"/>
  <c r="U671" i="19"/>
  <c r="V671" i="19"/>
  <c r="W671" i="19"/>
  <c r="T672" i="19"/>
  <c r="U672" i="19"/>
  <c r="V672" i="19"/>
  <c r="W672" i="19"/>
  <c r="T673" i="19"/>
  <c r="U673" i="19"/>
  <c r="V673" i="19"/>
  <c r="W673" i="19"/>
  <c r="T674" i="19"/>
  <c r="U674" i="19"/>
  <c r="V674" i="19"/>
  <c r="W674" i="19"/>
  <c r="T675" i="19"/>
  <c r="U675" i="19"/>
  <c r="V675" i="19"/>
  <c r="W675" i="19"/>
  <c r="T676" i="19"/>
  <c r="U676" i="19"/>
  <c r="V676" i="19"/>
  <c r="W676" i="19"/>
  <c r="T677" i="19"/>
  <c r="U677" i="19"/>
  <c r="V677" i="19"/>
  <c r="W677" i="19"/>
  <c r="T678" i="19"/>
  <c r="U678" i="19"/>
  <c r="V678" i="19"/>
  <c r="W678" i="19"/>
  <c r="T679" i="19"/>
  <c r="U679" i="19"/>
  <c r="V679" i="19"/>
  <c r="W679" i="19"/>
  <c r="T680" i="19"/>
  <c r="U680" i="19"/>
  <c r="V680" i="19"/>
  <c r="W680" i="19"/>
  <c r="T681" i="19"/>
  <c r="U681" i="19"/>
  <c r="V681" i="19"/>
  <c r="W681" i="19"/>
  <c r="T682" i="19"/>
  <c r="U682" i="19"/>
  <c r="V682" i="19"/>
  <c r="W682" i="19"/>
  <c r="T683" i="19"/>
  <c r="U683" i="19"/>
  <c r="V683" i="19"/>
  <c r="W683" i="19"/>
  <c r="T684" i="19"/>
  <c r="U684" i="19"/>
  <c r="V684" i="19"/>
  <c r="W684" i="19"/>
  <c r="T685" i="19"/>
  <c r="U685" i="19"/>
  <c r="V685" i="19"/>
  <c r="W685" i="19"/>
  <c r="T686" i="19"/>
  <c r="U686" i="19"/>
  <c r="V686" i="19"/>
  <c r="W686" i="19"/>
  <c r="T687" i="19"/>
  <c r="U687" i="19"/>
  <c r="V687" i="19"/>
  <c r="W687" i="19"/>
  <c r="T688" i="19"/>
  <c r="U688" i="19"/>
  <c r="V688" i="19"/>
  <c r="W688" i="19"/>
  <c r="T689" i="19"/>
  <c r="U689" i="19"/>
  <c r="V689" i="19"/>
  <c r="W689" i="19"/>
  <c r="T690" i="19"/>
  <c r="U690" i="19"/>
  <c r="V690" i="19"/>
  <c r="W690" i="19"/>
  <c r="T691" i="19"/>
  <c r="U691" i="19"/>
  <c r="V691" i="19"/>
  <c r="W691" i="19"/>
  <c r="T692" i="19"/>
  <c r="U692" i="19"/>
  <c r="V692" i="19"/>
  <c r="W692" i="19"/>
  <c r="T693" i="19"/>
  <c r="U693" i="19"/>
  <c r="V693" i="19"/>
  <c r="W693" i="19"/>
  <c r="T694" i="19"/>
  <c r="U694" i="19"/>
  <c r="V694" i="19"/>
  <c r="W694" i="19"/>
  <c r="T695" i="19"/>
  <c r="U695" i="19"/>
  <c r="V695" i="19"/>
  <c r="W695" i="19"/>
  <c r="T696" i="19"/>
  <c r="U696" i="19"/>
  <c r="V696" i="19"/>
  <c r="W696" i="19"/>
  <c r="T697" i="19"/>
  <c r="U697" i="19"/>
  <c r="V697" i="19"/>
  <c r="W697" i="19"/>
  <c r="T698" i="19"/>
  <c r="U698" i="19"/>
  <c r="V698" i="19"/>
  <c r="W698" i="19"/>
  <c r="T699" i="19"/>
  <c r="U699" i="19"/>
  <c r="V699" i="19"/>
  <c r="W699" i="19"/>
  <c r="T700" i="19"/>
  <c r="U700" i="19"/>
  <c r="V700" i="19"/>
  <c r="W700" i="19"/>
  <c r="T701" i="19"/>
  <c r="U701" i="19"/>
  <c r="V701" i="19"/>
  <c r="W701" i="19"/>
  <c r="T702" i="19"/>
  <c r="U702" i="19"/>
  <c r="V702" i="19"/>
  <c r="W702" i="19"/>
  <c r="T703" i="19"/>
  <c r="U703" i="19"/>
  <c r="V703" i="19"/>
  <c r="W703" i="19"/>
  <c r="T704" i="19"/>
  <c r="U704" i="19"/>
  <c r="V704" i="19"/>
  <c r="W704" i="19"/>
  <c r="T705" i="19"/>
  <c r="U705" i="19"/>
  <c r="V705" i="19"/>
  <c r="W705" i="19"/>
  <c r="T706" i="19"/>
  <c r="U706" i="19"/>
  <c r="V706" i="19"/>
  <c r="W706" i="19"/>
  <c r="T707" i="19"/>
  <c r="U707" i="19"/>
  <c r="V707" i="19"/>
  <c r="W707" i="19"/>
  <c r="T708" i="19"/>
  <c r="U708" i="19"/>
  <c r="V708" i="19"/>
  <c r="W708" i="19"/>
  <c r="T709" i="19"/>
  <c r="U709" i="19"/>
  <c r="V709" i="19"/>
  <c r="W709" i="19"/>
  <c r="T710" i="19"/>
  <c r="U710" i="19"/>
  <c r="V710" i="19"/>
  <c r="W710" i="19"/>
  <c r="T711" i="19"/>
  <c r="U711" i="19"/>
  <c r="V711" i="19"/>
  <c r="W711" i="19"/>
  <c r="T712" i="19"/>
  <c r="U712" i="19"/>
  <c r="V712" i="19"/>
  <c r="W712" i="19"/>
  <c r="T713" i="19"/>
  <c r="U713" i="19"/>
  <c r="V713" i="19"/>
  <c r="W713" i="19"/>
  <c r="T714" i="19"/>
  <c r="U714" i="19"/>
  <c r="V714" i="19"/>
  <c r="W714" i="19"/>
  <c r="T715" i="19"/>
  <c r="U715" i="19"/>
  <c r="V715" i="19"/>
  <c r="W715" i="19"/>
  <c r="T716" i="19"/>
  <c r="U716" i="19"/>
  <c r="V716" i="19"/>
  <c r="W716" i="19"/>
  <c r="T717" i="19"/>
  <c r="U717" i="19"/>
  <c r="V717" i="19"/>
  <c r="W717" i="19"/>
  <c r="T718" i="19"/>
  <c r="U718" i="19"/>
  <c r="V718" i="19"/>
  <c r="W718" i="19"/>
  <c r="T719" i="19"/>
  <c r="U719" i="19"/>
  <c r="V719" i="19"/>
  <c r="W719" i="19"/>
  <c r="T720" i="19"/>
  <c r="U720" i="19"/>
  <c r="V720" i="19"/>
  <c r="W720" i="19"/>
  <c r="T721" i="19"/>
  <c r="U721" i="19"/>
  <c r="V721" i="19"/>
  <c r="W721" i="19"/>
  <c r="T722" i="19"/>
  <c r="U722" i="19"/>
  <c r="V722" i="19"/>
  <c r="W722" i="19"/>
  <c r="T723" i="19"/>
  <c r="U723" i="19"/>
  <c r="V723" i="19"/>
  <c r="W723" i="19"/>
  <c r="T724" i="19"/>
  <c r="U724" i="19"/>
  <c r="V724" i="19"/>
  <c r="W724" i="19"/>
  <c r="T725" i="19"/>
  <c r="U725" i="19"/>
  <c r="V725" i="19"/>
  <c r="W725" i="19"/>
  <c r="T726" i="19"/>
  <c r="U726" i="19"/>
  <c r="V726" i="19"/>
  <c r="W726" i="19"/>
  <c r="T727" i="19"/>
  <c r="U727" i="19"/>
  <c r="V727" i="19"/>
  <c r="W727" i="19"/>
  <c r="T728" i="19"/>
  <c r="U728" i="19"/>
  <c r="V728" i="19"/>
  <c r="W728" i="19"/>
  <c r="T729" i="19"/>
  <c r="U729" i="19"/>
  <c r="V729" i="19"/>
  <c r="W729" i="19"/>
  <c r="T730" i="19"/>
  <c r="U730" i="19"/>
  <c r="V730" i="19"/>
  <c r="W730" i="19"/>
  <c r="T731" i="19"/>
  <c r="U731" i="19"/>
  <c r="V731" i="19"/>
  <c r="W731" i="19"/>
  <c r="T732" i="19"/>
  <c r="U732" i="19"/>
  <c r="V732" i="19"/>
  <c r="W732" i="19"/>
  <c r="T733" i="19"/>
  <c r="U733" i="19"/>
  <c r="V733" i="19"/>
  <c r="W733" i="19"/>
  <c r="T734" i="19"/>
  <c r="U734" i="19"/>
  <c r="V734" i="19"/>
  <c r="W734" i="19"/>
  <c r="T735" i="19"/>
  <c r="U735" i="19"/>
  <c r="V735" i="19"/>
  <c r="W735" i="19"/>
  <c r="T736" i="19"/>
  <c r="U736" i="19"/>
  <c r="V736" i="19"/>
  <c r="W736" i="19"/>
  <c r="T737" i="19"/>
  <c r="U737" i="19"/>
  <c r="V737" i="19"/>
  <c r="W737" i="19"/>
  <c r="T738" i="19"/>
  <c r="U738" i="19"/>
  <c r="V738" i="19"/>
  <c r="W738" i="19"/>
  <c r="T739" i="19"/>
  <c r="U739" i="19"/>
  <c r="V739" i="19"/>
  <c r="W739" i="19"/>
  <c r="T740" i="19"/>
  <c r="U740" i="19"/>
  <c r="V740" i="19"/>
  <c r="W740" i="19"/>
  <c r="T741" i="19"/>
  <c r="U741" i="19"/>
  <c r="V741" i="19"/>
  <c r="W741" i="19"/>
  <c r="T742" i="19"/>
  <c r="U742" i="19"/>
  <c r="V742" i="19"/>
  <c r="W742" i="19"/>
  <c r="T743" i="19"/>
  <c r="U743" i="19"/>
  <c r="V743" i="19"/>
  <c r="W743" i="19"/>
  <c r="T744" i="19"/>
  <c r="U744" i="19"/>
  <c r="V744" i="19"/>
  <c r="W744" i="19"/>
  <c r="T745" i="19"/>
  <c r="U745" i="19"/>
  <c r="V745" i="19"/>
  <c r="W745" i="19"/>
  <c r="T746" i="19"/>
  <c r="U746" i="19"/>
  <c r="V746" i="19"/>
  <c r="W746" i="19"/>
  <c r="T747" i="19"/>
  <c r="U747" i="19"/>
  <c r="V747" i="19"/>
  <c r="W747" i="19"/>
  <c r="T748" i="19"/>
  <c r="U748" i="19"/>
  <c r="V748" i="19"/>
  <c r="W748" i="19"/>
  <c r="T749" i="19"/>
  <c r="U749" i="19"/>
  <c r="V749" i="19"/>
  <c r="W749" i="19"/>
  <c r="T750" i="19"/>
  <c r="U750" i="19"/>
  <c r="V750" i="19"/>
  <c r="W750" i="19"/>
  <c r="T751" i="19"/>
  <c r="U751" i="19"/>
  <c r="V751" i="19"/>
  <c r="W751" i="19"/>
  <c r="T752" i="19"/>
  <c r="U752" i="19"/>
  <c r="V752" i="19"/>
  <c r="W752" i="19"/>
  <c r="T753" i="19"/>
  <c r="U753" i="19"/>
  <c r="V753" i="19"/>
  <c r="W753" i="19"/>
  <c r="T754" i="19"/>
  <c r="U754" i="19"/>
  <c r="V754" i="19"/>
  <c r="W754" i="19"/>
  <c r="T755" i="19"/>
  <c r="U755" i="19"/>
  <c r="V755" i="19"/>
  <c r="W755" i="19"/>
  <c r="T756" i="19"/>
  <c r="U756" i="19"/>
  <c r="V756" i="19"/>
  <c r="W756" i="19"/>
  <c r="T757" i="19"/>
  <c r="U757" i="19"/>
  <c r="V757" i="19"/>
  <c r="W757" i="19"/>
  <c r="T758" i="19"/>
  <c r="U758" i="19"/>
  <c r="V758" i="19"/>
  <c r="W758" i="19"/>
  <c r="T759" i="19"/>
  <c r="U759" i="19"/>
  <c r="V759" i="19"/>
  <c r="W759" i="19"/>
  <c r="T760" i="19"/>
  <c r="U760" i="19"/>
  <c r="V760" i="19"/>
  <c r="W760" i="19"/>
  <c r="T761" i="19"/>
  <c r="U761" i="19"/>
  <c r="V761" i="19"/>
  <c r="W761" i="19"/>
  <c r="T762" i="19"/>
  <c r="U762" i="19"/>
  <c r="V762" i="19"/>
  <c r="W762" i="19"/>
  <c r="T763" i="19"/>
  <c r="U763" i="19"/>
  <c r="V763" i="19"/>
  <c r="W763" i="19"/>
  <c r="T764" i="19"/>
  <c r="U764" i="19"/>
  <c r="V764" i="19"/>
  <c r="W764" i="19"/>
  <c r="T765" i="19"/>
  <c r="U765" i="19"/>
  <c r="V765" i="19"/>
  <c r="W765" i="19"/>
  <c r="T766" i="19"/>
  <c r="U766" i="19"/>
  <c r="V766" i="19"/>
  <c r="W766" i="19"/>
  <c r="T767" i="19"/>
  <c r="U767" i="19"/>
  <c r="V767" i="19"/>
  <c r="W767" i="19"/>
  <c r="T768" i="19"/>
  <c r="U768" i="19"/>
  <c r="V768" i="19"/>
  <c r="W768" i="19"/>
  <c r="T769" i="19"/>
  <c r="U769" i="19"/>
  <c r="V769" i="19"/>
  <c r="W769" i="19"/>
  <c r="T770" i="19"/>
  <c r="U770" i="19"/>
  <c r="V770" i="19"/>
  <c r="W770" i="19"/>
  <c r="T771" i="19"/>
  <c r="U771" i="19"/>
  <c r="V771" i="19"/>
  <c r="W771" i="19"/>
  <c r="T772" i="19"/>
  <c r="U772" i="19"/>
  <c r="V772" i="19"/>
  <c r="W772" i="19"/>
  <c r="T773" i="19"/>
  <c r="U773" i="19"/>
  <c r="V773" i="19"/>
  <c r="W773" i="19"/>
  <c r="T774" i="19"/>
  <c r="U774" i="19"/>
  <c r="V774" i="19"/>
  <c r="W774" i="19"/>
  <c r="T775" i="19"/>
  <c r="U775" i="19"/>
  <c r="V775" i="19"/>
  <c r="W775" i="19"/>
  <c r="T776" i="19"/>
  <c r="U776" i="19"/>
  <c r="V776" i="19"/>
  <c r="W776" i="19"/>
  <c r="T777" i="19"/>
  <c r="U777" i="19"/>
  <c r="V777" i="19"/>
  <c r="W777" i="19"/>
  <c r="T778" i="19"/>
  <c r="U778" i="19"/>
  <c r="V778" i="19"/>
  <c r="W778" i="19"/>
  <c r="T779" i="19"/>
  <c r="U779" i="19"/>
  <c r="V779" i="19"/>
  <c r="W779" i="19"/>
  <c r="T780" i="19"/>
  <c r="U780" i="19"/>
  <c r="V780" i="19"/>
  <c r="W780" i="19"/>
  <c r="T781" i="19"/>
  <c r="U781" i="19"/>
  <c r="V781" i="19"/>
  <c r="W781" i="19"/>
  <c r="T782" i="19"/>
  <c r="U782" i="19"/>
  <c r="V782" i="19"/>
  <c r="W782" i="19"/>
  <c r="T783" i="19"/>
  <c r="U783" i="19"/>
  <c r="V783" i="19"/>
  <c r="W783" i="19"/>
  <c r="T784" i="19"/>
  <c r="U784" i="19"/>
  <c r="V784" i="19"/>
  <c r="W784" i="19"/>
  <c r="T785" i="19"/>
  <c r="U785" i="19"/>
  <c r="V785" i="19"/>
  <c r="W785" i="19"/>
  <c r="T786" i="19"/>
  <c r="U786" i="19"/>
  <c r="V786" i="19"/>
  <c r="W786" i="19"/>
  <c r="T787" i="19"/>
  <c r="U787" i="19"/>
  <c r="V787" i="19"/>
  <c r="W787" i="19"/>
  <c r="T788" i="19"/>
  <c r="U788" i="19"/>
  <c r="V788" i="19"/>
  <c r="W788" i="19"/>
  <c r="T789" i="19"/>
  <c r="U789" i="19"/>
  <c r="V789" i="19"/>
  <c r="W789" i="19"/>
  <c r="T790" i="19"/>
  <c r="U790" i="19"/>
  <c r="V790" i="19"/>
  <c r="W790" i="19"/>
  <c r="T791" i="19"/>
  <c r="U791" i="19"/>
  <c r="V791" i="19"/>
  <c r="W791" i="19"/>
  <c r="T792" i="19"/>
  <c r="U792" i="19"/>
  <c r="V792" i="19"/>
  <c r="W792" i="19"/>
  <c r="T793" i="19"/>
  <c r="U793" i="19"/>
  <c r="V793" i="19"/>
  <c r="W793" i="19"/>
  <c r="T794" i="19"/>
  <c r="U794" i="19"/>
  <c r="V794" i="19"/>
  <c r="W794" i="19"/>
  <c r="T795" i="19"/>
  <c r="U795" i="19"/>
  <c r="V795" i="19"/>
  <c r="W795" i="19"/>
  <c r="T796" i="19"/>
  <c r="U796" i="19"/>
  <c r="V796" i="19"/>
  <c r="W796" i="19"/>
  <c r="T797" i="19"/>
  <c r="U797" i="19"/>
  <c r="V797" i="19"/>
  <c r="W797" i="19"/>
  <c r="T798" i="19"/>
  <c r="U798" i="19"/>
  <c r="V798" i="19"/>
  <c r="W798" i="19"/>
  <c r="T799" i="19"/>
  <c r="U799" i="19"/>
  <c r="V799" i="19"/>
  <c r="W799" i="19"/>
  <c r="T800" i="19"/>
  <c r="U800" i="19"/>
  <c r="V800" i="19"/>
  <c r="W800" i="19"/>
  <c r="T801" i="19"/>
  <c r="U801" i="19"/>
  <c r="V801" i="19"/>
  <c r="W801" i="19"/>
  <c r="T802" i="19"/>
  <c r="U802" i="19"/>
  <c r="V802" i="19"/>
  <c r="W802" i="19"/>
  <c r="T803" i="19"/>
  <c r="U803" i="19"/>
  <c r="V803" i="19"/>
  <c r="W803" i="19"/>
  <c r="T804" i="19"/>
  <c r="U804" i="19"/>
  <c r="V804" i="19"/>
  <c r="W804" i="19"/>
  <c r="T805" i="19"/>
  <c r="U805" i="19"/>
  <c r="V805" i="19"/>
  <c r="W805" i="19"/>
  <c r="T806" i="19"/>
  <c r="U806" i="19"/>
  <c r="V806" i="19"/>
  <c r="W806" i="19"/>
  <c r="T807" i="19"/>
  <c r="U807" i="19"/>
  <c r="V807" i="19"/>
  <c r="W807" i="19"/>
  <c r="T808" i="19"/>
  <c r="U808" i="19"/>
  <c r="V808" i="19"/>
  <c r="W808" i="19"/>
  <c r="T809" i="19"/>
  <c r="U809" i="19"/>
  <c r="V809" i="19"/>
  <c r="W809" i="19"/>
  <c r="T810" i="19"/>
  <c r="U810" i="19"/>
  <c r="V810" i="19"/>
  <c r="W810" i="19"/>
  <c r="T811" i="19"/>
  <c r="U811" i="19"/>
  <c r="V811" i="19"/>
  <c r="W811" i="19"/>
  <c r="T812" i="19"/>
  <c r="U812" i="19"/>
  <c r="V812" i="19"/>
  <c r="W812" i="19"/>
  <c r="T813" i="19"/>
  <c r="U813" i="19"/>
  <c r="V813" i="19"/>
  <c r="W813" i="19"/>
  <c r="T814" i="19"/>
  <c r="U814" i="19"/>
  <c r="V814" i="19"/>
  <c r="W814" i="19"/>
  <c r="T815" i="19"/>
  <c r="U815" i="19"/>
  <c r="V815" i="19"/>
  <c r="W815" i="19"/>
  <c r="T816" i="19"/>
  <c r="U816" i="19"/>
  <c r="V816" i="19"/>
  <c r="W816" i="19"/>
  <c r="T817" i="19"/>
  <c r="U817" i="19"/>
  <c r="V817" i="19"/>
  <c r="W817" i="19"/>
  <c r="T818" i="19"/>
  <c r="U818" i="19"/>
  <c r="V818" i="19"/>
  <c r="W818" i="19"/>
  <c r="T819" i="19"/>
  <c r="U819" i="19"/>
  <c r="V819" i="19"/>
  <c r="W819" i="19"/>
  <c r="T820" i="19"/>
  <c r="U820" i="19"/>
  <c r="V820" i="19"/>
  <c r="W820" i="19"/>
  <c r="T821" i="19"/>
  <c r="U821" i="19"/>
  <c r="V821" i="19"/>
  <c r="W821" i="19"/>
  <c r="T822" i="19"/>
  <c r="U822" i="19"/>
  <c r="V822" i="19"/>
  <c r="W822" i="19"/>
  <c r="T823" i="19"/>
  <c r="U823" i="19"/>
  <c r="V823" i="19"/>
  <c r="W823" i="19"/>
  <c r="T824" i="19"/>
  <c r="U824" i="19"/>
  <c r="V824" i="19"/>
  <c r="W824" i="19"/>
  <c r="T825" i="19"/>
  <c r="U825" i="19"/>
  <c r="V825" i="19"/>
  <c r="W825" i="19"/>
  <c r="T826" i="19"/>
  <c r="U826" i="19"/>
  <c r="V826" i="19"/>
  <c r="W826" i="19"/>
  <c r="T827" i="19"/>
  <c r="U827" i="19"/>
  <c r="V827" i="19"/>
  <c r="W827" i="19"/>
  <c r="T828" i="19"/>
  <c r="U828" i="19"/>
  <c r="V828" i="19"/>
  <c r="W828" i="19"/>
  <c r="T829" i="19"/>
  <c r="U829" i="19"/>
  <c r="V829" i="19"/>
  <c r="W829" i="19"/>
  <c r="T830" i="19"/>
  <c r="U830" i="19"/>
  <c r="V830" i="19"/>
  <c r="W830" i="19"/>
  <c r="T831" i="19"/>
  <c r="U831" i="19"/>
  <c r="V831" i="19"/>
  <c r="W831" i="19"/>
  <c r="T832" i="19"/>
  <c r="U832" i="19"/>
  <c r="V832" i="19"/>
  <c r="W832" i="19"/>
  <c r="T833" i="19"/>
  <c r="U833" i="19"/>
  <c r="V833" i="19"/>
  <c r="W833" i="19"/>
  <c r="T834" i="19"/>
  <c r="U834" i="19"/>
  <c r="V834" i="19"/>
  <c r="W834" i="19"/>
  <c r="T835" i="19"/>
  <c r="U835" i="19"/>
  <c r="V835" i="19"/>
  <c r="W835" i="19"/>
  <c r="T836" i="19"/>
  <c r="U836" i="19"/>
  <c r="V836" i="19"/>
  <c r="W836" i="19"/>
  <c r="T837" i="19"/>
  <c r="U837" i="19"/>
  <c r="V837" i="19"/>
  <c r="W837" i="19"/>
  <c r="T838" i="19"/>
  <c r="U838" i="19"/>
  <c r="V838" i="19"/>
  <c r="W838" i="19"/>
  <c r="T839" i="19"/>
  <c r="U839" i="19"/>
  <c r="V839" i="19"/>
  <c r="W839" i="19"/>
  <c r="T840" i="19"/>
  <c r="U840" i="19"/>
  <c r="V840" i="19"/>
  <c r="W840" i="19"/>
  <c r="T841" i="19"/>
  <c r="U841" i="19"/>
  <c r="V841" i="19"/>
  <c r="W841" i="19"/>
  <c r="T842" i="19"/>
  <c r="U842" i="19"/>
  <c r="V842" i="19"/>
  <c r="W842" i="19"/>
  <c r="T843" i="19"/>
  <c r="U843" i="19"/>
  <c r="V843" i="19"/>
  <c r="W843" i="19"/>
  <c r="T844" i="19"/>
  <c r="U844" i="19"/>
  <c r="V844" i="19"/>
  <c r="W844" i="19"/>
  <c r="T845" i="19"/>
  <c r="U845" i="19"/>
  <c r="V845" i="19"/>
  <c r="W845" i="19"/>
  <c r="T846" i="19"/>
  <c r="U846" i="19"/>
  <c r="V846" i="19"/>
  <c r="W846" i="19"/>
  <c r="T847" i="19"/>
  <c r="U847" i="19"/>
  <c r="V847" i="19"/>
  <c r="W847" i="19"/>
  <c r="T848" i="19"/>
  <c r="U848" i="19"/>
  <c r="V848" i="19"/>
  <c r="W848" i="19"/>
  <c r="T849" i="19"/>
  <c r="U849" i="19"/>
  <c r="V849" i="19"/>
  <c r="W849" i="19"/>
  <c r="T850" i="19"/>
  <c r="U850" i="19"/>
  <c r="V850" i="19"/>
  <c r="W850" i="19"/>
  <c r="T851" i="19"/>
  <c r="U851" i="19"/>
  <c r="V851" i="19"/>
  <c r="W851" i="19"/>
  <c r="T852" i="19"/>
  <c r="U852" i="19"/>
  <c r="V852" i="19"/>
  <c r="W852" i="19"/>
  <c r="T853" i="19"/>
  <c r="U853" i="19"/>
  <c r="V853" i="19"/>
  <c r="W853" i="19"/>
  <c r="T854" i="19"/>
  <c r="U854" i="19"/>
  <c r="V854" i="19"/>
  <c r="W854" i="19"/>
  <c r="T855" i="19"/>
  <c r="U855" i="19"/>
  <c r="V855" i="19"/>
  <c r="W855" i="19"/>
  <c r="T856" i="19"/>
  <c r="U856" i="19"/>
  <c r="V856" i="19"/>
  <c r="W856" i="19"/>
  <c r="T857" i="19"/>
  <c r="U857" i="19"/>
  <c r="V857" i="19"/>
  <c r="W857" i="19"/>
  <c r="T858" i="19"/>
  <c r="U858" i="19"/>
  <c r="V858" i="19"/>
  <c r="W858" i="19"/>
  <c r="T859" i="19"/>
  <c r="U859" i="19"/>
  <c r="V859" i="19"/>
  <c r="W859" i="19"/>
  <c r="T860" i="19"/>
  <c r="U860" i="19"/>
  <c r="V860" i="19"/>
  <c r="W860" i="19"/>
  <c r="T861" i="19"/>
  <c r="U861" i="19"/>
  <c r="V861" i="19"/>
  <c r="W861" i="19"/>
  <c r="T862" i="19"/>
  <c r="U862" i="19"/>
  <c r="V862" i="19"/>
  <c r="W862" i="19"/>
  <c r="T863" i="19"/>
  <c r="U863" i="19"/>
  <c r="V863" i="19"/>
  <c r="W863" i="19"/>
  <c r="T864" i="19"/>
  <c r="U864" i="19"/>
  <c r="V864" i="19"/>
  <c r="W864" i="19"/>
  <c r="T865" i="19"/>
  <c r="U865" i="19"/>
  <c r="V865" i="19"/>
  <c r="W865" i="19"/>
  <c r="T866" i="19"/>
  <c r="U866" i="19"/>
  <c r="V866" i="19"/>
  <c r="W866" i="19"/>
  <c r="T867" i="19"/>
  <c r="U867" i="19"/>
  <c r="V867" i="19"/>
  <c r="W867" i="19"/>
  <c r="T868" i="19"/>
  <c r="U868" i="19"/>
  <c r="V868" i="19"/>
  <c r="W868" i="19"/>
  <c r="T869" i="19"/>
  <c r="U869" i="19"/>
  <c r="V869" i="19"/>
  <c r="W869" i="19"/>
  <c r="T870" i="19"/>
  <c r="U870" i="19"/>
  <c r="V870" i="19"/>
  <c r="W870" i="19"/>
  <c r="T871" i="19"/>
  <c r="U871" i="19"/>
  <c r="V871" i="19"/>
  <c r="W871" i="19"/>
  <c r="T872" i="19"/>
  <c r="U872" i="19"/>
  <c r="V872" i="19"/>
  <c r="W872" i="19"/>
  <c r="T873" i="19"/>
  <c r="U873" i="19"/>
  <c r="V873" i="19"/>
  <c r="W873" i="19"/>
  <c r="T874" i="19"/>
  <c r="U874" i="19"/>
  <c r="V874" i="19"/>
  <c r="W874" i="19"/>
  <c r="T875" i="19"/>
  <c r="U875" i="19"/>
  <c r="V875" i="19"/>
  <c r="W875" i="19"/>
  <c r="T876" i="19"/>
  <c r="U876" i="19"/>
  <c r="V876" i="19"/>
  <c r="W876" i="19"/>
  <c r="T877" i="19"/>
  <c r="U877" i="19"/>
  <c r="V877" i="19"/>
  <c r="W877" i="19"/>
  <c r="T878" i="19"/>
  <c r="U878" i="19"/>
  <c r="V878" i="19"/>
  <c r="W878" i="19"/>
  <c r="T879" i="19"/>
  <c r="U879" i="19"/>
  <c r="V879" i="19"/>
  <c r="W879" i="19"/>
  <c r="T880" i="19"/>
  <c r="U880" i="19"/>
  <c r="V880" i="19"/>
  <c r="W880" i="19"/>
  <c r="T881" i="19"/>
  <c r="U881" i="19"/>
  <c r="V881" i="19"/>
  <c r="W881" i="19"/>
  <c r="T882" i="19"/>
  <c r="U882" i="19"/>
  <c r="V882" i="19"/>
  <c r="W882" i="19"/>
  <c r="T883" i="19"/>
  <c r="U883" i="19"/>
  <c r="V883" i="19"/>
  <c r="W883" i="19"/>
  <c r="T884" i="19"/>
  <c r="U884" i="19"/>
  <c r="V884" i="19"/>
  <c r="W884" i="19"/>
  <c r="T885" i="19"/>
  <c r="U885" i="19"/>
  <c r="V885" i="19"/>
  <c r="W885" i="19"/>
  <c r="T886" i="19"/>
  <c r="U886" i="19"/>
  <c r="V886" i="19"/>
  <c r="W886" i="19"/>
  <c r="T887" i="19"/>
  <c r="U887" i="19"/>
  <c r="V887" i="19"/>
  <c r="W887" i="19"/>
  <c r="T888" i="19"/>
  <c r="U888" i="19"/>
  <c r="V888" i="19"/>
  <c r="W888" i="19"/>
  <c r="T889" i="19"/>
  <c r="U889" i="19"/>
  <c r="V889" i="19"/>
  <c r="W889" i="19"/>
  <c r="T890" i="19"/>
  <c r="U890" i="19"/>
  <c r="V890" i="19"/>
  <c r="W890" i="19"/>
  <c r="T891" i="19"/>
  <c r="U891" i="19"/>
  <c r="V891" i="19"/>
  <c r="W891" i="19"/>
  <c r="T892" i="19"/>
  <c r="U892" i="19"/>
  <c r="V892" i="19"/>
  <c r="W892" i="19"/>
  <c r="T893" i="19"/>
  <c r="U893" i="19"/>
  <c r="V893" i="19"/>
  <c r="W893" i="19"/>
  <c r="T894" i="19"/>
  <c r="U894" i="19"/>
  <c r="V894" i="19"/>
  <c r="W894" i="19"/>
  <c r="T895" i="19"/>
  <c r="U895" i="19"/>
  <c r="V895" i="19"/>
  <c r="W895" i="19"/>
  <c r="T896" i="19"/>
  <c r="U896" i="19"/>
  <c r="V896" i="19"/>
  <c r="W896" i="19"/>
  <c r="T897" i="19"/>
  <c r="U897" i="19"/>
  <c r="V897" i="19"/>
  <c r="W897" i="19"/>
  <c r="T898" i="19"/>
  <c r="U898" i="19"/>
  <c r="V898" i="19"/>
  <c r="W898" i="19"/>
  <c r="T899" i="19"/>
  <c r="U899" i="19"/>
  <c r="V899" i="19"/>
  <c r="W899" i="19"/>
  <c r="T900" i="19"/>
  <c r="U900" i="19"/>
  <c r="V900" i="19"/>
  <c r="W900" i="19"/>
  <c r="T901" i="19"/>
  <c r="U901" i="19"/>
  <c r="V901" i="19"/>
  <c r="W901" i="19"/>
  <c r="T902" i="19"/>
  <c r="U902" i="19"/>
  <c r="V902" i="19"/>
  <c r="W902" i="19"/>
  <c r="T903" i="19"/>
  <c r="U903" i="19"/>
  <c r="V903" i="19"/>
  <c r="W903" i="19"/>
  <c r="T904" i="19"/>
  <c r="U904" i="19"/>
  <c r="V904" i="19"/>
  <c r="W904" i="19"/>
  <c r="T905" i="19"/>
  <c r="U905" i="19"/>
  <c r="V905" i="19"/>
  <c r="W905" i="19"/>
  <c r="T906" i="19"/>
  <c r="U906" i="19"/>
  <c r="V906" i="19"/>
  <c r="W906" i="19"/>
  <c r="T907" i="19"/>
  <c r="U907" i="19"/>
  <c r="V907" i="19"/>
  <c r="W907" i="19"/>
  <c r="T908" i="19"/>
  <c r="U908" i="19"/>
  <c r="V908" i="19"/>
  <c r="W908" i="19"/>
  <c r="T909" i="19"/>
  <c r="U909" i="19"/>
  <c r="V909" i="19"/>
  <c r="W909" i="19"/>
  <c r="T910" i="19"/>
  <c r="U910" i="19"/>
  <c r="V910" i="19"/>
  <c r="W910" i="19"/>
  <c r="T911" i="19"/>
  <c r="U911" i="19"/>
  <c r="V911" i="19"/>
  <c r="W911" i="19"/>
  <c r="T912" i="19"/>
  <c r="U912" i="19"/>
  <c r="V912" i="19"/>
  <c r="W912" i="19"/>
  <c r="T913" i="19"/>
  <c r="U913" i="19"/>
  <c r="V913" i="19"/>
  <c r="W913" i="19"/>
  <c r="T914" i="19"/>
  <c r="U914" i="19"/>
  <c r="V914" i="19"/>
  <c r="W914" i="19"/>
  <c r="T915" i="19"/>
  <c r="U915" i="19"/>
  <c r="V915" i="19"/>
  <c r="W915" i="19"/>
  <c r="T916" i="19"/>
  <c r="U916" i="19"/>
  <c r="V916" i="19"/>
  <c r="W916" i="19"/>
  <c r="T917" i="19"/>
  <c r="U917" i="19"/>
  <c r="V917" i="19"/>
  <c r="W917" i="19"/>
  <c r="T918" i="19"/>
  <c r="U918" i="19"/>
  <c r="V918" i="19"/>
  <c r="W918" i="19"/>
  <c r="T919" i="19"/>
  <c r="U919" i="19"/>
  <c r="V919" i="19"/>
  <c r="W919" i="19"/>
  <c r="T920" i="19"/>
  <c r="U920" i="19"/>
  <c r="V920" i="19"/>
  <c r="W920" i="19"/>
  <c r="T921" i="19"/>
  <c r="U921" i="19"/>
  <c r="V921" i="19"/>
  <c r="W921" i="19"/>
  <c r="T922" i="19"/>
  <c r="U922" i="19"/>
  <c r="V922" i="19"/>
  <c r="W922" i="19"/>
  <c r="T923" i="19"/>
  <c r="U923" i="19"/>
  <c r="V923" i="19"/>
  <c r="W923" i="19"/>
  <c r="T924" i="19"/>
  <c r="U924" i="19"/>
  <c r="V924" i="19"/>
  <c r="W924" i="19"/>
  <c r="T925" i="19"/>
  <c r="U925" i="19"/>
  <c r="V925" i="19"/>
  <c r="W925" i="19"/>
  <c r="T926" i="19"/>
  <c r="U926" i="19"/>
  <c r="V926" i="19"/>
  <c r="W926" i="19"/>
  <c r="T927" i="19"/>
  <c r="U927" i="19"/>
  <c r="V927" i="19"/>
  <c r="W927" i="19"/>
  <c r="T928" i="19"/>
  <c r="U928" i="19"/>
  <c r="V928" i="19"/>
  <c r="W928" i="19"/>
  <c r="T929" i="19"/>
  <c r="U929" i="19"/>
  <c r="V929" i="19"/>
  <c r="W929" i="19"/>
  <c r="T930" i="19"/>
  <c r="U930" i="19"/>
  <c r="V930" i="19"/>
  <c r="W930" i="19"/>
  <c r="T931" i="19"/>
  <c r="U931" i="19"/>
  <c r="V931" i="19"/>
  <c r="W931" i="19"/>
  <c r="T932" i="19"/>
  <c r="U932" i="19"/>
  <c r="V932" i="19"/>
  <c r="W932" i="19"/>
  <c r="T933" i="19"/>
  <c r="U933" i="19"/>
  <c r="V933" i="19"/>
  <c r="W933" i="19"/>
  <c r="T934" i="19"/>
  <c r="U934" i="19"/>
  <c r="V934" i="19"/>
  <c r="W934" i="19"/>
  <c r="T935" i="19"/>
  <c r="U935" i="19"/>
  <c r="V935" i="19"/>
  <c r="W935" i="19"/>
  <c r="S24" i="19"/>
  <c r="S32" i="19"/>
  <c r="S40" i="19"/>
  <c r="S48" i="19"/>
  <c r="S56" i="19"/>
  <c r="S64" i="19"/>
  <c r="S72" i="19"/>
  <c r="S80" i="19"/>
  <c r="S88" i="19"/>
  <c r="S96" i="19"/>
  <c r="S104" i="19"/>
  <c r="S112" i="19"/>
  <c r="S120" i="19"/>
  <c r="S128" i="19"/>
  <c r="S136" i="19"/>
  <c r="S144" i="19"/>
  <c r="S152" i="19"/>
  <c r="S160" i="19"/>
  <c r="S168" i="19"/>
  <c r="S176" i="19"/>
  <c r="S184" i="19"/>
  <c r="S192" i="19"/>
  <c r="S200" i="19"/>
  <c r="S208" i="19"/>
  <c r="S216" i="19"/>
  <c r="S224" i="19"/>
  <c r="S232" i="19"/>
  <c r="S240" i="19"/>
  <c r="S248" i="19"/>
  <c r="S256" i="19"/>
  <c r="S264" i="19"/>
  <c r="S272" i="19"/>
  <c r="S280" i="19"/>
  <c r="S288" i="19"/>
  <c r="S296" i="19"/>
  <c r="S304" i="19"/>
  <c r="S312" i="19"/>
  <c r="S320" i="19"/>
  <c r="S328" i="19"/>
  <c r="S336" i="19"/>
  <c r="S344" i="19"/>
  <c r="S352" i="19"/>
  <c r="S360" i="19"/>
  <c r="S368" i="19"/>
  <c r="S376" i="19"/>
  <c r="S384" i="19"/>
  <c r="S392" i="19"/>
  <c r="S400" i="19"/>
  <c r="S408" i="19"/>
  <c r="S416" i="19"/>
  <c r="S424" i="19"/>
  <c r="S432" i="19"/>
  <c r="S440" i="19"/>
  <c r="S448" i="19"/>
  <c r="S456" i="19"/>
  <c r="S464" i="19"/>
  <c r="S472" i="19"/>
  <c r="S480" i="19"/>
  <c r="S488" i="19"/>
  <c r="S496" i="19"/>
  <c r="S504" i="19"/>
  <c r="S512" i="19"/>
  <c r="S520" i="19"/>
  <c r="S528" i="19"/>
  <c r="S536" i="19"/>
  <c r="S544" i="19"/>
  <c r="S552" i="19"/>
  <c r="S560" i="19"/>
  <c r="S568" i="19"/>
  <c r="S576" i="19"/>
  <c r="S584" i="19"/>
  <c r="S592" i="19"/>
  <c r="S600" i="19"/>
  <c r="S608" i="19"/>
  <c r="S616" i="19"/>
  <c r="S624" i="19"/>
  <c r="S632" i="19"/>
  <c r="S640" i="19"/>
  <c r="S648" i="19"/>
  <c r="S656" i="19"/>
  <c r="S664" i="19"/>
  <c r="S672" i="19"/>
  <c r="S680" i="19"/>
  <c r="S688" i="19"/>
  <c r="S696" i="19"/>
  <c r="S704" i="19"/>
  <c r="S712" i="19"/>
  <c r="S720" i="19"/>
  <c r="S728" i="19"/>
  <c r="S736" i="19"/>
  <c r="S744" i="19"/>
  <c r="S752" i="19"/>
  <c r="S760" i="19"/>
  <c r="S768" i="19"/>
  <c r="S776" i="19"/>
  <c r="S784" i="19"/>
  <c r="S792" i="19"/>
  <c r="S800" i="19"/>
  <c r="S808" i="19"/>
  <c r="S816" i="19"/>
  <c r="S824" i="19"/>
  <c r="S832" i="19"/>
  <c r="S840" i="19"/>
  <c r="S848" i="19"/>
  <c r="S856" i="19"/>
  <c r="S864" i="19"/>
  <c r="S872" i="19"/>
  <c r="S880" i="19"/>
  <c r="S888" i="19"/>
  <c r="S896" i="19"/>
  <c r="S904" i="19"/>
  <c r="S912" i="19"/>
  <c r="S920" i="19"/>
  <c r="S928" i="19"/>
  <c r="S16" i="19"/>
  <c r="V8" i="19"/>
  <c r="W8" i="19"/>
  <c r="U8" i="19"/>
  <c r="T8" i="19"/>
  <c r="S8" i="19"/>
  <c r="L9" i="19"/>
  <c r="M9" i="19"/>
  <c r="N9" i="19"/>
  <c r="O9" i="19"/>
  <c r="L10" i="19"/>
  <c r="M10" i="19"/>
  <c r="N10" i="19"/>
  <c r="O10" i="19"/>
  <c r="L11" i="19"/>
  <c r="M11" i="19"/>
  <c r="N11" i="19"/>
  <c r="O11" i="19"/>
  <c r="L12" i="19"/>
  <c r="M12" i="19"/>
  <c r="N12" i="19"/>
  <c r="O12" i="19"/>
  <c r="L13" i="19"/>
  <c r="M13" i="19"/>
  <c r="N13" i="19"/>
  <c r="O13" i="19"/>
  <c r="L14" i="19"/>
  <c r="M14" i="19"/>
  <c r="N14" i="19"/>
  <c r="O14" i="19"/>
  <c r="L15" i="19"/>
  <c r="M15" i="19"/>
  <c r="N15" i="19"/>
  <c r="O15" i="19"/>
  <c r="L16" i="19"/>
  <c r="M16" i="19"/>
  <c r="N16" i="19"/>
  <c r="O16" i="19"/>
  <c r="L17" i="19"/>
  <c r="M17" i="19"/>
  <c r="N17" i="19"/>
  <c r="O17" i="19"/>
  <c r="L18" i="19"/>
  <c r="M18" i="19"/>
  <c r="N18" i="19"/>
  <c r="O18" i="19"/>
  <c r="L19" i="19"/>
  <c r="M19" i="19"/>
  <c r="N19" i="19"/>
  <c r="O19" i="19"/>
  <c r="L20" i="19"/>
  <c r="M20" i="19"/>
  <c r="N20" i="19"/>
  <c r="O20" i="19"/>
  <c r="L21" i="19"/>
  <c r="M21" i="19"/>
  <c r="N21" i="19"/>
  <c r="O21" i="19"/>
  <c r="L22" i="19"/>
  <c r="M22" i="19"/>
  <c r="N22" i="19"/>
  <c r="O22" i="19"/>
  <c r="L23" i="19"/>
  <c r="M23" i="19"/>
  <c r="N23" i="19"/>
  <c r="O23" i="19"/>
  <c r="L24" i="19"/>
  <c r="M24" i="19"/>
  <c r="N24" i="19"/>
  <c r="O24" i="19"/>
  <c r="L25" i="19"/>
  <c r="M25" i="19"/>
  <c r="N25" i="19"/>
  <c r="O25" i="19"/>
  <c r="L26" i="19"/>
  <c r="M26" i="19"/>
  <c r="N26" i="19"/>
  <c r="O26" i="19"/>
  <c r="L27" i="19"/>
  <c r="M27" i="19"/>
  <c r="N27" i="19"/>
  <c r="O27" i="19"/>
  <c r="L28" i="19"/>
  <c r="M28" i="19"/>
  <c r="N28" i="19"/>
  <c r="O28" i="19"/>
  <c r="L29" i="19"/>
  <c r="M29" i="19"/>
  <c r="N29" i="19"/>
  <c r="O29" i="19"/>
  <c r="L30" i="19"/>
  <c r="M30" i="19"/>
  <c r="N30" i="19"/>
  <c r="O30" i="19"/>
  <c r="L31" i="19"/>
  <c r="M31" i="19"/>
  <c r="N31" i="19"/>
  <c r="O31" i="19"/>
  <c r="L32" i="19"/>
  <c r="M32" i="19"/>
  <c r="N32" i="19"/>
  <c r="O32" i="19"/>
  <c r="L33" i="19"/>
  <c r="M33" i="19"/>
  <c r="N33" i="19"/>
  <c r="O33" i="19"/>
  <c r="L34" i="19"/>
  <c r="M34" i="19"/>
  <c r="N34" i="19"/>
  <c r="O34" i="19"/>
  <c r="L35" i="19"/>
  <c r="M35" i="19"/>
  <c r="N35" i="19"/>
  <c r="O35" i="19"/>
  <c r="L36" i="19"/>
  <c r="M36" i="19"/>
  <c r="N36" i="19"/>
  <c r="O36" i="19"/>
  <c r="L37" i="19"/>
  <c r="M37" i="19"/>
  <c r="N37" i="19"/>
  <c r="O37" i="19"/>
  <c r="L38" i="19"/>
  <c r="M38" i="19"/>
  <c r="N38" i="19"/>
  <c r="O38" i="19"/>
  <c r="L39" i="19"/>
  <c r="M39" i="19"/>
  <c r="N39" i="19"/>
  <c r="O39" i="19"/>
  <c r="L40" i="19"/>
  <c r="M40" i="19"/>
  <c r="N40" i="19"/>
  <c r="O40" i="19"/>
  <c r="L41" i="19"/>
  <c r="M41" i="19"/>
  <c r="N41" i="19"/>
  <c r="O41" i="19"/>
  <c r="L42" i="19"/>
  <c r="M42" i="19"/>
  <c r="N42" i="19"/>
  <c r="O42" i="19"/>
  <c r="L43" i="19"/>
  <c r="M43" i="19"/>
  <c r="N43" i="19"/>
  <c r="O43" i="19"/>
  <c r="L44" i="19"/>
  <c r="M44" i="19"/>
  <c r="N44" i="19"/>
  <c r="O44" i="19"/>
  <c r="L45" i="19"/>
  <c r="M45" i="19"/>
  <c r="N45" i="19"/>
  <c r="O45" i="19"/>
  <c r="L46" i="19"/>
  <c r="M46" i="19"/>
  <c r="N46" i="19"/>
  <c r="O46" i="19"/>
  <c r="L47" i="19"/>
  <c r="M47" i="19"/>
  <c r="N47" i="19"/>
  <c r="O47" i="19"/>
  <c r="L48" i="19"/>
  <c r="M48" i="19"/>
  <c r="N48" i="19"/>
  <c r="O48" i="19"/>
  <c r="L49" i="19"/>
  <c r="M49" i="19"/>
  <c r="N49" i="19"/>
  <c r="O49" i="19"/>
  <c r="L50" i="19"/>
  <c r="M50" i="19"/>
  <c r="N50" i="19"/>
  <c r="O50" i="19"/>
  <c r="L51" i="19"/>
  <c r="M51" i="19"/>
  <c r="N51" i="19"/>
  <c r="O51" i="19"/>
  <c r="L52" i="19"/>
  <c r="M52" i="19"/>
  <c r="N52" i="19"/>
  <c r="O52" i="19"/>
  <c r="L53" i="19"/>
  <c r="M53" i="19"/>
  <c r="N53" i="19"/>
  <c r="O53" i="19"/>
  <c r="L54" i="19"/>
  <c r="M54" i="19"/>
  <c r="N54" i="19"/>
  <c r="O54" i="19"/>
  <c r="L55" i="19"/>
  <c r="M55" i="19"/>
  <c r="N55" i="19"/>
  <c r="O55" i="19"/>
  <c r="L56" i="19"/>
  <c r="M56" i="19"/>
  <c r="N56" i="19"/>
  <c r="O56" i="19"/>
  <c r="L57" i="19"/>
  <c r="M57" i="19"/>
  <c r="N57" i="19"/>
  <c r="O57" i="19"/>
  <c r="L58" i="19"/>
  <c r="M58" i="19"/>
  <c r="N58" i="19"/>
  <c r="O58" i="19"/>
  <c r="L59" i="19"/>
  <c r="M59" i="19"/>
  <c r="N59" i="19"/>
  <c r="O59" i="19"/>
  <c r="L60" i="19"/>
  <c r="M60" i="19"/>
  <c r="N60" i="19"/>
  <c r="O60" i="19"/>
  <c r="L61" i="19"/>
  <c r="M61" i="19"/>
  <c r="N61" i="19"/>
  <c r="O61" i="19"/>
  <c r="L62" i="19"/>
  <c r="M62" i="19"/>
  <c r="N62" i="19"/>
  <c r="O62" i="19"/>
  <c r="L63" i="19"/>
  <c r="M63" i="19"/>
  <c r="N63" i="19"/>
  <c r="O63" i="19"/>
  <c r="L64" i="19"/>
  <c r="M64" i="19"/>
  <c r="N64" i="19"/>
  <c r="O64" i="19"/>
  <c r="L65" i="19"/>
  <c r="M65" i="19"/>
  <c r="N65" i="19"/>
  <c r="O65" i="19"/>
  <c r="L66" i="19"/>
  <c r="M66" i="19"/>
  <c r="N66" i="19"/>
  <c r="O66" i="19"/>
  <c r="L67" i="19"/>
  <c r="M67" i="19"/>
  <c r="N67" i="19"/>
  <c r="O67" i="19"/>
  <c r="L68" i="19"/>
  <c r="M68" i="19"/>
  <c r="N68" i="19"/>
  <c r="O68" i="19"/>
  <c r="L69" i="19"/>
  <c r="M69" i="19"/>
  <c r="N69" i="19"/>
  <c r="O69" i="19"/>
  <c r="L70" i="19"/>
  <c r="M70" i="19"/>
  <c r="N70" i="19"/>
  <c r="O70" i="19"/>
  <c r="L71" i="19"/>
  <c r="M71" i="19"/>
  <c r="N71" i="19"/>
  <c r="O71" i="19"/>
  <c r="L72" i="19"/>
  <c r="M72" i="19"/>
  <c r="N72" i="19"/>
  <c r="O72" i="19"/>
  <c r="L73" i="19"/>
  <c r="M73" i="19"/>
  <c r="N73" i="19"/>
  <c r="O73" i="19"/>
  <c r="L74" i="19"/>
  <c r="M74" i="19"/>
  <c r="N74" i="19"/>
  <c r="O74" i="19"/>
  <c r="L75" i="19"/>
  <c r="M75" i="19"/>
  <c r="N75" i="19"/>
  <c r="O75" i="19"/>
  <c r="L76" i="19"/>
  <c r="M76" i="19"/>
  <c r="N76" i="19"/>
  <c r="O76" i="19"/>
  <c r="L77" i="19"/>
  <c r="M77" i="19"/>
  <c r="N77" i="19"/>
  <c r="O77" i="19"/>
  <c r="L78" i="19"/>
  <c r="M78" i="19"/>
  <c r="N78" i="19"/>
  <c r="O78" i="19"/>
  <c r="L79" i="19"/>
  <c r="M79" i="19"/>
  <c r="N79" i="19"/>
  <c r="O79" i="19"/>
  <c r="L80" i="19"/>
  <c r="M80" i="19"/>
  <c r="N80" i="19"/>
  <c r="O80" i="19"/>
  <c r="L81" i="19"/>
  <c r="M81" i="19"/>
  <c r="N81" i="19"/>
  <c r="O81" i="19"/>
  <c r="L82" i="19"/>
  <c r="M82" i="19"/>
  <c r="N82" i="19"/>
  <c r="O82" i="19"/>
  <c r="L83" i="19"/>
  <c r="M83" i="19"/>
  <c r="N83" i="19"/>
  <c r="O83" i="19"/>
  <c r="L84" i="19"/>
  <c r="M84" i="19"/>
  <c r="N84" i="19"/>
  <c r="O84" i="19"/>
  <c r="L85" i="19"/>
  <c r="M85" i="19"/>
  <c r="N85" i="19"/>
  <c r="O85" i="19"/>
  <c r="L86" i="19"/>
  <c r="M86" i="19"/>
  <c r="N86" i="19"/>
  <c r="O86" i="19"/>
  <c r="L87" i="19"/>
  <c r="M87" i="19"/>
  <c r="N87" i="19"/>
  <c r="O87" i="19"/>
  <c r="L88" i="19"/>
  <c r="M88" i="19"/>
  <c r="N88" i="19"/>
  <c r="O88" i="19"/>
  <c r="L89" i="19"/>
  <c r="M89" i="19"/>
  <c r="N89" i="19"/>
  <c r="O89" i="19"/>
  <c r="L90" i="19"/>
  <c r="M90" i="19"/>
  <c r="N90" i="19"/>
  <c r="O90" i="19"/>
  <c r="L91" i="19"/>
  <c r="M91" i="19"/>
  <c r="N91" i="19"/>
  <c r="O91" i="19"/>
  <c r="L92" i="19"/>
  <c r="M92" i="19"/>
  <c r="N92" i="19"/>
  <c r="O92" i="19"/>
  <c r="L93" i="19"/>
  <c r="M93" i="19"/>
  <c r="N93" i="19"/>
  <c r="O93" i="19"/>
  <c r="L94" i="19"/>
  <c r="M94" i="19"/>
  <c r="N94" i="19"/>
  <c r="O94" i="19"/>
  <c r="L95" i="19"/>
  <c r="M95" i="19"/>
  <c r="N95" i="19"/>
  <c r="O95" i="19"/>
  <c r="L96" i="19"/>
  <c r="M96" i="19"/>
  <c r="N96" i="19"/>
  <c r="O96" i="19"/>
  <c r="L97" i="19"/>
  <c r="M97" i="19"/>
  <c r="N97" i="19"/>
  <c r="O97" i="19"/>
  <c r="L98" i="19"/>
  <c r="M98" i="19"/>
  <c r="N98" i="19"/>
  <c r="O98" i="19"/>
  <c r="L99" i="19"/>
  <c r="M99" i="19"/>
  <c r="N99" i="19"/>
  <c r="O99" i="19"/>
  <c r="L100" i="19"/>
  <c r="M100" i="19"/>
  <c r="N100" i="19"/>
  <c r="O100" i="19"/>
  <c r="L101" i="19"/>
  <c r="M101" i="19"/>
  <c r="N101" i="19"/>
  <c r="O101" i="19"/>
  <c r="L102" i="19"/>
  <c r="M102" i="19"/>
  <c r="N102" i="19"/>
  <c r="O102" i="19"/>
  <c r="L103" i="19"/>
  <c r="M103" i="19"/>
  <c r="N103" i="19"/>
  <c r="O103" i="19"/>
  <c r="L104" i="19"/>
  <c r="M104" i="19"/>
  <c r="N104" i="19"/>
  <c r="O104" i="19"/>
  <c r="L105" i="19"/>
  <c r="M105" i="19"/>
  <c r="N105" i="19"/>
  <c r="O105" i="19"/>
  <c r="L106" i="19"/>
  <c r="M106" i="19"/>
  <c r="N106" i="19"/>
  <c r="O106" i="19"/>
  <c r="L107" i="19"/>
  <c r="M107" i="19"/>
  <c r="N107" i="19"/>
  <c r="O107" i="19"/>
  <c r="L108" i="19"/>
  <c r="M108" i="19"/>
  <c r="N108" i="19"/>
  <c r="O108" i="19"/>
  <c r="L109" i="19"/>
  <c r="M109" i="19"/>
  <c r="N109" i="19"/>
  <c r="O109" i="19"/>
  <c r="L110" i="19"/>
  <c r="M110" i="19"/>
  <c r="N110" i="19"/>
  <c r="O110" i="19"/>
  <c r="L111" i="19"/>
  <c r="M111" i="19"/>
  <c r="N111" i="19"/>
  <c r="O111" i="19"/>
  <c r="L112" i="19"/>
  <c r="M112" i="19"/>
  <c r="N112" i="19"/>
  <c r="O112" i="19"/>
  <c r="L113" i="19"/>
  <c r="M113" i="19"/>
  <c r="N113" i="19"/>
  <c r="O113" i="19"/>
  <c r="L114" i="19"/>
  <c r="M114" i="19"/>
  <c r="N114" i="19"/>
  <c r="O114" i="19"/>
  <c r="L115" i="19"/>
  <c r="M115" i="19"/>
  <c r="N115" i="19"/>
  <c r="O115" i="19"/>
  <c r="L116" i="19"/>
  <c r="M116" i="19"/>
  <c r="N116" i="19"/>
  <c r="O116" i="19"/>
  <c r="L117" i="19"/>
  <c r="M117" i="19"/>
  <c r="N117" i="19"/>
  <c r="O117" i="19"/>
  <c r="L118" i="19"/>
  <c r="M118" i="19"/>
  <c r="N118" i="19"/>
  <c r="O118" i="19"/>
  <c r="L119" i="19"/>
  <c r="M119" i="19"/>
  <c r="N119" i="19"/>
  <c r="O119" i="19"/>
  <c r="L120" i="19"/>
  <c r="M120" i="19"/>
  <c r="N120" i="19"/>
  <c r="O120" i="19"/>
  <c r="L121" i="19"/>
  <c r="M121" i="19"/>
  <c r="N121" i="19"/>
  <c r="O121" i="19"/>
  <c r="L122" i="19"/>
  <c r="M122" i="19"/>
  <c r="N122" i="19"/>
  <c r="O122" i="19"/>
  <c r="L123" i="19"/>
  <c r="M123" i="19"/>
  <c r="N123" i="19"/>
  <c r="O123" i="19"/>
  <c r="L124" i="19"/>
  <c r="M124" i="19"/>
  <c r="N124" i="19"/>
  <c r="O124" i="19"/>
  <c r="L125" i="19"/>
  <c r="M125" i="19"/>
  <c r="N125" i="19"/>
  <c r="O125" i="19"/>
  <c r="L126" i="19"/>
  <c r="M126" i="19"/>
  <c r="N126" i="19"/>
  <c r="O126" i="19"/>
  <c r="L127" i="19"/>
  <c r="M127" i="19"/>
  <c r="N127" i="19"/>
  <c r="O127" i="19"/>
  <c r="L128" i="19"/>
  <c r="M128" i="19"/>
  <c r="N128" i="19"/>
  <c r="O128" i="19"/>
  <c r="L129" i="19"/>
  <c r="M129" i="19"/>
  <c r="N129" i="19"/>
  <c r="O129" i="19"/>
  <c r="L130" i="19"/>
  <c r="M130" i="19"/>
  <c r="N130" i="19"/>
  <c r="O130" i="19"/>
  <c r="L131" i="19"/>
  <c r="M131" i="19"/>
  <c r="N131" i="19"/>
  <c r="O131" i="19"/>
  <c r="L132" i="19"/>
  <c r="M132" i="19"/>
  <c r="N132" i="19"/>
  <c r="O132" i="19"/>
  <c r="L133" i="19"/>
  <c r="M133" i="19"/>
  <c r="N133" i="19"/>
  <c r="O133" i="19"/>
  <c r="L134" i="19"/>
  <c r="M134" i="19"/>
  <c r="N134" i="19"/>
  <c r="O134" i="19"/>
  <c r="L135" i="19"/>
  <c r="M135" i="19"/>
  <c r="N135" i="19"/>
  <c r="O135" i="19"/>
  <c r="L136" i="19"/>
  <c r="M136" i="19"/>
  <c r="N136" i="19"/>
  <c r="O136" i="19"/>
  <c r="L137" i="19"/>
  <c r="M137" i="19"/>
  <c r="N137" i="19"/>
  <c r="O137" i="19"/>
  <c r="L138" i="19"/>
  <c r="M138" i="19"/>
  <c r="N138" i="19"/>
  <c r="O138" i="19"/>
  <c r="L139" i="19"/>
  <c r="M139" i="19"/>
  <c r="N139" i="19"/>
  <c r="O139" i="19"/>
  <c r="L140" i="19"/>
  <c r="M140" i="19"/>
  <c r="N140" i="19"/>
  <c r="O140" i="19"/>
  <c r="L141" i="19"/>
  <c r="M141" i="19"/>
  <c r="N141" i="19"/>
  <c r="O141" i="19"/>
  <c r="L142" i="19"/>
  <c r="M142" i="19"/>
  <c r="N142" i="19"/>
  <c r="O142" i="19"/>
  <c r="L143" i="19"/>
  <c r="M143" i="19"/>
  <c r="N143" i="19"/>
  <c r="O143" i="19"/>
  <c r="L144" i="19"/>
  <c r="M144" i="19"/>
  <c r="N144" i="19"/>
  <c r="O144" i="19"/>
  <c r="L145" i="19"/>
  <c r="M145" i="19"/>
  <c r="N145" i="19"/>
  <c r="O145" i="19"/>
  <c r="L146" i="19"/>
  <c r="M146" i="19"/>
  <c r="N146" i="19"/>
  <c r="O146" i="19"/>
  <c r="L147" i="19"/>
  <c r="M147" i="19"/>
  <c r="N147" i="19"/>
  <c r="O147" i="19"/>
  <c r="L148" i="19"/>
  <c r="M148" i="19"/>
  <c r="N148" i="19"/>
  <c r="O148" i="19"/>
  <c r="L149" i="19"/>
  <c r="M149" i="19"/>
  <c r="N149" i="19"/>
  <c r="O149" i="19"/>
  <c r="L150" i="19"/>
  <c r="M150" i="19"/>
  <c r="N150" i="19"/>
  <c r="O150" i="19"/>
  <c r="L151" i="19"/>
  <c r="M151" i="19"/>
  <c r="N151" i="19"/>
  <c r="O151" i="19"/>
  <c r="L152" i="19"/>
  <c r="M152" i="19"/>
  <c r="N152" i="19"/>
  <c r="O152" i="19"/>
  <c r="L153" i="19"/>
  <c r="M153" i="19"/>
  <c r="N153" i="19"/>
  <c r="O153" i="19"/>
  <c r="L154" i="19"/>
  <c r="M154" i="19"/>
  <c r="N154" i="19"/>
  <c r="O154" i="19"/>
  <c r="L155" i="19"/>
  <c r="M155" i="19"/>
  <c r="N155" i="19"/>
  <c r="O155" i="19"/>
  <c r="L156" i="19"/>
  <c r="M156" i="19"/>
  <c r="N156" i="19"/>
  <c r="O156" i="19"/>
  <c r="L157" i="19"/>
  <c r="M157" i="19"/>
  <c r="N157" i="19"/>
  <c r="O157" i="19"/>
  <c r="L158" i="19"/>
  <c r="M158" i="19"/>
  <c r="N158" i="19"/>
  <c r="O158" i="19"/>
  <c r="L159" i="19"/>
  <c r="M159" i="19"/>
  <c r="N159" i="19"/>
  <c r="O159" i="19"/>
  <c r="L160" i="19"/>
  <c r="M160" i="19"/>
  <c r="N160" i="19"/>
  <c r="O160" i="19"/>
  <c r="L161" i="19"/>
  <c r="M161" i="19"/>
  <c r="N161" i="19"/>
  <c r="O161" i="19"/>
  <c r="L162" i="19"/>
  <c r="M162" i="19"/>
  <c r="N162" i="19"/>
  <c r="O162" i="19"/>
  <c r="L163" i="19"/>
  <c r="M163" i="19"/>
  <c r="N163" i="19"/>
  <c r="O163" i="19"/>
  <c r="L164" i="19"/>
  <c r="M164" i="19"/>
  <c r="N164" i="19"/>
  <c r="O164" i="19"/>
  <c r="L165" i="19"/>
  <c r="M165" i="19"/>
  <c r="N165" i="19"/>
  <c r="O165" i="19"/>
  <c r="L166" i="19"/>
  <c r="M166" i="19"/>
  <c r="N166" i="19"/>
  <c r="O166" i="19"/>
  <c r="L167" i="19"/>
  <c r="M167" i="19"/>
  <c r="N167" i="19"/>
  <c r="O167" i="19"/>
  <c r="L168" i="19"/>
  <c r="M168" i="19"/>
  <c r="N168" i="19"/>
  <c r="O168" i="19"/>
  <c r="L169" i="19"/>
  <c r="M169" i="19"/>
  <c r="N169" i="19"/>
  <c r="O169" i="19"/>
  <c r="L170" i="19"/>
  <c r="M170" i="19"/>
  <c r="N170" i="19"/>
  <c r="O170" i="19"/>
  <c r="L171" i="19"/>
  <c r="M171" i="19"/>
  <c r="N171" i="19"/>
  <c r="O171" i="19"/>
  <c r="L172" i="19"/>
  <c r="M172" i="19"/>
  <c r="N172" i="19"/>
  <c r="O172" i="19"/>
  <c r="L173" i="19"/>
  <c r="M173" i="19"/>
  <c r="N173" i="19"/>
  <c r="O173" i="19"/>
  <c r="L174" i="19"/>
  <c r="M174" i="19"/>
  <c r="N174" i="19"/>
  <c r="O174" i="19"/>
  <c r="L175" i="19"/>
  <c r="M175" i="19"/>
  <c r="N175" i="19"/>
  <c r="O175" i="19"/>
  <c r="L176" i="19"/>
  <c r="M176" i="19"/>
  <c r="N176" i="19"/>
  <c r="O176" i="19"/>
  <c r="L177" i="19"/>
  <c r="M177" i="19"/>
  <c r="N177" i="19"/>
  <c r="O177" i="19"/>
  <c r="L178" i="19"/>
  <c r="M178" i="19"/>
  <c r="N178" i="19"/>
  <c r="O178" i="19"/>
  <c r="L179" i="19"/>
  <c r="M179" i="19"/>
  <c r="N179" i="19"/>
  <c r="O179" i="19"/>
  <c r="L180" i="19"/>
  <c r="M180" i="19"/>
  <c r="N180" i="19"/>
  <c r="O180" i="19"/>
  <c r="L181" i="19"/>
  <c r="M181" i="19"/>
  <c r="N181" i="19"/>
  <c r="O181" i="19"/>
  <c r="L182" i="19"/>
  <c r="M182" i="19"/>
  <c r="N182" i="19"/>
  <c r="O182" i="19"/>
  <c r="L183" i="19"/>
  <c r="M183" i="19"/>
  <c r="N183" i="19"/>
  <c r="O183" i="19"/>
  <c r="L184" i="19"/>
  <c r="M184" i="19"/>
  <c r="N184" i="19"/>
  <c r="O184" i="19"/>
  <c r="L185" i="19"/>
  <c r="M185" i="19"/>
  <c r="N185" i="19"/>
  <c r="O185" i="19"/>
  <c r="L186" i="19"/>
  <c r="M186" i="19"/>
  <c r="N186" i="19"/>
  <c r="O186" i="19"/>
  <c r="L187" i="19"/>
  <c r="M187" i="19"/>
  <c r="N187" i="19"/>
  <c r="O187" i="19"/>
  <c r="L188" i="19"/>
  <c r="M188" i="19"/>
  <c r="N188" i="19"/>
  <c r="O188" i="19"/>
  <c r="L189" i="19"/>
  <c r="M189" i="19"/>
  <c r="N189" i="19"/>
  <c r="O189" i="19"/>
  <c r="L190" i="19"/>
  <c r="M190" i="19"/>
  <c r="N190" i="19"/>
  <c r="O190" i="19"/>
  <c r="L191" i="19"/>
  <c r="M191" i="19"/>
  <c r="N191" i="19"/>
  <c r="O191" i="19"/>
  <c r="L192" i="19"/>
  <c r="M192" i="19"/>
  <c r="N192" i="19"/>
  <c r="O192" i="19"/>
  <c r="L193" i="19"/>
  <c r="M193" i="19"/>
  <c r="N193" i="19"/>
  <c r="O193" i="19"/>
  <c r="L194" i="19"/>
  <c r="M194" i="19"/>
  <c r="N194" i="19"/>
  <c r="O194" i="19"/>
  <c r="L195" i="19"/>
  <c r="M195" i="19"/>
  <c r="N195" i="19"/>
  <c r="O195" i="19"/>
  <c r="L196" i="19"/>
  <c r="M196" i="19"/>
  <c r="N196" i="19"/>
  <c r="O196" i="19"/>
  <c r="L197" i="19"/>
  <c r="M197" i="19"/>
  <c r="N197" i="19"/>
  <c r="O197" i="19"/>
  <c r="L198" i="19"/>
  <c r="M198" i="19"/>
  <c r="N198" i="19"/>
  <c r="O198" i="19"/>
  <c r="L199" i="19"/>
  <c r="M199" i="19"/>
  <c r="N199" i="19"/>
  <c r="O199" i="19"/>
  <c r="L200" i="19"/>
  <c r="M200" i="19"/>
  <c r="N200" i="19"/>
  <c r="O200" i="19"/>
  <c r="L201" i="19"/>
  <c r="M201" i="19"/>
  <c r="N201" i="19"/>
  <c r="O201" i="19"/>
  <c r="L202" i="19"/>
  <c r="M202" i="19"/>
  <c r="N202" i="19"/>
  <c r="O202" i="19"/>
  <c r="L203" i="19"/>
  <c r="M203" i="19"/>
  <c r="N203" i="19"/>
  <c r="O203" i="19"/>
  <c r="L204" i="19"/>
  <c r="M204" i="19"/>
  <c r="N204" i="19"/>
  <c r="O204" i="19"/>
  <c r="L205" i="19"/>
  <c r="M205" i="19"/>
  <c r="N205" i="19"/>
  <c r="O205" i="19"/>
  <c r="L206" i="19"/>
  <c r="M206" i="19"/>
  <c r="N206" i="19"/>
  <c r="O206" i="19"/>
  <c r="L207" i="19"/>
  <c r="M207" i="19"/>
  <c r="N207" i="19"/>
  <c r="O207" i="19"/>
  <c r="L208" i="19"/>
  <c r="M208" i="19"/>
  <c r="N208" i="19"/>
  <c r="O208" i="19"/>
  <c r="L209" i="19"/>
  <c r="M209" i="19"/>
  <c r="N209" i="19"/>
  <c r="O209" i="19"/>
  <c r="L210" i="19"/>
  <c r="M210" i="19"/>
  <c r="N210" i="19"/>
  <c r="O210" i="19"/>
  <c r="L211" i="19"/>
  <c r="M211" i="19"/>
  <c r="N211" i="19"/>
  <c r="O211" i="19"/>
  <c r="L212" i="19"/>
  <c r="M212" i="19"/>
  <c r="N212" i="19"/>
  <c r="O212" i="19"/>
  <c r="L213" i="19"/>
  <c r="M213" i="19"/>
  <c r="N213" i="19"/>
  <c r="O213" i="19"/>
  <c r="L214" i="19"/>
  <c r="M214" i="19"/>
  <c r="N214" i="19"/>
  <c r="O214" i="19"/>
  <c r="L215" i="19"/>
  <c r="M215" i="19"/>
  <c r="N215" i="19"/>
  <c r="O215" i="19"/>
  <c r="L216" i="19"/>
  <c r="M216" i="19"/>
  <c r="N216" i="19"/>
  <c r="O216" i="19"/>
  <c r="L217" i="19"/>
  <c r="M217" i="19"/>
  <c r="N217" i="19"/>
  <c r="O217" i="19"/>
  <c r="L218" i="19"/>
  <c r="M218" i="19"/>
  <c r="N218" i="19"/>
  <c r="O218" i="19"/>
  <c r="L219" i="19"/>
  <c r="M219" i="19"/>
  <c r="N219" i="19"/>
  <c r="O219" i="19"/>
  <c r="L220" i="19"/>
  <c r="M220" i="19"/>
  <c r="N220" i="19"/>
  <c r="O220" i="19"/>
  <c r="L221" i="19"/>
  <c r="M221" i="19"/>
  <c r="N221" i="19"/>
  <c r="O221" i="19"/>
  <c r="L222" i="19"/>
  <c r="M222" i="19"/>
  <c r="N222" i="19"/>
  <c r="O222" i="19"/>
  <c r="L223" i="19"/>
  <c r="M223" i="19"/>
  <c r="N223" i="19"/>
  <c r="O223" i="19"/>
  <c r="L224" i="19"/>
  <c r="M224" i="19"/>
  <c r="N224" i="19"/>
  <c r="O224" i="19"/>
  <c r="L225" i="19"/>
  <c r="M225" i="19"/>
  <c r="N225" i="19"/>
  <c r="O225" i="19"/>
  <c r="L226" i="19"/>
  <c r="M226" i="19"/>
  <c r="N226" i="19"/>
  <c r="O226" i="19"/>
  <c r="L227" i="19"/>
  <c r="M227" i="19"/>
  <c r="N227" i="19"/>
  <c r="O227" i="19"/>
  <c r="L228" i="19"/>
  <c r="M228" i="19"/>
  <c r="N228" i="19"/>
  <c r="O228" i="19"/>
  <c r="L229" i="19"/>
  <c r="M229" i="19"/>
  <c r="N229" i="19"/>
  <c r="O229" i="19"/>
  <c r="L230" i="19"/>
  <c r="M230" i="19"/>
  <c r="N230" i="19"/>
  <c r="O230" i="19"/>
  <c r="L231" i="19"/>
  <c r="M231" i="19"/>
  <c r="N231" i="19"/>
  <c r="O231" i="19"/>
  <c r="L232" i="19"/>
  <c r="M232" i="19"/>
  <c r="N232" i="19"/>
  <c r="O232" i="19"/>
  <c r="L233" i="19"/>
  <c r="M233" i="19"/>
  <c r="N233" i="19"/>
  <c r="O233" i="19"/>
  <c r="L234" i="19"/>
  <c r="M234" i="19"/>
  <c r="N234" i="19"/>
  <c r="O234" i="19"/>
  <c r="L235" i="19"/>
  <c r="M235" i="19"/>
  <c r="N235" i="19"/>
  <c r="O235" i="19"/>
  <c r="L236" i="19"/>
  <c r="M236" i="19"/>
  <c r="N236" i="19"/>
  <c r="O236" i="19"/>
  <c r="L237" i="19"/>
  <c r="M237" i="19"/>
  <c r="N237" i="19"/>
  <c r="O237" i="19"/>
  <c r="L238" i="19"/>
  <c r="M238" i="19"/>
  <c r="N238" i="19"/>
  <c r="O238" i="19"/>
  <c r="L239" i="19"/>
  <c r="M239" i="19"/>
  <c r="N239" i="19"/>
  <c r="O239" i="19"/>
  <c r="L240" i="19"/>
  <c r="M240" i="19"/>
  <c r="N240" i="19"/>
  <c r="O240" i="19"/>
  <c r="L241" i="19"/>
  <c r="M241" i="19"/>
  <c r="N241" i="19"/>
  <c r="O241" i="19"/>
  <c r="L242" i="19"/>
  <c r="M242" i="19"/>
  <c r="N242" i="19"/>
  <c r="O242" i="19"/>
  <c r="L243" i="19"/>
  <c r="M243" i="19"/>
  <c r="N243" i="19"/>
  <c r="O243" i="19"/>
  <c r="L244" i="19"/>
  <c r="M244" i="19"/>
  <c r="N244" i="19"/>
  <c r="O244" i="19"/>
  <c r="L245" i="19"/>
  <c r="M245" i="19"/>
  <c r="N245" i="19"/>
  <c r="O245" i="19"/>
  <c r="L246" i="19"/>
  <c r="M246" i="19"/>
  <c r="N246" i="19"/>
  <c r="O246" i="19"/>
  <c r="L247" i="19"/>
  <c r="M247" i="19"/>
  <c r="N247" i="19"/>
  <c r="O247" i="19"/>
  <c r="L248" i="19"/>
  <c r="M248" i="19"/>
  <c r="N248" i="19"/>
  <c r="O248" i="19"/>
  <c r="L249" i="19"/>
  <c r="M249" i="19"/>
  <c r="N249" i="19"/>
  <c r="O249" i="19"/>
  <c r="L250" i="19"/>
  <c r="M250" i="19"/>
  <c r="N250" i="19"/>
  <c r="O250" i="19"/>
  <c r="L251" i="19"/>
  <c r="M251" i="19"/>
  <c r="N251" i="19"/>
  <c r="O251" i="19"/>
  <c r="L252" i="19"/>
  <c r="M252" i="19"/>
  <c r="N252" i="19"/>
  <c r="O252" i="19"/>
  <c r="L253" i="19"/>
  <c r="M253" i="19"/>
  <c r="N253" i="19"/>
  <c r="O253" i="19"/>
  <c r="L254" i="19"/>
  <c r="M254" i="19"/>
  <c r="N254" i="19"/>
  <c r="O254" i="19"/>
  <c r="L255" i="19"/>
  <c r="M255" i="19"/>
  <c r="N255" i="19"/>
  <c r="O255" i="19"/>
  <c r="L256" i="19"/>
  <c r="M256" i="19"/>
  <c r="N256" i="19"/>
  <c r="O256" i="19"/>
  <c r="L257" i="19"/>
  <c r="M257" i="19"/>
  <c r="N257" i="19"/>
  <c r="O257" i="19"/>
  <c r="L258" i="19"/>
  <c r="M258" i="19"/>
  <c r="N258" i="19"/>
  <c r="O258" i="19"/>
  <c r="L259" i="19"/>
  <c r="M259" i="19"/>
  <c r="N259" i="19"/>
  <c r="O259" i="19"/>
  <c r="L260" i="19"/>
  <c r="M260" i="19"/>
  <c r="N260" i="19"/>
  <c r="O260" i="19"/>
  <c r="L261" i="19"/>
  <c r="M261" i="19"/>
  <c r="N261" i="19"/>
  <c r="O261" i="19"/>
  <c r="L262" i="19"/>
  <c r="M262" i="19"/>
  <c r="N262" i="19"/>
  <c r="O262" i="19"/>
  <c r="L263" i="19"/>
  <c r="M263" i="19"/>
  <c r="N263" i="19"/>
  <c r="O263" i="19"/>
  <c r="L264" i="19"/>
  <c r="M264" i="19"/>
  <c r="N264" i="19"/>
  <c r="O264" i="19"/>
  <c r="L265" i="19"/>
  <c r="M265" i="19"/>
  <c r="N265" i="19"/>
  <c r="O265" i="19"/>
  <c r="L266" i="19"/>
  <c r="M266" i="19"/>
  <c r="N266" i="19"/>
  <c r="O266" i="19"/>
  <c r="L267" i="19"/>
  <c r="M267" i="19"/>
  <c r="N267" i="19"/>
  <c r="O267" i="19"/>
  <c r="L268" i="19"/>
  <c r="M268" i="19"/>
  <c r="N268" i="19"/>
  <c r="O268" i="19"/>
  <c r="L269" i="19"/>
  <c r="M269" i="19"/>
  <c r="N269" i="19"/>
  <c r="O269" i="19"/>
  <c r="L270" i="19"/>
  <c r="M270" i="19"/>
  <c r="N270" i="19"/>
  <c r="O270" i="19"/>
  <c r="L271" i="19"/>
  <c r="M271" i="19"/>
  <c r="N271" i="19"/>
  <c r="O271" i="19"/>
  <c r="L272" i="19"/>
  <c r="M272" i="19"/>
  <c r="N272" i="19"/>
  <c r="O272" i="19"/>
  <c r="L273" i="19"/>
  <c r="M273" i="19"/>
  <c r="N273" i="19"/>
  <c r="O273" i="19"/>
  <c r="L274" i="19"/>
  <c r="M274" i="19"/>
  <c r="N274" i="19"/>
  <c r="O274" i="19"/>
  <c r="L275" i="19"/>
  <c r="M275" i="19"/>
  <c r="N275" i="19"/>
  <c r="O275" i="19"/>
  <c r="L276" i="19"/>
  <c r="M276" i="19"/>
  <c r="N276" i="19"/>
  <c r="O276" i="19"/>
  <c r="L277" i="19"/>
  <c r="M277" i="19"/>
  <c r="N277" i="19"/>
  <c r="O277" i="19"/>
  <c r="L278" i="19"/>
  <c r="M278" i="19"/>
  <c r="N278" i="19"/>
  <c r="O278" i="19"/>
  <c r="L279" i="19"/>
  <c r="M279" i="19"/>
  <c r="N279" i="19"/>
  <c r="O279" i="19"/>
  <c r="L280" i="19"/>
  <c r="M280" i="19"/>
  <c r="N280" i="19"/>
  <c r="O280" i="19"/>
  <c r="L281" i="19"/>
  <c r="M281" i="19"/>
  <c r="N281" i="19"/>
  <c r="O281" i="19"/>
  <c r="L282" i="19"/>
  <c r="M282" i="19"/>
  <c r="N282" i="19"/>
  <c r="O282" i="19"/>
  <c r="L283" i="19"/>
  <c r="M283" i="19"/>
  <c r="N283" i="19"/>
  <c r="O283" i="19"/>
  <c r="L284" i="19"/>
  <c r="M284" i="19"/>
  <c r="N284" i="19"/>
  <c r="O284" i="19"/>
  <c r="L285" i="19"/>
  <c r="M285" i="19"/>
  <c r="N285" i="19"/>
  <c r="O285" i="19"/>
  <c r="L286" i="19"/>
  <c r="M286" i="19"/>
  <c r="N286" i="19"/>
  <c r="O286" i="19"/>
  <c r="L287" i="19"/>
  <c r="M287" i="19"/>
  <c r="N287" i="19"/>
  <c r="O287" i="19"/>
  <c r="L288" i="19"/>
  <c r="M288" i="19"/>
  <c r="N288" i="19"/>
  <c r="O288" i="19"/>
  <c r="L289" i="19"/>
  <c r="M289" i="19"/>
  <c r="N289" i="19"/>
  <c r="O289" i="19"/>
  <c r="L290" i="19"/>
  <c r="M290" i="19"/>
  <c r="N290" i="19"/>
  <c r="O290" i="19"/>
  <c r="L291" i="19"/>
  <c r="M291" i="19"/>
  <c r="N291" i="19"/>
  <c r="O291" i="19"/>
  <c r="L292" i="19"/>
  <c r="M292" i="19"/>
  <c r="N292" i="19"/>
  <c r="O292" i="19"/>
  <c r="L293" i="19"/>
  <c r="M293" i="19"/>
  <c r="N293" i="19"/>
  <c r="O293" i="19"/>
  <c r="L294" i="19"/>
  <c r="M294" i="19"/>
  <c r="N294" i="19"/>
  <c r="O294" i="19"/>
  <c r="L295" i="19"/>
  <c r="M295" i="19"/>
  <c r="N295" i="19"/>
  <c r="O295" i="19"/>
  <c r="L296" i="19"/>
  <c r="M296" i="19"/>
  <c r="N296" i="19"/>
  <c r="O296" i="19"/>
  <c r="L297" i="19"/>
  <c r="M297" i="19"/>
  <c r="N297" i="19"/>
  <c r="O297" i="19"/>
  <c r="L298" i="19"/>
  <c r="M298" i="19"/>
  <c r="N298" i="19"/>
  <c r="O298" i="19"/>
  <c r="L299" i="19"/>
  <c r="M299" i="19"/>
  <c r="N299" i="19"/>
  <c r="O299" i="19"/>
  <c r="L300" i="19"/>
  <c r="M300" i="19"/>
  <c r="N300" i="19"/>
  <c r="O300" i="19"/>
  <c r="L301" i="19"/>
  <c r="M301" i="19"/>
  <c r="N301" i="19"/>
  <c r="O301" i="19"/>
  <c r="L302" i="19"/>
  <c r="M302" i="19"/>
  <c r="N302" i="19"/>
  <c r="O302" i="19"/>
  <c r="L303" i="19"/>
  <c r="M303" i="19"/>
  <c r="N303" i="19"/>
  <c r="O303" i="19"/>
  <c r="L304" i="19"/>
  <c r="M304" i="19"/>
  <c r="N304" i="19"/>
  <c r="O304" i="19"/>
  <c r="L305" i="19"/>
  <c r="M305" i="19"/>
  <c r="N305" i="19"/>
  <c r="O305" i="19"/>
  <c r="L306" i="19"/>
  <c r="M306" i="19"/>
  <c r="N306" i="19"/>
  <c r="O306" i="19"/>
  <c r="L307" i="19"/>
  <c r="M307" i="19"/>
  <c r="N307" i="19"/>
  <c r="O307" i="19"/>
  <c r="L308" i="19"/>
  <c r="M308" i="19"/>
  <c r="N308" i="19"/>
  <c r="O308" i="19"/>
  <c r="L309" i="19"/>
  <c r="M309" i="19"/>
  <c r="N309" i="19"/>
  <c r="O309" i="19"/>
  <c r="L310" i="19"/>
  <c r="M310" i="19"/>
  <c r="N310" i="19"/>
  <c r="O310" i="19"/>
  <c r="L311" i="19"/>
  <c r="M311" i="19"/>
  <c r="N311" i="19"/>
  <c r="O311" i="19"/>
  <c r="L312" i="19"/>
  <c r="M312" i="19"/>
  <c r="N312" i="19"/>
  <c r="O312" i="19"/>
  <c r="L313" i="19"/>
  <c r="M313" i="19"/>
  <c r="N313" i="19"/>
  <c r="O313" i="19"/>
  <c r="L314" i="19"/>
  <c r="M314" i="19"/>
  <c r="N314" i="19"/>
  <c r="O314" i="19"/>
  <c r="L315" i="19"/>
  <c r="M315" i="19"/>
  <c r="N315" i="19"/>
  <c r="O315" i="19"/>
  <c r="L316" i="19"/>
  <c r="M316" i="19"/>
  <c r="N316" i="19"/>
  <c r="O316" i="19"/>
  <c r="L317" i="19"/>
  <c r="M317" i="19"/>
  <c r="N317" i="19"/>
  <c r="O317" i="19"/>
  <c r="L318" i="19"/>
  <c r="M318" i="19"/>
  <c r="N318" i="19"/>
  <c r="O318" i="19"/>
  <c r="L319" i="19"/>
  <c r="M319" i="19"/>
  <c r="N319" i="19"/>
  <c r="O319" i="19"/>
  <c r="L320" i="19"/>
  <c r="M320" i="19"/>
  <c r="N320" i="19"/>
  <c r="O320" i="19"/>
  <c r="L321" i="19"/>
  <c r="M321" i="19"/>
  <c r="N321" i="19"/>
  <c r="O321" i="19"/>
  <c r="L322" i="19"/>
  <c r="M322" i="19"/>
  <c r="N322" i="19"/>
  <c r="O322" i="19"/>
  <c r="L323" i="19"/>
  <c r="M323" i="19"/>
  <c r="N323" i="19"/>
  <c r="O323" i="19"/>
  <c r="L324" i="19"/>
  <c r="M324" i="19"/>
  <c r="N324" i="19"/>
  <c r="O324" i="19"/>
  <c r="L325" i="19"/>
  <c r="M325" i="19"/>
  <c r="N325" i="19"/>
  <c r="O325" i="19"/>
  <c r="L326" i="19"/>
  <c r="M326" i="19"/>
  <c r="N326" i="19"/>
  <c r="O326" i="19"/>
  <c r="L327" i="19"/>
  <c r="M327" i="19"/>
  <c r="N327" i="19"/>
  <c r="O327" i="19"/>
  <c r="L328" i="19"/>
  <c r="M328" i="19"/>
  <c r="N328" i="19"/>
  <c r="O328" i="19"/>
  <c r="L329" i="19"/>
  <c r="M329" i="19"/>
  <c r="N329" i="19"/>
  <c r="O329" i="19"/>
  <c r="L330" i="19"/>
  <c r="M330" i="19"/>
  <c r="N330" i="19"/>
  <c r="O330" i="19"/>
  <c r="L331" i="19"/>
  <c r="M331" i="19"/>
  <c r="N331" i="19"/>
  <c r="O331" i="19"/>
  <c r="L332" i="19"/>
  <c r="M332" i="19"/>
  <c r="N332" i="19"/>
  <c r="O332" i="19"/>
  <c r="L333" i="19"/>
  <c r="M333" i="19"/>
  <c r="N333" i="19"/>
  <c r="O333" i="19"/>
  <c r="L334" i="19"/>
  <c r="M334" i="19"/>
  <c r="N334" i="19"/>
  <c r="O334" i="19"/>
  <c r="L335" i="19"/>
  <c r="M335" i="19"/>
  <c r="N335" i="19"/>
  <c r="O335" i="19"/>
  <c r="L336" i="19"/>
  <c r="M336" i="19"/>
  <c r="N336" i="19"/>
  <c r="O336" i="19"/>
  <c r="L337" i="19"/>
  <c r="M337" i="19"/>
  <c r="N337" i="19"/>
  <c r="O337" i="19"/>
  <c r="L338" i="19"/>
  <c r="M338" i="19"/>
  <c r="N338" i="19"/>
  <c r="O338" i="19"/>
  <c r="L339" i="19"/>
  <c r="M339" i="19"/>
  <c r="N339" i="19"/>
  <c r="O339" i="19"/>
  <c r="L340" i="19"/>
  <c r="M340" i="19"/>
  <c r="N340" i="19"/>
  <c r="O340" i="19"/>
  <c r="L341" i="19"/>
  <c r="M341" i="19"/>
  <c r="N341" i="19"/>
  <c r="O341" i="19"/>
  <c r="L342" i="19"/>
  <c r="M342" i="19"/>
  <c r="N342" i="19"/>
  <c r="O342" i="19"/>
  <c r="L343" i="19"/>
  <c r="M343" i="19"/>
  <c r="N343" i="19"/>
  <c r="O343" i="19"/>
  <c r="L344" i="19"/>
  <c r="M344" i="19"/>
  <c r="N344" i="19"/>
  <c r="O344" i="19"/>
  <c r="L345" i="19"/>
  <c r="M345" i="19"/>
  <c r="N345" i="19"/>
  <c r="O345" i="19"/>
  <c r="L346" i="19"/>
  <c r="M346" i="19"/>
  <c r="N346" i="19"/>
  <c r="O346" i="19"/>
  <c r="L347" i="19"/>
  <c r="M347" i="19"/>
  <c r="N347" i="19"/>
  <c r="O347" i="19"/>
  <c r="L348" i="19"/>
  <c r="M348" i="19"/>
  <c r="N348" i="19"/>
  <c r="O348" i="19"/>
  <c r="L349" i="19"/>
  <c r="M349" i="19"/>
  <c r="N349" i="19"/>
  <c r="O349" i="19"/>
  <c r="L350" i="19"/>
  <c r="M350" i="19"/>
  <c r="N350" i="19"/>
  <c r="O350" i="19"/>
  <c r="L351" i="19"/>
  <c r="M351" i="19"/>
  <c r="N351" i="19"/>
  <c r="O351" i="19"/>
  <c r="L352" i="19"/>
  <c r="M352" i="19"/>
  <c r="N352" i="19"/>
  <c r="O352" i="19"/>
  <c r="L353" i="19"/>
  <c r="M353" i="19"/>
  <c r="N353" i="19"/>
  <c r="O353" i="19"/>
  <c r="L354" i="19"/>
  <c r="M354" i="19"/>
  <c r="N354" i="19"/>
  <c r="O354" i="19"/>
  <c r="L355" i="19"/>
  <c r="M355" i="19"/>
  <c r="N355" i="19"/>
  <c r="O355" i="19"/>
  <c r="L356" i="19"/>
  <c r="M356" i="19"/>
  <c r="N356" i="19"/>
  <c r="O356" i="19"/>
  <c r="L357" i="19"/>
  <c r="M357" i="19"/>
  <c r="N357" i="19"/>
  <c r="O357" i="19"/>
  <c r="L358" i="19"/>
  <c r="M358" i="19"/>
  <c r="N358" i="19"/>
  <c r="O358" i="19"/>
  <c r="L359" i="19"/>
  <c r="M359" i="19"/>
  <c r="N359" i="19"/>
  <c r="O359" i="19"/>
  <c r="L360" i="19"/>
  <c r="M360" i="19"/>
  <c r="N360" i="19"/>
  <c r="O360" i="19"/>
  <c r="L361" i="19"/>
  <c r="M361" i="19"/>
  <c r="N361" i="19"/>
  <c r="O361" i="19"/>
  <c r="L362" i="19"/>
  <c r="M362" i="19"/>
  <c r="N362" i="19"/>
  <c r="O362" i="19"/>
  <c r="L363" i="19"/>
  <c r="M363" i="19"/>
  <c r="N363" i="19"/>
  <c r="O363" i="19"/>
  <c r="L364" i="19"/>
  <c r="M364" i="19"/>
  <c r="N364" i="19"/>
  <c r="O364" i="19"/>
  <c r="L365" i="19"/>
  <c r="M365" i="19"/>
  <c r="N365" i="19"/>
  <c r="O365" i="19"/>
  <c r="L366" i="19"/>
  <c r="M366" i="19"/>
  <c r="N366" i="19"/>
  <c r="O366" i="19"/>
  <c r="L367" i="19"/>
  <c r="M367" i="19"/>
  <c r="N367" i="19"/>
  <c r="O367" i="19"/>
  <c r="L368" i="19"/>
  <c r="M368" i="19"/>
  <c r="N368" i="19"/>
  <c r="O368" i="19"/>
  <c r="L369" i="19"/>
  <c r="M369" i="19"/>
  <c r="N369" i="19"/>
  <c r="O369" i="19"/>
  <c r="L370" i="19"/>
  <c r="M370" i="19"/>
  <c r="N370" i="19"/>
  <c r="O370" i="19"/>
  <c r="L371" i="19"/>
  <c r="M371" i="19"/>
  <c r="N371" i="19"/>
  <c r="O371" i="19"/>
  <c r="L372" i="19"/>
  <c r="M372" i="19"/>
  <c r="N372" i="19"/>
  <c r="O372" i="19"/>
  <c r="L373" i="19"/>
  <c r="M373" i="19"/>
  <c r="N373" i="19"/>
  <c r="O373" i="19"/>
  <c r="L374" i="19"/>
  <c r="M374" i="19"/>
  <c r="N374" i="19"/>
  <c r="O374" i="19"/>
  <c r="L375" i="19"/>
  <c r="M375" i="19"/>
  <c r="N375" i="19"/>
  <c r="O375" i="19"/>
  <c r="L376" i="19"/>
  <c r="M376" i="19"/>
  <c r="N376" i="19"/>
  <c r="O376" i="19"/>
  <c r="L377" i="19"/>
  <c r="M377" i="19"/>
  <c r="N377" i="19"/>
  <c r="O377" i="19"/>
  <c r="L378" i="19"/>
  <c r="M378" i="19"/>
  <c r="N378" i="19"/>
  <c r="O378" i="19"/>
  <c r="L379" i="19"/>
  <c r="M379" i="19"/>
  <c r="N379" i="19"/>
  <c r="O379" i="19"/>
  <c r="L380" i="19"/>
  <c r="M380" i="19"/>
  <c r="N380" i="19"/>
  <c r="O380" i="19"/>
  <c r="L381" i="19"/>
  <c r="M381" i="19"/>
  <c r="N381" i="19"/>
  <c r="O381" i="19"/>
  <c r="L382" i="19"/>
  <c r="M382" i="19"/>
  <c r="N382" i="19"/>
  <c r="O382" i="19"/>
  <c r="L383" i="19"/>
  <c r="M383" i="19"/>
  <c r="N383" i="19"/>
  <c r="O383" i="19"/>
  <c r="L384" i="19"/>
  <c r="M384" i="19"/>
  <c r="N384" i="19"/>
  <c r="O384" i="19"/>
  <c r="L385" i="19"/>
  <c r="M385" i="19"/>
  <c r="N385" i="19"/>
  <c r="O385" i="19"/>
  <c r="L386" i="19"/>
  <c r="M386" i="19"/>
  <c r="N386" i="19"/>
  <c r="O386" i="19"/>
  <c r="L387" i="19"/>
  <c r="M387" i="19"/>
  <c r="N387" i="19"/>
  <c r="O387" i="19"/>
  <c r="L388" i="19"/>
  <c r="M388" i="19"/>
  <c r="N388" i="19"/>
  <c r="O388" i="19"/>
  <c r="L389" i="19"/>
  <c r="M389" i="19"/>
  <c r="N389" i="19"/>
  <c r="O389" i="19"/>
  <c r="L390" i="19"/>
  <c r="M390" i="19"/>
  <c r="N390" i="19"/>
  <c r="O390" i="19"/>
  <c r="L391" i="19"/>
  <c r="M391" i="19"/>
  <c r="N391" i="19"/>
  <c r="O391" i="19"/>
  <c r="L392" i="19"/>
  <c r="M392" i="19"/>
  <c r="N392" i="19"/>
  <c r="O392" i="19"/>
  <c r="L393" i="19"/>
  <c r="M393" i="19"/>
  <c r="N393" i="19"/>
  <c r="O393" i="19"/>
  <c r="L394" i="19"/>
  <c r="M394" i="19"/>
  <c r="N394" i="19"/>
  <c r="O394" i="19"/>
  <c r="L395" i="19"/>
  <c r="M395" i="19"/>
  <c r="N395" i="19"/>
  <c r="O395" i="19"/>
  <c r="L396" i="19"/>
  <c r="M396" i="19"/>
  <c r="N396" i="19"/>
  <c r="O396" i="19"/>
  <c r="L397" i="19"/>
  <c r="M397" i="19"/>
  <c r="N397" i="19"/>
  <c r="O397" i="19"/>
  <c r="L398" i="19"/>
  <c r="M398" i="19"/>
  <c r="N398" i="19"/>
  <c r="O398" i="19"/>
  <c r="L399" i="19"/>
  <c r="M399" i="19"/>
  <c r="N399" i="19"/>
  <c r="O399" i="19"/>
  <c r="L400" i="19"/>
  <c r="M400" i="19"/>
  <c r="N400" i="19"/>
  <c r="O400" i="19"/>
  <c r="L401" i="19"/>
  <c r="M401" i="19"/>
  <c r="N401" i="19"/>
  <c r="O401" i="19"/>
  <c r="L402" i="19"/>
  <c r="M402" i="19"/>
  <c r="N402" i="19"/>
  <c r="O402" i="19"/>
  <c r="L403" i="19"/>
  <c r="M403" i="19"/>
  <c r="N403" i="19"/>
  <c r="O403" i="19"/>
  <c r="L404" i="19"/>
  <c r="M404" i="19"/>
  <c r="N404" i="19"/>
  <c r="O404" i="19"/>
  <c r="L405" i="19"/>
  <c r="M405" i="19"/>
  <c r="N405" i="19"/>
  <c r="O405" i="19"/>
  <c r="L406" i="19"/>
  <c r="M406" i="19"/>
  <c r="N406" i="19"/>
  <c r="O406" i="19"/>
  <c r="L407" i="19"/>
  <c r="M407" i="19"/>
  <c r="N407" i="19"/>
  <c r="O407" i="19"/>
  <c r="L408" i="19"/>
  <c r="M408" i="19"/>
  <c r="N408" i="19"/>
  <c r="O408" i="19"/>
  <c r="L409" i="19"/>
  <c r="M409" i="19"/>
  <c r="N409" i="19"/>
  <c r="O409" i="19"/>
  <c r="L410" i="19"/>
  <c r="M410" i="19"/>
  <c r="N410" i="19"/>
  <c r="O410" i="19"/>
  <c r="L411" i="19"/>
  <c r="M411" i="19"/>
  <c r="N411" i="19"/>
  <c r="O411" i="19"/>
  <c r="L412" i="19"/>
  <c r="M412" i="19"/>
  <c r="N412" i="19"/>
  <c r="O412" i="19"/>
  <c r="L413" i="19"/>
  <c r="M413" i="19"/>
  <c r="N413" i="19"/>
  <c r="O413" i="19"/>
  <c r="L414" i="19"/>
  <c r="M414" i="19"/>
  <c r="N414" i="19"/>
  <c r="O414" i="19"/>
  <c r="L415" i="19"/>
  <c r="M415" i="19"/>
  <c r="N415" i="19"/>
  <c r="O415" i="19"/>
  <c r="L416" i="19"/>
  <c r="M416" i="19"/>
  <c r="N416" i="19"/>
  <c r="O416" i="19"/>
  <c r="L417" i="19"/>
  <c r="M417" i="19"/>
  <c r="N417" i="19"/>
  <c r="O417" i="19"/>
  <c r="L418" i="19"/>
  <c r="M418" i="19"/>
  <c r="N418" i="19"/>
  <c r="O418" i="19"/>
  <c r="L419" i="19"/>
  <c r="M419" i="19"/>
  <c r="N419" i="19"/>
  <c r="O419" i="19"/>
  <c r="L420" i="19"/>
  <c r="M420" i="19"/>
  <c r="N420" i="19"/>
  <c r="O420" i="19"/>
  <c r="L421" i="19"/>
  <c r="M421" i="19"/>
  <c r="N421" i="19"/>
  <c r="O421" i="19"/>
  <c r="L422" i="19"/>
  <c r="M422" i="19"/>
  <c r="N422" i="19"/>
  <c r="O422" i="19"/>
  <c r="L423" i="19"/>
  <c r="M423" i="19"/>
  <c r="N423" i="19"/>
  <c r="O423" i="19"/>
  <c r="L424" i="19"/>
  <c r="M424" i="19"/>
  <c r="N424" i="19"/>
  <c r="O424" i="19"/>
  <c r="L425" i="19"/>
  <c r="M425" i="19"/>
  <c r="N425" i="19"/>
  <c r="O425" i="19"/>
  <c r="L426" i="19"/>
  <c r="M426" i="19"/>
  <c r="N426" i="19"/>
  <c r="O426" i="19"/>
  <c r="L427" i="19"/>
  <c r="M427" i="19"/>
  <c r="N427" i="19"/>
  <c r="O427" i="19"/>
  <c r="L428" i="19"/>
  <c r="M428" i="19"/>
  <c r="N428" i="19"/>
  <c r="O428" i="19"/>
  <c r="L429" i="19"/>
  <c r="M429" i="19"/>
  <c r="N429" i="19"/>
  <c r="O429" i="19"/>
  <c r="L430" i="19"/>
  <c r="M430" i="19"/>
  <c r="N430" i="19"/>
  <c r="O430" i="19"/>
  <c r="L431" i="19"/>
  <c r="M431" i="19"/>
  <c r="N431" i="19"/>
  <c r="O431" i="19"/>
  <c r="L432" i="19"/>
  <c r="M432" i="19"/>
  <c r="N432" i="19"/>
  <c r="O432" i="19"/>
  <c r="L433" i="19"/>
  <c r="M433" i="19"/>
  <c r="N433" i="19"/>
  <c r="O433" i="19"/>
  <c r="L434" i="19"/>
  <c r="M434" i="19"/>
  <c r="N434" i="19"/>
  <c r="O434" i="19"/>
  <c r="L435" i="19"/>
  <c r="M435" i="19"/>
  <c r="N435" i="19"/>
  <c r="O435" i="19"/>
  <c r="L436" i="19"/>
  <c r="M436" i="19"/>
  <c r="N436" i="19"/>
  <c r="O436" i="19"/>
  <c r="L437" i="19"/>
  <c r="M437" i="19"/>
  <c r="N437" i="19"/>
  <c r="O437" i="19"/>
  <c r="L438" i="19"/>
  <c r="M438" i="19"/>
  <c r="N438" i="19"/>
  <c r="O438" i="19"/>
  <c r="L439" i="19"/>
  <c r="M439" i="19"/>
  <c r="N439" i="19"/>
  <c r="O439" i="19"/>
  <c r="L440" i="19"/>
  <c r="M440" i="19"/>
  <c r="N440" i="19"/>
  <c r="O440" i="19"/>
  <c r="L441" i="19"/>
  <c r="M441" i="19"/>
  <c r="N441" i="19"/>
  <c r="O441" i="19"/>
  <c r="L442" i="19"/>
  <c r="M442" i="19"/>
  <c r="N442" i="19"/>
  <c r="O442" i="19"/>
  <c r="L443" i="19"/>
  <c r="M443" i="19"/>
  <c r="N443" i="19"/>
  <c r="O443" i="19"/>
  <c r="L444" i="19"/>
  <c r="M444" i="19"/>
  <c r="N444" i="19"/>
  <c r="O444" i="19"/>
  <c r="L445" i="19"/>
  <c r="M445" i="19"/>
  <c r="N445" i="19"/>
  <c r="O445" i="19"/>
  <c r="L446" i="19"/>
  <c r="M446" i="19"/>
  <c r="N446" i="19"/>
  <c r="O446" i="19"/>
  <c r="L447" i="19"/>
  <c r="M447" i="19"/>
  <c r="N447" i="19"/>
  <c r="O447" i="19"/>
  <c r="L448" i="19"/>
  <c r="M448" i="19"/>
  <c r="N448" i="19"/>
  <c r="O448" i="19"/>
  <c r="L449" i="19"/>
  <c r="M449" i="19"/>
  <c r="N449" i="19"/>
  <c r="O449" i="19"/>
  <c r="L450" i="19"/>
  <c r="M450" i="19"/>
  <c r="N450" i="19"/>
  <c r="O450" i="19"/>
  <c r="L451" i="19"/>
  <c r="M451" i="19"/>
  <c r="N451" i="19"/>
  <c r="O451" i="19"/>
  <c r="L452" i="19"/>
  <c r="M452" i="19"/>
  <c r="N452" i="19"/>
  <c r="O452" i="19"/>
  <c r="L453" i="19"/>
  <c r="M453" i="19"/>
  <c r="N453" i="19"/>
  <c r="O453" i="19"/>
  <c r="L454" i="19"/>
  <c r="M454" i="19"/>
  <c r="N454" i="19"/>
  <c r="O454" i="19"/>
  <c r="L455" i="19"/>
  <c r="M455" i="19"/>
  <c r="N455" i="19"/>
  <c r="O455" i="19"/>
  <c r="L456" i="19"/>
  <c r="M456" i="19"/>
  <c r="N456" i="19"/>
  <c r="O456" i="19"/>
  <c r="L457" i="19"/>
  <c r="M457" i="19"/>
  <c r="N457" i="19"/>
  <c r="O457" i="19"/>
  <c r="L458" i="19"/>
  <c r="M458" i="19"/>
  <c r="N458" i="19"/>
  <c r="O458" i="19"/>
  <c r="L459" i="19"/>
  <c r="M459" i="19"/>
  <c r="N459" i="19"/>
  <c r="O459" i="19"/>
  <c r="L460" i="19"/>
  <c r="M460" i="19"/>
  <c r="N460" i="19"/>
  <c r="O460" i="19"/>
  <c r="L461" i="19"/>
  <c r="M461" i="19"/>
  <c r="N461" i="19"/>
  <c r="O461" i="19"/>
  <c r="L462" i="19"/>
  <c r="M462" i="19"/>
  <c r="N462" i="19"/>
  <c r="O462" i="19"/>
  <c r="L463" i="19"/>
  <c r="M463" i="19"/>
  <c r="N463" i="19"/>
  <c r="O463" i="19"/>
  <c r="L464" i="19"/>
  <c r="M464" i="19"/>
  <c r="N464" i="19"/>
  <c r="O464" i="19"/>
  <c r="L465" i="19"/>
  <c r="M465" i="19"/>
  <c r="N465" i="19"/>
  <c r="O465" i="19"/>
  <c r="L466" i="19"/>
  <c r="M466" i="19"/>
  <c r="N466" i="19"/>
  <c r="O466" i="19"/>
  <c r="L467" i="19"/>
  <c r="M467" i="19"/>
  <c r="N467" i="19"/>
  <c r="O467" i="19"/>
  <c r="L468" i="19"/>
  <c r="M468" i="19"/>
  <c r="N468" i="19"/>
  <c r="O468" i="19"/>
  <c r="L469" i="19"/>
  <c r="M469" i="19"/>
  <c r="N469" i="19"/>
  <c r="O469" i="19"/>
  <c r="L470" i="19"/>
  <c r="M470" i="19"/>
  <c r="N470" i="19"/>
  <c r="O470" i="19"/>
  <c r="L471" i="19"/>
  <c r="M471" i="19"/>
  <c r="N471" i="19"/>
  <c r="O471" i="19"/>
  <c r="L472" i="19"/>
  <c r="M472" i="19"/>
  <c r="N472" i="19"/>
  <c r="O472" i="19"/>
  <c r="L473" i="19"/>
  <c r="M473" i="19"/>
  <c r="N473" i="19"/>
  <c r="O473" i="19"/>
  <c r="L474" i="19"/>
  <c r="M474" i="19"/>
  <c r="N474" i="19"/>
  <c r="O474" i="19"/>
  <c r="L475" i="19"/>
  <c r="M475" i="19"/>
  <c r="N475" i="19"/>
  <c r="O475" i="19"/>
  <c r="L476" i="19"/>
  <c r="M476" i="19"/>
  <c r="N476" i="19"/>
  <c r="O476" i="19"/>
  <c r="L477" i="19"/>
  <c r="M477" i="19"/>
  <c r="N477" i="19"/>
  <c r="O477" i="19"/>
  <c r="L478" i="19"/>
  <c r="M478" i="19"/>
  <c r="N478" i="19"/>
  <c r="O478" i="19"/>
  <c r="L479" i="19"/>
  <c r="M479" i="19"/>
  <c r="N479" i="19"/>
  <c r="O479" i="19"/>
  <c r="L480" i="19"/>
  <c r="M480" i="19"/>
  <c r="N480" i="19"/>
  <c r="O480" i="19"/>
  <c r="L481" i="19"/>
  <c r="M481" i="19"/>
  <c r="N481" i="19"/>
  <c r="O481" i="19"/>
  <c r="L482" i="19"/>
  <c r="M482" i="19"/>
  <c r="N482" i="19"/>
  <c r="O482" i="19"/>
  <c r="L483" i="19"/>
  <c r="M483" i="19"/>
  <c r="N483" i="19"/>
  <c r="O483" i="19"/>
  <c r="L484" i="19"/>
  <c r="M484" i="19"/>
  <c r="N484" i="19"/>
  <c r="O484" i="19"/>
  <c r="L485" i="19"/>
  <c r="M485" i="19"/>
  <c r="N485" i="19"/>
  <c r="O485" i="19"/>
  <c r="L486" i="19"/>
  <c r="M486" i="19"/>
  <c r="N486" i="19"/>
  <c r="O486" i="19"/>
  <c r="L487" i="19"/>
  <c r="M487" i="19"/>
  <c r="N487" i="19"/>
  <c r="O487" i="19"/>
  <c r="L488" i="19"/>
  <c r="M488" i="19"/>
  <c r="N488" i="19"/>
  <c r="O488" i="19"/>
  <c r="L489" i="19"/>
  <c r="M489" i="19"/>
  <c r="N489" i="19"/>
  <c r="O489" i="19"/>
  <c r="L490" i="19"/>
  <c r="M490" i="19"/>
  <c r="N490" i="19"/>
  <c r="O490" i="19"/>
  <c r="L491" i="19"/>
  <c r="M491" i="19"/>
  <c r="N491" i="19"/>
  <c r="O491" i="19"/>
  <c r="L492" i="19"/>
  <c r="M492" i="19"/>
  <c r="N492" i="19"/>
  <c r="O492" i="19"/>
  <c r="L493" i="19"/>
  <c r="M493" i="19"/>
  <c r="N493" i="19"/>
  <c r="O493" i="19"/>
  <c r="L494" i="19"/>
  <c r="M494" i="19"/>
  <c r="N494" i="19"/>
  <c r="O494" i="19"/>
  <c r="L495" i="19"/>
  <c r="M495" i="19"/>
  <c r="N495" i="19"/>
  <c r="O495" i="19"/>
  <c r="L496" i="19"/>
  <c r="M496" i="19"/>
  <c r="N496" i="19"/>
  <c r="O496" i="19"/>
  <c r="L497" i="19"/>
  <c r="M497" i="19"/>
  <c r="N497" i="19"/>
  <c r="O497" i="19"/>
  <c r="L498" i="19"/>
  <c r="M498" i="19"/>
  <c r="N498" i="19"/>
  <c r="O498" i="19"/>
  <c r="L499" i="19"/>
  <c r="M499" i="19"/>
  <c r="N499" i="19"/>
  <c r="O499" i="19"/>
  <c r="L500" i="19"/>
  <c r="M500" i="19"/>
  <c r="N500" i="19"/>
  <c r="O500" i="19"/>
  <c r="L501" i="19"/>
  <c r="M501" i="19"/>
  <c r="N501" i="19"/>
  <c r="O501" i="19"/>
  <c r="L502" i="19"/>
  <c r="M502" i="19"/>
  <c r="N502" i="19"/>
  <c r="O502" i="19"/>
  <c r="L503" i="19"/>
  <c r="M503" i="19"/>
  <c r="N503" i="19"/>
  <c r="O503" i="19"/>
  <c r="L504" i="19"/>
  <c r="M504" i="19"/>
  <c r="N504" i="19"/>
  <c r="O504" i="19"/>
  <c r="L505" i="19"/>
  <c r="M505" i="19"/>
  <c r="N505" i="19"/>
  <c r="O505" i="19"/>
  <c r="L506" i="19"/>
  <c r="M506" i="19"/>
  <c r="N506" i="19"/>
  <c r="O506" i="19"/>
  <c r="L507" i="19"/>
  <c r="M507" i="19"/>
  <c r="N507" i="19"/>
  <c r="O507" i="19"/>
  <c r="L508" i="19"/>
  <c r="M508" i="19"/>
  <c r="N508" i="19"/>
  <c r="O508" i="19"/>
  <c r="L509" i="19"/>
  <c r="M509" i="19"/>
  <c r="N509" i="19"/>
  <c r="O509" i="19"/>
  <c r="L510" i="19"/>
  <c r="M510" i="19"/>
  <c r="N510" i="19"/>
  <c r="O510" i="19"/>
  <c r="L511" i="19"/>
  <c r="M511" i="19"/>
  <c r="N511" i="19"/>
  <c r="O511" i="19"/>
  <c r="L512" i="19"/>
  <c r="M512" i="19"/>
  <c r="N512" i="19"/>
  <c r="O512" i="19"/>
  <c r="L513" i="19"/>
  <c r="M513" i="19"/>
  <c r="N513" i="19"/>
  <c r="O513" i="19"/>
  <c r="L514" i="19"/>
  <c r="M514" i="19"/>
  <c r="N514" i="19"/>
  <c r="O514" i="19"/>
  <c r="L515" i="19"/>
  <c r="M515" i="19"/>
  <c r="N515" i="19"/>
  <c r="O515" i="19"/>
  <c r="L516" i="19"/>
  <c r="M516" i="19"/>
  <c r="N516" i="19"/>
  <c r="O516" i="19"/>
  <c r="L517" i="19"/>
  <c r="M517" i="19"/>
  <c r="N517" i="19"/>
  <c r="O517" i="19"/>
  <c r="L518" i="19"/>
  <c r="M518" i="19"/>
  <c r="N518" i="19"/>
  <c r="O518" i="19"/>
  <c r="L519" i="19"/>
  <c r="M519" i="19"/>
  <c r="N519" i="19"/>
  <c r="O519" i="19"/>
  <c r="L520" i="19"/>
  <c r="M520" i="19"/>
  <c r="N520" i="19"/>
  <c r="O520" i="19"/>
  <c r="L521" i="19"/>
  <c r="M521" i="19"/>
  <c r="N521" i="19"/>
  <c r="O521" i="19"/>
  <c r="L522" i="19"/>
  <c r="M522" i="19"/>
  <c r="N522" i="19"/>
  <c r="O522" i="19"/>
  <c r="L523" i="19"/>
  <c r="M523" i="19"/>
  <c r="N523" i="19"/>
  <c r="O523" i="19"/>
  <c r="L524" i="19"/>
  <c r="M524" i="19"/>
  <c r="N524" i="19"/>
  <c r="O524" i="19"/>
  <c r="L525" i="19"/>
  <c r="M525" i="19"/>
  <c r="N525" i="19"/>
  <c r="O525" i="19"/>
  <c r="L526" i="19"/>
  <c r="M526" i="19"/>
  <c r="N526" i="19"/>
  <c r="O526" i="19"/>
  <c r="L527" i="19"/>
  <c r="M527" i="19"/>
  <c r="N527" i="19"/>
  <c r="O527" i="19"/>
  <c r="L528" i="19"/>
  <c r="M528" i="19"/>
  <c r="N528" i="19"/>
  <c r="O528" i="19"/>
  <c r="L529" i="19"/>
  <c r="M529" i="19"/>
  <c r="N529" i="19"/>
  <c r="O529" i="19"/>
  <c r="L530" i="19"/>
  <c r="M530" i="19"/>
  <c r="N530" i="19"/>
  <c r="O530" i="19"/>
  <c r="L531" i="19"/>
  <c r="M531" i="19"/>
  <c r="N531" i="19"/>
  <c r="O531" i="19"/>
  <c r="L532" i="19"/>
  <c r="M532" i="19"/>
  <c r="N532" i="19"/>
  <c r="O532" i="19"/>
  <c r="L533" i="19"/>
  <c r="M533" i="19"/>
  <c r="N533" i="19"/>
  <c r="O533" i="19"/>
  <c r="L534" i="19"/>
  <c r="M534" i="19"/>
  <c r="N534" i="19"/>
  <c r="O534" i="19"/>
  <c r="L535" i="19"/>
  <c r="M535" i="19"/>
  <c r="N535" i="19"/>
  <c r="O535" i="19"/>
  <c r="L536" i="19"/>
  <c r="M536" i="19"/>
  <c r="N536" i="19"/>
  <c r="O536" i="19"/>
  <c r="L537" i="19"/>
  <c r="M537" i="19"/>
  <c r="N537" i="19"/>
  <c r="O537" i="19"/>
  <c r="L538" i="19"/>
  <c r="M538" i="19"/>
  <c r="N538" i="19"/>
  <c r="O538" i="19"/>
  <c r="L539" i="19"/>
  <c r="M539" i="19"/>
  <c r="N539" i="19"/>
  <c r="O539" i="19"/>
  <c r="L540" i="19"/>
  <c r="M540" i="19"/>
  <c r="N540" i="19"/>
  <c r="O540" i="19"/>
  <c r="L541" i="19"/>
  <c r="M541" i="19"/>
  <c r="N541" i="19"/>
  <c r="O541" i="19"/>
  <c r="L542" i="19"/>
  <c r="M542" i="19"/>
  <c r="N542" i="19"/>
  <c r="O542" i="19"/>
  <c r="L543" i="19"/>
  <c r="M543" i="19"/>
  <c r="N543" i="19"/>
  <c r="O543" i="19"/>
  <c r="L544" i="19"/>
  <c r="M544" i="19"/>
  <c r="N544" i="19"/>
  <c r="O544" i="19"/>
  <c r="L545" i="19"/>
  <c r="M545" i="19"/>
  <c r="N545" i="19"/>
  <c r="O545" i="19"/>
  <c r="L546" i="19"/>
  <c r="M546" i="19"/>
  <c r="N546" i="19"/>
  <c r="O546" i="19"/>
  <c r="L547" i="19"/>
  <c r="M547" i="19"/>
  <c r="N547" i="19"/>
  <c r="O547" i="19"/>
  <c r="L548" i="19"/>
  <c r="M548" i="19"/>
  <c r="N548" i="19"/>
  <c r="O548" i="19"/>
  <c r="L549" i="19"/>
  <c r="M549" i="19"/>
  <c r="N549" i="19"/>
  <c r="O549" i="19"/>
  <c r="L550" i="19"/>
  <c r="M550" i="19"/>
  <c r="N550" i="19"/>
  <c r="O550" i="19"/>
  <c r="L551" i="19"/>
  <c r="M551" i="19"/>
  <c r="N551" i="19"/>
  <c r="O551" i="19"/>
  <c r="L552" i="19"/>
  <c r="M552" i="19"/>
  <c r="N552" i="19"/>
  <c r="O552" i="19"/>
  <c r="L553" i="19"/>
  <c r="M553" i="19"/>
  <c r="N553" i="19"/>
  <c r="O553" i="19"/>
  <c r="L554" i="19"/>
  <c r="M554" i="19"/>
  <c r="N554" i="19"/>
  <c r="O554" i="19"/>
  <c r="L555" i="19"/>
  <c r="M555" i="19"/>
  <c r="N555" i="19"/>
  <c r="O555" i="19"/>
  <c r="L556" i="19"/>
  <c r="M556" i="19"/>
  <c r="N556" i="19"/>
  <c r="O556" i="19"/>
  <c r="L557" i="19"/>
  <c r="M557" i="19"/>
  <c r="N557" i="19"/>
  <c r="O557" i="19"/>
  <c r="L558" i="19"/>
  <c r="M558" i="19"/>
  <c r="N558" i="19"/>
  <c r="O558" i="19"/>
  <c r="L559" i="19"/>
  <c r="M559" i="19"/>
  <c r="N559" i="19"/>
  <c r="O559" i="19"/>
  <c r="L560" i="19"/>
  <c r="M560" i="19"/>
  <c r="N560" i="19"/>
  <c r="O560" i="19"/>
  <c r="L561" i="19"/>
  <c r="M561" i="19"/>
  <c r="N561" i="19"/>
  <c r="O561" i="19"/>
  <c r="L562" i="19"/>
  <c r="M562" i="19"/>
  <c r="N562" i="19"/>
  <c r="O562" i="19"/>
  <c r="L563" i="19"/>
  <c r="M563" i="19"/>
  <c r="N563" i="19"/>
  <c r="O563" i="19"/>
  <c r="L564" i="19"/>
  <c r="M564" i="19"/>
  <c r="N564" i="19"/>
  <c r="O564" i="19"/>
  <c r="L565" i="19"/>
  <c r="M565" i="19"/>
  <c r="N565" i="19"/>
  <c r="O565" i="19"/>
  <c r="L566" i="19"/>
  <c r="M566" i="19"/>
  <c r="N566" i="19"/>
  <c r="O566" i="19"/>
  <c r="L567" i="19"/>
  <c r="M567" i="19"/>
  <c r="N567" i="19"/>
  <c r="O567" i="19"/>
  <c r="L568" i="19"/>
  <c r="M568" i="19"/>
  <c r="N568" i="19"/>
  <c r="O568" i="19"/>
  <c r="L569" i="19"/>
  <c r="M569" i="19"/>
  <c r="N569" i="19"/>
  <c r="O569" i="19"/>
  <c r="L570" i="19"/>
  <c r="M570" i="19"/>
  <c r="N570" i="19"/>
  <c r="O570" i="19"/>
  <c r="L571" i="19"/>
  <c r="M571" i="19"/>
  <c r="N571" i="19"/>
  <c r="O571" i="19"/>
  <c r="L572" i="19"/>
  <c r="M572" i="19"/>
  <c r="N572" i="19"/>
  <c r="O572" i="19"/>
  <c r="L573" i="19"/>
  <c r="M573" i="19"/>
  <c r="N573" i="19"/>
  <c r="O573" i="19"/>
  <c r="L574" i="19"/>
  <c r="M574" i="19"/>
  <c r="N574" i="19"/>
  <c r="O574" i="19"/>
  <c r="L575" i="19"/>
  <c r="M575" i="19"/>
  <c r="N575" i="19"/>
  <c r="O575" i="19"/>
  <c r="L576" i="19"/>
  <c r="M576" i="19"/>
  <c r="N576" i="19"/>
  <c r="O576" i="19"/>
  <c r="L577" i="19"/>
  <c r="M577" i="19"/>
  <c r="N577" i="19"/>
  <c r="O577" i="19"/>
  <c r="L578" i="19"/>
  <c r="M578" i="19"/>
  <c r="N578" i="19"/>
  <c r="O578" i="19"/>
  <c r="L579" i="19"/>
  <c r="M579" i="19"/>
  <c r="N579" i="19"/>
  <c r="O579" i="19"/>
  <c r="L580" i="19"/>
  <c r="M580" i="19"/>
  <c r="N580" i="19"/>
  <c r="O580" i="19"/>
  <c r="L581" i="19"/>
  <c r="M581" i="19"/>
  <c r="N581" i="19"/>
  <c r="O581" i="19"/>
  <c r="L582" i="19"/>
  <c r="M582" i="19"/>
  <c r="N582" i="19"/>
  <c r="O582" i="19"/>
  <c r="L583" i="19"/>
  <c r="M583" i="19"/>
  <c r="N583" i="19"/>
  <c r="O583" i="19"/>
  <c r="L584" i="19"/>
  <c r="M584" i="19"/>
  <c r="N584" i="19"/>
  <c r="O584" i="19"/>
  <c r="L585" i="19"/>
  <c r="M585" i="19"/>
  <c r="N585" i="19"/>
  <c r="O585" i="19"/>
  <c r="L586" i="19"/>
  <c r="M586" i="19"/>
  <c r="N586" i="19"/>
  <c r="O586" i="19"/>
  <c r="L587" i="19"/>
  <c r="M587" i="19"/>
  <c r="N587" i="19"/>
  <c r="O587" i="19"/>
  <c r="L588" i="19"/>
  <c r="M588" i="19"/>
  <c r="N588" i="19"/>
  <c r="O588" i="19"/>
  <c r="L589" i="19"/>
  <c r="M589" i="19"/>
  <c r="N589" i="19"/>
  <c r="O589" i="19"/>
  <c r="L590" i="19"/>
  <c r="M590" i="19"/>
  <c r="N590" i="19"/>
  <c r="O590" i="19"/>
  <c r="L591" i="19"/>
  <c r="M591" i="19"/>
  <c r="N591" i="19"/>
  <c r="O591" i="19"/>
  <c r="L592" i="19"/>
  <c r="M592" i="19"/>
  <c r="N592" i="19"/>
  <c r="O592" i="19"/>
  <c r="L593" i="19"/>
  <c r="M593" i="19"/>
  <c r="N593" i="19"/>
  <c r="O593" i="19"/>
  <c r="L594" i="19"/>
  <c r="M594" i="19"/>
  <c r="N594" i="19"/>
  <c r="O594" i="19"/>
  <c r="L595" i="19"/>
  <c r="M595" i="19"/>
  <c r="N595" i="19"/>
  <c r="O595" i="19"/>
  <c r="L596" i="19"/>
  <c r="M596" i="19"/>
  <c r="N596" i="19"/>
  <c r="O596" i="19"/>
  <c r="L597" i="19"/>
  <c r="M597" i="19"/>
  <c r="N597" i="19"/>
  <c r="O597" i="19"/>
  <c r="L598" i="19"/>
  <c r="M598" i="19"/>
  <c r="N598" i="19"/>
  <c r="O598" i="19"/>
  <c r="L599" i="19"/>
  <c r="M599" i="19"/>
  <c r="N599" i="19"/>
  <c r="O599" i="19"/>
  <c r="L600" i="19"/>
  <c r="M600" i="19"/>
  <c r="N600" i="19"/>
  <c r="O600" i="19"/>
  <c r="L601" i="19"/>
  <c r="M601" i="19"/>
  <c r="N601" i="19"/>
  <c r="O601" i="19"/>
  <c r="L602" i="19"/>
  <c r="M602" i="19"/>
  <c r="N602" i="19"/>
  <c r="O602" i="19"/>
  <c r="L603" i="19"/>
  <c r="M603" i="19"/>
  <c r="N603" i="19"/>
  <c r="O603" i="19"/>
  <c r="L604" i="19"/>
  <c r="M604" i="19"/>
  <c r="N604" i="19"/>
  <c r="O604" i="19"/>
  <c r="L605" i="19"/>
  <c r="M605" i="19"/>
  <c r="N605" i="19"/>
  <c r="O605" i="19"/>
  <c r="L606" i="19"/>
  <c r="M606" i="19"/>
  <c r="N606" i="19"/>
  <c r="O606" i="19"/>
  <c r="L607" i="19"/>
  <c r="M607" i="19"/>
  <c r="N607" i="19"/>
  <c r="O607" i="19"/>
  <c r="L608" i="19"/>
  <c r="M608" i="19"/>
  <c r="N608" i="19"/>
  <c r="O608" i="19"/>
  <c r="L609" i="19"/>
  <c r="M609" i="19"/>
  <c r="N609" i="19"/>
  <c r="O609" i="19"/>
  <c r="L610" i="19"/>
  <c r="M610" i="19"/>
  <c r="N610" i="19"/>
  <c r="O610" i="19"/>
  <c r="L611" i="19"/>
  <c r="M611" i="19"/>
  <c r="N611" i="19"/>
  <c r="O611" i="19"/>
  <c r="L612" i="19"/>
  <c r="M612" i="19"/>
  <c r="N612" i="19"/>
  <c r="O612" i="19"/>
  <c r="L613" i="19"/>
  <c r="M613" i="19"/>
  <c r="N613" i="19"/>
  <c r="O613" i="19"/>
  <c r="L614" i="19"/>
  <c r="M614" i="19"/>
  <c r="N614" i="19"/>
  <c r="O614" i="19"/>
  <c r="L615" i="19"/>
  <c r="M615" i="19"/>
  <c r="N615" i="19"/>
  <c r="O615" i="19"/>
  <c r="L616" i="19"/>
  <c r="M616" i="19"/>
  <c r="N616" i="19"/>
  <c r="O616" i="19"/>
  <c r="L617" i="19"/>
  <c r="M617" i="19"/>
  <c r="N617" i="19"/>
  <c r="O617" i="19"/>
  <c r="L618" i="19"/>
  <c r="M618" i="19"/>
  <c r="N618" i="19"/>
  <c r="O618" i="19"/>
  <c r="L619" i="19"/>
  <c r="M619" i="19"/>
  <c r="N619" i="19"/>
  <c r="O619" i="19"/>
  <c r="L620" i="19"/>
  <c r="M620" i="19"/>
  <c r="N620" i="19"/>
  <c r="O620" i="19"/>
  <c r="L621" i="19"/>
  <c r="M621" i="19"/>
  <c r="N621" i="19"/>
  <c r="O621" i="19"/>
  <c r="L622" i="19"/>
  <c r="M622" i="19"/>
  <c r="N622" i="19"/>
  <c r="O622" i="19"/>
  <c r="L623" i="19"/>
  <c r="M623" i="19"/>
  <c r="N623" i="19"/>
  <c r="O623" i="19"/>
  <c r="L624" i="19"/>
  <c r="M624" i="19"/>
  <c r="N624" i="19"/>
  <c r="O624" i="19"/>
  <c r="L625" i="19"/>
  <c r="M625" i="19"/>
  <c r="N625" i="19"/>
  <c r="O625" i="19"/>
  <c r="L626" i="19"/>
  <c r="M626" i="19"/>
  <c r="N626" i="19"/>
  <c r="O626" i="19"/>
  <c r="L627" i="19"/>
  <c r="M627" i="19"/>
  <c r="N627" i="19"/>
  <c r="O627" i="19"/>
  <c r="L628" i="19"/>
  <c r="M628" i="19"/>
  <c r="N628" i="19"/>
  <c r="O628" i="19"/>
  <c r="L629" i="19"/>
  <c r="M629" i="19"/>
  <c r="N629" i="19"/>
  <c r="O629" i="19"/>
  <c r="L630" i="19"/>
  <c r="M630" i="19"/>
  <c r="N630" i="19"/>
  <c r="O630" i="19"/>
  <c r="L631" i="19"/>
  <c r="M631" i="19"/>
  <c r="N631" i="19"/>
  <c r="O631" i="19"/>
  <c r="L632" i="19"/>
  <c r="M632" i="19"/>
  <c r="N632" i="19"/>
  <c r="O632" i="19"/>
  <c r="L633" i="19"/>
  <c r="M633" i="19"/>
  <c r="N633" i="19"/>
  <c r="O633" i="19"/>
  <c r="L634" i="19"/>
  <c r="M634" i="19"/>
  <c r="N634" i="19"/>
  <c r="O634" i="19"/>
  <c r="L635" i="19"/>
  <c r="M635" i="19"/>
  <c r="N635" i="19"/>
  <c r="O635" i="19"/>
  <c r="L636" i="19"/>
  <c r="M636" i="19"/>
  <c r="N636" i="19"/>
  <c r="O636" i="19"/>
  <c r="L637" i="19"/>
  <c r="M637" i="19"/>
  <c r="N637" i="19"/>
  <c r="O637" i="19"/>
  <c r="L638" i="19"/>
  <c r="M638" i="19"/>
  <c r="N638" i="19"/>
  <c r="O638" i="19"/>
  <c r="L639" i="19"/>
  <c r="M639" i="19"/>
  <c r="N639" i="19"/>
  <c r="O639" i="19"/>
  <c r="L640" i="19"/>
  <c r="M640" i="19"/>
  <c r="N640" i="19"/>
  <c r="O640" i="19"/>
  <c r="L641" i="19"/>
  <c r="M641" i="19"/>
  <c r="N641" i="19"/>
  <c r="O641" i="19"/>
  <c r="L642" i="19"/>
  <c r="M642" i="19"/>
  <c r="N642" i="19"/>
  <c r="O642" i="19"/>
  <c r="L643" i="19"/>
  <c r="M643" i="19"/>
  <c r="N643" i="19"/>
  <c r="O643" i="19"/>
  <c r="L644" i="19"/>
  <c r="M644" i="19"/>
  <c r="N644" i="19"/>
  <c r="O644" i="19"/>
  <c r="L645" i="19"/>
  <c r="M645" i="19"/>
  <c r="N645" i="19"/>
  <c r="O645" i="19"/>
  <c r="L646" i="19"/>
  <c r="M646" i="19"/>
  <c r="N646" i="19"/>
  <c r="O646" i="19"/>
  <c r="L647" i="19"/>
  <c r="M647" i="19"/>
  <c r="N647" i="19"/>
  <c r="O647" i="19"/>
  <c r="L648" i="19"/>
  <c r="M648" i="19"/>
  <c r="N648" i="19"/>
  <c r="O648" i="19"/>
  <c r="L649" i="19"/>
  <c r="M649" i="19"/>
  <c r="N649" i="19"/>
  <c r="O649" i="19"/>
  <c r="L650" i="19"/>
  <c r="M650" i="19"/>
  <c r="N650" i="19"/>
  <c r="O650" i="19"/>
  <c r="L651" i="19"/>
  <c r="M651" i="19"/>
  <c r="N651" i="19"/>
  <c r="O651" i="19"/>
  <c r="L652" i="19"/>
  <c r="M652" i="19"/>
  <c r="N652" i="19"/>
  <c r="O652" i="19"/>
  <c r="L653" i="19"/>
  <c r="M653" i="19"/>
  <c r="N653" i="19"/>
  <c r="O653" i="19"/>
  <c r="L654" i="19"/>
  <c r="M654" i="19"/>
  <c r="N654" i="19"/>
  <c r="O654" i="19"/>
  <c r="L655" i="19"/>
  <c r="M655" i="19"/>
  <c r="N655" i="19"/>
  <c r="O655" i="19"/>
  <c r="L656" i="19"/>
  <c r="M656" i="19"/>
  <c r="N656" i="19"/>
  <c r="O656" i="19"/>
  <c r="L657" i="19"/>
  <c r="M657" i="19"/>
  <c r="N657" i="19"/>
  <c r="O657" i="19"/>
  <c r="L658" i="19"/>
  <c r="M658" i="19"/>
  <c r="N658" i="19"/>
  <c r="O658" i="19"/>
  <c r="L659" i="19"/>
  <c r="M659" i="19"/>
  <c r="N659" i="19"/>
  <c r="O659" i="19"/>
  <c r="L660" i="19"/>
  <c r="M660" i="19"/>
  <c r="N660" i="19"/>
  <c r="O660" i="19"/>
  <c r="L661" i="19"/>
  <c r="M661" i="19"/>
  <c r="N661" i="19"/>
  <c r="O661" i="19"/>
  <c r="L662" i="19"/>
  <c r="M662" i="19"/>
  <c r="N662" i="19"/>
  <c r="O662" i="19"/>
  <c r="L663" i="19"/>
  <c r="M663" i="19"/>
  <c r="N663" i="19"/>
  <c r="O663" i="19"/>
  <c r="L664" i="19"/>
  <c r="M664" i="19"/>
  <c r="N664" i="19"/>
  <c r="O664" i="19"/>
  <c r="L665" i="19"/>
  <c r="M665" i="19"/>
  <c r="N665" i="19"/>
  <c r="O665" i="19"/>
  <c r="L666" i="19"/>
  <c r="M666" i="19"/>
  <c r="N666" i="19"/>
  <c r="O666" i="19"/>
  <c r="L667" i="19"/>
  <c r="M667" i="19"/>
  <c r="N667" i="19"/>
  <c r="O667" i="19"/>
  <c r="L668" i="19"/>
  <c r="M668" i="19"/>
  <c r="N668" i="19"/>
  <c r="O668" i="19"/>
  <c r="L669" i="19"/>
  <c r="M669" i="19"/>
  <c r="N669" i="19"/>
  <c r="O669" i="19"/>
  <c r="L670" i="19"/>
  <c r="M670" i="19"/>
  <c r="N670" i="19"/>
  <c r="O670" i="19"/>
  <c r="L671" i="19"/>
  <c r="M671" i="19"/>
  <c r="N671" i="19"/>
  <c r="O671" i="19"/>
  <c r="L672" i="19"/>
  <c r="M672" i="19"/>
  <c r="N672" i="19"/>
  <c r="O672" i="19"/>
  <c r="L673" i="19"/>
  <c r="M673" i="19"/>
  <c r="N673" i="19"/>
  <c r="O673" i="19"/>
  <c r="L674" i="19"/>
  <c r="M674" i="19"/>
  <c r="N674" i="19"/>
  <c r="O674" i="19"/>
  <c r="L675" i="19"/>
  <c r="M675" i="19"/>
  <c r="N675" i="19"/>
  <c r="O675" i="19"/>
  <c r="L676" i="19"/>
  <c r="M676" i="19"/>
  <c r="N676" i="19"/>
  <c r="O676" i="19"/>
  <c r="L677" i="19"/>
  <c r="M677" i="19"/>
  <c r="N677" i="19"/>
  <c r="O677" i="19"/>
  <c r="L678" i="19"/>
  <c r="M678" i="19"/>
  <c r="N678" i="19"/>
  <c r="O678" i="19"/>
  <c r="L679" i="19"/>
  <c r="M679" i="19"/>
  <c r="N679" i="19"/>
  <c r="O679" i="19"/>
  <c r="L680" i="19"/>
  <c r="M680" i="19"/>
  <c r="N680" i="19"/>
  <c r="O680" i="19"/>
  <c r="L681" i="19"/>
  <c r="M681" i="19"/>
  <c r="N681" i="19"/>
  <c r="O681" i="19"/>
  <c r="L682" i="19"/>
  <c r="M682" i="19"/>
  <c r="N682" i="19"/>
  <c r="O682" i="19"/>
  <c r="L683" i="19"/>
  <c r="M683" i="19"/>
  <c r="N683" i="19"/>
  <c r="O683" i="19"/>
  <c r="L684" i="19"/>
  <c r="M684" i="19"/>
  <c r="N684" i="19"/>
  <c r="O684" i="19"/>
  <c r="L685" i="19"/>
  <c r="M685" i="19"/>
  <c r="N685" i="19"/>
  <c r="O685" i="19"/>
  <c r="L686" i="19"/>
  <c r="M686" i="19"/>
  <c r="N686" i="19"/>
  <c r="O686" i="19"/>
  <c r="L687" i="19"/>
  <c r="M687" i="19"/>
  <c r="N687" i="19"/>
  <c r="O687" i="19"/>
  <c r="L688" i="19"/>
  <c r="M688" i="19"/>
  <c r="N688" i="19"/>
  <c r="O688" i="19"/>
  <c r="L689" i="19"/>
  <c r="M689" i="19"/>
  <c r="N689" i="19"/>
  <c r="O689" i="19"/>
  <c r="L690" i="19"/>
  <c r="M690" i="19"/>
  <c r="N690" i="19"/>
  <c r="O690" i="19"/>
  <c r="L691" i="19"/>
  <c r="M691" i="19"/>
  <c r="N691" i="19"/>
  <c r="O691" i="19"/>
  <c r="L692" i="19"/>
  <c r="M692" i="19"/>
  <c r="N692" i="19"/>
  <c r="O692" i="19"/>
  <c r="L693" i="19"/>
  <c r="M693" i="19"/>
  <c r="N693" i="19"/>
  <c r="O693" i="19"/>
  <c r="L694" i="19"/>
  <c r="M694" i="19"/>
  <c r="N694" i="19"/>
  <c r="O694" i="19"/>
  <c r="L695" i="19"/>
  <c r="M695" i="19"/>
  <c r="N695" i="19"/>
  <c r="O695" i="19"/>
  <c r="L696" i="19"/>
  <c r="M696" i="19"/>
  <c r="N696" i="19"/>
  <c r="O696" i="19"/>
  <c r="L697" i="19"/>
  <c r="M697" i="19"/>
  <c r="N697" i="19"/>
  <c r="O697" i="19"/>
  <c r="L698" i="19"/>
  <c r="M698" i="19"/>
  <c r="N698" i="19"/>
  <c r="O698" i="19"/>
  <c r="L699" i="19"/>
  <c r="M699" i="19"/>
  <c r="N699" i="19"/>
  <c r="O699" i="19"/>
  <c r="L700" i="19"/>
  <c r="M700" i="19"/>
  <c r="N700" i="19"/>
  <c r="O700" i="19"/>
  <c r="L701" i="19"/>
  <c r="M701" i="19"/>
  <c r="N701" i="19"/>
  <c r="O701" i="19"/>
  <c r="L702" i="19"/>
  <c r="M702" i="19"/>
  <c r="N702" i="19"/>
  <c r="O702" i="19"/>
  <c r="L703" i="19"/>
  <c r="M703" i="19"/>
  <c r="N703" i="19"/>
  <c r="O703" i="19"/>
  <c r="L704" i="19"/>
  <c r="M704" i="19"/>
  <c r="N704" i="19"/>
  <c r="O704" i="19"/>
  <c r="L705" i="19"/>
  <c r="M705" i="19"/>
  <c r="N705" i="19"/>
  <c r="O705" i="19"/>
  <c r="L706" i="19"/>
  <c r="M706" i="19"/>
  <c r="N706" i="19"/>
  <c r="O706" i="19"/>
  <c r="L707" i="19"/>
  <c r="M707" i="19"/>
  <c r="N707" i="19"/>
  <c r="O707" i="19"/>
  <c r="L708" i="19"/>
  <c r="M708" i="19"/>
  <c r="N708" i="19"/>
  <c r="O708" i="19"/>
  <c r="L709" i="19"/>
  <c r="M709" i="19"/>
  <c r="N709" i="19"/>
  <c r="O709" i="19"/>
  <c r="L710" i="19"/>
  <c r="M710" i="19"/>
  <c r="N710" i="19"/>
  <c r="O710" i="19"/>
  <c r="L711" i="19"/>
  <c r="M711" i="19"/>
  <c r="N711" i="19"/>
  <c r="O711" i="19"/>
  <c r="L712" i="19"/>
  <c r="M712" i="19"/>
  <c r="N712" i="19"/>
  <c r="O712" i="19"/>
  <c r="L713" i="19"/>
  <c r="M713" i="19"/>
  <c r="N713" i="19"/>
  <c r="O713" i="19"/>
  <c r="L714" i="19"/>
  <c r="M714" i="19"/>
  <c r="N714" i="19"/>
  <c r="O714" i="19"/>
  <c r="L715" i="19"/>
  <c r="M715" i="19"/>
  <c r="N715" i="19"/>
  <c r="O715" i="19"/>
  <c r="L716" i="19"/>
  <c r="M716" i="19"/>
  <c r="N716" i="19"/>
  <c r="O716" i="19"/>
  <c r="L717" i="19"/>
  <c r="M717" i="19"/>
  <c r="N717" i="19"/>
  <c r="O717" i="19"/>
  <c r="L718" i="19"/>
  <c r="M718" i="19"/>
  <c r="N718" i="19"/>
  <c r="O718" i="19"/>
  <c r="L719" i="19"/>
  <c r="M719" i="19"/>
  <c r="N719" i="19"/>
  <c r="O719" i="19"/>
  <c r="L720" i="19"/>
  <c r="M720" i="19"/>
  <c r="N720" i="19"/>
  <c r="O720" i="19"/>
  <c r="L721" i="19"/>
  <c r="M721" i="19"/>
  <c r="N721" i="19"/>
  <c r="O721" i="19"/>
  <c r="L722" i="19"/>
  <c r="M722" i="19"/>
  <c r="N722" i="19"/>
  <c r="O722" i="19"/>
  <c r="L723" i="19"/>
  <c r="M723" i="19"/>
  <c r="N723" i="19"/>
  <c r="O723" i="19"/>
  <c r="L724" i="19"/>
  <c r="M724" i="19"/>
  <c r="N724" i="19"/>
  <c r="O724" i="19"/>
  <c r="L725" i="19"/>
  <c r="M725" i="19"/>
  <c r="N725" i="19"/>
  <c r="O725" i="19"/>
  <c r="L726" i="19"/>
  <c r="M726" i="19"/>
  <c r="N726" i="19"/>
  <c r="O726" i="19"/>
  <c r="L727" i="19"/>
  <c r="M727" i="19"/>
  <c r="N727" i="19"/>
  <c r="O727" i="19"/>
  <c r="L728" i="19"/>
  <c r="M728" i="19"/>
  <c r="N728" i="19"/>
  <c r="O728" i="19"/>
  <c r="L729" i="19"/>
  <c r="M729" i="19"/>
  <c r="N729" i="19"/>
  <c r="O729" i="19"/>
  <c r="L730" i="19"/>
  <c r="M730" i="19"/>
  <c r="N730" i="19"/>
  <c r="O730" i="19"/>
  <c r="L731" i="19"/>
  <c r="M731" i="19"/>
  <c r="N731" i="19"/>
  <c r="O731" i="19"/>
  <c r="L732" i="19"/>
  <c r="M732" i="19"/>
  <c r="N732" i="19"/>
  <c r="O732" i="19"/>
  <c r="L733" i="19"/>
  <c r="M733" i="19"/>
  <c r="N733" i="19"/>
  <c r="O733" i="19"/>
  <c r="L734" i="19"/>
  <c r="M734" i="19"/>
  <c r="N734" i="19"/>
  <c r="O734" i="19"/>
  <c r="L735" i="19"/>
  <c r="M735" i="19"/>
  <c r="N735" i="19"/>
  <c r="O735" i="19"/>
  <c r="L736" i="19"/>
  <c r="M736" i="19"/>
  <c r="N736" i="19"/>
  <c r="O736" i="19"/>
  <c r="L737" i="19"/>
  <c r="M737" i="19"/>
  <c r="N737" i="19"/>
  <c r="O737" i="19"/>
  <c r="L738" i="19"/>
  <c r="M738" i="19"/>
  <c r="N738" i="19"/>
  <c r="O738" i="19"/>
  <c r="L739" i="19"/>
  <c r="M739" i="19"/>
  <c r="N739" i="19"/>
  <c r="O739" i="19"/>
  <c r="L740" i="19"/>
  <c r="M740" i="19"/>
  <c r="N740" i="19"/>
  <c r="O740" i="19"/>
  <c r="L741" i="19"/>
  <c r="M741" i="19"/>
  <c r="N741" i="19"/>
  <c r="O741" i="19"/>
  <c r="L742" i="19"/>
  <c r="M742" i="19"/>
  <c r="N742" i="19"/>
  <c r="O742" i="19"/>
  <c r="L743" i="19"/>
  <c r="M743" i="19"/>
  <c r="N743" i="19"/>
  <c r="O743" i="19"/>
  <c r="L744" i="19"/>
  <c r="M744" i="19"/>
  <c r="N744" i="19"/>
  <c r="O744" i="19"/>
  <c r="L745" i="19"/>
  <c r="M745" i="19"/>
  <c r="N745" i="19"/>
  <c r="O745" i="19"/>
  <c r="L746" i="19"/>
  <c r="M746" i="19"/>
  <c r="N746" i="19"/>
  <c r="O746" i="19"/>
  <c r="L747" i="19"/>
  <c r="M747" i="19"/>
  <c r="N747" i="19"/>
  <c r="O747" i="19"/>
  <c r="L748" i="19"/>
  <c r="M748" i="19"/>
  <c r="N748" i="19"/>
  <c r="O748" i="19"/>
  <c r="L749" i="19"/>
  <c r="M749" i="19"/>
  <c r="N749" i="19"/>
  <c r="O749" i="19"/>
  <c r="L750" i="19"/>
  <c r="M750" i="19"/>
  <c r="N750" i="19"/>
  <c r="O750" i="19"/>
  <c r="L751" i="19"/>
  <c r="M751" i="19"/>
  <c r="N751" i="19"/>
  <c r="O751" i="19"/>
  <c r="L752" i="19"/>
  <c r="M752" i="19"/>
  <c r="N752" i="19"/>
  <c r="O752" i="19"/>
  <c r="L753" i="19"/>
  <c r="M753" i="19"/>
  <c r="N753" i="19"/>
  <c r="O753" i="19"/>
  <c r="L754" i="19"/>
  <c r="M754" i="19"/>
  <c r="N754" i="19"/>
  <c r="O754" i="19"/>
  <c r="L755" i="19"/>
  <c r="M755" i="19"/>
  <c r="N755" i="19"/>
  <c r="O755" i="19"/>
  <c r="L756" i="19"/>
  <c r="M756" i="19"/>
  <c r="N756" i="19"/>
  <c r="O756" i="19"/>
  <c r="L757" i="19"/>
  <c r="M757" i="19"/>
  <c r="N757" i="19"/>
  <c r="O757" i="19"/>
  <c r="L758" i="19"/>
  <c r="M758" i="19"/>
  <c r="N758" i="19"/>
  <c r="O758" i="19"/>
  <c r="L759" i="19"/>
  <c r="M759" i="19"/>
  <c r="N759" i="19"/>
  <c r="O759" i="19"/>
  <c r="L760" i="19"/>
  <c r="M760" i="19"/>
  <c r="N760" i="19"/>
  <c r="O760" i="19"/>
  <c r="L761" i="19"/>
  <c r="M761" i="19"/>
  <c r="N761" i="19"/>
  <c r="O761" i="19"/>
  <c r="L762" i="19"/>
  <c r="M762" i="19"/>
  <c r="N762" i="19"/>
  <c r="O762" i="19"/>
  <c r="L763" i="19"/>
  <c r="M763" i="19"/>
  <c r="N763" i="19"/>
  <c r="O763" i="19"/>
  <c r="L764" i="19"/>
  <c r="M764" i="19"/>
  <c r="N764" i="19"/>
  <c r="O764" i="19"/>
  <c r="L765" i="19"/>
  <c r="M765" i="19"/>
  <c r="N765" i="19"/>
  <c r="O765" i="19"/>
  <c r="L766" i="19"/>
  <c r="M766" i="19"/>
  <c r="N766" i="19"/>
  <c r="O766" i="19"/>
  <c r="L767" i="19"/>
  <c r="M767" i="19"/>
  <c r="N767" i="19"/>
  <c r="O767" i="19"/>
  <c r="L768" i="19"/>
  <c r="M768" i="19"/>
  <c r="N768" i="19"/>
  <c r="O768" i="19"/>
  <c r="L769" i="19"/>
  <c r="M769" i="19"/>
  <c r="N769" i="19"/>
  <c r="O769" i="19"/>
  <c r="L770" i="19"/>
  <c r="M770" i="19"/>
  <c r="N770" i="19"/>
  <c r="O770" i="19"/>
  <c r="L771" i="19"/>
  <c r="M771" i="19"/>
  <c r="N771" i="19"/>
  <c r="O771" i="19"/>
  <c r="L772" i="19"/>
  <c r="M772" i="19"/>
  <c r="N772" i="19"/>
  <c r="O772" i="19"/>
  <c r="L773" i="19"/>
  <c r="M773" i="19"/>
  <c r="N773" i="19"/>
  <c r="O773" i="19"/>
  <c r="L774" i="19"/>
  <c r="M774" i="19"/>
  <c r="N774" i="19"/>
  <c r="O774" i="19"/>
  <c r="L775" i="19"/>
  <c r="M775" i="19"/>
  <c r="N775" i="19"/>
  <c r="O775" i="19"/>
  <c r="L776" i="19"/>
  <c r="M776" i="19"/>
  <c r="N776" i="19"/>
  <c r="O776" i="19"/>
  <c r="L777" i="19"/>
  <c r="M777" i="19"/>
  <c r="N777" i="19"/>
  <c r="O777" i="19"/>
  <c r="L778" i="19"/>
  <c r="M778" i="19"/>
  <c r="N778" i="19"/>
  <c r="O778" i="19"/>
  <c r="L779" i="19"/>
  <c r="M779" i="19"/>
  <c r="N779" i="19"/>
  <c r="O779" i="19"/>
  <c r="L780" i="19"/>
  <c r="M780" i="19"/>
  <c r="N780" i="19"/>
  <c r="O780" i="19"/>
  <c r="L781" i="19"/>
  <c r="M781" i="19"/>
  <c r="N781" i="19"/>
  <c r="O781" i="19"/>
  <c r="L782" i="19"/>
  <c r="M782" i="19"/>
  <c r="N782" i="19"/>
  <c r="O782" i="19"/>
  <c r="L783" i="19"/>
  <c r="M783" i="19"/>
  <c r="N783" i="19"/>
  <c r="O783" i="19"/>
  <c r="L784" i="19"/>
  <c r="M784" i="19"/>
  <c r="N784" i="19"/>
  <c r="O784" i="19"/>
  <c r="L785" i="19"/>
  <c r="M785" i="19"/>
  <c r="N785" i="19"/>
  <c r="O785" i="19"/>
  <c r="L786" i="19"/>
  <c r="M786" i="19"/>
  <c r="N786" i="19"/>
  <c r="O786" i="19"/>
  <c r="L787" i="19"/>
  <c r="M787" i="19"/>
  <c r="N787" i="19"/>
  <c r="O787" i="19"/>
  <c r="L788" i="19"/>
  <c r="M788" i="19"/>
  <c r="N788" i="19"/>
  <c r="O788" i="19"/>
  <c r="L789" i="19"/>
  <c r="M789" i="19"/>
  <c r="N789" i="19"/>
  <c r="O789" i="19"/>
  <c r="L790" i="19"/>
  <c r="M790" i="19"/>
  <c r="N790" i="19"/>
  <c r="O790" i="19"/>
  <c r="L791" i="19"/>
  <c r="M791" i="19"/>
  <c r="N791" i="19"/>
  <c r="O791" i="19"/>
  <c r="L792" i="19"/>
  <c r="M792" i="19"/>
  <c r="N792" i="19"/>
  <c r="O792" i="19"/>
  <c r="L793" i="19"/>
  <c r="M793" i="19"/>
  <c r="N793" i="19"/>
  <c r="O793" i="19"/>
  <c r="L794" i="19"/>
  <c r="M794" i="19"/>
  <c r="N794" i="19"/>
  <c r="O794" i="19"/>
  <c r="L795" i="19"/>
  <c r="M795" i="19"/>
  <c r="N795" i="19"/>
  <c r="O795" i="19"/>
  <c r="L796" i="19"/>
  <c r="M796" i="19"/>
  <c r="N796" i="19"/>
  <c r="O796" i="19"/>
  <c r="L797" i="19"/>
  <c r="M797" i="19"/>
  <c r="N797" i="19"/>
  <c r="O797" i="19"/>
  <c r="L798" i="19"/>
  <c r="M798" i="19"/>
  <c r="N798" i="19"/>
  <c r="O798" i="19"/>
  <c r="L799" i="19"/>
  <c r="M799" i="19"/>
  <c r="N799" i="19"/>
  <c r="O799" i="19"/>
  <c r="L800" i="19"/>
  <c r="M800" i="19"/>
  <c r="N800" i="19"/>
  <c r="O800" i="19"/>
  <c r="L801" i="19"/>
  <c r="M801" i="19"/>
  <c r="N801" i="19"/>
  <c r="O801" i="19"/>
  <c r="L802" i="19"/>
  <c r="M802" i="19"/>
  <c r="N802" i="19"/>
  <c r="O802" i="19"/>
  <c r="L803" i="19"/>
  <c r="M803" i="19"/>
  <c r="N803" i="19"/>
  <c r="O803" i="19"/>
  <c r="L804" i="19"/>
  <c r="M804" i="19"/>
  <c r="N804" i="19"/>
  <c r="O804" i="19"/>
  <c r="L805" i="19"/>
  <c r="M805" i="19"/>
  <c r="N805" i="19"/>
  <c r="O805" i="19"/>
  <c r="L806" i="19"/>
  <c r="M806" i="19"/>
  <c r="N806" i="19"/>
  <c r="O806" i="19"/>
  <c r="L807" i="19"/>
  <c r="M807" i="19"/>
  <c r="N807" i="19"/>
  <c r="O807" i="19"/>
  <c r="L808" i="19"/>
  <c r="M808" i="19"/>
  <c r="N808" i="19"/>
  <c r="O808" i="19"/>
  <c r="L809" i="19"/>
  <c r="M809" i="19"/>
  <c r="N809" i="19"/>
  <c r="O809" i="19"/>
  <c r="L810" i="19"/>
  <c r="M810" i="19"/>
  <c r="N810" i="19"/>
  <c r="O810" i="19"/>
  <c r="L811" i="19"/>
  <c r="M811" i="19"/>
  <c r="N811" i="19"/>
  <c r="O811" i="19"/>
  <c r="L812" i="19"/>
  <c r="M812" i="19"/>
  <c r="N812" i="19"/>
  <c r="O812" i="19"/>
  <c r="L813" i="19"/>
  <c r="M813" i="19"/>
  <c r="N813" i="19"/>
  <c r="O813" i="19"/>
  <c r="L814" i="19"/>
  <c r="M814" i="19"/>
  <c r="N814" i="19"/>
  <c r="O814" i="19"/>
  <c r="L815" i="19"/>
  <c r="M815" i="19"/>
  <c r="N815" i="19"/>
  <c r="O815" i="19"/>
  <c r="L816" i="19"/>
  <c r="M816" i="19"/>
  <c r="N816" i="19"/>
  <c r="O816" i="19"/>
  <c r="L817" i="19"/>
  <c r="M817" i="19"/>
  <c r="N817" i="19"/>
  <c r="O817" i="19"/>
  <c r="L818" i="19"/>
  <c r="M818" i="19"/>
  <c r="N818" i="19"/>
  <c r="O818" i="19"/>
  <c r="L819" i="19"/>
  <c r="M819" i="19"/>
  <c r="N819" i="19"/>
  <c r="O819" i="19"/>
  <c r="L820" i="19"/>
  <c r="M820" i="19"/>
  <c r="N820" i="19"/>
  <c r="O820" i="19"/>
  <c r="L821" i="19"/>
  <c r="M821" i="19"/>
  <c r="N821" i="19"/>
  <c r="O821" i="19"/>
  <c r="L822" i="19"/>
  <c r="M822" i="19"/>
  <c r="N822" i="19"/>
  <c r="O822" i="19"/>
  <c r="L823" i="19"/>
  <c r="M823" i="19"/>
  <c r="N823" i="19"/>
  <c r="O823" i="19"/>
  <c r="L824" i="19"/>
  <c r="M824" i="19"/>
  <c r="N824" i="19"/>
  <c r="O824" i="19"/>
  <c r="L825" i="19"/>
  <c r="M825" i="19"/>
  <c r="N825" i="19"/>
  <c r="O825" i="19"/>
  <c r="L826" i="19"/>
  <c r="M826" i="19"/>
  <c r="N826" i="19"/>
  <c r="O826" i="19"/>
  <c r="L827" i="19"/>
  <c r="M827" i="19"/>
  <c r="N827" i="19"/>
  <c r="O827" i="19"/>
  <c r="L828" i="19"/>
  <c r="M828" i="19"/>
  <c r="N828" i="19"/>
  <c r="O828" i="19"/>
  <c r="L829" i="19"/>
  <c r="M829" i="19"/>
  <c r="N829" i="19"/>
  <c r="O829" i="19"/>
  <c r="L830" i="19"/>
  <c r="M830" i="19"/>
  <c r="N830" i="19"/>
  <c r="O830" i="19"/>
  <c r="L831" i="19"/>
  <c r="M831" i="19"/>
  <c r="N831" i="19"/>
  <c r="O831" i="19"/>
  <c r="L832" i="19"/>
  <c r="M832" i="19"/>
  <c r="N832" i="19"/>
  <c r="O832" i="19"/>
  <c r="L833" i="19"/>
  <c r="M833" i="19"/>
  <c r="N833" i="19"/>
  <c r="O833" i="19"/>
  <c r="L834" i="19"/>
  <c r="M834" i="19"/>
  <c r="N834" i="19"/>
  <c r="O834" i="19"/>
  <c r="L835" i="19"/>
  <c r="M835" i="19"/>
  <c r="N835" i="19"/>
  <c r="O835" i="19"/>
  <c r="L836" i="19"/>
  <c r="M836" i="19"/>
  <c r="N836" i="19"/>
  <c r="O836" i="19"/>
  <c r="L837" i="19"/>
  <c r="M837" i="19"/>
  <c r="N837" i="19"/>
  <c r="O837" i="19"/>
  <c r="L838" i="19"/>
  <c r="M838" i="19"/>
  <c r="N838" i="19"/>
  <c r="O838" i="19"/>
  <c r="L839" i="19"/>
  <c r="M839" i="19"/>
  <c r="N839" i="19"/>
  <c r="O839" i="19"/>
  <c r="L840" i="19"/>
  <c r="M840" i="19"/>
  <c r="N840" i="19"/>
  <c r="O840" i="19"/>
  <c r="L841" i="19"/>
  <c r="M841" i="19"/>
  <c r="N841" i="19"/>
  <c r="O841" i="19"/>
  <c r="L842" i="19"/>
  <c r="M842" i="19"/>
  <c r="N842" i="19"/>
  <c r="O842" i="19"/>
  <c r="L843" i="19"/>
  <c r="M843" i="19"/>
  <c r="N843" i="19"/>
  <c r="O843" i="19"/>
  <c r="L844" i="19"/>
  <c r="M844" i="19"/>
  <c r="N844" i="19"/>
  <c r="O844" i="19"/>
  <c r="L845" i="19"/>
  <c r="M845" i="19"/>
  <c r="N845" i="19"/>
  <c r="O845" i="19"/>
  <c r="L846" i="19"/>
  <c r="M846" i="19"/>
  <c r="N846" i="19"/>
  <c r="O846" i="19"/>
  <c r="L847" i="19"/>
  <c r="M847" i="19"/>
  <c r="N847" i="19"/>
  <c r="O847" i="19"/>
  <c r="L848" i="19"/>
  <c r="M848" i="19"/>
  <c r="N848" i="19"/>
  <c r="O848" i="19"/>
  <c r="L849" i="19"/>
  <c r="M849" i="19"/>
  <c r="N849" i="19"/>
  <c r="O849" i="19"/>
  <c r="L850" i="19"/>
  <c r="M850" i="19"/>
  <c r="N850" i="19"/>
  <c r="O850" i="19"/>
  <c r="L851" i="19"/>
  <c r="M851" i="19"/>
  <c r="N851" i="19"/>
  <c r="O851" i="19"/>
  <c r="L852" i="19"/>
  <c r="M852" i="19"/>
  <c r="N852" i="19"/>
  <c r="O852" i="19"/>
  <c r="L853" i="19"/>
  <c r="M853" i="19"/>
  <c r="N853" i="19"/>
  <c r="O853" i="19"/>
  <c r="L854" i="19"/>
  <c r="M854" i="19"/>
  <c r="N854" i="19"/>
  <c r="O854" i="19"/>
  <c r="L855" i="19"/>
  <c r="M855" i="19"/>
  <c r="N855" i="19"/>
  <c r="O855" i="19"/>
  <c r="L856" i="19"/>
  <c r="M856" i="19"/>
  <c r="N856" i="19"/>
  <c r="O856" i="19"/>
  <c r="L857" i="19"/>
  <c r="M857" i="19"/>
  <c r="N857" i="19"/>
  <c r="O857" i="19"/>
  <c r="L858" i="19"/>
  <c r="M858" i="19"/>
  <c r="N858" i="19"/>
  <c r="O858" i="19"/>
  <c r="L859" i="19"/>
  <c r="M859" i="19"/>
  <c r="N859" i="19"/>
  <c r="O859" i="19"/>
  <c r="L860" i="19"/>
  <c r="M860" i="19"/>
  <c r="N860" i="19"/>
  <c r="O860" i="19"/>
  <c r="L861" i="19"/>
  <c r="M861" i="19"/>
  <c r="N861" i="19"/>
  <c r="O861" i="19"/>
  <c r="L862" i="19"/>
  <c r="M862" i="19"/>
  <c r="N862" i="19"/>
  <c r="O862" i="19"/>
  <c r="L863" i="19"/>
  <c r="M863" i="19"/>
  <c r="N863" i="19"/>
  <c r="O863" i="19"/>
  <c r="L864" i="19"/>
  <c r="M864" i="19"/>
  <c r="N864" i="19"/>
  <c r="O864" i="19"/>
  <c r="L865" i="19"/>
  <c r="M865" i="19"/>
  <c r="N865" i="19"/>
  <c r="O865" i="19"/>
  <c r="L866" i="19"/>
  <c r="M866" i="19"/>
  <c r="N866" i="19"/>
  <c r="O866" i="19"/>
  <c r="L867" i="19"/>
  <c r="M867" i="19"/>
  <c r="N867" i="19"/>
  <c r="O867" i="19"/>
  <c r="L868" i="19"/>
  <c r="M868" i="19"/>
  <c r="N868" i="19"/>
  <c r="O868" i="19"/>
  <c r="L869" i="19"/>
  <c r="M869" i="19"/>
  <c r="N869" i="19"/>
  <c r="O869" i="19"/>
  <c r="L870" i="19"/>
  <c r="M870" i="19"/>
  <c r="N870" i="19"/>
  <c r="O870" i="19"/>
  <c r="L871" i="19"/>
  <c r="M871" i="19"/>
  <c r="N871" i="19"/>
  <c r="O871" i="19"/>
  <c r="L872" i="19"/>
  <c r="M872" i="19"/>
  <c r="N872" i="19"/>
  <c r="O872" i="19"/>
  <c r="L873" i="19"/>
  <c r="M873" i="19"/>
  <c r="N873" i="19"/>
  <c r="O873" i="19"/>
  <c r="L874" i="19"/>
  <c r="M874" i="19"/>
  <c r="N874" i="19"/>
  <c r="O874" i="19"/>
  <c r="L875" i="19"/>
  <c r="M875" i="19"/>
  <c r="N875" i="19"/>
  <c r="O875" i="19"/>
  <c r="L876" i="19"/>
  <c r="M876" i="19"/>
  <c r="N876" i="19"/>
  <c r="O876" i="19"/>
  <c r="L877" i="19"/>
  <c r="M877" i="19"/>
  <c r="N877" i="19"/>
  <c r="O877" i="19"/>
  <c r="L878" i="19"/>
  <c r="M878" i="19"/>
  <c r="N878" i="19"/>
  <c r="O878" i="19"/>
  <c r="L879" i="19"/>
  <c r="M879" i="19"/>
  <c r="N879" i="19"/>
  <c r="O879" i="19"/>
  <c r="L880" i="19"/>
  <c r="M880" i="19"/>
  <c r="N880" i="19"/>
  <c r="O880" i="19"/>
  <c r="L881" i="19"/>
  <c r="M881" i="19"/>
  <c r="N881" i="19"/>
  <c r="O881" i="19"/>
  <c r="L882" i="19"/>
  <c r="M882" i="19"/>
  <c r="N882" i="19"/>
  <c r="O882" i="19"/>
  <c r="L883" i="19"/>
  <c r="M883" i="19"/>
  <c r="N883" i="19"/>
  <c r="O883" i="19"/>
  <c r="L884" i="19"/>
  <c r="M884" i="19"/>
  <c r="N884" i="19"/>
  <c r="O884" i="19"/>
  <c r="L885" i="19"/>
  <c r="M885" i="19"/>
  <c r="N885" i="19"/>
  <c r="O885" i="19"/>
  <c r="L886" i="19"/>
  <c r="M886" i="19"/>
  <c r="N886" i="19"/>
  <c r="O886" i="19"/>
  <c r="L887" i="19"/>
  <c r="M887" i="19"/>
  <c r="N887" i="19"/>
  <c r="O887" i="19"/>
  <c r="L888" i="19"/>
  <c r="M888" i="19"/>
  <c r="N888" i="19"/>
  <c r="O888" i="19"/>
  <c r="L889" i="19"/>
  <c r="M889" i="19"/>
  <c r="N889" i="19"/>
  <c r="O889" i="19"/>
  <c r="L890" i="19"/>
  <c r="M890" i="19"/>
  <c r="N890" i="19"/>
  <c r="O890" i="19"/>
  <c r="L891" i="19"/>
  <c r="M891" i="19"/>
  <c r="N891" i="19"/>
  <c r="O891" i="19"/>
  <c r="L892" i="19"/>
  <c r="M892" i="19"/>
  <c r="N892" i="19"/>
  <c r="O892" i="19"/>
  <c r="L893" i="19"/>
  <c r="M893" i="19"/>
  <c r="N893" i="19"/>
  <c r="O893" i="19"/>
  <c r="L894" i="19"/>
  <c r="M894" i="19"/>
  <c r="N894" i="19"/>
  <c r="O894" i="19"/>
  <c r="L895" i="19"/>
  <c r="M895" i="19"/>
  <c r="N895" i="19"/>
  <c r="O895" i="19"/>
  <c r="L896" i="19"/>
  <c r="M896" i="19"/>
  <c r="N896" i="19"/>
  <c r="O896" i="19"/>
  <c r="L897" i="19"/>
  <c r="M897" i="19"/>
  <c r="N897" i="19"/>
  <c r="O897" i="19"/>
  <c r="L898" i="19"/>
  <c r="M898" i="19"/>
  <c r="N898" i="19"/>
  <c r="O898" i="19"/>
  <c r="L899" i="19"/>
  <c r="M899" i="19"/>
  <c r="N899" i="19"/>
  <c r="O899" i="19"/>
  <c r="L900" i="19"/>
  <c r="M900" i="19"/>
  <c r="N900" i="19"/>
  <c r="O900" i="19"/>
  <c r="L901" i="19"/>
  <c r="M901" i="19"/>
  <c r="N901" i="19"/>
  <c r="O901" i="19"/>
  <c r="L902" i="19"/>
  <c r="M902" i="19"/>
  <c r="N902" i="19"/>
  <c r="O902" i="19"/>
  <c r="L903" i="19"/>
  <c r="M903" i="19"/>
  <c r="N903" i="19"/>
  <c r="O903" i="19"/>
  <c r="L904" i="19"/>
  <c r="M904" i="19"/>
  <c r="N904" i="19"/>
  <c r="O904" i="19"/>
  <c r="L905" i="19"/>
  <c r="M905" i="19"/>
  <c r="N905" i="19"/>
  <c r="O905" i="19"/>
  <c r="L906" i="19"/>
  <c r="M906" i="19"/>
  <c r="N906" i="19"/>
  <c r="O906" i="19"/>
  <c r="L907" i="19"/>
  <c r="M907" i="19"/>
  <c r="N907" i="19"/>
  <c r="O907" i="19"/>
  <c r="L908" i="19"/>
  <c r="M908" i="19"/>
  <c r="N908" i="19"/>
  <c r="O908" i="19"/>
  <c r="L909" i="19"/>
  <c r="M909" i="19"/>
  <c r="N909" i="19"/>
  <c r="O909" i="19"/>
  <c r="L910" i="19"/>
  <c r="M910" i="19"/>
  <c r="N910" i="19"/>
  <c r="O910" i="19"/>
  <c r="L911" i="19"/>
  <c r="M911" i="19"/>
  <c r="N911" i="19"/>
  <c r="O911" i="19"/>
  <c r="L912" i="19"/>
  <c r="M912" i="19"/>
  <c r="N912" i="19"/>
  <c r="O912" i="19"/>
  <c r="L913" i="19"/>
  <c r="M913" i="19"/>
  <c r="N913" i="19"/>
  <c r="O913" i="19"/>
  <c r="L914" i="19"/>
  <c r="M914" i="19"/>
  <c r="N914" i="19"/>
  <c r="O914" i="19"/>
  <c r="L915" i="19"/>
  <c r="M915" i="19"/>
  <c r="N915" i="19"/>
  <c r="O915" i="19"/>
  <c r="L916" i="19"/>
  <c r="M916" i="19"/>
  <c r="N916" i="19"/>
  <c r="O916" i="19"/>
  <c r="L917" i="19"/>
  <c r="M917" i="19"/>
  <c r="N917" i="19"/>
  <c r="O917" i="19"/>
  <c r="L918" i="19"/>
  <c r="M918" i="19"/>
  <c r="N918" i="19"/>
  <c r="O918" i="19"/>
  <c r="L919" i="19"/>
  <c r="M919" i="19"/>
  <c r="N919" i="19"/>
  <c r="O919" i="19"/>
  <c r="L920" i="19"/>
  <c r="M920" i="19"/>
  <c r="N920" i="19"/>
  <c r="O920" i="19"/>
  <c r="L921" i="19"/>
  <c r="M921" i="19"/>
  <c r="N921" i="19"/>
  <c r="O921" i="19"/>
  <c r="L922" i="19"/>
  <c r="M922" i="19"/>
  <c r="N922" i="19"/>
  <c r="O922" i="19"/>
  <c r="L923" i="19"/>
  <c r="M923" i="19"/>
  <c r="N923" i="19"/>
  <c r="O923" i="19"/>
  <c r="L924" i="19"/>
  <c r="M924" i="19"/>
  <c r="N924" i="19"/>
  <c r="O924" i="19"/>
  <c r="L925" i="19"/>
  <c r="M925" i="19"/>
  <c r="N925" i="19"/>
  <c r="O925" i="19"/>
  <c r="L926" i="19"/>
  <c r="M926" i="19"/>
  <c r="N926" i="19"/>
  <c r="O926" i="19"/>
  <c r="L927" i="19"/>
  <c r="M927" i="19"/>
  <c r="N927" i="19"/>
  <c r="O927" i="19"/>
  <c r="L928" i="19"/>
  <c r="M928" i="19"/>
  <c r="N928" i="19"/>
  <c r="O928" i="19"/>
  <c r="L929" i="19"/>
  <c r="M929" i="19"/>
  <c r="N929" i="19"/>
  <c r="O929" i="19"/>
  <c r="L930" i="19"/>
  <c r="M930" i="19"/>
  <c r="N930" i="19"/>
  <c r="O930" i="19"/>
  <c r="L931" i="19"/>
  <c r="M931" i="19"/>
  <c r="N931" i="19"/>
  <c r="O931" i="19"/>
  <c r="L932" i="19"/>
  <c r="M932" i="19"/>
  <c r="N932" i="19"/>
  <c r="O932" i="19"/>
  <c r="L933" i="19"/>
  <c r="M933" i="19"/>
  <c r="N933" i="19"/>
  <c r="O933" i="19"/>
  <c r="L934" i="19"/>
  <c r="M934" i="19"/>
  <c r="N934" i="19"/>
  <c r="O934" i="19"/>
  <c r="L935" i="19"/>
  <c r="M935" i="19"/>
  <c r="N935" i="19"/>
  <c r="O935" i="19"/>
  <c r="L8" i="19"/>
  <c r="K24" i="19"/>
  <c r="K32" i="19"/>
  <c r="K40" i="19"/>
  <c r="K48" i="19"/>
  <c r="K56" i="19"/>
  <c r="K64" i="19"/>
  <c r="K72" i="19"/>
  <c r="K80" i="19"/>
  <c r="K88" i="19"/>
  <c r="K96" i="19"/>
  <c r="K104" i="19"/>
  <c r="K112" i="19"/>
  <c r="K120" i="19"/>
  <c r="K128" i="19"/>
  <c r="K136" i="19"/>
  <c r="K144" i="19"/>
  <c r="K152" i="19"/>
  <c r="K160" i="19"/>
  <c r="K168" i="19"/>
  <c r="K176" i="19"/>
  <c r="K184" i="19"/>
  <c r="K192" i="19"/>
  <c r="K200" i="19"/>
  <c r="K208" i="19"/>
  <c r="K216" i="19"/>
  <c r="K224" i="19"/>
  <c r="K232" i="19"/>
  <c r="K240" i="19"/>
  <c r="K248" i="19"/>
  <c r="K256" i="19"/>
  <c r="K264" i="19"/>
  <c r="K272" i="19"/>
  <c r="K280" i="19"/>
  <c r="K288" i="19"/>
  <c r="K296" i="19"/>
  <c r="K304" i="19"/>
  <c r="K312" i="19"/>
  <c r="K320" i="19"/>
  <c r="K328" i="19"/>
  <c r="K336" i="19"/>
  <c r="K344" i="19"/>
  <c r="K352" i="19"/>
  <c r="K360" i="19"/>
  <c r="K368" i="19"/>
  <c r="K376" i="19"/>
  <c r="K384" i="19"/>
  <c r="K392" i="19"/>
  <c r="K400" i="19"/>
  <c r="K408" i="19"/>
  <c r="K416" i="19"/>
  <c r="K424" i="19"/>
  <c r="K432" i="19"/>
  <c r="K440" i="19"/>
  <c r="K448" i="19"/>
  <c r="K456" i="19"/>
  <c r="K464" i="19"/>
  <c r="K472" i="19"/>
  <c r="K480" i="19"/>
  <c r="K488" i="19"/>
  <c r="K496" i="19"/>
  <c r="K504" i="19"/>
  <c r="K512" i="19"/>
  <c r="K520" i="19"/>
  <c r="K528" i="19"/>
  <c r="K536" i="19"/>
  <c r="K544" i="19"/>
  <c r="K552" i="19"/>
  <c r="K560" i="19"/>
  <c r="K568" i="19"/>
  <c r="K576" i="19"/>
  <c r="K584" i="19"/>
  <c r="K592" i="19"/>
  <c r="K600" i="19"/>
  <c r="K608" i="19"/>
  <c r="K616" i="19"/>
  <c r="K624" i="19"/>
  <c r="K632" i="19"/>
  <c r="K640" i="19"/>
  <c r="K648" i="19"/>
  <c r="K656" i="19"/>
  <c r="K664" i="19"/>
  <c r="K672" i="19"/>
  <c r="K680" i="19"/>
  <c r="K688" i="19"/>
  <c r="K696" i="19"/>
  <c r="K704" i="19"/>
  <c r="K712" i="19"/>
  <c r="K720" i="19"/>
  <c r="K728" i="19"/>
  <c r="K736" i="19"/>
  <c r="K744" i="19"/>
  <c r="K752" i="19"/>
  <c r="K760" i="19"/>
  <c r="K768" i="19"/>
  <c r="K776" i="19"/>
  <c r="K784" i="19"/>
  <c r="K792" i="19"/>
  <c r="K800" i="19"/>
  <c r="K808" i="19"/>
  <c r="K816" i="19"/>
  <c r="K824" i="19"/>
  <c r="K832" i="19"/>
  <c r="K840" i="19"/>
  <c r="K848" i="19"/>
  <c r="K856" i="19"/>
  <c r="K864" i="19"/>
  <c r="K872" i="19"/>
  <c r="K880" i="19"/>
  <c r="K888" i="19"/>
  <c r="K896" i="19"/>
  <c r="K904" i="19"/>
  <c r="K912" i="19"/>
  <c r="K920" i="19"/>
  <c r="K928" i="19"/>
  <c r="K16" i="19"/>
  <c r="N8" i="19"/>
  <c r="O8" i="19"/>
  <c r="M8" i="19"/>
  <c r="K8" i="19"/>
  <c r="C32" i="19"/>
  <c r="C40" i="19"/>
  <c r="C48" i="19"/>
  <c r="C56" i="19"/>
  <c r="C64" i="19"/>
  <c r="C72" i="19"/>
  <c r="C80" i="19"/>
  <c r="C88" i="19"/>
  <c r="C96" i="19"/>
  <c r="C104" i="19"/>
  <c r="C112" i="19"/>
  <c r="C120" i="19"/>
  <c r="C128" i="19"/>
  <c r="C136" i="19"/>
  <c r="C144" i="19"/>
  <c r="C152" i="19"/>
  <c r="C160" i="19"/>
  <c r="C168" i="19"/>
  <c r="C176" i="19"/>
  <c r="C184" i="19"/>
  <c r="C192" i="19"/>
  <c r="C200" i="19"/>
  <c r="C208" i="19"/>
  <c r="C216" i="19"/>
  <c r="C224" i="19"/>
  <c r="C232" i="19"/>
  <c r="C240" i="19"/>
  <c r="C248" i="19"/>
  <c r="C256" i="19"/>
  <c r="C264" i="19"/>
  <c r="C272" i="19"/>
  <c r="C280" i="19"/>
  <c r="C288" i="19"/>
  <c r="C296" i="19"/>
  <c r="C304" i="19"/>
  <c r="C312" i="19"/>
  <c r="C320" i="19"/>
  <c r="C328" i="19"/>
  <c r="C336" i="19"/>
  <c r="C344" i="19"/>
  <c r="C352" i="19"/>
  <c r="C360" i="19"/>
  <c r="C368" i="19"/>
  <c r="C376" i="19"/>
  <c r="C384" i="19"/>
  <c r="C392" i="19"/>
  <c r="C400" i="19"/>
  <c r="C408" i="19"/>
  <c r="C416" i="19"/>
  <c r="C424" i="19"/>
  <c r="C432" i="19"/>
  <c r="C440" i="19"/>
  <c r="C448" i="19"/>
  <c r="C456" i="19"/>
  <c r="C464" i="19"/>
  <c r="C472" i="19"/>
  <c r="C480" i="19"/>
  <c r="C488" i="19"/>
  <c r="C496" i="19"/>
  <c r="C504" i="19"/>
  <c r="C512" i="19"/>
  <c r="C520" i="19"/>
  <c r="C528" i="19"/>
  <c r="C536" i="19"/>
  <c r="C544" i="19"/>
  <c r="C552" i="19"/>
  <c r="C560" i="19"/>
  <c r="C568" i="19"/>
  <c r="C576" i="19"/>
  <c r="C584" i="19"/>
  <c r="C592" i="19"/>
  <c r="C600" i="19"/>
  <c r="C608" i="19"/>
  <c r="C616" i="19"/>
  <c r="C624" i="19"/>
  <c r="C632" i="19"/>
  <c r="C640" i="19"/>
  <c r="C648" i="19"/>
  <c r="C656" i="19"/>
  <c r="C664" i="19"/>
  <c r="C672" i="19"/>
  <c r="C680" i="19"/>
  <c r="C688" i="19"/>
  <c r="C696" i="19"/>
  <c r="C704" i="19"/>
  <c r="C712" i="19"/>
  <c r="C720" i="19"/>
  <c r="C728" i="19"/>
  <c r="C736" i="19"/>
  <c r="C744" i="19"/>
  <c r="C752" i="19"/>
  <c r="C760" i="19"/>
  <c r="C768" i="19"/>
  <c r="C776" i="19"/>
  <c r="C784" i="19"/>
  <c r="C792" i="19"/>
  <c r="C800" i="19"/>
  <c r="C808" i="19"/>
  <c r="C816" i="19"/>
  <c r="C824" i="19"/>
  <c r="C832" i="19"/>
  <c r="C840" i="19"/>
  <c r="C848" i="19"/>
  <c r="C856" i="19"/>
  <c r="C864" i="19"/>
  <c r="C872" i="19"/>
  <c r="C880" i="19"/>
  <c r="C888" i="19"/>
  <c r="C896" i="19"/>
  <c r="C904" i="19"/>
  <c r="C912" i="19"/>
  <c r="C920" i="19"/>
  <c r="C928" i="19"/>
  <c r="C24" i="19"/>
  <c r="D24" i="19"/>
  <c r="E24" i="19"/>
  <c r="F24" i="19"/>
  <c r="G24" i="19"/>
  <c r="D25" i="19"/>
  <c r="E25" i="19"/>
  <c r="F25" i="19"/>
  <c r="G25" i="19"/>
  <c r="D26" i="19"/>
  <c r="E26" i="19"/>
  <c r="F26" i="19"/>
  <c r="G26" i="19"/>
  <c r="D27" i="19"/>
  <c r="E27" i="19"/>
  <c r="F27" i="19"/>
  <c r="G27" i="19"/>
  <c r="D28" i="19"/>
  <c r="E28" i="19"/>
  <c r="F28" i="19"/>
  <c r="G28" i="19"/>
  <c r="D29" i="19"/>
  <c r="E29" i="19"/>
  <c r="F29" i="19"/>
  <c r="G29" i="19"/>
  <c r="D30" i="19"/>
  <c r="E30" i="19"/>
  <c r="F30" i="19"/>
  <c r="G30" i="19"/>
  <c r="D31" i="19"/>
  <c r="E31" i="19"/>
  <c r="F31" i="19"/>
  <c r="G31" i="19"/>
  <c r="D32" i="19"/>
  <c r="E32" i="19"/>
  <c r="F32" i="19"/>
  <c r="G32" i="19"/>
  <c r="D33" i="19"/>
  <c r="E33" i="19"/>
  <c r="F33" i="19"/>
  <c r="G33" i="19"/>
  <c r="D34" i="19"/>
  <c r="E34" i="19"/>
  <c r="F34" i="19"/>
  <c r="G34" i="19"/>
  <c r="D35" i="19"/>
  <c r="E35" i="19"/>
  <c r="F35" i="19"/>
  <c r="G35" i="19"/>
  <c r="D36" i="19"/>
  <c r="E36" i="19"/>
  <c r="F36" i="19"/>
  <c r="G36" i="19"/>
  <c r="D37" i="19"/>
  <c r="E37" i="19"/>
  <c r="F37" i="19"/>
  <c r="G37" i="19"/>
  <c r="D38" i="19"/>
  <c r="E38" i="19"/>
  <c r="F38" i="19"/>
  <c r="G38" i="19"/>
  <c r="D39" i="19"/>
  <c r="E39" i="19"/>
  <c r="F39" i="19"/>
  <c r="G39" i="19"/>
  <c r="D40" i="19"/>
  <c r="E40" i="19"/>
  <c r="F40" i="19"/>
  <c r="G40" i="19"/>
  <c r="D41" i="19"/>
  <c r="E41" i="19"/>
  <c r="F41" i="19"/>
  <c r="G41" i="19"/>
  <c r="D42" i="19"/>
  <c r="E42" i="19"/>
  <c r="F42" i="19"/>
  <c r="G42" i="19"/>
  <c r="D43" i="19"/>
  <c r="E43" i="19"/>
  <c r="F43" i="19"/>
  <c r="G43" i="19"/>
  <c r="D44" i="19"/>
  <c r="E44" i="19"/>
  <c r="F44" i="19"/>
  <c r="G44" i="19"/>
  <c r="D45" i="19"/>
  <c r="E45" i="19"/>
  <c r="F45" i="19"/>
  <c r="G45" i="19"/>
  <c r="D46" i="19"/>
  <c r="E46" i="19"/>
  <c r="F46" i="19"/>
  <c r="G46" i="19"/>
  <c r="D47" i="19"/>
  <c r="E47" i="19"/>
  <c r="F47" i="19"/>
  <c r="G47" i="19"/>
  <c r="D48" i="19"/>
  <c r="E48" i="19"/>
  <c r="F48" i="19"/>
  <c r="G48" i="19"/>
  <c r="D49" i="19"/>
  <c r="E49" i="19"/>
  <c r="F49" i="19"/>
  <c r="G49" i="19"/>
  <c r="D50" i="19"/>
  <c r="E50" i="19"/>
  <c r="F50" i="19"/>
  <c r="G50" i="19"/>
  <c r="D51" i="19"/>
  <c r="E51" i="19"/>
  <c r="F51" i="19"/>
  <c r="G51" i="19"/>
  <c r="D52" i="19"/>
  <c r="E52" i="19"/>
  <c r="F52" i="19"/>
  <c r="G52" i="19"/>
  <c r="D53" i="19"/>
  <c r="E53" i="19"/>
  <c r="F53" i="19"/>
  <c r="G53" i="19"/>
  <c r="D54" i="19"/>
  <c r="E54" i="19"/>
  <c r="F54" i="19"/>
  <c r="G54" i="19"/>
  <c r="D55" i="19"/>
  <c r="E55" i="19"/>
  <c r="F55" i="19"/>
  <c r="G55" i="19"/>
  <c r="D56" i="19"/>
  <c r="E56" i="19"/>
  <c r="F56" i="19"/>
  <c r="G56" i="19"/>
  <c r="D57" i="19"/>
  <c r="E57" i="19"/>
  <c r="F57" i="19"/>
  <c r="G57" i="19"/>
  <c r="D58" i="19"/>
  <c r="E58" i="19"/>
  <c r="F58" i="19"/>
  <c r="G58" i="19"/>
  <c r="D59" i="19"/>
  <c r="E59" i="19"/>
  <c r="F59" i="19"/>
  <c r="G59" i="19"/>
  <c r="D60" i="19"/>
  <c r="E60" i="19"/>
  <c r="F60" i="19"/>
  <c r="G60" i="19"/>
  <c r="D61" i="19"/>
  <c r="E61" i="19"/>
  <c r="F61" i="19"/>
  <c r="G61" i="19"/>
  <c r="D62" i="19"/>
  <c r="E62" i="19"/>
  <c r="F62" i="19"/>
  <c r="G62" i="19"/>
  <c r="D63" i="19"/>
  <c r="E63" i="19"/>
  <c r="F63" i="19"/>
  <c r="G63" i="19"/>
  <c r="D64" i="19"/>
  <c r="E64" i="19"/>
  <c r="F64" i="19"/>
  <c r="G64" i="19"/>
  <c r="D65" i="19"/>
  <c r="E65" i="19"/>
  <c r="F65" i="19"/>
  <c r="G65" i="19"/>
  <c r="D66" i="19"/>
  <c r="E66" i="19"/>
  <c r="F66" i="19"/>
  <c r="G66" i="19"/>
  <c r="D67" i="19"/>
  <c r="E67" i="19"/>
  <c r="F67" i="19"/>
  <c r="G67" i="19"/>
  <c r="D68" i="19"/>
  <c r="E68" i="19"/>
  <c r="F68" i="19"/>
  <c r="G68" i="19"/>
  <c r="D69" i="19"/>
  <c r="E69" i="19"/>
  <c r="F69" i="19"/>
  <c r="G69" i="19"/>
  <c r="D70" i="19"/>
  <c r="E70" i="19"/>
  <c r="F70" i="19"/>
  <c r="G70" i="19"/>
  <c r="D71" i="19"/>
  <c r="E71" i="19"/>
  <c r="F71" i="19"/>
  <c r="G71" i="19"/>
  <c r="D72" i="19"/>
  <c r="E72" i="19"/>
  <c r="F72" i="19"/>
  <c r="G72" i="19"/>
  <c r="D73" i="19"/>
  <c r="E73" i="19"/>
  <c r="F73" i="19"/>
  <c r="G73" i="19"/>
  <c r="D74" i="19"/>
  <c r="E74" i="19"/>
  <c r="F74" i="19"/>
  <c r="G74" i="19"/>
  <c r="D75" i="19"/>
  <c r="E75" i="19"/>
  <c r="F75" i="19"/>
  <c r="G75" i="19"/>
  <c r="D76" i="19"/>
  <c r="E76" i="19"/>
  <c r="F76" i="19"/>
  <c r="G76" i="19"/>
  <c r="D77" i="19"/>
  <c r="E77" i="19"/>
  <c r="F77" i="19"/>
  <c r="G77" i="19"/>
  <c r="D78" i="19"/>
  <c r="E78" i="19"/>
  <c r="F78" i="19"/>
  <c r="G78" i="19"/>
  <c r="D79" i="19"/>
  <c r="E79" i="19"/>
  <c r="F79" i="19"/>
  <c r="G79" i="19"/>
  <c r="D80" i="19"/>
  <c r="E80" i="19"/>
  <c r="F80" i="19"/>
  <c r="G80" i="19"/>
  <c r="D81" i="19"/>
  <c r="E81" i="19"/>
  <c r="F81" i="19"/>
  <c r="G81" i="19"/>
  <c r="D82" i="19"/>
  <c r="E82" i="19"/>
  <c r="F82" i="19"/>
  <c r="G82" i="19"/>
  <c r="D83" i="19"/>
  <c r="E83" i="19"/>
  <c r="F83" i="19"/>
  <c r="G83" i="19"/>
  <c r="D84" i="19"/>
  <c r="E84" i="19"/>
  <c r="F84" i="19"/>
  <c r="G84" i="19"/>
  <c r="D85" i="19"/>
  <c r="E85" i="19"/>
  <c r="F85" i="19"/>
  <c r="G85" i="19"/>
  <c r="D86" i="19"/>
  <c r="E86" i="19"/>
  <c r="F86" i="19"/>
  <c r="G86" i="19"/>
  <c r="D87" i="19"/>
  <c r="E87" i="19"/>
  <c r="F87" i="19"/>
  <c r="G87" i="19"/>
  <c r="D88" i="19"/>
  <c r="E88" i="19"/>
  <c r="F88" i="19"/>
  <c r="G88" i="19"/>
  <c r="D89" i="19"/>
  <c r="E89" i="19"/>
  <c r="F89" i="19"/>
  <c r="G89" i="19"/>
  <c r="D90" i="19"/>
  <c r="E90" i="19"/>
  <c r="F90" i="19"/>
  <c r="G90" i="19"/>
  <c r="D91" i="19"/>
  <c r="E91" i="19"/>
  <c r="F91" i="19"/>
  <c r="G91" i="19"/>
  <c r="D92" i="19"/>
  <c r="E92" i="19"/>
  <c r="F92" i="19"/>
  <c r="G92" i="19"/>
  <c r="D93" i="19"/>
  <c r="E93" i="19"/>
  <c r="F93" i="19"/>
  <c r="G93" i="19"/>
  <c r="D94" i="19"/>
  <c r="E94" i="19"/>
  <c r="F94" i="19"/>
  <c r="G94" i="19"/>
  <c r="D95" i="19"/>
  <c r="E95" i="19"/>
  <c r="F95" i="19"/>
  <c r="G95" i="19"/>
  <c r="D96" i="19"/>
  <c r="E96" i="19"/>
  <c r="F96" i="19"/>
  <c r="G96" i="19"/>
  <c r="D97" i="19"/>
  <c r="E97" i="19"/>
  <c r="F97" i="19"/>
  <c r="G97" i="19"/>
  <c r="D98" i="19"/>
  <c r="E98" i="19"/>
  <c r="F98" i="19"/>
  <c r="G98" i="19"/>
  <c r="D99" i="19"/>
  <c r="E99" i="19"/>
  <c r="F99" i="19"/>
  <c r="G99" i="19"/>
  <c r="D100" i="19"/>
  <c r="E100" i="19"/>
  <c r="F100" i="19"/>
  <c r="G100" i="19"/>
  <c r="D101" i="19"/>
  <c r="E101" i="19"/>
  <c r="F101" i="19"/>
  <c r="G101" i="19"/>
  <c r="D102" i="19"/>
  <c r="E102" i="19"/>
  <c r="F102" i="19"/>
  <c r="G102" i="19"/>
  <c r="D103" i="19"/>
  <c r="E103" i="19"/>
  <c r="F103" i="19"/>
  <c r="G103" i="19"/>
  <c r="D104" i="19"/>
  <c r="E104" i="19"/>
  <c r="F104" i="19"/>
  <c r="G104" i="19"/>
  <c r="D105" i="19"/>
  <c r="E105" i="19"/>
  <c r="F105" i="19"/>
  <c r="G105" i="19"/>
  <c r="D106" i="19"/>
  <c r="E106" i="19"/>
  <c r="F106" i="19"/>
  <c r="G106" i="19"/>
  <c r="D107" i="19"/>
  <c r="E107" i="19"/>
  <c r="F107" i="19"/>
  <c r="G107" i="19"/>
  <c r="D108" i="19"/>
  <c r="E108" i="19"/>
  <c r="F108" i="19"/>
  <c r="G108" i="19"/>
  <c r="D109" i="19"/>
  <c r="E109" i="19"/>
  <c r="F109" i="19"/>
  <c r="G109" i="19"/>
  <c r="D110" i="19"/>
  <c r="E110" i="19"/>
  <c r="F110" i="19"/>
  <c r="G110" i="19"/>
  <c r="D111" i="19"/>
  <c r="E111" i="19"/>
  <c r="F111" i="19"/>
  <c r="G111" i="19"/>
  <c r="D112" i="19"/>
  <c r="E112" i="19"/>
  <c r="F112" i="19"/>
  <c r="G112" i="19"/>
  <c r="D113" i="19"/>
  <c r="E113" i="19"/>
  <c r="F113" i="19"/>
  <c r="G113" i="19"/>
  <c r="D114" i="19"/>
  <c r="E114" i="19"/>
  <c r="F114" i="19"/>
  <c r="G114" i="19"/>
  <c r="D115" i="19"/>
  <c r="E115" i="19"/>
  <c r="F115" i="19"/>
  <c r="G115" i="19"/>
  <c r="D116" i="19"/>
  <c r="E116" i="19"/>
  <c r="F116" i="19"/>
  <c r="G116" i="19"/>
  <c r="D117" i="19"/>
  <c r="E117" i="19"/>
  <c r="F117" i="19"/>
  <c r="G117" i="19"/>
  <c r="D118" i="19"/>
  <c r="E118" i="19"/>
  <c r="F118" i="19"/>
  <c r="G118" i="19"/>
  <c r="D119" i="19"/>
  <c r="E119" i="19"/>
  <c r="F119" i="19"/>
  <c r="G119" i="19"/>
  <c r="D120" i="19"/>
  <c r="E120" i="19"/>
  <c r="F120" i="19"/>
  <c r="G120" i="19"/>
  <c r="D121" i="19"/>
  <c r="E121" i="19"/>
  <c r="F121" i="19"/>
  <c r="G121" i="19"/>
  <c r="D122" i="19"/>
  <c r="E122" i="19"/>
  <c r="F122" i="19"/>
  <c r="G122" i="19"/>
  <c r="D123" i="19"/>
  <c r="E123" i="19"/>
  <c r="F123" i="19"/>
  <c r="G123" i="19"/>
  <c r="D124" i="19"/>
  <c r="E124" i="19"/>
  <c r="F124" i="19"/>
  <c r="G124" i="19"/>
  <c r="D125" i="19"/>
  <c r="E125" i="19"/>
  <c r="F125" i="19"/>
  <c r="G125" i="19"/>
  <c r="D126" i="19"/>
  <c r="E126" i="19"/>
  <c r="F126" i="19"/>
  <c r="G126" i="19"/>
  <c r="D127" i="19"/>
  <c r="E127" i="19"/>
  <c r="F127" i="19"/>
  <c r="G127" i="19"/>
  <c r="D128" i="19"/>
  <c r="E128" i="19"/>
  <c r="F128" i="19"/>
  <c r="G128" i="19"/>
  <c r="D129" i="19"/>
  <c r="E129" i="19"/>
  <c r="F129" i="19"/>
  <c r="G129" i="19"/>
  <c r="D130" i="19"/>
  <c r="E130" i="19"/>
  <c r="F130" i="19"/>
  <c r="G130" i="19"/>
  <c r="D131" i="19"/>
  <c r="E131" i="19"/>
  <c r="F131" i="19"/>
  <c r="G131" i="19"/>
  <c r="D132" i="19"/>
  <c r="E132" i="19"/>
  <c r="F132" i="19"/>
  <c r="G132" i="19"/>
  <c r="D133" i="19"/>
  <c r="E133" i="19"/>
  <c r="F133" i="19"/>
  <c r="G133" i="19"/>
  <c r="D134" i="19"/>
  <c r="E134" i="19"/>
  <c r="F134" i="19"/>
  <c r="G134" i="19"/>
  <c r="D135" i="19"/>
  <c r="E135" i="19"/>
  <c r="F135" i="19"/>
  <c r="G135" i="19"/>
  <c r="D136" i="19"/>
  <c r="E136" i="19"/>
  <c r="F136" i="19"/>
  <c r="G136" i="19"/>
  <c r="D137" i="19"/>
  <c r="E137" i="19"/>
  <c r="F137" i="19"/>
  <c r="G137" i="19"/>
  <c r="D138" i="19"/>
  <c r="E138" i="19"/>
  <c r="F138" i="19"/>
  <c r="G138" i="19"/>
  <c r="D139" i="19"/>
  <c r="E139" i="19"/>
  <c r="F139" i="19"/>
  <c r="G139" i="19"/>
  <c r="D140" i="19"/>
  <c r="E140" i="19"/>
  <c r="F140" i="19"/>
  <c r="G140" i="19"/>
  <c r="D141" i="19"/>
  <c r="E141" i="19"/>
  <c r="F141" i="19"/>
  <c r="G141" i="19"/>
  <c r="D142" i="19"/>
  <c r="E142" i="19"/>
  <c r="F142" i="19"/>
  <c r="G142" i="19"/>
  <c r="D143" i="19"/>
  <c r="E143" i="19"/>
  <c r="F143" i="19"/>
  <c r="G143" i="19"/>
  <c r="D144" i="19"/>
  <c r="E144" i="19"/>
  <c r="F144" i="19"/>
  <c r="G144" i="19"/>
  <c r="D145" i="19"/>
  <c r="E145" i="19"/>
  <c r="F145" i="19"/>
  <c r="G145" i="19"/>
  <c r="D146" i="19"/>
  <c r="E146" i="19"/>
  <c r="F146" i="19"/>
  <c r="G146" i="19"/>
  <c r="D147" i="19"/>
  <c r="E147" i="19"/>
  <c r="F147" i="19"/>
  <c r="G147" i="19"/>
  <c r="D148" i="19"/>
  <c r="E148" i="19"/>
  <c r="F148" i="19"/>
  <c r="G148" i="19"/>
  <c r="D149" i="19"/>
  <c r="E149" i="19"/>
  <c r="F149" i="19"/>
  <c r="G149" i="19"/>
  <c r="D150" i="19"/>
  <c r="E150" i="19"/>
  <c r="F150" i="19"/>
  <c r="G150" i="19"/>
  <c r="D151" i="19"/>
  <c r="E151" i="19"/>
  <c r="F151" i="19"/>
  <c r="G151" i="19"/>
  <c r="D152" i="19"/>
  <c r="E152" i="19"/>
  <c r="F152" i="19"/>
  <c r="G152" i="19"/>
  <c r="D153" i="19"/>
  <c r="E153" i="19"/>
  <c r="F153" i="19"/>
  <c r="G153" i="19"/>
  <c r="D154" i="19"/>
  <c r="E154" i="19"/>
  <c r="F154" i="19"/>
  <c r="G154" i="19"/>
  <c r="D155" i="19"/>
  <c r="E155" i="19"/>
  <c r="F155" i="19"/>
  <c r="G155" i="19"/>
  <c r="D156" i="19"/>
  <c r="E156" i="19"/>
  <c r="F156" i="19"/>
  <c r="G156" i="19"/>
  <c r="D157" i="19"/>
  <c r="E157" i="19"/>
  <c r="F157" i="19"/>
  <c r="G157" i="19"/>
  <c r="D158" i="19"/>
  <c r="E158" i="19"/>
  <c r="F158" i="19"/>
  <c r="G158" i="19"/>
  <c r="D159" i="19"/>
  <c r="E159" i="19"/>
  <c r="F159" i="19"/>
  <c r="G159" i="19"/>
  <c r="D160" i="19"/>
  <c r="E160" i="19"/>
  <c r="F160" i="19"/>
  <c r="G160" i="19"/>
  <c r="D161" i="19"/>
  <c r="E161" i="19"/>
  <c r="F161" i="19"/>
  <c r="G161" i="19"/>
  <c r="D162" i="19"/>
  <c r="E162" i="19"/>
  <c r="F162" i="19"/>
  <c r="G162" i="19"/>
  <c r="D163" i="19"/>
  <c r="E163" i="19"/>
  <c r="F163" i="19"/>
  <c r="G163" i="19"/>
  <c r="D164" i="19"/>
  <c r="E164" i="19"/>
  <c r="F164" i="19"/>
  <c r="G164" i="19"/>
  <c r="D165" i="19"/>
  <c r="E165" i="19"/>
  <c r="F165" i="19"/>
  <c r="G165" i="19"/>
  <c r="D166" i="19"/>
  <c r="E166" i="19"/>
  <c r="F166" i="19"/>
  <c r="G166" i="19"/>
  <c r="D167" i="19"/>
  <c r="E167" i="19"/>
  <c r="F167" i="19"/>
  <c r="G167" i="19"/>
  <c r="D168" i="19"/>
  <c r="E168" i="19"/>
  <c r="F168" i="19"/>
  <c r="G168" i="19"/>
  <c r="D169" i="19"/>
  <c r="E169" i="19"/>
  <c r="F169" i="19"/>
  <c r="G169" i="19"/>
  <c r="D170" i="19"/>
  <c r="E170" i="19"/>
  <c r="F170" i="19"/>
  <c r="G170" i="19"/>
  <c r="D171" i="19"/>
  <c r="E171" i="19"/>
  <c r="F171" i="19"/>
  <c r="G171" i="19"/>
  <c r="D172" i="19"/>
  <c r="E172" i="19"/>
  <c r="F172" i="19"/>
  <c r="G172" i="19"/>
  <c r="D173" i="19"/>
  <c r="E173" i="19"/>
  <c r="F173" i="19"/>
  <c r="G173" i="19"/>
  <c r="D174" i="19"/>
  <c r="E174" i="19"/>
  <c r="F174" i="19"/>
  <c r="G174" i="19"/>
  <c r="D175" i="19"/>
  <c r="E175" i="19"/>
  <c r="F175" i="19"/>
  <c r="G175" i="19"/>
  <c r="D176" i="19"/>
  <c r="E176" i="19"/>
  <c r="F176" i="19"/>
  <c r="G176" i="19"/>
  <c r="D177" i="19"/>
  <c r="E177" i="19"/>
  <c r="F177" i="19"/>
  <c r="G177" i="19"/>
  <c r="D178" i="19"/>
  <c r="E178" i="19"/>
  <c r="F178" i="19"/>
  <c r="G178" i="19"/>
  <c r="D179" i="19"/>
  <c r="E179" i="19"/>
  <c r="F179" i="19"/>
  <c r="G179" i="19"/>
  <c r="D180" i="19"/>
  <c r="E180" i="19"/>
  <c r="F180" i="19"/>
  <c r="G180" i="19"/>
  <c r="D181" i="19"/>
  <c r="E181" i="19"/>
  <c r="F181" i="19"/>
  <c r="G181" i="19"/>
  <c r="D182" i="19"/>
  <c r="E182" i="19"/>
  <c r="F182" i="19"/>
  <c r="G182" i="19"/>
  <c r="D183" i="19"/>
  <c r="E183" i="19"/>
  <c r="F183" i="19"/>
  <c r="G183" i="19"/>
  <c r="D184" i="19"/>
  <c r="E184" i="19"/>
  <c r="F184" i="19"/>
  <c r="G184" i="19"/>
  <c r="D185" i="19"/>
  <c r="E185" i="19"/>
  <c r="F185" i="19"/>
  <c r="G185" i="19"/>
  <c r="D186" i="19"/>
  <c r="E186" i="19"/>
  <c r="F186" i="19"/>
  <c r="G186" i="19"/>
  <c r="D187" i="19"/>
  <c r="E187" i="19"/>
  <c r="F187" i="19"/>
  <c r="G187" i="19"/>
  <c r="D188" i="19"/>
  <c r="E188" i="19"/>
  <c r="F188" i="19"/>
  <c r="G188" i="19"/>
  <c r="D189" i="19"/>
  <c r="E189" i="19"/>
  <c r="F189" i="19"/>
  <c r="G189" i="19"/>
  <c r="D190" i="19"/>
  <c r="E190" i="19"/>
  <c r="F190" i="19"/>
  <c r="G190" i="19"/>
  <c r="D191" i="19"/>
  <c r="E191" i="19"/>
  <c r="F191" i="19"/>
  <c r="G191" i="19"/>
  <c r="D192" i="19"/>
  <c r="E192" i="19"/>
  <c r="F192" i="19"/>
  <c r="G192" i="19"/>
  <c r="D193" i="19"/>
  <c r="E193" i="19"/>
  <c r="F193" i="19"/>
  <c r="G193" i="19"/>
  <c r="D194" i="19"/>
  <c r="E194" i="19"/>
  <c r="F194" i="19"/>
  <c r="G194" i="19"/>
  <c r="D195" i="19"/>
  <c r="E195" i="19"/>
  <c r="F195" i="19"/>
  <c r="G195" i="19"/>
  <c r="D196" i="19"/>
  <c r="E196" i="19"/>
  <c r="F196" i="19"/>
  <c r="G196" i="19"/>
  <c r="D197" i="19"/>
  <c r="E197" i="19"/>
  <c r="F197" i="19"/>
  <c r="G197" i="19"/>
  <c r="D198" i="19"/>
  <c r="E198" i="19"/>
  <c r="F198" i="19"/>
  <c r="G198" i="19"/>
  <c r="D199" i="19"/>
  <c r="E199" i="19"/>
  <c r="F199" i="19"/>
  <c r="G199" i="19"/>
  <c r="D200" i="19"/>
  <c r="E200" i="19"/>
  <c r="F200" i="19"/>
  <c r="G200" i="19"/>
  <c r="D201" i="19"/>
  <c r="E201" i="19"/>
  <c r="F201" i="19"/>
  <c r="G201" i="19"/>
  <c r="D202" i="19"/>
  <c r="E202" i="19"/>
  <c r="F202" i="19"/>
  <c r="G202" i="19"/>
  <c r="D203" i="19"/>
  <c r="E203" i="19"/>
  <c r="F203" i="19"/>
  <c r="G203" i="19"/>
  <c r="D204" i="19"/>
  <c r="E204" i="19"/>
  <c r="F204" i="19"/>
  <c r="G204" i="19"/>
  <c r="D205" i="19"/>
  <c r="E205" i="19"/>
  <c r="F205" i="19"/>
  <c r="G205" i="19"/>
  <c r="D206" i="19"/>
  <c r="E206" i="19"/>
  <c r="F206" i="19"/>
  <c r="G206" i="19"/>
  <c r="D207" i="19"/>
  <c r="E207" i="19"/>
  <c r="F207" i="19"/>
  <c r="G207" i="19"/>
  <c r="D208" i="19"/>
  <c r="E208" i="19"/>
  <c r="F208" i="19"/>
  <c r="G208" i="19"/>
  <c r="D209" i="19"/>
  <c r="E209" i="19"/>
  <c r="F209" i="19"/>
  <c r="G209" i="19"/>
  <c r="D210" i="19"/>
  <c r="E210" i="19"/>
  <c r="F210" i="19"/>
  <c r="G210" i="19"/>
  <c r="D211" i="19"/>
  <c r="E211" i="19"/>
  <c r="F211" i="19"/>
  <c r="G211" i="19"/>
  <c r="D212" i="19"/>
  <c r="E212" i="19"/>
  <c r="F212" i="19"/>
  <c r="G212" i="19"/>
  <c r="D213" i="19"/>
  <c r="E213" i="19"/>
  <c r="F213" i="19"/>
  <c r="G213" i="19"/>
  <c r="D214" i="19"/>
  <c r="E214" i="19"/>
  <c r="F214" i="19"/>
  <c r="G214" i="19"/>
  <c r="D215" i="19"/>
  <c r="E215" i="19"/>
  <c r="F215" i="19"/>
  <c r="G215" i="19"/>
  <c r="D216" i="19"/>
  <c r="E216" i="19"/>
  <c r="F216" i="19"/>
  <c r="G216" i="19"/>
  <c r="D217" i="19"/>
  <c r="E217" i="19"/>
  <c r="F217" i="19"/>
  <c r="G217" i="19"/>
  <c r="D218" i="19"/>
  <c r="E218" i="19"/>
  <c r="F218" i="19"/>
  <c r="G218" i="19"/>
  <c r="D219" i="19"/>
  <c r="E219" i="19"/>
  <c r="F219" i="19"/>
  <c r="G219" i="19"/>
  <c r="D220" i="19"/>
  <c r="E220" i="19"/>
  <c r="F220" i="19"/>
  <c r="G220" i="19"/>
  <c r="D221" i="19"/>
  <c r="E221" i="19"/>
  <c r="F221" i="19"/>
  <c r="G221" i="19"/>
  <c r="D222" i="19"/>
  <c r="E222" i="19"/>
  <c r="F222" i="19"/>
  <c r="G222" i="19"/>
  <c r="D223" i="19"/>
  <c r="E223" i="19"/>
  <c r="F223" i="19"/>
  <c r="G223" i="19"/>
  <c r="D224" i="19"/>
  <c r="E224" i="19"/>
  <c r="F224" i="19"/>
  <c r="G224" i="19"/>
  <c r="D225" i="19"/>
  <c r="E225" i="19"/>
  <c r="F225" i="19"/>
  <c r="G225" i="19"/>
  <c r="D226" i="19"/>
  <c r="E226" i="19"/>
  <c r="F226" i="19"/>
  <c r="G226" i="19"/>
  <c r="D227" i="19"/>
  <c r="E227" i="19"/>
  <c r="F227" i="19"/>
  <c r="G227" i="19"/>
  <c r="D228" i="19"/>
  <c r="E228" i="19"/>
  <c r="F228" i="19"/>
  <c r="G228" i="19"/>
  <c r="D229" i="19"/>
  <c r="E229" i="19"/>
  <c r="F229" i="19"/>
  <c r="G229" i="19"/>
  <c r="D230" i="19"/>
  <c r="E230" i="19"/>
  <c r="F230" i="19"/>
  <c r="G230" i="19"/>
  <c r="D231" i="19"/>
  <c r="E231" i="19"/>
  <c r="F231" i="19"/>
  <c r="G231" i="19"/>
  <c r="D232" i="19"/>
  <c r="E232" i="19"/>
  <c r="F232" i="19"/>
  <c r="G232" i="19"/>
  <c r="D233" i="19"/>
  <c r="E233" i="19"/>
  <c r="F233" i="19"/>
  <c r="G233" i="19"/>
  <c r="D234" i="19"/>
  <c r="E234" i="19"/>
  <c r="F234" i="19"/>
  <c r="G234" i="19"/>
  <c r="D235" i="19"/>
  <c r="E235" i="19"/>
  <c r="F235" i="19"/>
  <c r="G235" i="19"/>
  <c r="D236" i="19"/>
  <c r="E236" i="19"/>
  <c r="F236" i="19"/>
  <c r="G236" i="19"/>
  <c r="D237" i="19"/>
  <c r="E237" i="19"/>
  <c r="F237" i="19"/>
  <c r="G237" i="19"/>
  <c r="D238" i="19"/>
  <c r="E238" i="19"/>
  <c r="F238" i="19"/>
  <c r="G238" i="19"/>
  <c r="D239" i="19"/>
  <c r="E239" i="19"/>
  <c r="F239" i="19"/>
  <c r="G239" i="19"/>
  <c r="D240" i="19"/>
  <c r="E240" i="19"/>
  <c r="F240" i="19"/>
  <c r="G240" i="19"/>
  <c r="D241" i="19"/>
  <c r="E241" i="19"/>
  <c r="F241" i="19"/>
  <c r="G241" i="19"/>
  <c r="D242" i="19"/>
  <c r="E242" i="19"/>
  <c r="F242" i="19"/>
  <c r="G242" i="19"/>
  <c r="D243" i="19"/>
  <c r="E243" i="19"/>
  <c r="F243" i="19"/>
  <c r="G243" i="19"/>
  <c r="D244" i="19"/>
  <c r="E244" i="19"/>
  <c r="F244" i="19"/>
  <c r="G244" i="19"/>
  <c r="D245" i="19"/>
  <c r="E245" i="19"/>
  <c r="F245" i="19"/>
  <c r="G245" i="19"/>
  <c r="D246" i="19"/>
  <c r="E246" i="19"/>
  <c r="F246" i="19"/>
  <c r="G246" i="19"/>
  <c r="D247" i="19"/>
  <c r="E247" i="19"/>
  <c r="F247" i="19"/>
  <c r="G247" i="19"/>
  <c r="D248" i="19"/>
  <c r="E248" i="19"/>
  <c r="F248" i="19"/>
  <c r="G248" i="19"/>
  <c r="D249" i="19"/>
  <c r="E249" i="19"/>
  <c r="F249" i="19"/>
  <c r="G249" i="19"/>
  <c r="D250" i="19"/>
  <c r="E250" i="19"/>
  <c r="F250" i="19"/>
  <c r="G250" i="19"/>
  <c r="D251" i="19"/>
  <c r="E251" i="19"/>
  <c r="F251" i="19"/>
  <c r="G251" i="19"/>
  <c r="D252" i="19"/>
  <c r="E252" i="19"/>
  <c r="F252" i="19"/>
  <c r="G252" i="19"/>
  <c r="D253" i="19"/>
  <c r="E253" i="19"/>
  <c r="F253" i="19"/>
  <c r="G253" i="19"/>
  <c r="D254" i="19"/>
  <c r="E254" i="19"/>
  <c r="F254" i="19"/>
  <c r="G254" i="19"/>
  <c r="D255" i="19"/>
  <c r="E255" i="19"/>
  <c r="F255" i="19"/>
  <c r="G255" i="19"/>
  <c r="D256" i="19"/>
  <c r="E256" i="19"/>
  <c r="F256" i="19"/>
  <c r="G256" i="19"/>
  <c r="D257" i="19"/>
  <c r="E257" i="19"/>
  <c r="F257" i="19"/>
  <c r="G257" i="19"/>
  <c r="D258" i="19"/>
  <c r="E258" i="19"/>
  <c r="F258" i="19"/>
  <c r="G258" i="19"/>
  <c r="D259" i="19"/>
  <c r="E259" i="19"/>
  <c r="F259" i="19"/>
  <c r="G259" i="19"/>
  <c r="D260" i="19"/>
  <c r="E260" i="19"/>
  <c r="F260" i="19"/>
  <c r="G260" i="19"/>
  <c r="D261" i="19"/>
  <c r="E261" i="19"/>
  <c r="F261" i="19"/>
  <c r="G261" i="19"/>
  <c r="D262" i="19"/>
  <c r="E262" i="19"/>
  <c r="F262" i="19"/>
  <c r="G262" i="19"/>
  <c r="D263" i="19"/>
  <c r="E263" i="19"/>
  <c r="F263" i="19"/>
  <c r="G263" i="19"/>
  <c r="D264" i="19"/>
  <c r="E264" i="19"/>
  <c r="F264" i="19"/>
  <c r="G264" i="19"/>
  <c r="D265" i="19"/>
  <c r="E265" i="19"/>
  <c r="F265" i="19"/>
  <c r="G265" i="19"/>
  <c r="D266" i="19"/>
  <c r="E266" i="19"/>
  <c r="F266" i="19"/>
  <c r="G266" i="19"/>
  <c r="D267" i="19"/>
  <c r="E267" i="19"/>
  <c r="F267" i="19"/>
  <c r="G267" i="19"/>
  <c r="D268" i="19"/>
  <c r="E268" i="19"/>
  <c r="F268" i="19"/>
  <c r="G268" i="19"/>
  <c r="D269" i="19"/>
  <c r="E269" i="19"/>
  <c r="F269" i="19"/>
  <c r="G269" i="19"/>
  <c r="D270" i="19"/>
  <c r="E270" i="19"/>
  <c r="F270" i="19"/>
  <c r="G270" i="19"/>
  <c r="D271" i="19"/>
  <c r="E271" i="19"/>
  <c r="F271" i="19"/>
  <c r="G271" i="19"/>
  <c r="D272" i="19"/>
  <c r="E272" i="19"/>
  <c r="F272" i="19"/>
  <c r="G272" i="19"/>
  <c r="D273" i="19"/>
  <c r="E273" i="19"/>
  <c r="F273" i="19"/>
  <c r="G273" i="19"/>
  <c r="D274" i="19"/>
  <c r="E274" i="19"/>
  <c r="F274" i="19"/>
  <c r="G274" i="19"/>
  <c r="D275" i="19"/>
  <c r="E275" i="19"/>
  <c r="F275" i="19"/>
  <c r="G275" i="19"/>
  <c r="D276" i="19"/>
  <c r="E276" i="19"/>
  <c r="F276" i="19"/>
  <c r="G276" i="19"/>
  <c r="D277" i="19"/>
  <c r="E277" i="19"/>
  <c r="F277" i="19"/>
  <c r="G277" i="19"/>
  <c r="D278" i="19"/>
  <c r="E278" i="19"/>
  <c r="F278" i="19"/>
  <c r="G278" i="19"/>
  <c r="D279" i="19"/>
  <c r="E279" i="19"/>
  <c r="F279" i="19"/>
  <c r="G279" i="19"/>
  <c r="D280" i="19"/>
  <c r="E280" i="19"/>
  <c r="F280" i="19"/>
  <c r="G280" i="19"/>
  <c r="D281" i="19"/>
  <c r="E281" i="19"/>
  <c r="F281" i="19"/>
  <c r="G281" i="19"/>
  <c r="D282" i="19"/>
  <c r="E282" i="19"/>
  <c r="F282" i="19"/>
  <c r="G282" i="19"/>
  <c r="D283" i="19"/>
  <c r="E283" i="19"/>
  <c r="F283" i="19"/>
  <c r="G283" i="19"/>
  <c r="D284" i="19"/>
  <c r="E284" i="19"/>
  <c r="F284" i="19"/>
  <c r="G284" i="19"/>
  <c r="D285" i="19"/>
  <c r="E285" i="19"/>
  <c r="F285" i="19"/>
  <c r="G285" i="19"/>
  <c r="D286" i="19"/>
  <c r="E286" i="19"/>
  <c r="F286" i="19"/>
  <c r="G286" i="19"/>
  <c r="D287" i="19"/>
  <c r="E287" i="19"/>
  <c r="F287" i="19"/>
  <c r="G287" i="19"/>
  <c r="D288" i="19"/>
  <c r="E288" i="19"/>
  <c r="F288" i="19"/>
  <c r="G288" i="19"/>
  <c r="D289" i="19"/>
  <c r="E289" i="19"/>
  <c r="F289" i="19"/>
  <c r="G289" i="19"/>
  <c r="D290" i="19"/>
  <c r="E290" i="19"/>
  <c r="F290" i="19"/>
  <c r="G290" i="19"/>
  <c r="D291" i="19"/>
  <c r="E291" i="19"/>
  <c r="F291" i="19"/>
  <c r="G291" i="19"/>
  <c r="D292" i="19"/>
  <c r="E292" i="19"/>
  <c r="F292" i="19"/>
  <c r="G292" i="19"/>
  <c r="D293" i="19"/>
  <c r="E293" i="19"/>
  <c r="F293" i="19"/>
  <c r="G293" i="19"/>
  <c r="D294" i="19"/>
  <c r="E294" i="19"/>
  <c r="F294" i="19"/>
  <c r="G294" i="19"/>
  <c r="D295" i="19"/>
  <c r="E295" i="19"/>
  <c r="F295" i="19"/>
  <c r="G295" i="19"/>
  <c r="D296" i="19"/>
  <c r="E296" i="19"/>
  <c r="F296" i="19"/>
  <c r="G296" i="19"/>
  <c r="D297" i="19"/>
  <c r="E297" i="19"/>
  <c r="F297" i="19"/>
  <c r="G297" i="19"/>
  <c r="D298" i="19"/>
  <c r="E298" i="19"/>
  <c r="F298" i="19"/>
  <c r="G298" i="19"/>
  <c r="D299" i="19"/>
  <c r="E299" i="19"/>
  <c r="F299" i="19"/>
  <c r="G299" i="19"/>
  <c r="D300" i="19"/>
  <c r="E300" i="19"/>
  <c r="F300" i="19"/>
  <c r="G300" i="19"/>
  <c r="D301" i="19"/>
  <c r="E301" i="19"/>
  <c r="F301" i="19"/>
  <c r="G301" i="19"/>
  <c r="D302" i="19"/>
  <c r="E302" i="19"/>
  <c r="F302" i="19"/>
  <c r="G302" i="19"/>
  <c r="D303" i="19"/>
  <c r="E303" i="19"/>
  <c r="F303" i="19"/>
  <c r="G303" i="19"/>
  <c r="D304" i="19"/>
  <c r="E304" i="19"/>
  <c r="F304" i="19"/>
  <c r="G304" i="19"/>
  <c r="D305" i="19"/>
  <c r="E305" i="19"/>
  <c r="F305" i="19"/>
  <c r="G305" i="19"/>
  <c r="D306" i="19"/>
  <c r="E306" i="19"/>
  <c r="F306" i="19"/>
  <c r="G306" i="19"/>
  <c r="D307" i="19"/>
  <c r="E307" i="19"/>
  <c r="F307" i="19"/>
  <c r="G307" i="19"/>
  <c r="D308" i="19"/>
  <c r="E308" i="19"/>
  <c r="F308" i="19"/>
  <c r="G308" i="19"/>
  <c r="D309" i="19"/>
  <c r="E309" i="19"/>
  <c r="F309" i="19"/>
  <c r="G309" i="19"/>
  <c r="D310" i="19"/>
  <c r="E310" i="19"/>
  <c r="F310" i="19"/>
  <c r="G310" i="19"/>
  <c r="D311" i="19"/>
  <c r="E311" i="19"/>
  <c r="F311" i="19"/>
  <c r="G311" i="19"/>
  <c r="D312" i="19"/>
  <c r="E312" i="19"/>
  <c r="F312" i="19"/>
  <c r="G312" i="19"/>
  <c r="D313" i="19"/>
  <c r="E313" i="19"/>
  <c r="F313" i="19"/>
  <c r="G313" i="19"/>
  <c r="D314" i="19"/>
  <c r="E314" i="19"/>
  <c r="F314" i="19"/>
  <c r="G314" i="19"/>
  <c r="D315" i="19"/>
  <c r="E315" i="19"/>
  <c r="F315" i="19"/>
  <c r="G315" i="19"/>
  <c r="D316" i="19"/>
  <c r="E316" i="19"/>
  <c r="F316" i="19"/>
  <c r="G316" i="19"/>
  <c r="D317" i="19"/>
  <c r="E317" i="19"/>
  <c r="F317" i="19"/>
  <c r="G317" i="19"/>
  <c r="D318" i="19"/>
  <c r="E318" i="19"/>
  <c r="F318" i="19"/>
  <c r="G318" i="19"/>
  <c r="D319" i="19"/>
  <c r="E319" i="19"/>
  <c r="F319" i="19"/>
  <c r="G319" i="19"/>
  <c r="D320" i="19"/>
  <c r="E320" i="19"/>
  <c r="F320" i="19"/>
  <c r="G320" i="19"/>
  <c r="D321" i="19"/>
  <c r="E321" i="19"/>
  <c r="F321" i="19"/>
  <c r="G321" i="19"/>
  <c r="D322" i="19"/>
  <c r="E322" i="19"/>
  <c r="F322" i="19"/>
  <c r="G322" i="19"/>
  <c r="D323" i="19"/>
  <c r="E323" i="19"/>
  <c r="F323" i="19"/>
  <c r="G323" i="19"/>
  <c r="D324" i="19"/>
  <c r="E324" i="19"/>
  <c r="F324" i="19"/>
  <c r="G324" i="19"/>
  <c r="D325" i="19"/>
  <c r="E325" i="19"/>
  <c r="F325" i="19"/>
  <c r="G325" i="19"/>
  <c r="D326" i="19"/>
  <c r="E326" i="19"/>
  <c r="F326" i="19"/>
  <c r="G326" i="19"/>
  <c r="D327" i="19"/>
  <c r="E327" i="19"/>
  <c r="F327" i="19"/>
  <c r="G327" i="19"/>
  <c r="D328" i="19"/>
  <c r="E328" i="19"/>
  <c r="F328" i="19"/>
  <c r="G328" i="19"/>
  <c r="D329" i="19"/>
  <c r="E329" i="19"/>
  <c r="F329" i="19"/>
  <c r="G329" i="19"/>
  <c r="D330" i="19"/>
  <c r="E330" i="19"/>
  <c r="F330" i="19"/>
  <c r="G330" i="19"/>
  <c r="D331" i="19"/>
  <c r="E331" i="19"/>
  <c r="F331" i="19"/>
  <c r="G331" i="19"/>
  <c r="D332" i="19"/>
  <c r="E332" i="19"/>
  <c r="F332" i="19"/>
  <c r="G332" i="19"/>
  <c r="D333" i="19"/>
  <c r="E333" i="19"/>
  <c r="F333" i="19"/>
  <c r="G333" i="19"/>
  <c r="D334" i="19"/>
  <c r="E334" i="19"/>
  <c r="F334" i="19"/>
  <c r="G334" i="19"/>
  <c r="D335" i="19"/>
  <c r="E335" i="19"/>
  <c r="F335" i="19"/>
  <c r="G335" i="19"/>
  <c r="D336" i="19"/>
  <c r="E336" i="19"/>
  <c r="F336" i="19"/>
  <c r="G336" i="19"/>
  <c r="D337" i="19"/>
  <c r="E337" i="19"/>
  <c r="F337" i="19"/>
  <c r="G337" i="19"/>
  <c r="D338" i="19"/>
  <c r="E338" i="19"/>
  <c r="F338" i="19"/>
  <c r="G338" i="19"/>
  <c r="D339" i="19"/>
  <c r="E339" i="19"/>
  <c r="F339" i="19"/>
  <c r="G339" i="19"/>
  <c r="D340" i="19"/>
  <c r="E340" i="19"/>
  <c r="F340" i="19"/>
  <c r="G340" i="19"/>
  <c r="D341" i="19"/>
  <c r="E341" i="19"/>
  <c r="F341" i="19"/>
  <c r="G341" i="19"/>
  <c r="D342" i="19"/>
  <c r="E342" i="19"/>
  <c r="F342" i="19"/>
  <c r="G342" i="19"/>
  <c r="D343" i="19"/>
  <c r="E343" i="19"/>
  <c r="F343" i="19"/>
  <c r="G343" i="19"/>
  <c r="D344" i="19"/>
  <c r="E344" i="19"/>
  <c r="F344" i="19"/>
  <c r="G344" i="19"/>
  <c r="D345" i="19"/>
  <c r="E345" i="19"/>
  <c r="F345" i="19"/>
  <c r="G345" i="19"/>
  <c r="D346" i="19"/>
  <c r="E346" i="19"/>
  <c r="F346" i="19"/>
  <c r="G346" i="19"/>
  <c r="D347" i="19"/>
  <c r="E347" i="19"/>
  <c r="F347" i="19"/>
  <c r="G347" i="19"/>
  <c r="D348" i="19"/>
  <c r="E348" i="19"/>
  <c r="F348" i="19"/>
  <c r="G348" i="19"/>
  <c r="D349" i="19"/>
  <c r="E349" i="19"/>
  <c r="F349" i="19"/>
  <c r="G349" i="19"/>
  <c r="D350" i="19"/>
  <c r="E350" i="19"/>
  <c r="F350" i="19"/>
  <c r="G350" i="19"/>
  <c r="D351" i="19"/>
  <c r="E351" i="19"/>
  <c r="F351" i="19"/>
  <c r="G351" i="19"/>
  <c r="D352" i="19"/>
  <c r="E352" i="19"/>
  <c r="F352" i="19"/>
  <c r="G352" i="19"/>
  <c r="D353" i="19"/>
  <c r="E353" i="19"/>
  <c r="F353" i="19"/>
  <c r="G353" i="19"/>
  <c r="D354" i="19"/>
  <c r="E354" i="19"/>
  <c r="F354" i="19"/>
  <c r="G354" i="19"/>
  <c r="D355" i="19"/>
  <c r="E355" i="19"/>
  <c r="F355" i="19"/>
  <c r="G355" i="19"/>
  <c r="D356" i="19"/>
  <c r="E356" i="19"/>
  <c r="F356" i="19"/>
  <c r="G356" i="19"/>
  <c r="D357" i="19"/>
  <c r="E357" i="19"/>
  <c r="F357" i="19"/>
  <c r="G357" i="19"/>
  <c r="D358" i="19"/>
  <c r="E358" i="19"/>
  <c r="F358" i="19"/>
  <c r="G358" i="19"/>
  <c r="D359" i="19"/>
  <c r="E359" i="19"/>
  <c r="F359" i="19"/>
  <c r="G359" i="19"/>
  <c r="D360" i="19"/>
  <c r="E360" i="19"/>
  <c r="F360" i="19"/>
  <c r="G360" i="19"/>
  <c r="D361" i="19"/>
  <c r="E361" i="19"/>
  <c r="F361" i="19"/>
  <c r="G361" i="19"/>
  <c r="D362" i="19"/>
  <c r="E362" i="19"/>
  <c r="F362" i="19"/>
  <c r="G362" i="19"/>
  <c r="D363" i="19"/>
  <c r="E363" i="19"/>
  <c r="F363" i="19"/>
  <c r="G363" i="19"/>
  <c r="D364" i="19"/>
  <c r="E364" i="19"/>
  <c r="F364" i="19"/>
  <c r="G364" i="19"/>
  <c r="D365" i="19"/>
  <c r="E365" i="19"/>
  <c r="F365" i="19"/>
  <c r="G365" i="19"/>
  <c r="D366" i="19"/>
  <c r="E366" i="19"/>
  <c r="F366" i="19"/>
  <c r="G366" i="19"/>
  <c r="D367" i="19"/>
  <c r="E367" i="19"/>
  <c r="F367" i="19"/>
  <c r="G367" i="19"/>
  <c r="D368" i="19"/>
  <c r="E368" i="19"/>
  <c r="F368" i="19"/>
  <c r="G368" i="19"/>
  <c r="D369" i="19"/>
  <c r="E369" i="19"/>
  <c r="F369" i="19"/>
  <c r="G369" i="19"/>
  <c r="D370" i="19"/>
  <c r="E370" i="19"/>
  <c r="F370" i="19"/>
  <c r="G370" i="19"/>
  <c r="D371" i="19"/>
  <c r="E371" i="19"/>
  <c r="F371" i="19"/>
  <c r="G371" i="19"/>
  <c r="D372" i="19"/>
  <c r="E372" i="19"/>
  <c r="F372" i="19"/>
  <c r="G372" i="19"/>
  <c r="D373" i="19"/>
  <c r="E373" i="19"/>
  <c r="F373" i="19"/>
  <c r="G373" i="19"/>
  <c r="D374" i="19"/>
  <c r="E374" i="19"/>
  <c r="F374" i="19"/>
  <c r="G374" i="19"/>
  <c r="D375" i="19"/>
  <c r="E375" i="19"/>
  <c r="F375" i="19"/>
  <c r="G375" i="19"/>
  <c r="D376" i="19"/>
  <c r="E376" i="19"/>
  <c r="F376" i="19"/>
  <c r="G376" i="19"/>
  <c r="D377" i="19"/>
  <c r="E377" i="19"/>
  <c r="F377" i="19"/>
  <c r="G377" i="19"/>
  <c r="D378" i="19"/>
  <c r="E378" i="19"/>
  <c r="F378" i="19"/>
  <c r="G378" i="19"/>
  <c r="D379" i="19"/>
  <c r="E379" i="19"/>
  <c r="F379" i="19"/>
  <c r="G379" i="19"/>
  <c r="D380" i="19"/>
  <c r="E380" i="19"/>
  <c r="F380" i="19"/>
  <c r="G380" i="19"/>
  <c r="D381" i="19"/>
  <c r="E381" i="19"/>
  <c r="F381" i="19"/>
  <c r="G381" i="19"/>
  <c r="D382" i="19"/>
  <c r="E382" i="19"/>
  <c r="F382" i="19"/>
  <c r="G382" i="19"/>
  <c r="D383" i="19"/>
  <c r="E383" i="19"/>
  <c r="F383" i="19"/>
  <c r="G383" i="19"/>
  <c r="D384" i="19"/>
  <c r="E384" i="19"/>
  <c r="F384" i="19"/>
  <c r="G384" i="19"/>
  <c r="D385" i="19"/>
  <c r="E385" i="19"/>
  <c r="F385" i="19"/>
  <c r="G385" i="19"/>
  <c r="D386" i="19"/>
  <c r="E386" i="19"/>
  <c r="F386" i="19"/>
  <c r="G386" i="19"/>
  <c r="D387" i="19"/>
  <c r="E387" i="19"/>
  <c r="F387" i="19"/>
  <c r="G387" i="19"/>
  <c r="D388" i="19"/>
  <c r="E388" i="19"/>
  <c r="F388" i="19"/>
  <c r="G388" i="19"/>
  <c r="D389" i="19"/>
  <c r="E389" i="19"/>
  <c r="F389" i="19"/>
  <c r="G389" i="19"/>
  <c r="D390" i="19"/>
  <c r="E390" i="19"/>
  <c r="F390" i="19"/>
  <c r="G390" i="19"/>
  <c r="D391" i="19"/>
  <c r="E391" i="19"/>
  <c r="F391" i="19"/>
  <c r="G391" i="19"/>
  <c r="D392" i="19"/>
  <c r="E392" i="19"/>
  <c r="F392" i="19"/>
  <c r="G392" i="19"/>
  <c r="D393" i="19"/>
  <c r="E393" i="19"/>
  <c r="F393" i="19"/>
  <c r="G393" i="19"/>
  <c r="D394" i="19"/>
  <c r="E394" i="19"/>
  <c r="F394" i="19"/>
  <c r="G394" i="19"/>
  <c r="D395" i="19"/>
  <c r="E395" i="19"/>
  <c r="F395" i="19"/>
  <c r="G395" i="19"/>
  <c r="D396" i="19"/>
  <c r="E396" i="19"/>
  <c r="F396" i="19"/>
  <c r="G396" i="19"/>
  <c r="D397" i="19"/>
  <c r="E397" i="19"/>
  <c r="F397" i="19"/>
  <c r="G397" i="19"/>
  <c r="D398" i="19"/>
  <c r="E398" i="19"/>
  <c r="F398" i="19"/>
  <c r="G398" i="19"/>
  <c r="D399" i="19"/>
  <c r="E399" i="19"/>
  <c r="F399" i="19"/>
  <c r="G399" i="19"/>
  <c r="D400" i="19"/>
  <c r="E400" i="19"/>
  <c r="F400" i="19"/>
  <c r="G400" i="19"/>
  <c r="D401" i="19"/>
  <c r="E401" i="19"/>
  <c r="F401" i="19"/>
  <c r="G401" i="19"/>
  <c r="D402" i="19"/>
  <c r="E402" i="19"/>
  <c r="F402" i="19"/>
  <c r="G402" i="19"/>
  <c r="D403" i="19"/>
  <c r="E403" i="19"/>
  <c r="F403" i="19"/>
  <c r="G403" i="19"/>
  <c r="D404" i="19"/>
  <c r="E404" i="19"/>
  <c r="F404" i="19"/>
  <c r="G404" i="19"/>
  <c r="D405" i="19"/>
  <c r="E405" i="19"/>
  <c r="F405" i="19"/>
  <c r="G405" i="19"/>
  <c r="D406" i="19"/>
  <c r="E406" i="19"/>
  <c r="F406" i="19"/>
  <c r="G406" i="19"/>
  <c r="D407" i="19"/>
  <c r="E407" i="19"/>
  <c r="F407" i="19"/>
  <c r="G407" i="19"/>
  <c r="D408" i="19"/>
  <c r="E408" i="19"/>
  <c r="F408" i="19"/>
  <c r="G408" i="19"/>
  <c r="D409" i="19"/>
  <c r="E409" i="19"/>
  <c r="F409" i="19"/>
  <c r="G409" i="19"/>
  <c r="D410" i="19"/>
  <c r="E410" i="19"/>
  <c r="F410" i="19"/>
  <c r="G410" i="19"/>
  <c r="D411" i="19"/>
  <c r="E411" i="19"/>
  <c r="F411" i="19"/>
  <c r="G411" i="19"/>
  <c r="D412" i="19"/>
  <c r="E412" i="19"/>
  <c r="F412" i="19"/>
  <c r="G412" i="19"/>
  <c r="D413" i="19"/>
  <c r="E413" i="19"/>
  <c r="F413" i="19"/>
  <c r="G413" i="19"/>
  <c r="D414" i="19"/>
  <c r="E414" i="19"/>
  <c r="F414" i="19"/>
  <c r="G414" i="19"/>
  <c r="D415" i="19"/>
  <c r="E415" i="19"/>
  <c r="F415" i="19"/>
  <c r="G415" i="19"/>
  <c r="D416" i="19"/>
  <c r="E416" i="19"/>
  <c r="F416" i="19"/>
  <c r="G416" i="19"/>
  <c r="D417" i="19"/>
  <c r="E417" i="19"/>
  <c r="F417" i="19"/>
  <c r="G417" i="19"/>
  <c r="D418" i="19"/>
  <c r="E418" i="19"/>
  <c r="F418" i="19"/>
  <c r="G418" i="19"/>
  <c r="D419" i="19"/>
  <c r="E419" i="19"/>
  <c r="F419" i="19"/>
  <c r="G419" i="19"/>
  <c r="D420" i="19"/>
  <c r="E420" i="19"/>
  <c r="F420" i="19"/>
  <c r="G420" i="19"/>
  <c r="D421" i="19"/>
  <c r="E421" i="19"/>
  <c r="F421" i="19"/>
  <c r="G421" i="19"/>
  <c r="D422" i="19"/>
  <c r="E422" i="19"/>
  <c r="F422" i="19"/>
  <c r="G422" i="19"/>
  <c r="D423" i="19"/>
  <c r="E423" i="19"/>
  <c r="F423" i="19"/>
  <c r="G423" i="19"/>
  <c r="D424" i="19"/>
  <c r="E424" i="19"/>
  <c r="F424" i="19"/>
  <c r="G424" i="19"/>
  <c r="D425" i="19"/>
  <c r="E425" i="19"/>
  <c r="F425" i="19"/>
  <c r="G425" i="19"/>
  <c r="D426" i="19"/>
  <c r="E426" i="19"/>
  <c r="F426" i="19"/>
  <c r="G426" i="19"/>
  <c r="D427" i="19"/>
  <c r="E427" i="19"/>
  <c r="F427" i="19"/>
  <c r="G427" i="19"/>
  <c r="D428" i="19"/>
  <c r="E428" i="19"/>
  <c r="F428" i="19"/>
  <c r="G428" i="19"/>
  <c r="D429" i="19"/>
  <c r="E429" i="19"/>
  <c r="F429" i="19"/>
  <c r="G429" i="19"/>
  <c r="D430" i="19"/>
  <c r="E430" i="19"/>
  <c r="F430" i="19"/>
  <c r="G430" i="19"/>
  <c r="D431" i="19"/>
  <c r="E431" i="19"/>
  <c r="F431" i="19"/>
  <c r="G431" i="19"/>
  <c r="D432" i="19"/>
  <c r="E432" i="19"/>
  <c r="F432" i="19"/>
  <c r="G432" i="19"/>
  <c r="D433" i="19"/>
  <c r="E433" i="19"/>
  <c r="F433" i="19"/>
  <c r="G433" i="19"/>
  <c r="D434" i="19"/>
  <c r="E434" i="19"/>
  <c r="F434" i="19"/>
  <c r="G434" i="19"/>
  <c r="D435" i="19"/>
  <c r="E435" i="19"/>
  <c r="F435" i="19"/>
  <c r="G435" i="19"/>
  <c r="D436" i="19"/>
  <c r="E436" i="19"/>
  <c r="F436" i="19"/>
  <c r="G436" i="19"/>
  <c r="D437" i="19"/>
  <c r="E437" i="19"/>
  <c r="F437" i="19"/>
  <c r="G437" i="19"/>
  <c r="D438" i="19"/>
  <c r="E438" i="19"/>
  <c r="F438" i="19"/>
  <c r="G438" i="19"/>
  <c r="D439" i="19"/>
  <c r="E439" i="19"/>
  <c r="F439" i="19"/>
  <c r="G439" i="19"/>
  <c r="D440" i="19"/>
  <c r="E440" i="19"/>
  <c r="F440" i="19"/>
  <c r="G440" i="19"/>
  <c r="D441" i="19"/>
  <c r="E441" i="19"/>
  <c r="F441" i="19"/>
  <c r="G441" i="19"/>
  <c r="D442" i="19"/>
  <c r="E442" i="19"/>
  <c r="F442" i="19"/>
  <c r="G442" i="19"/>
  <c r="D443" i="19"/>
  <c r="E443" i="19"/>
  <c r="F443" i="19"/>
  <c r="G443" i="19"/>
  <c r="D444" i="19"/>
  <c r="E444" i="19"/>
  <c r="F444" i="19"/>
  <c r="G444" i="19"/>
  <c r="D445" i="19"/>
  <c r="E445" i="19"/>
  <c r="F445" i="19"/>
  <c r="G445" i="19"/>
  <c r="D446" i="19"/>
  <c r="E446" i="19"/>
  <c r="F446" i="19"/>
  <c r="G446" i="19"/>
  <c r="D447" i="19"/>
  <c r="E447" i="19"/>
  <c r="F447" i="19"/>
  <c r="G447" i="19"/>
  <c r="D448" i="19"/>
  <c r="E448" i="19"/>
  <c r="F448" i="19"/>
  <c r="G448" i="19"/>
  <c r="D449" i="19"/>
  <c r="E449" i="19"/>
  <c r="F449" i="19"/>
  <c r="G449" i="19"/>
  <c r="D450" i="19"/>
  <c r="E450" i="19"/>
  <c r="F450" i="19"/>
  <c r="G450" i="19"/>
  <c r="D451" i="19"/>
  <c r="E451" i="19"/>
  <c r="F451" i="19"/>
  <c r="G451" i="19"/>
  <c r="D452" i="19"/>
  <c r="E452" i="19"/>
  <c r="F452" i="19"/>
  <c r="G452" i="19"/>
  <c r="D453" i="19"/>
  <c r="E453" i="19"/>
  <c r="F453" i="19"/>
  <c r="G453" i="19"/>
  <c r="D454" i="19"/>
  <c r="E454" i="19"/>
  <c r="F454" i="19"/>
  <c r="G454" i="19"/>
  <c r="D455" i="19"/>
  <c r="E455" i="19"/>
  <c r="F455" i="19"/>
  <c r="G455" i="19"/>
  <c r="D456" i="19"/>
  <c r="E456" i="19"/>
  <c r="F456" i="19"/>
  <c r="G456" i="19"/>
  <c r="D457" i="19"/>
  <c r="E457" i="19"/>
  <c r="F457" i="19"/>
  <c r="G457" i="19"/>
  <c r="D458" i="19"/>
  <c r="E458" i="19"/>
  <c r="F458" i="19"/>
  <c r="G458" i="19"/>
  <c r="D459" i="19"/>
  <c r="E459" i="19"/>
  <c r="F459" i="19"/>
  <c r="G459" i="19"/>
  <c r="D460" i="19"/>
  <c r="E460" i="19"/>
  <c r="F460" i="19"/>
  <c r="G460" i="19"/>
  <c r="D461" i="19"/>
  <c r="E461" i="19"/>
  <c r="F461" i="19"/>
  <c r="G461" i="19"/>
  <c r="D462" i="19"/>
  <c r="E462" i="19"/>
  <c r="F462" i="19"/>
  <c r="G462" i="19"/>
  <c r="D463" i="19"/>
  <c r="E463" i="19"/>
  <c r="F463" i="19"/>
  <c r="G463" i="19"/>
  <c r="D464" i="19"/>
  <c r="E464" i="19"/>
  <c r="F464" i="19"/>
  <c r="G464" i="19"/>
  <c r="D465" i="19"/>
  <c r="E465" i="19"/>
  <c r="F465" i="19"/>
  <c r="G465" i="19"/>
  <c r="D466" i="19"/>
  <c r="E466" i="19"/>
  <c r="F466" i="19"/>
  <c r="G466" i="19"/>
  <c r="D467" i="19"/>
  <c r="E467" i="19"/>
  <c r="F467" i="19"/>
  <c r="G467" i="19"/>
  <c r="D468" i="19"/>
  <c r="E468" i="19"/>
  <c r="F468" i="19"/>
  <c r="G468" i="19"/>
  <c r="D469" i="19"/>
  <c r="E469" i="19"/>
  <c r="F469" i="19"/>
  <c r="G469" i="19"/>
  <c r="D470" i="19"/>
  <c r="E470" i="19"/>
  <c r="F470" i="19"/>
  <c r="G470" i="19"/>
  <c r="D471" i="19"/>
  <c r="E471" i="19"/>
  <c r="F471" i="19"/>
  <c r="G471" i="19"/>
  <c r="D472" i="19"/>
  <c r="E472" i="19"/>
  <c r="F472" i="19"/>
  <c r="G472" i="19"/>
  <c r="D473" i="19"/>
  <c r="E473" i="19"/>
  <c r="F473" i="19"/>
  <c r="G473" i="19"/>
  <c r="D474" i="19"/>
  <c r="E474" i="19"/>
  <c r="F474" i="19"/>
  <c r="G474" i="19"/>
  <c r="D475" i="19"/>
  <c r="E475" i="19"/>
  <c r="F475" i="19"/>
  <c r="G475" i="19"/>
  <c r="D476" i="19"/>
  <c r="E476" i="19"/>
  <c r="F476" i="19"/>
  <c r="G476" i="19"/>
  <c r="D477" i="19"/>
  <c r="E477" i="19"/>
  <c r="F477" i="19"/>
  <c r="G477" i="19"/>
  <c r="D478" i="19"/>
  <c r="E478" i="19"/>
  <c r="F478" i="19"/>
  <c r="G478" i="19"/>
  <c r="D479" i="19"/>
  <c r="E479" i="19"/>
  <c r="F479" i="19"/>
  <c r="G479" i="19"/>
  <c r="D480" i="19"/>
  <c r="E480" i="19"/>
  <c r="F480" i="19"/>
  <c r="G480" i="19"/>
  <c r="D481" i="19"/>
  <c r="E481" i="19"/>
  <c r="F481" i="19"/>
  <c r="G481" i="19"/>
  <c r="D482" i="19"/>
  <c r="E482" i="19"/>
  <c r="F482" i="19"/>
  <c r="G482" i="19"/>
  <c r="D483" i="19"/>
  <c r="E483" i="19"/>
  <c r="F483" i="19"/>
  <c r="G483" i="19"/>
  <c r="D484" i="19"/>
  <c r="E484" i="19"/>
  <c r="F484" i="19"/>
  <c r="G484" i="19"/>
  <c r="D485" i="19"/>
  <c r="E485" i="19"/>
  <c r="F485" i="19"/>
  <c r="G485" i="19"/>
  <c r="D486" i="19"/>
  <c r="E486" i="19"/>
  <c r="F486" i="19"/>
  <c r="G486" i="19"/>
  <c r="D487" i="19"/>
  <c r="E487" i="19"/>
  <c r="F487" i="19"/>
  <c r="G487" i="19"/>
  <c r="D488" i="19"/>
  <c r="E488" i="19"/>
  <c r="F488" i="19"/>
  <c r="G488" i="19"/>
  <c r="D489" i="19"/>
  <c r="E489" i="19"/>
  <c r="F489" i="19"/>
  <c r="G489" i="19"/>
  <c r="D490" i="19"/>
  <c r="E490" i="19"/>
  <c r="F490" i="19"/>
  <c r="G490" i="19"/>
  <c r="D491" i="19"/>
  <c r="E491" i="19"/>
  <c r="F491" i="19"/>
  <c r="G491" i="19"/>
  <c r="D492" i="19"/>
  <c r="E492" i="19"/>
  <c r="F492" i="19"/>
  <c r="G492" i="19"/>
  <c r="D493" i="19"/>
  <c r="E493" i="19"/>
  <c r="F493" i="19"/>
  <c r="G493" i="19"/>
  <c r="D494" i="19"/>
  <c r="E494" i="19"/>
  <c r="F494" i="19"/>
  <c r="G494" i="19"/>
  <c r="D495" i="19"/>
  <c r="E495" i="19"/>
  <c r="F495" i="19"/>
  <c r="G495" i="19"/>
  <c r="D496" i="19"/>
  <c r="E496" i="19"/>
  <c r="F496" i="19"/>
  <c r="G496" i="19"/>
  <c r="D497" i="19"/>
  <c r="E497" i="19"/>
  <c r="F497" i="19"/>
  <c r="G497" i="19"/>
  <c r="D498" i="19"/>
  <c r="E498" i="19"/>
  <c r="F498" i="19"/>
  <c r="G498" i="19"/>
  <c r="D499" i="19"/>
  <c r="E499" i="19"/>
  <c r="F499" i="19"/>
  <c r="G499" i="19"/>
  <c r="D500" i="19"/>
  <c r="E500" i="19"/>
  <c r="F500" i="19"/>
  <c r="G500" i="19"/>
  <c r="D501" i="19"/>
  <c r="E501" i="19"/>
  <c r="F501" i="19"/>
  <c r="G501" i="19"/>
  <c r="D502" i="19"/>
  <c r="E502" i="19"/>
  <c r="F502" i="19"/>
  <c r="G502" i="19"/>
  <c r="D503" i="19"/>
  <c r="E503" i="19"/>
  <c r="F503" i="19"/>
  <c r="G503" i="19"/>
  <c r="D504" i="19"/>
  <c r="E504" i="19"/>
  <c r="F504" i="19"/>
  <c r="G504" i="19"/>
  <c r="D505" i="19"/>
  <c r="E505" i="19"/>
  <c r="F505" i="19"/>
  <c r="G505" i="19"/>
  <c r="D506" i="19"/>
  <c r="E506" i="19"/>
  <c r="F506" i="19"/>
  <c r="G506" i="19"/>
  <c r="D507" i="19"/>
  <c r="E507" i="19"/>
  <c r="F507" i="19"/>
  <c r="G507" i="19"/>
  <c r="D508" i="19"/>
  <c r="E508" i="19"/>
  <c r="F508" i="19"/>
  <c r="G508" i="19"/>
  <c r="D509" i="19"/>
  <c r="E509" i="19"/>
  <c r="F509" i="19"/>
  <c r="G509" i="19"/>
  <c r="D510" i="19"/>
  <c r="E510" i="19"/>
  <c r="F510" i="19"/>
  <c r="G510" i="19"/>
  <c r="D511" i="19"/>
  <c r="E511" i="19"/>
  <c r="F511" i="19"/>
  <c r="G511" i="19"/>
  <c r="D512" i="19"/>
  <c r="E512" i="19"/>
  <c r="F512" i="19"/>
  <c r="G512" i="19"/>
  <c r="D513" i="19"/>
  <c r="E513" i="19"/>
  <c r="F513" i="19"/>
  <c r="G513" i="19"/>
  <c r="D514" i="19"/>
  <c r="E514" i="19"/>
  <c r="F514" i="19"/>
  <c r="G514" i="19"/>
  <c r="D515" i="19"/>
  <c r="E515" i="19"/>
  <c r="F515" i="19"/>
  <c r="G515" i="19"/>
  <c r="D516" i="19"/>
  <c r="E516" i="19"/>
  <c r="F516" i="19"/>
  <c r="G516" i="19"/>
  <c r="D517" i="19"/>
  <c r="E517" i="19"/>
  <c r="F517" i="19"/>
  <c r="G517" i="19"/>
  <c r="D518" i="19"/>
  <c r="E518" i="19"/>
  <c r="F518" i="19"/>
  <c r="G518" i="19"/>
  <c r="D519" i="19"/>
  <c r="E519" i="19"/>
  <c r="F519" i="19"/>
  <c r="G519" i="19"/>
  <c r="D520" i="19"/>
  <c r="E520" i="19"/>
  <c r="F520" i="19"/>
  <c r="G520" i="19"/>
  <c r="D521" i="19"/>
  <c r="E521" i="19"/>
  <c r="F521" i="19"/>
  <c r="G521" i="19"/>
  <c r="D522" i="19"/>
  <c r="E522" i="19"/>
  <c r="F522" i="19"/>
  <c r="G522" i="19"/>
  <c r="D523" i="19"/>
  <c r="E523" i="19"/>
  <c r="F523" i="19"/>
  <c r="G523" i="19"/>
  <c r="D524" i="19"/>
  <c r="E524" i="19"/>
  <c r="F524" i="19"/>
  <c r="G524" i="19"/>
  <c r="D525" i="19"/>
  <c r="E525" i="19"/>
  <c r="F525" i="19"/>
  <c r="G525" i="19"/>
  <c r="D526" i="19"/>
  <c r="E526" i="19"/>
  <c r="F526" i="19"/>
  <c r="G526" i="19"/>
  <c r="D527" i="19"/>
  <c r="E527" i="19"/>
  <c r="F527" i="19"/>
  <c r="G527" i="19"/>
  <c r="D528" i="19"/>
  <c r="E528" i="19"/>
  <c r="F528" i="19"/>
  <c r="G528" i="19"/>
  <c r="D529" i="19"/>
  <c r="E529" i="19"/>
  <c r="F529" i="19"/>
  <c r="G529" i="19"/>
  <c r="D530" i="19"/>
  <c r="E530" i="19"/>
  <c r="F530" i="19"/>
  <c r="G530" i="19"/>
  <c r="D531" i="19"/>
  <c r="E531" i="19"/>
  <c r="F531" i="19"/>
  <c r="G531" i="19"/>
  <c r="D532" i="19"/>
  <c r="E532" i="19"/>
  <c r="F532" i="19"/>
  <c r="G532" i="19"/>
  <c r="D533" i="19"/>
  <c r="E533" i="19"/>
  <c r="F533" i="19"/>
  <c r="G533" i="19"/>
  <c r="D534" i="19"/>
  <c r="E534" i="19"/>
  <c r="F534" i="19"/>
  <c r="G534" i="19"/>
  <c r="D535" i="19"/>
  <c r="E535" i="19"/>
  <c r="F535" i="19"/>
  <c r="G535" i="19"/>
  <c r="D536" i="19"/>
  <c r="E536" i="19"/>
  <c r="F536" i="19"/>
  <c r="G536" i="19"/>
  <c r="D537" i="19"/>
  <c r="E537" i="19"/>
  <c r="F537" i="19"/>
  <c r="G537" i="19"/>
  <c r="D538" i="19"/>
  <c r="E538" i="19"/>
  <c r="F538" i="19"/>
  <c r="G538" i="19"/>
  <c r="D539" i="19"/>
  <c r="E539" i="19"/>
  <c r="F539" i="19"/>
  <c r="G539" i="19"/>
  <c r="D540" i="19"/>
  <c r="E540" i="19"/>
  <c r="F540" i="19"/>
  <c r="G540" i="19"/>
  <c r="D541" i="19"/>
  <c r="E541" i="19"/>
  <c r="F541" i="19"/>
  <c r="G541" i="19"/>
  <c r="D542" i="19"/>
  <c r="E542" i="19"/>
  <c r="F542" i="19"/>
  <c r="G542" i="19"/>
  <c r="D543" i="19"/>
  <c r="E543" i="19"/>
  <c r="F543" i="19"/>
  <c r="G543" i="19"/>
  <c r="D544" i="19"/>
  <c r="E544" i="19"/>
  <c r="F544" i="19"/>
  <c r="G544" i="19"/>
  <c r="D545" i="19"/>
  <c r="E545" i="19"/>
  <c r="F545" i="19"/>
  <c r="G545" i="19"/>
  <c r="D546" i="19"/>
  <c r="E546" i="19"/>
  <c r="F546" i="19"/>
  <c r="G546" i="19"/>
  <c r="D547" i="19"/>
  <c r="E547" i="19"/>
  <c r="F547" i="19"/>
  <c r="G547" i="19"/>
  <c r="D548" i="19"/>
  <c r="E548" i="19"/>
  <c r="F548" i="19"/>
  <c r="G548" i="19"/>
  <c r="D549" i="19"/>
  <c r="E549" i="19"/>
  <c r="F549" i="19"/>
  <c r="G549" i="19"/>
  <c r="D550" i="19"/>
  <c r="E550" i="19"/>
  <c r="F550" i="19"/>
  <c r="G550" i="19"/>
  <c r="D551" i="19"/>
  <c r="E551" i="19"/>
  <c r="F551" i="19"/>
  <c r="G551" i="19"/>
  <c r="D552" i="19"/>
  <c r="E552" i="19"/>
  <c r="F552" i="19"/>
  <c r="G552" i="19"/>
  <c r="D553" i="19"/>
  <c r="E553" i="19"/>
  <c r="F553" i="19"/>
  <c r="G553" i="19"/>
  <c r="D554" i="19"/>
  <c r="E554" i="19"/>
  <c r="F554" i="19"/>
  <c r="G554" i="19"/>
  <c r="D555" i="19"/>
  <c r="E555" i="19"/>
  <c r="F555" i="19"/>
  <c r="G555" i="19"/>
  <c r="D556" i="19"/>
  <c r="E556" i="19"/>
  <c r="F556" i="19"/>
  <c r="G556" i="19"/>
  <c r="D557" i="19"/>
  <c r="E557" i="19"/>
  <c r="F557" i="19"/>
  <c r="G557" i="19"/>
  <c r="D558" i="19"/>
  <c r="E558" i="19"/>
  <c r="F558" i="19"/>
  <c r="G558" i="19"/>
  <c r="D559" i="19"/>
  <c r="E559" i="19"/>
  <c r="F559" i="19"/>
  <c r="G559" i="19"/>
  <c r="D560" i="19"/>
  <c r="E560" i="19"/>
  <c r="F560" i="19"/>
  <c r="G560" i="19"/>
  <c r="D561" i="19"/>
  <c r="E561" i="19"/>
  <c r="F561" i="19"/>
  <c r="G561" i="19"/>
  <c r="D562" i="19"/>
  <c r="E562" i="19"/>
  <c r="F562" i="19"/>
  <c r="G562" i="19"/>
  <c r="D563" i="19"/>
  <c r="E563" i="19"/>
  <c r="F563" i="19"/>
  <c r="G563" i="19"/>
  <c r="D564" i="19"/>
  <c r="E564" i="19"/>
  <c r="F564" i="19"/>
  <c r="G564" i="19"/>
  <c r="D565" i="19"/>
  <c r="E565" i="19"/>
  <c r="F565" i="19"/>
  <c r="G565" i="19"/>
  <c r="D566" i="19"/>
  <c r="E566" i="19"/>
  <c r="F566" i="19"/>
  <c r="G566" i="19"/>
  <c r="D567" i="19"/>
  <c r="E567" i="19"/>
  <c r="F567" i="19"/>
  <c r="G567" i="19"/>
  <c r="D568" i="19"/>
  <c r="E568" i="19"/>
  <c r="F568" i="19"/>
  <c r="G568" i="19"/>
  <c r="D569" i="19"/>
  <c r="E569" i="19"/>
  <c r="F569" i="19"/>
  <c r="G569" i="19"/>
  <c r="D570" i="19"/>
  <c r="E570" i="19"/>
  <c r="F570" i="19"/>
  <c r="G570" i="19"/>
  <c r="D571" i="19"/>
  <c r="E571" i="19"/>
  <c r="F571" i="19"/>
  <c r="G571" i="19"/>
  <c r="D572" i="19"/>
  <c r="E572" i="19"/>
  <c r="F572" i="19"/>
  <c r="G572" i="19"/>
  <c r="D573" i="19"/>
  <c r="E573" i="19"/>
  <c r="F573" i="19"/>
  <c r="G573" i="19"/>
  <c r="D574" i="19"/>
  <c r="E574" i="19"/>
  <c r="F574" i="19"/>
  <c r="G574" i="19"/>
  <c r="D575" i="19"/>
  <c r="E575" i="19"/>
  <c r="F575" i="19"/>
  <c r="G575" i="19"/>
  <c r="D576" i="19"/>
  <c r="E576" i="19"/>
  <c r="F576" i="19"/>
  <c r="G576" i="19"/>
  <c r="D577" i="19"/>
  <c r="E577" i="19"/>
  <c r="F577" i="19"/>
  <c r="G577" i="19"/>
  <c r="D578" i="19"/>
  <c r="E578" i="19"/>
  <c r="F578" i="19"/>
  <c r="G578" i="19"/>
  <c r="D579" i="19"/>
  <c r="E579" i="19"/>
  <c r="F579" i="19"/>
  <c r="G579" i="19"/>
  <c r="D580" i="19"/>
  <c r="E580" i="19"/>
  <c r="F580" i="19"/>
  <c r="G580" i="19"/>
  <c r="D581" i="19"/>
  <c r="E581" i="19"/>
  <c r="F581" i="19"/>
  <c r="G581" i="19"/>
  <c r="D582" i="19"/>
  <c r="E582" i="19"/>
  <c r="F582" i="19"/>
  <c r="G582" i="19"/>
  <c r="D583" i="19"/>
  <c r="E583" i="19"/>
  <c r="F583" i="19"/>
  <c r="G583" i="19"/>
  <c r="D584" i="19"/>
  <c r="E584" i="19"/>
  <c r="F584" i="19"/>
  <c r="G584" i="19"/>
  <c r="D585" i="19"/>
  <c r="E585" i="19"/>
  <c r="F585" i="19"/>
  <c r="G585" i="19"/>
  <c r="D586" i="19"/>
  <c r="E586" i="19"/>
  <c r="F586" i="19"/>
  <c r="G586" i="19"/>
  <c r="D587" i="19"/>
  <c r="E587" i="19"/>
  <c r="F587" i="19"/>
  <c r="G587" i="19"/>
  <c r="D588" i="19"/>
  <c r="E588" i="19"/>
  <c r="F588" i="19"/>
  <c r="G588" i="19"/>
  <c r="D589" i="19"/>
  <c r="E589" i="19"/>
  <c r="F589" i="19"/>
  <c r="G589" i="19"/>
  <c r="D590" i="19"/>
  <c r="E590" i="19"/>
  <c r="F590" i="19"/>
  <c r="G590" i="19"/>
  <c r="D591" i="19"/>
  <c r="E591" i="19"/>
  <c r="F591" i="19"/>
  <c r="G591" i="19"/>
  <c r="D592" i="19"/>
  <c r="E592" i="19"/>
  <c r="F592" i="19"/>
  <c r="G592" i="19"/>
  <c r="D593" i="19"/>
  <c r="E593" i="19"/>
  <c r="F593" i="19"/>
  <c r="G593" i="19"/>
  <c r="D594" i="19"/>
  <c r="E594" i="19"/>
  <c r="F594" i="19"/>
  <c r="G594" i="19"/>
  <c r="D595" i="19"/>
  <c r="E595" i="19"/>
  <c r="F595" i="19"/>
  <c r="G595" i="19"/>
  <c r="D596" i="19"/>
  <c r="E596" i="19"/>
  <c r="F596" i="19"/>
  <c r="G596" i="19"/>
  <c r="D597" i="19"/>
  <c r="E597" i="19"/>
  <c r="F597" i="19"/>
  <c r="G597" i="19"/>
  <c r="D598" i="19"/>
  <c r="E598" i="19"/>
  <c r="F598" i="19"/>
  <c r="G598" i="19"/>
  <c r="D599" i="19"/>
  <c r="E599" i="19"/>
  <c r="F599" i="19"/>
  <c r="G599" i="19"/>
  <c r="D600" i="19"/>
  <c r="E600" i="19"/>
  <c r="F600" i="19"/>
  <c r="G600" i="19"/>
  <c r="D601" i="19"/>
  <c r="E601" i="19"/>
  <c r="F601" i="19"/>
  <c r="G601" i="19"/>
  <c r="D602" i="19"/>
  <c r="E602" i="19"/>
  <c r="F602" i="19"/>
  <c r="G602" i="19"/>
  <c r="D603" i="19"/>
  <c r="E603" i="19"/>
  <c r="F603" i="19"/>
  <c r="G603" i="19"/>
  <c r="D604" i="19"/>
  <c r="E604" i="19"/>
  <c r="F604" i="19"/>
  <c r="G604" i="19"/>
  <c r="D605" i="19"/>
  <c r="E605" i="19"/>
  <c r="F605" i="19"/>
  <c r="G605" i="19"/>
  <c r="D606" i="19"/>
  <c r="E606" i="19"/>
  <c r="F606" i="19"/>
  <c r="G606" i="19"/>
  <c r="D607" i="19"/>
  <c r="E607" i="19"/>
  <c r="F607" i="19"/>
  <c r="G607" i="19"/>
  <c r="D608" i="19"/>
  <c r="E608" i="19"/>
  <c r="F608" i="19"/>
  <c r="G608" i="19"/>
  <c r="D609" i="19"/>
  <c r="E609" i="19"/>
  <c r="F609" i="19"/>
  <c r="G609" i="19"/>
  <c r="D610" i="19"/>
  <c r="E610" i="19"/>
  <c r="F610" i="19"/>
  <c r="G610" i="19"/>
  <c r="D611" i="19"/>
  <c r="E611" i="19"/>
  <c r="F611" i="19"/>
  <c r="G611" i="19"/>
  <c r="D612" i="19"/>
  <c r="E612" i="19"/>
  <c r="F612" i="19"/>
  <c r="G612" i="19"/>
  <c r="D613" i="19"/>
  <c r="E613" i="19"/>
  <c r="F613" i="19"/>
  <c r="G613" i="19"/>
  <c r="D614" i="19"/>
  <c r="E614" i="19"/>
  <c r="F614" i="19"/>
  <c r="G614" i="19"/>
  <c r="D615" i="19"/>
  <c r="E615" i="19"/>
  <c r="F615" i="19"/>
  <c r="G615" i="19"/>
  <c r="D616" i="19"/>
  <c r="E616" i="19"/>
  <c r="F616" i="19"/>
  <c r="G616" i="19"/>
  <c r="D617" i="19"/>
  <c r="E617" i="19"/>
  <c r="F617" i="19"/>
  <c r="G617" i="19"/>
  <c r="D618" i="19"/>
  <c r="E618" i="19"/>
  <c r="F618" i="19"/>
  <c r="G618" i="19"/>
  <c r="D619" i="19"/>
  <c r="E619" i="19"/>
  <c r="F619" i="19"/>
  <c r="G619" i="19"/>
  <c r="D620" i="19"/>
  <c r="E620" i="19"/>
  <c r="F620" i="19"/>
  <c r="G620" i="19"/>
  <c r="D621" i="19"/>
  <c r="E621" i="19"/>
  <c r="F621" i="19"/>
  <c r="G621" i="19"/>
  <c r="D622" i="19"/>
  <c r="E622" i="19"/>
  <c r="F622" i="19"/>
  <c r="G622" i="19"/>
  <c r="D623" i="19"/>
  <c r="E623" i="19"/>
  <c r="F623" i="19"/>
  <c r="G623" i="19"/>
  <c r="D624" i="19"/>
  <c r="E624" i="19"/>
  <c r="F624" i="19"/>
  <c r="G624" i="19"/>
  <c r="D625" i="19"/>
  <c r="E625" i="19"/>
  <c r="F625" i="19"/>
  <c r="G625" i="19"/>
  <c r="D626" i="19"/>
  <c r="E626" i="19"/>
  <c r="F626" i="19"/>
  <c r="G626" i="19"/>
  <c r="D627" i="19"/>
  <c r="E627" i="19"/>
  <c r="F627" i="19"/>
  <c r="G627" i="19"/>
  <c r="D628" i="19"/>
  <c r="E628" i="19"/>
  <c r="F628" i="19"/>
  <c r="G628" i="19"/>
  <c r="D629" i="19"/>
  <c r="E629" i="19"/>
  <c r="F629" i="19"/>
  <c r="G629" i="19"/>
  <c r="D630" i="19"/>
  <c r="E630" i="19"/>
  <c r="F630" i="19"/>
  <c r="G630" i="19"/>
  <c r="D631" i="19"/>
  <c r="E631" i="19"/>
  <c r="F631" i="19"/>
  <c r="G631" i="19"/>
  <c r="D632" i="19"/>
  <c r="E632" i="19"/>
  <c r="F632" i="19"/>
  <c r="G632" i="19"/>
  <c r="D633" i="19"/>
  <c r="E633" i="19"/>
  <c r="F633" i="19"/>
  <c r="G633" i="19"/>
  <c r="D634" i="19"/>
  <c r="E634" i="19"/>
  <c r="F634" i="19"/>
  <c r="G634" i="19"/>
  <c r="D635" i="19"/>
  <c r="E635" i="19"/>
  <c r="F635" i="19"/>
  <c r="G635" i="19"/>
  <c r="D636" i="19"/>
  <c r="E636" i="19"/>
  <c r="F636" i="19"/>
  <c r="G636" i="19"/>
  <c r="D637" i="19"/>
  <c r="E637" i="19"/>
  <c r="F637" i="19"/>
  <c r="G637" i="19"/>
  <c r="D638" i="19"/>
  <c r="E638" i="19"/>
  <c r="F638" i="19"/>
  <c r="G638" i="19"/>
  <c r="D639" i="19"/>
  <c r="E639" i="19"/>
  <c r="F639" i="19"/>
  <c r="G639" i="19"/>
  <c r="D640" i="19"/>
  <c r="E640" i="19"/>
  <c r="F640" i="19"/>
  <c r="G640" i="19"/>
  <c r="D641" i="19"/>
  <c r="E641" i="19"/>
  <c r="F641" i="19"/>
  <c r="G641" i="19"/>
  <c r="D642" i="19"/>
  <c r="E642" i="19"/>
  <c r="F642" i="19"/>
  <c r="G642" i="19"/>
  <c r="D643" i="19"/>
  <c r="E643" i="19"/>
  <c r="F643" i="19"/>
  <c r="G643" i="19"/>
  <c r="D644" i="19"/>
  <c r="E644" i="19"/>
  <c r="F644" i="19"/>
  <c r="G644" i="19"/>
  <c r="D645" i="19"/>
  <c r="E645" i="19"/>
  <c r="F645" i="19"/>
  <c r="G645" i="19"/>
  <c r="D646" i="19"/>
  <c r="E646" i="19"/>
  <c r="F646" i="19"/>
  <c r="G646" i="19"/>
  <c r="D647" i="19"/>
  <c r="E647" i="19"/>
  <c r="F647" i="19"/>
  <c r="G647" i="19"/>
  <c r="D648" i="19"/>
  <c r="E648" i="19"/>
  <c r="F648" i="19"/>
  <c r="G648" i="19"/>
  <c r="D649" i="19"/>
  <c r="E649" i="19"/>
  <c r="F649" i="19"/>
  <c r="G649" i="19"/>
  <c r="D650" i="19"/>
  <c r="E650" i="19"/>
  <c r="F650" i="19"/>
  <c r="G650" i="19"/>
  <c r="D651" i="19"/>
  <c r="E651" i="19"/>
  <c r="F651" i="19"/>
  <c r="G651" i="19"/>
  <c r="D652" i="19"/>
  <c r="E652" i="19"/>
  <c r="F652" i="19"/>
  <c r="G652" i="19"/>
  <c r="D653" i="19"/>
  <c r="E653" i="19"/>
  <c r="F653" i="19"/>
  <c r="G653" i="19"/>
  <c r="D654" i="19"/>
  <c r="E654" i="19"/>
  <c r="F654" i="19"/>
  <c r="G654" i="19"/>
  <c r="D655" i="19"/>
  <c r="E655" i="19"/>
  <c r="F655" i="19"/>
  <c r="G655" i="19"/>
  <c r="D656" i="19"/>
  <c r="E656" i="19"/>
  <c r="F656" i="19"/>
  <c r="G656" i="19"/>
  <c r="D657" i="19"/>
  <c r="E657" i="19"/>
  <c r="F657" i="19"/>
  <c r="G657" i="19"/>
  <c r="D658" i="19"/>
  <c r="E658" i="19"/>
  <c r="F658" i="19"/>
  <c r="G658" i="19"/>
  <c r="D659" i="19"/>
  <c r="E659" i="19"/>
  <c r="F659" i="19"/>
  <c r="G659" i="19"/>
  <c r="D660" i="19"/>
  <c r="E660" i="19"/>
  <c r="F660" i="19"/>
  <c r="G660" i="19"/>
  <c r="D661" i="19"/>
  <c r="E661" i="19"/>
  <c r="F661" i="19"/>
  <c r="G661" i="19"/>
  <c r="D662" i="19"/>
  <c r="E662" i="19"/>
  <c r="F662" i="19"/>
  <c r="G662" i="19"/>
  <c r="D663" i="19"/>
  <c r="E663" i="19"/>
  <c r="F663" i="19"/>
  <c r="G663" i="19"/>
  <c r="D664" i="19"/>
  <c r="E664" i="19"/>
  <c r="F664" i="19"/>
  <c r="G664" i="19"/>
  <c r="D665" i="19"/>
  <c r="E665" i="19"/>
  <c r="F665" i="19"/>
  <c r="G665" i="19"/>
  <c r="D666" i="19"/>
  <c r="E666" i="19"/>
  <c r="F666" i="19"/>
  <c r="G666" i="19"/>
  <c r="D667" i="19"/>
  <c r="E667" i="19"/>
  <c r="F667" i="19"/>
  <c r="G667" i="19"/>
  <c r="D668" i="19"/>
  <c r="E668" i="19"/>
  <c r="F668" i="19"/>
  <c r="G668" i="19"/>
  <c r="D669" i="19"/>
  <c r="E669" i="19"/>
  <c r="F669" i="19"/>
  <c r="G669" i="19"/>
  <c r="D670" i="19"/>
  <c r="E670" i="19"/>
  <c r="F670" i="19"/>
  <c r="G670" i="19"/>
  <c r="D671" i="19"/>
  <c r="E671" i="19"/>
  <c r="F671" i="19"/>
  <c r="G671" i="19"/>
  <c r="D672" i="19"/>
  <c r="E672" i="19"/>
  <c r="F672" i="19"/>
  <c r="G672" i="19"/>
  <c r="D673" i="19"/>
  <c r="E673" i="19"/>
  <c r="F673" i="19"/>
  <c r="G673" i="19"/>
  <c r="D674" i="19"/>
  <c r="E674" i="19"/>
  <c r="F674" i="19"/>
  <c r="G674" i="19"/>
  <c r="D675" i="19"/>
  <c r="E675" i="19"/>
  <c r="F675" i="19"/>
  <c r="G675" i="19"/>
  <c r="D676" i="19"/>
  <c r="E676" i="19"/>
  <c r="F676" i="19"/>
  <c r="G676" i="19"/>
  <c r="D677" i="19"/>
  <c r="E677" i="19"/>
  <c r="F677" i="19"/>
  <c r="G677" i="19"/>
  <c r="D678" i="19"/>
  <c r="E678" i="19"/>
  <c r="F678" i="19"/>
  <c r="G678" i="19"/>
  <c r="D679" i="19"/>
  <c r="E679" i="19"/>
  <c r="F679" i="19"/>
  <c r="G679" i="19"/>
  <c r="D680" i="19"/>
  <c r="E680" i="19"/>
  <c r="F680" i="19"/>
  <c r="G680" i="19"/>
  <c r="D681" i="19"/>
  <c r="E681" i="19"/>
  <c r="F681" i="19"/>
  <c r="G681" i="19"/>
  <c r="D682" i="19"/>
  <c r="E682" i="19"/>
  <c r="F682" i="19"/>
  <c r="G682" i="19"/>
  <c r="D683" i="19"/>
  <c r="E683" i="19"/>
  <c r="F683" i="19"/>
  <c r="G683" i="19"/>
  <c r="D684" i="19"/>
  <c r="E684" i="19"/>
  <c r="F684" i="19"/>
  <c r="G684" i="19"/>
  <c r="D685" i="19"/>
  <c r="E685" i="19"/>
  <c r="F685" i="19"/>
  <c r="G685" i="19"/>
  <c r="D686" i="19"/>
  <c r="E686" i="19"/>
  <c r="F686" i="19"/>
  <c r="G686" i="19"/>
  <c r="D687" i="19"/>
  <c r="E687" i="19"/>
  <c r="F687" i="19"/>
  <c r="G687" i="19"/>
  <c r="D688" i="19"/>
  <c r="E688" i="19"/>
  <c r="F688" i="19"/>
  <c r="G688" i="19"/>
  <c r="D689" i="19"/>
  <c r="E689" i="19"/>
  <c r="F689" i="19"/>
  <c r="G689" i="19"/>
  <c r="D690" i="19"/>
  <c r="E690" i="19"/>
  <c r="F690" i="19"/>
  <c r="G690" i="19"/>
  <c r="D691" i="19"/>
  <c r="E691" i="19"/>
  <c r="F691" i="19"/>
  <c r="G691" i="19"/>
  <c r="D692" i="19"/>
  <c r="E692" i="19"/>
  <c r="F692" i="19"/>
  <c r="G692" i="19"/>
  <c r="D693" i="19"/>
  <c r="E693" i="19"/>
  <c r="F693" i="19"/>
  <c r="G693" i="19"/>
  <c r="D694" i="19"/>
  <c r="E694" i="19"/>
  <c r="F694" i="19"/>
  <c r="G694" i="19"/>
  <c r="D695" i="19"/>
  <c r="E695" i="19"/>
  <c r="F695" i="19"/>
  <c r="G695" i="19"/>
  <c r="D696" i="19"/>
  <c r="E696" i="19"/>
  <c r="F696" i="19"/>
  <c r="G696" i="19"/>
  <c r="D697" i="19"/>
  <c r="E697" i="19"/>
  <c r="F697" i="19"/>
  <c r="G697" i="19"/>
  <c r="D698" i="19"/>
  <c r="E698" i="19"/>
  <c r="F698" i="19"/>
  <c r="G698" i="19"/>
  <c r="D699" i="19"/>
  <c r="E699" i="19"/>
  <c r="F699" i="19"/>
  <c r="G699" i="19"/>
  <c r="D700" i="19"/>
  <c r="E700" i="19"/>
  <c r="F700" i="19"/>
  <c r="G700" i="19"/>
  <c r="D701" i="19"/>
  <c r="E701" i="19"/>
  <c r="F701" i="19"/>
  <c r="G701" i="19"/>
  <c r="D702" i="19"/>
  <c r="E702" i="19"/>
  <c r="F702" i="19"/>
  <c r="G702" i="19"/>
  <c r="D703" i="19"/>
  <c r="E703" i="19"/>
  <c r="F703" i="19"/>
  <c r="G703" i="19"/>
  <c r="D704" i="19"/>
  <c r="E704" i="19"/>
  <c r="F704" i="19"/>
  <c r="G704" i="19"/>
  <c r="D705" i="19"/>
  <c r="E705" i="19"/>
  <c r="F705" i="19"/>
  <c r="G705" i="19"/>
  <c r="D706" i="19"/>
  <c r="E706" i="19"/>
  <c r="F706" i="19"/>
  <c r="G706" i="19"/>
  <c r="D707" i="19"/>
  <c r="E707" i="19"/>
  <c r="F707" i="19"/>
  <c r="G707" i="19"/>
  <c r="D708" i="19"/>
  <c r="E708" i="19"/>
  <c r="F708" i="19"/>
  <c r="G708" i="19"/>
  <c r="D709" i="19"/>
  <c r="E709" i="19"/>
  <c r="F709" i="19"/>
  <c r="G709" i="19"/>
  <c r="D710" i="19"/>
  <c r="E710" i="19"/>
  <c r="F710" i="19"/>
  <c r="G710" i="19"/>
  <c r="D711" i="19"/>
  <c r="E711" i="19"/>
  <c r="F711" i="19"/>
  <c r="G711" i="19"/>
  <c r="D712" i="19"/>
  <c r="E712" i="19"/>
  <c r="F712" i="19"/>
  <c r="G712" i="19"/>
  <c r="D713" i="19"/>
  <c r="E713" i="19"/>
  <c r="F713" i="19"/>
  <c r="G713" i="19"/>
  <c r="D714" i="19"/>
  <c r="E714" i="19"/>
  <c r="F714" i="19"/>
  <c r="G714" i="19"/>
  <c r="D715" i="19"/>
  <c r="E715" i="19"/>
  <c r="F715" i="19"/>
  <c r="G715" i="19"/>
  <c r="D716" i="19"/>
  <c r="E716" i="19"/>
  <c r="F716" i="19"/>
  <c r="G716" i="19"/>
  <c r="D717" i="19"/>
  <c r="E717" i="19"/>
  <c r="F717" i="19"/>
  <c r="G717" i="19"/>
  <c r="D718" i="19"/>
  <c r="E718" i="19"/>
  <c r="F718" i="19"/>
  <c r="G718" i="19"/>
  <c r="D719" i="19"/>
  <c r="E719" i="19"/>
  <c r="F719" i="19"/>
  <c r="G719" i="19"/>
  <c r="D720" i="19"/>
  <c r="E720" i="19"/>
  <c r="F720" i="19"/>
  <c r="G720" i="19"/>
  <c r="D721" i="19"/>
  <c r="E721" i="19"/>
  <c r="F721" i="19"/>
  <c r="G721" i="19"/>
  <c r="D722" i="19"/>
  <c r="E722" i="19"/>
  <c r="F722" i="19"/>
  <c r="G722" i="19"/>
  <c r="D723" i="19"/>
  <c r="E723" i="19"/>
  <c r="F723" i="19"/>
  <c r="G723" i="19"/>
  <c r="D724" i="19"/>
  <c r="E724" i="19"/>
  <c r="F724" i="19"/>
  <c r="G724" i="19"/>
  <c r="D725" i="19"/>
  <c r="E725" i="19"/>
  <c r="F725" i="19"/>
  <c r="G725" i="19"/>
  <c r="D726" i="19"/>
  <c r="E726" i="19"/>
  <c r="F726" i="19"/>
  <c r="G726" i="19"/>
  <c r="D727" i="19"/>
  <c r="E727" i="19"/>
  <c r="F727" i="19"/>
  <c r="G727" i="19"/>
  <c r="D728" i="19"/>
  <c r="E728" i="19"/>
  <c r="F728" i="19"/>
  <c r="G728" i="19"/>
  <c r="D729" i="19"/>
  <c r="E729" i="19"/>
  <c r="F729" i="19"/>
  <c r="G729" i="19"/>
  <c r="D730" i="19"/>
  <c r="E730" i="19"/>
  <c r="F730" i="19"/>
  <c r="G730" i="19"/>
  <c r="D731" i="19"/>
  <c r="E731" i="19"/>
  <c r="F731" i="19"/>
  <c r="G731" i="19"/>
  <c r="D732" i="19"/>
  <c r="E732" i="19"/>
  <c r="F732" i="19"/>
  <c r="G732" i="19"/>
  <c r="D733" i="19"/>
  <c r="E733" i="19"/>
  <c r="F733" i="19"/>
  <c r="G733" i="19"/>
  <c r="D734" i="19"/>
  <c r="E734" i="19"/>
  <c r="F734" i="19"/>
  <c r="G734" i="19"/>
  <c r="D735" i="19"/>
  <c r="E735" i="19"/>
  <c r="F735" i="19"/>
  <c r="G735" i="19"/>
  <c r="D736" i="19"/>
  <c r="E736" i="19"/>
  <c r="F736" i="19"/>
  <c r="G736" i="19"/>
  <c r="D737" i="19"/>
  <c r="E737" i="19"/>
  <c r="F737" i="19"/>
  <c r="G737" i="19"/>
  <c r="D738" i="19"/>
  <c r="E738" i="19"/>
  <c r="F738" i="19"/>
  <c r="G738" i="19"/>
  <c r="D739" i="19"/>
  <c r="E739" i="19"/>
  <c r="F739" i="19"/>
  <c r="G739" i="19"/>
  <c r="D740" i="19"/>
  <c r="E740" i="19"/>
  <c r="F740" i="19"/>
  <c r="G740" i="19"/>
  <c r="D741" i="19"/>
  <c r="E741" i="19"/>
  <c r="F741" i="19"/>
  <c r="G741" i="19"/>
  <c r="D742" i="19"/>
  <c r="E742" i="19"/>
  <c r="F742" i="19"/>
  <c r="G742" i="19"/>
  <c r="D743" i="19"/>
  <c r="E743" i="19"/>
  <c r="F743" i="19"/>
  <c r="G743" i="19"/>
  <c r="D744" i="19"/>
  <c r="E744" i="19"/>
  <c r="F744" i="19"/>
  <c r="G744" i="19"/>
  <c r="D745" i="19"/>
  <c r="E745" i="19"/>
  <c r="F745" i="19"/>
  <c r="G745" i="19"/>
  <c r="D746" i="19"/>
  <c r="E746" i="19"/>
  <c r="F746" i="19"/>
  <c r="G746" i="19"/>
  <c r="D747" i="19"/>
  <c r="E747" i="19"/>
  <c r="F747" i="19"/>
  <c r="G747" i="19"/>
  <c r="D748" i="19"/>
  <c r="E748" i="19"/>
  <c r="F748" i="19"/>
  <c r="G748" i="19"/>
  <c r="D749" i="19"/>
  <c r="E749" i="19"/>
  <c r="F749" i="19"/>
  <c r="G749" i="19"/>
  <c r="D750" i="19"/>
  <c r="E750" i="19"/>
  <c r="F750" i="19"/>
  <c r="G750" i="19"/>
  <c r="D751" i="19"/>
  <c r="E751" i="19"/>
  <c r="F751" i="19"/>
  <c r="G751" i="19"/>
  <c r="D752" i="19"/>
  <c r="E752" i="19"/>
  <c r="F752" i="19"/>
  <c r="G752" i="19"/>
  <c r="D753" i="19"/>
  <c r="E753" i="19"/>
  <c r="F753" i="19"/>
  <c r="G753" i="19"/>
  <c r="D754" i="19"/>
  <c r="E754" i="19"/>
  <c r="F754" i="19"/>
  <c r="G754" i="19"/>
  <c r="D755" i="19"/>
  <c r="E755" i="19"/>
  <c r="F755" i="19"/>
  <c r="G755" i="19"/>
  <c r="D756" i="19"/>
  <c r="E756" i="19"/>
  <c r="F756" i="19"/>
  <c r="G756" i="19"/>
  <c r="D757" i="19"/>
  <c r="E757" i="19"/>
  <c r="F757" i="19"/>
  <c r="G757" i="19"/>
  <c r="D758" i="19"/>
  <c r="E758" i="19"/>
  <c r="F758" i="19"/>
  <c r="G758" i="19"/>
  <c r="D759" i="19"/>
  <c r="E759" i="19"/>
  <c r="F759" i="19"/>
  <c r="G759" i="19"/>
  <c r="D760" i="19"/>
  <c r="E760" i="19"/>
  <c r="F760" i="19"/>
  <c r="G760" i="19"/>
  <c r="D761" i="19"/>
  <c r="E761" i="19"/>
  <c r="F761" i="19"/>
  <c r="G761" i="19"/>
  <c r="D762" i="19"/>
  <c r="E762" i="19"/>
  <c r="F762" i="19"/>
  <c r="G762" i="19"/>
  <c r="D763" i="19"/>
  <c r="E763" i="19"/>
  <c r="F763" i="19"/>
  <c r="G763" i="19"/>
  <c r="D764" i="19"/>
  <c r="E764" i="19"/>
  <c r="F764" i="19"/>
  <c r="G764" i="19"/>
  <c r="D765" i="19"/>
  <c r="E765" i="19"/>
  <c r="F765" i="19"/>
  <c r="G765" i="19"/>
  <c r="D766" i="19"/>
  <c r="E766" i="19"/>
  <c r="F766" i="19"/>
  <c r="G766" i="19"/>
  <c r="D767" i="19"/>
  <c r="E767" i="19"/>
  <c r="F767" i="19"/>
  <c r="G767" i="19"/>
  <c r="D768" i="19"/>
  <c r="E768" i="19"/>
  <c r="F768" i="19"/>
  <c r="G768" i="19"/>
  <c r="D769" i="19"/>
  <c r="E769" i="19"/>
  <c r="F769" i="19"/>
  <c r="G769" i="19"/>
  <c r="D770" i="19"/>
  <c r="E770" i="19"/>
  <c r="F770" i="19"/>
  <c r="G770" i="19"/>
  <c r="D771" i="19"/>
  <c r="E771" i="19"/>
  <c r="F771" i="19"/>
  <c r="G771" i="19"/>
  <c r="D772" i="19"/>
  <c r="E772" i="19"/>
  <c r="F772" i="19"/>
  <c r="G772" i="19"/>
  <c r="D773" i="19"/>
  <c r="E773" i="19"/>
  <c r="F773" i="19"/>
  <c r="G773" i="19"/>
  <c r="D774" i="19"/>
  <c r="E774" i="19"/>
  <c r="F774" i="19"/>
  <c r="G774" i="19"/>
  <c r="D775" i="19"/>
  <c r="E775" i="19"/>
  <c r="F775" i="19"/>
  <c r="G775" i="19"/>
  <c r="D776" i="19"/>
  <c r="E776" i="19"/>
  <c r="F776" i="19"/>
  <c r="G776" i="19"/>
  <c r="D777" i="19"/>
  <c r="E777" i="19"/>
  <c r="F777" i="19"/>
  <c r="G777" i="19"/>
  <c r="D778" i="19"/>
  <c r="E778" i="19"/>
  <c r="F778" i="19"/>
  <c r="G778" i="19"/>
  <c r="D779" i="19"/>
  <c r="E779" i="19"/>
  <c r="F779" i="19"/>
  <c r="G779" i="19"/>
  <c r="D780" i="19"/>
  <c r="E780" i="19"/>
  <c r="F780" i="19"/>
  <c r="G780" i="19"/>
  <c r="D781" i="19"/>
  <c r="E781" i="19"/>
  <c r="F781" i="19"/>
  <c r="G781" i="19"/>
  <c r="D782" i="19"/>
  <c r="E782" i="19"/>
  <c r="F782" i="19"/>
  <c r="G782" i="19"/>
  <c r="D783" i="19"/>
  <c r="E783" i="19"/>
  <c r="F783" i="19"/>
  <c r="G783" i="19"/>
  <c r="D784" i="19"/>
  <c r="E784" i="19"/>
  <c r="F784" i="19"/>
  <c r="G784" i="19"/>
  <c r="D785" i="19"/>
  <c r="E785" i="19"/>
  <c r="F785" i="19"/>
  <c r="G785" i="19"/>
  <c r="D786" i="19"/>
  <c r="E786" i="19"/>
  <c r="F786" i="19"/>
  <c r="G786" i="19"/>
  <c r="D787" i="19"/>
  <c r="E787" i="19"/>
  <c r="F787" i="19"/>
  <c r="G787" i="19"/>
  <c r="D788" i="19"/>
  <c r="E788" i="19"/>
  <c r="F788" i="19"/>
  <c r="G788" i="19"/>
  <c r="D789" i="19"/>
  <c r="E789" i="19"/>
  <c r="F789" i="19"/>
  <c r="G789" i="19"/>
  <c r="D790" i="19"/>
  <c r="E790" i="19"/>
  <c r="F790" i="19"/>
  <c r="G790" i="19"/>
  <c r="D791" i="19"/>
  <c r="E791" i="19"/>
  <c r="F791" i="19"/>
  <c r="G791" i="19"/>
  <c r="D792" i="19"/>
  <c r="E792" i="19"/>
  <c r="F792" i="19"/>
  <c r="G792" i="19"/>
  <c r="D793" i="19"/>
  <c r="E793" i="19"/>
  <c r="F793" i="19"/>
  <c r="G793" i="19"/>
  <c r="D794" i="19"/>
  <c r="E794" i="19"/>
  <c r="F794" i="19"/>
  <c r="G794" i="19"/>
  <c r="D795" i="19"/>
  <c r="E795" i="19"/>
  <c r="F795" i="19"/>
  <c r="G795" i="19"/>
  <c r="D796" i="19"/>
  <c r="E796" i="19"/>
  <c r="F796" i="19"/>
  <c r="G796" i="19"/>
  <c r="D797" i="19"/>
  <c r="E797" i="19"/>
  <c r="F797" i="19"/>
  <c r="G797" i="19"/>
  <c r="D798" i="19"/>
  <c r="E798" i="19"/>
  <c r="F798" i="19"/>
  <c r="G798" i="19"/>
  <c r="D799" i="19"/>
  <c r="E799" i="19"/>
  <c r="F799" i="19"/>
  <c r="G799" i="19"/>
  <c r="D800" i="19"/>
  <c r="E800" i="19"/>
  <c r="F800" i="19"/>
  <c r="G800" i="19"/>
  <c r="D801" i="19"/>
  <c r="E801" i="19"/>
  <c r="F801" i="19"/>
  <c r="G801" i="19"/>
  <c r="D802" i="19"/>
  <c r="E802" i="19"/>
  <c r="F802" i="19"/>
  <c r="G802" i="19"/>
  <c r="D803" i="19"/>
  <c r="E803" i="19"/>
  <c r="F803" i="19"/>
  <c r="G803" i="19"/>
  <c r="D804" i="19"/>
  <c r="E804" i="19"/>
  <c r="F804" i="19"/>
  <c r="G804" i="19"/>
  <c r="D805" i="19"/>
  <c r="E805" i="19"/>
  <c r="F805" i="19"/>
  <c r="G805" i="19"/>
  <c r="D806" i="19"/>
  <c r="E806" i="19"/>
  <c r="F806" i="19"/>
  <c r="G806" i="19"/>
  <c r="D807" i="19"/>
  <c r="E807" i="19"/>
  <c r="F807" i="19"/>
  <c r="G807" i="19"/>
  <c r="D808" i="19"/>
  <c r="E808" i="19"/>
  <c r="F808" i="19"/>
  <c r="G808" i="19"/>
  <c r="D809" i="19"/>
  <c r="E809" i="19"/>
  <c r="F809" i="19"/>
  <c r="G809" i="19"/>
  <c r="D810" i="19"/>
  <c r="E810" i="19"/>
  <c r="F810" i="19"/>
  <c r="G810" i="19"/>
  <c r="D811" i="19"/>
  <c r="E811" i="19"/>
  <c r="F811" i="19"/>
  <c r="G811" i="19"/>
  <c r="D812" i="19"/>
  <c r="E812" i="19"/>
  <c r="F812" i="19"/>
  <c r="G812" i="19"/>
  <c r="D813" i="19"/>
  <c r="E813" i="19"/>
  <c r="F813" i="19"/>
  <c r="G813" i="19"/>
  <c r="D814" i="19"/>
  <c r="E814" i="19"/>
  <c r="F814" i="19"/>
  <c r="G814" i="19"/>
  <c r="D815" i="19"/>
  <c r="E815" i="19"/>
  <c r="F815" i="19"/>
  <c r="G815" i="19"/>
  <c r="D816" i="19"/>
  <c r="E816" i="19"/>
  <c r="F816" i="19"/>
  <c r="G816" i="19"/>
  <c r="D817" i="19"/>
  <c r="E817" i="19"/>
  <c r="F817" i="19"/>
  <c r="G817" i="19"/>
  <c r="D818" i="19"/>
  <c r="E818" i="19"/>
  <c r="F818" i="19"/>
  <c r="G818" i="19"/>
  <c r="D819" i="19"/>
  <c r="E819" i="19"/>
  <c r="F819" i="19"/>
  <c r="G819" i="19"/>
  <c r="D820" i="19"/>
  <c r="E820" i="19"/>
  <c r="F820" i="19"/>
  <c r="G820" i="19"/>
  <c r="D821" i="19"/>
  <c r="E821" i="19"/>
  <c r="F821" i="19"/>
  <c r="G821" i="19"/>
  <c r="D822" i="19"/>
  <c r="E822" i="19"/>
  <c r="F822" i="19"/>
  <c r="G822" i="19"/>
  <c r="D823" i="19"/>
  <c r="E823" i="19"/>
  <c r="F823" i="19"/>
  <c r="G823" i="19"/>
  <c r="D824" i="19"/>
  <c r="E824" i="19"/>
  <c r="F824" i="19"/>
  <c r="G824" i="19"/>
  <c r="D825" i="19"/>
  <c r="E825" i="19"/>
  <c r="F825" i="19"/>
  <c r="G825" i="19"/>
  <c r="D826" i="19"/>
  <c r="E826" i="19"/>
  <c r="F826" i="19"/>
  <c r="G826" i="19"/>
  <c r="D827" i="19"/>
  <c r="E827" i="19"/>
  <c r="F827" i="19"/>
  <c r="G827" i="19"/>
  <c r="D828" i="19"/>
  <c r="E828" i="19"/>
  <c r="F828" i="19"/>
  <c r="G828" i="19"/>
  <c r="D829" i="19"/>
  <c r="E829" i="19"/>
  <c r="F829" i="19"/>
  <c r="G829" i="19"/>
  <c r="D830" i="19"/>
  <c r="E830" i="19"/>
  <c r="F830" i="19"/>
  <c r="G830" i="19"/>
  <c r="D831" i="19"/>
  <c r="E831" i="19"/>
  <c r="F831" i="19"/>
  <c r="G831" i="19"/>
  <c r="D832" i="19"/>
  <c r="E832" i="19"/>
  <c r="F832" i="19"/>
  <c r="G832" i="19"/>
  <c r="D833" i="19"/>
  <c r="E833" i="19"/>
  <c r="F833" i="19"/>
  <c r="G833" i="19"/>
  <c r="D834" i="19"/>
  <c r="E834" i="19"/>
  <c r="F834" i="19"/>
  <c r="G834" i="19"/>
  <c r="D835" i="19"/>
  <c r="E835" i="19"/>
  <c r="F835" i="19"/>
  <c r="G835" i="19"/>
  <c r="D836" i="19"/>
  <c r="E836" i="19"/>
  <c r="F836" i="19"/>
  <c r="G836" i="19"/>
  <c r="D837" i="19"/>
  <c r="E837" i="19"/>
  <c r="F837" i="19"/>
  <c r="G837" i="19"/>
  <c r="D838" i="19"/>
  <c r="E838" i="19"/>
  <c r="F838" i="19"/>
  <c r="G838" i="19"/>
  <c r="D839" i="19"/>
  <c r="E839" i="19"/>
  <c r="F839" i="19"/>
  <c r="G839" i="19"/>
  <c r="D840" i="19"/>
  <c r="E840" i="19"/>
  <c r="F840" i="19"/>
  <c r="G840" i="19"/>
  <c r="D841" i="19"/>
  <c r="E841" i="19"/>
  <c r="F841" i="19"/>
  <c r="G841" i="19"/>
  <c r="D842" i="19"/>
  <c r="E842" i="19"/>
  <c r="F842" i="19"/>
  <c r="G842" i="19"/>
  <c r="D843" i="19"/>
  <c r="E843" i="19"/>
  <c r="F843" i="19"/>
  <c r="G843" i="19"/>
  <c r="D844" i="19"/>
  <c r="E844" i="19"/>
  <c r="F844" i="19"/>
  <c r="G844" i="19"/>
  <c r="D845" i="19"/>
  <c r="E845" i="19"/>
  <c r="F845" i="19"/>
  <c r="G845" i="19"/>
  <c r="D846" i="19"/>
  <c r="E846" i="19"/>
  <c r="F846" i="19"/>
  <c r="G846" i="19"/>
  <c r="D847" i="19"/>
  <c r="E847" i="19"/>
  <c r="F847" i="19"/>
  <c r="G847" i="19"/>
  <c r="D848" i="19"/>
  <c r="E848" i="19"/>
  <c r="F848" i="19"/>
  <c r="G848" i="19"/>
  <c r="D849" i="19"/>
  <c r="E849" i="19"/>
  <c r="F849" i="19"/>
  <c r="G849" i="19"/>
  <c r="D850" i="19"/>
  <c r="E850" i="19"/>
  <c r="F850" i="19"/>
  <c r="G850" i="19"/>
  <c r="D851" i="19"/>
  <c r="E851" i="19"/>
  <c r="F851" i="19"/>
  <c r="G851" i="19"/>
  <c r="D852" i="19"/>
  <c r="E852" i="19"/>
  <c r="F852" i="19"/>
  <c r="G852" i="19"/>
  <c r="D853" i="19"/>
  <c r="E853" i="19"/>
  <c r="F853" i="19"/>
  <c r="G853" i="19"/>
  <c r="D854" i="19"/>
  <c r="E854" i="19"/>
  <c r="F854" i="19"/>
  <c r="G854" i="19"/>
  <c r="D855" i="19"/>
  <c r="E855" i="19"/>
  <c r="F855" i="19"/>
  <c r="G855" i="19"/>
  <c r="D856" i="19"/>
  <c r="E856" i="19"/>
  <c r="F856" i="19"/>
  <c r="G856" i="19"/>
  <c r="D857" i="19"/>
  <c r="E857" i="19"/>
  <c r="F857" i="19"/>
  <c r="G857" i="19"/>
  <c r="D858" i="19"/>
  <c r="E858" i="19"/>
  <c r="F858" i="19"/>
  <c r="G858" i="19"/>
  <c r="D859" i="19"/>
  <c r="E859" i="19"/>
  <c r="F859" i="19"/>
  <c r="G859" i="19"/>
  <c r="D860" i="19"/>
  <c r="E860" i="19"/>
  <c r="F860" i="19"/>
  <c r="G860" i="19"/>
  <c r="D861" i="19"/>
  <c r="E861" i="19"/>
  <c r="F861" i="19"/>
  <c r="G861" i="19"/>
  <c r="D862" i="19"/>
  <c r="E862" i="19"/>
  <c r="F862" i="19"/>
  <c r="G862" i="19"/>
  <c r="D863" i="19"/>
  <c r="E863" i="19"/>
  <c r="F863" i="19"/>
  <c r="G863" i="19"/>
  <c r="D864" i="19"/>
  <c r="E864" i="19"/>
  <c r="F864" i="19"/>
  <c r="G864" i="19"/>
  <c r="D865" i="19"/>
  <c r="E865" i="19"/>
  <c r="F865" i="19"/>
  <c r="G865" i="19"/>
  <c r="D866" i="19"/>
  <c r="E866" i="19"/>
  <c r="F866" i="19"/>
  <c r="G866" i="19"/>
  <c r="D867" i="19"/>
  <c r="E867" i="19"/>
  <c r="F867" i="19"/>
  <c r="G867" i="19"/>
  <c r="D868" i="19"/>
  <c r="E868" i="19"/>
  <c r="F868" i="19"/>
  <c r="G868" i="19"/>
  <c r="D869" i="19"/>
  <c r="E869" i="19"/>
  <c r="F869" i="19"/>
  <c r="G869" i="19"/>
  <c r="D870" i="19"/>
  <c r="E870" i="19"/>
  <c r="F870" i="19"/>
  <c r="G870" i="19"/>
  <c r="D871" i="19"/>
  <c r="E871" i="19"/>
  <c r="F871" i="19"/>
  <c r="G871" i="19"/>
  <c r="D872" i="19"/>
  <c r="E872" i="19"/>
  <c r="F872" i="19"/>
  <c r="G872" i="19"/>
  <c r="D873" i="19"/>
  <c r="E873" i="19"/>
  <c r="F873" i="19"/>
  <c r="G873" i="19"/>
  <c r="D874" i="19"/>
  <c r="E874" i="19"/>
  <c r="F874" i="19"/>
  <c r="G874" i="19"/>
  <c r="D875" i="19"/>
  <c r="E875" i="19"/>
  <c r="F875" i="19"/>
  <c r="G875" i="19"/>
  <c r="D876" i="19"/>
  <c r="E876" i="19"/>
  <c r="F876" i="19"/>
  <c r="G876" i="19"/>
  <c r="D877" i="19"/>
  <c r="E877" i="19"/>
  <c r="F877" i="19"/>
  <c r="G877" i="19"/>
  <c r="D878" i="19"/>
  <c r="E878" i="19"/>
  <c r="F878" i="19"/>
  <c r="G878" i="19"/>
  <c r="D879" i="19"/>
  <c r="E879" i="19"/>
  <c r="F879" i="19"/>
  <c r="G879" i="19"/>
  <c r="D880" i="19"/>
  <c r="E880" i="19"/>
  <c r="F880" i="19"/>
  <c r="G880" i="19"/>
  <c r="D881" i="19"/>
  <c r="E881" i="19"/>
  <c r="F881" i="19"/>
  <c r="G881" i="19"/>
  <c r="D882" i="19"/>
  <c r="E882" i="19"/>
  <c r="F882" i="19"/>
  <c r="G882" i="19"/>
  <c r="D883" i="19"/>
  <c r="E883" i="19"/>
  <c r="F883" i="19"/>
  <c r="G883" i="19"/>
  <c r="D884" i="19"/>
  <c r="E884" i="19"/>
  <c r="F884" i="19"/>
  <c r="G884" i="19"/>
  <c r="D885" i="19"/>
  <c r="E885" i="19"/>
  <c r="F885" i="19"/>
  <c r="G885" i="19"/>
  <c r="D886" i="19"/>
  <c r="E886" i="19"/>
  <c r="F886" i="19"/>
  <c r="G886" i="19"/>
  <c r="D887" i="19"/>
  <c r="E887" i="19"/>
  <c r="F887" i="19"/>
  <c r="G887" i="19"/>
  <c r="D888" i="19"/>
  <c r="E888" i="19"/>
  <c r="F888" i="19"/>
  <c r="G888" i="19"/>
  <c r="D889" i="19"/>
  <c r="E889" i="19"/>
  <c r="F889" i="19"/>
  <c r="G889" i="19"/>
  <c r="D890" i="19"/>
  <c r="E890" i="19"/>
  <c r="F890" i="19"/>
  <c r="G890" i="19"/>
  <c r="D891" i="19"/>
  <c r="E891" i="19"/>
  <c r="F891" i="19"/>
  <c r="G891" i="19"/>
  <c r="D892" i="19"/>
  <c r="E892" i="19"/>
  <c r="F892" i="19"/>
  <c r="G892" i="19"/>
  <c r="D893" i="19"/>
  <c r="E893" i="19"/>
  <c r="F893" i="19"/>
  <c r="G893" i="19"/>
  <c r="D894" i="19"/>
  <c r="E894" i="19"/>
  <c r="F894" i="19"/>
  <c r="G894" i="19"/>
  <c r="D895" i="19"/>
  <c r="E895" i="19"/>
  <c r="F895" i="19"/>
  <c r="G895" i="19"/>
  <c r="D896" i="19"/>
  <c r="E896" i="19"/>
  <c r="F896" i="19"/>
  <c r="G896" i="19"/>
  <c r="D897" i="19"/>
  <c r="E897" i="19"/>
  <c r="F897" i="19"/>
  <c r="G897" i="19"/>
  <c r="D898" i="19"/>
  <c r="E898" i="19"/>
  <c r="F898" i="19"/>
  <c r="G898" i="19"/>
  <c r="D899" i="19"/>
  <c r="E899" i="19"/>
  <c r="F899" i="19"/>
  <c r="G899" i="19"/>
  <c r="D900" i="19"/>
  <c r="E900" i="19"/>
  <c r="F900" i="19"/>
  <c r="G900" i="19"/>
  <c r="D901" i="19"/>
  <c r="E901" i="19"/>
  <c r="F901" i="19"/>
  <c r="G901" i="19"/>
  <c r="D902" i="19"/>
  <c r="E902" i="19"/>
  <c r="F902" i="19"/>
  <c r="G902" i="19"/>
  <c r="D903" i="19"/>
  <c r="E903" i="19"/>
  <c r="F903" i="19"/>
  <c r="G903" i="19"/>
  <c r="D904" i="19"/>
  <c r="E904" i="19"/>
  <c r="F904" i="19"/>
  <c r="G904" i="19"/>
  <c r="D905" i="19"/>
  <c r="E905" i="19"/>
  <c r="F905" i="19"/>
  <c r="G905" i="19"/>
  <c r="D906" i="19"/>
  <c r="E906" i="19"/>
  <c r="F906" i="19"/>
  <c r="G906" i="19"/>
  <c r="D907" i="19"/>
  <c r="E907" i="19"/>
  <c r="F907" i="19"/>
  <c r="G907" i="19"/>
  <c r="D908" i="19"/>
  <c r="E908" i="19"/>
  <c r="F908" i="19"/>
  <c r="G908" i="19"/>
  <c r="D909" i="19"/>
  <c r="E909" i="19"/>
  <c r="F909" i="19"/>
  <c r="G909" i="19"/>
  <c r="D910" i="19"/>
  <c r="E910" i="19"/>
  <c r="F910" i="19"/>
  <c r="G910" i="19"/>
  <c r="D911" i="19"/>
  <c r="E911" i="19"/>
  <c r="F911" i="19"/>
  <c r="G911" i="19"/>
  <c r="D912" i="19"/>
  <c r="E912" i="19"/>
  <c r="F912" i="19"/>
  <c r="G912" i="19"/>
  <c r="D913" i="19"/>
  <c r="E913" i="19"/>
  <c r="F913" i="19"/>
  <c r="G913" i="19"/>
  <c r="D914" i="19"/>
  <c r="E914" i="19"/>
  <c r="F914" i="19"/>
  <c r="G914" i="19"/>
  <c r="D915" i="19"/>
  <c r="E915" i="19"/>
  <c r="F915" i="19"/>
  <c r="G915" i="19"/>
  <c r="D916" i="19"/>
  <c r="E916" i="19"/>
  <c r="F916" i="19"/>
  <c r="G916" i="19"/>
  <c r="D917" i="19"/>
  <c r="E917" i="19"/>
  <c r="F917" i="19"/>
  <c r="G917" i="19"/>
  <c r="D918" i="19"/>
  <c r="E918" i="19"/>
  <c r="F918" i="19"/>
  <c r="G918" i="19"/>
  <c r="D919" i="19"/>
  <c r="E919" i="19"/>
  <c r="F919" i="19"/>
  <c r="G919" i="19"/>
  <c r="D920" i="19"/>
  <c r="E920" i="19"/>
  <c r="F920" i="19"/>
  <c r="G920" i="19"/>
  <c r="D921" i="19"/>
  <c r="E921" i="19"/>
  <c r="F921" i="19"/>
  <c r="G921" i="19"/>
  <c r="D922" i="19"/>
  <c r="E922" i="19"/>
  <c r="F922" i="19"/>
  <c r="G922" i="19"/>
  <c r="D923" i="19"/>
  <c r="E923" i="19"/>
  <c r="F923" i="19"/>
  <c r="G923" i="19"/>
  <c r="D924" i="19"/>
  <c r="E924" i="19"/>
  <c r="F924" i="19"/>
  <c r="G924" i="19"/>
  <c r="D925" i="19"/>
  <c r="E925" i="19"/>
  <c r="F925" i="19"/>
  <c r="G925" i="19"/>
  <c r="D926" i="19"/>
  <c r="E926" i="19"/>
  <c r="F926" i="19"/>
  <c r="G926" i="19"/>
  <c r="D927" i="19"/>
  <c r="E927" i="19"/>
  <c r="F927" i="19"/>
  <c r="G927" i="19"/>
  <c r="D928" i="19"/>
  <c r="E928" i="19"/>
  <c r="F928" i="19"/>
  <c r="G928" i="19"/>
  <c r="D929" i="19"/>
  <c r="E929" i="19"/>
  <c r="F929" i="19"/>
  <c r="G929" i="19"/>
  <c r="D930" i="19"/>
  <c r="E930" i="19"/>
  <c r="F930" i="19"/>
  <c r="G930" i="19"/>
  <c r="D931" i="19"/>
  <c r="E931" i="19"/>
  <c r="F931" i="19"/>
  <c r="G931" i="19"/>
  <c r="D932" i="19"/>
  <c r="E932" i="19"/>
  <c r="F932" i="19"/>
  <c r="G932" i="19"/>
  <c r="D933" i="19"/>
  <c r="E933" i="19"/>
  <c r="F933" i="19"/>
  <c r="G933" i="19"/>
  <c r="D934" i="19"/>
  <c r="E934" i="19"/>
  <c r="F934" i="19"/>
  <c r="G934" i="19"/>
  <c r="D935" i="19"/>
  <c r="E935" i="19"/>
  <c r="F935" i="19"/>
  <c r="G935" i="19"/>
  <c r="C16" i="19"/>
  <c r="D16" i="19"/>
  <c r="E16" i="19"/>
  <c r="F16" i="19"/>
  <c r="G16" i="19"/>
  <c r="D17" i="19"/>
  <c r="E17" i="19"/>
  <c r="F17" i="19"/>
  <c r="G17" i="19"/>
  <c r="D18" i="19"/>
  <c r="E18" i="19"/>
  <c r="F18" i="19"/>
  <c r="G18" i="19"/>
  <c r="D19" i="19"/>
  <c r="E19" i="19"/>
  <c r="F19" i="19"/>
  <c r="G19" i="19"/>
  <c r="D20" i="19"/>
  <c r="E20" i="19"/>
  <c r="F20" i="19"/>
  <c r="G20" i="19"/>
  <c r="D21" i="19"/>
  <c r="E21" i="19"/>
  <c r="F21" i="19"/>
  <c r="G21" i="19"/>
  <c r="D22" i="19"/>
  <c r="E22" i="19"/>
  <c r="F22" i="19"/>
  <c r="G22" i="19"/>
  <c r="D23" i="19"/>
  <c r="E23" i="19"/>
  <c r="F23" i="19"/>
  <c r="G23" i="19"/>
  <c r="D9" i="19"/>
  <c r="E9" i="19"/>
  <c r="F9" i="19"/>
  <c r="G9" i="19"/>
  <c r="D10" i="19"/>
  <c r="E10" i="19"/>
  <c r="F10" i="19"/>
  <c r="G10" i="19"/>
  <c r="D11" i="19"/>
  <c r="E11" i="19"/>
  <c r="F11" i="19"/>
  <c r="G11" i="19"/>
  <c r="D12" i="19"/>
  <c r="E12" i="19"/>
  <c r="F12" i="19"/>
  <c r="G12" i="19"/>
  <c r="D13" i="19"/>
  <c r="E13" i="19"/>
  <c r="F13" i="19"/>
  <c r="G13" i="19"/>
  <c r="D14" i="19"/>
  <c r="E14" i="19"/>
  <c r="F14" i="19"/>
  <c r="G14" i="19"/>
  <c r="D15" i="19"/>
  <c r="E15" i="19"/>
  <c r="F15" i="19"/>
  <c r="G15" i="19"/>
  <c r="F8" i="19"/>
  <c r="G8" i="19"/>
  <c r="E8" i="19"/>
  <c r="D8" i="19"/>
  <c r="C8" i="19"/>
  <c r="J18" i="1"/>
  <c r="M18" i="1" s="1"/>
  <c r="B74" i="13"/>
  <c r="AC9" i="8"/>
  <c r="AD9" i="8"/>
  <c r="AE9" i="8"/>
  <c r="AC10" i="8"/>
  <c r="AD10" i="8"/>
  <c r="AE10" i="8"/>
  <c r="AC11" i="8"/>
  <c r="AD11" i="8"/>
  <c r="AE11" i="8"/>
  <c r="AC12" i="8"/>
  <c r="AD12" i="8"/>
  <c r="AE12" i="8"/>
  <c r="AC13" i="8"/>
  <c r="AD13" i="8"/>
  <c r="AE13" i="8"/>
  <c r="AC14" i="8"/>
  <c r="AD14" i="8"/>
  <c r="AE14" i="8"/>
  <c r="AC15" i="8"/>
  <c r="AD15" i="8"/>
  <c r="AE15" i="8"/>
  <c r="AC16" i="8"/>
  <c r="AD16" i="8"/>
  <c r="AE16" i="8"/>
  <c r="AC17" i="8"/>
  <c r="AD17" i="8"/>
  <c r="AE17" i="8"/>
  <c r="AC18" i="8"/>
  <c r="AD18" i="8"/>
  <c r="AE18" i="8"/>
  <c r="AC19" i="8"/>
  <c r="AD19" i="8"/>
  <c r="AE19" i="8"/>
  <c r="AC20" i="8"/>
  <c r="AD20" i="8"/>
  <c r="AE20" i="8"/>
  <c r="AC21" i="8"/>
  <c r="AD21" i="8"/>
  <c r="AE21" i="8"/>
  <c r="AC22" i="8"/>
  <c r="AD22" i="8"/>
  <c r="AE22" i="8"/>
  <c r="AC23" i="8"/>
  <c r="AD23" i="8"/>
  <c r="AE23" i="8"/>
  <c r="AC24" i="8"/>
  <c r="AD24" i="8"/>
  <c r="AE24" i="8"/>
  <c r="AC25" i="8"/>
  <c r="AD25" i="8"/>
  <c r="AE25" i="8"/>
  <c r="AC26" i="8"/>
  <c r="AD26" i="8"/>
  <c r="AE26" i="8"/>
  <c r="AC27" i="8"/>
  <c r="AD27" i="8"/>
  <c r="AE27" i="8"/>
  <c r="AC28" i="8"/>
  <c r="AD28" i="8"/>
  <c r="AE28" i="8"/>
  <c r="AC29" i="8"/>
  <c r="AD29" i="8"/>
  <c r="AE29" i="8"/>
  <c r="AC30" i="8"/>
  <c r="AD30" i="8"/>
  <c r="AE30" i="8"/>
  <c r="AC31" i="8"/>
  <c r="AD31" i="8"/>
  <c r="AE31" i="8"/>
  <c r="AC32" i="8"/>
  <c r="AD32" i="8"/>
  <c r="AE32" i="8"/>
  <c r="AC33" i="8"/>
  <c r="AD33" i="8"/>
  <c r="AE33" i="8"/>
  <c r="AC34" i="8"/>
  <c r="AD34" i="8"/>
  <c r="AE34" i="8"/>
  <c r="AC35" i="8"/>
  <c r="AD35" i="8"/>
  <c r="AE35" i="8"/>
  <c r="AC36" i="8"/>
  <c r="AD36" i="8"/>
  <c r="AE36" i="8"/>
  <c r="AC37" i="8"/>
  <c r="AD37" i="8"/>
  <c r="AE37" i="8"/>
  <c r="AC38" i="8"/>
  <c r="AD38" i="8"/>
  <c r="AE38" i="8"/>
  <c r="AC39" i="8"/>
  <c r="AD39" i="8"/>
  <c r="AE39" i="8"/>
  <c r="AC40" i="8"/>
  <c r="AD40" i="8"/>
  <c r="AE40" i="8"/>
  <c r="AC41" i="8"/>
  <c r="AD41" i="8"/>
  <c r="AE41" i="8"/>
  <c r="AC42" i="8"/>
  <c r="AD42" i="8"/>
  <c r="AE42" i="8"/>
  <c r="AC43" i="8"/>
  <c r="AD43" i="8"/>
  <c r="AE43" i="8"/>
  <c r="AC44" i="8"/>
  <c r="AD44" i="8"/>
  <c r="AE44" i="8"/>
  <c r="AC45" i="8"/>
  <c r="AD45" i="8"/>
  <c r="AE45" i="8"/>
  <c r="AC46" i="8"/>
  <c r="AD46" i="8"/>
  <c r="AE46" i="8"/>
  <c r="AC47" i="8"/>
  <c r="AD47" i="8"/>
  <c r="AE47" i="8"/>
  <c r="AC48" i="8"/>
  <c r="AD48" i="8"/>
  <c r="AE48" i="8"/>
  <c r="AC49" i="8"/>
  <c r="AD49" i="8"/>
  <c r="AE49" i="8"/>
  <c r="AC50" i="8"/>
  <c r="AD50" i="8"/>
  <c r="AE50" i="8"/>
  <c r="AC51" i="8"/>
  <c r="AD51" i="8"/>
  <c r="AE51" i="8"/>
  <c r="AC52" i="8"/>
  <c r="AD52" i="8"/>
  <c r="AE52" i="8"/>
  <c r="AC53" i="8"/>
  <c r="AD53" i="8"/>
  <c r="AE53" i="8"/>
  <c r="AC54" i="8"/>
  <c r="AD54" i="8"/>
  <c r="AE54" i="8"/>
  <c r="AC55" i="8"/>
  <c r="AD55" i="8"/>
  <c r="AE55" i="8"/>
  <c r="AC56" i="8"/>
  <c r="AD56" i="8"/>
  <c r="AE56" i="8"/>
  <c r="AC57" i="8"/>
  <c r="AD57" i="8"/>
  <c r="AE57" i="8"/>
  <c r="AC58" i="8"/>
  <c r="AD58" i="8"/>
  <c r="AE58" i="8"/>
  <c r="AC59" i="8"/>
  <c r="AD59" i="8"/>
  <c r="AE59" i="8"/>
  <c r="AC60" i="8"/>
  <c r="AD60" i="8"/>
  <c r="AE60" i="8"/>
  <c r="AC61" i="8"/>
  <c r="AD61" i="8"/>
  <c r="AE61" i="8"/>
  <c r="AC62" i="8"/>
  <c r="AD62" i="8"/>
  <c r="AE62" i="8"/>
  <c r="AC63" i="8"/>
  <c r="AD63" i="8"/>
  <c r="AE63" i="8"/>
  <c r="AC64" i="8"/>
  <c r="AD64" i="8"/>
  <c r="AE64" i="8"/>
  <c r="AC65" i="8"/>
  <c r="AD65" i="8"/>
  <c r="AE65" i="8"/>
  <c r="AC66" i="8"/>
  <c r="AD66" i="8"/>
  <c r="AE66" i="8"/>
  <c r="AC67" i="8"/>
  <c r="AD67" i="8"/>
  <c r="AE67" i="8"/>
  <c r="AC68" i="8"/>
  <c r="AD68" i="8"/>
  <c r="AE68" i="8"/>
  <c r="AC69" i="8"/>
  <c r="AD69" i="8"/>
  <c r="AE69" i="8"/>
  <c r="AC70" i="8"/>
  <c r="AD70" i="8"/>
  <c r="AE70" i="8"/>
  <c r="AC71" i="8"/>
  <c r="AD71" i="8"/>
  <c r="AE71" i="8"/>
  <c r="AC72" i="8"/>
  <c r="AD72" i="8"/>
  <c r="AE72" i="8"/>
  <c r="AC73" i="8"/>
  <c r="AD73" i="8"/>
  <c r="AE73" i="8"/>
  <c r="AC74" i="8"/>
  <c r="AD74" i="8"/>
  <c r="AE74" i="8"/>
  <c r="AC75" i="8"/>
  <c r="AD75" i="8"/>
  <c r="AE75" i="8"/>
  <c r="AC76" i="8"/>
  <c r="AD76" i="8"/>
  <c r="AE76" i="8"/>
  <c r="AC77" i="8"/>
  <c r="AD77" i="8"/>
  <c r="AE77" i="8"/>
  <c r="AC78" i="8"/>
  <c r="AD78" i="8"/>
  <c r="AE78" i="8"/>
  <c r="AC79" i="8"/>
  <c r="AD79" i="8"/>
  <c r="AE79" i="8"/>
  <c r="AC80" i="8"/>
  <c r="AD80" i="8"/>
  <c r="AE80" i="8"/>
  <c r="AC81" i="8"/>
  <c r="AD81" i="8"/>
  <c r="AE81" i="8"/>
  <c r="AC82" i="8"/>
  <c r="AD82" i="8"/>
  <c r="AE82" i="8"/>
  <c r="AC83" i="8"/>
  <c r="AD83" i="8"/>
  <c r="AE83" i="8"/>
  <c r="AC84" i="8"/>
  <c r="AD84" i="8"/>
  <c r="AE84" i="8"/>
  <c r="AC85" i="8"/>
  <c r="AD85" i="8"/>
  <c r="AE85" i="8"/>
  <c r="AC86" i="8"/>
  <c r="AD86" i="8"/>
  <c r="AE86" i="8"/>
  <c r="AC87" i="8"/>
  <c r="AD87" i="8"/>
  <c r="AE87" i="8"/>
  <c r="AC88" i="8"/>
  <c r="AD88" i="8"/>
  <c r="AE88" i="8"/>
  <c r="AC89" i="8"/>
  <c r="AD89" i="8"/>
  <c r="AE89" i="8"/>
  <c r="AC90" i="8"/>
  <c r="AD90" i="8"/>
  <c r="AE90" i="8"/>
  <c r="AC91" i="8"/>
  <c r="AD91" i="8"/>
  <c r="AE91" i="8"/>
  <c r="AC92" i="8"/>
  <c r="AD92" i="8"/>
  <c r="AE92" i="8"/>
  <c r="AC93" i="8"/>
  <c r="AD93" i="8"/>
  <c r="AE93" i="8"/>
  <c r="AC94" i="8"/>
  <c r="AD94" i="8"/>
  <c r="AE94" i="8"/>
  <c r="AC95" i="8"/>
  <c r="AD95" i="8"/>
  <c r="AE95" i="8"/>
  <c r="AC96" i="8"/>
  <c r="AD96" i="8"/>
  <c r="AE96" i="8"/>
  <c r="AC97" i="8"/>
  <c r="AD97" i="8"/>
  <c r="AE97" i="8"/>
  <c r="AC98" i="8"/>
  <c r="AD98" i="8"/>
  <c r="AE98" i="8"/>
  <c r="AC99" i="8"/>
  <c r="AD99" i="8"/>
  <c r="AE99" i="8"/>
  <c r="AC100" i="8"/>
  <c r="AD100" i="8"/>
  <c r="AE100" i="8"/>
  <c r="AC101" i="8"/>
  <c r="AD101" i="8"/>
  <c r="AE101" i="8"/>
  <c r="AC102" i="8"/>
  <c r="AD102" i="8"/>
  <c r="AE102" i="8"/>
  <c r="AC103" i="8"/>
  <c r="AD103" i="8"/>
  <c r="AE103" i="8"/>
  <c r="AD8" i="8"/>
  <c r="AE8" i="8"/>
  <c r="AC8" i="8"/>
  <c r="AB9" i="8"/>
  <c r="AB10" i="8"/>
  <c r="AB11" i="8"/>
  <c r="AB12" i="8"/>
  <c r="AB13" i="8"/>
  <c r="AB14" i="8"/>
  <c r="AB15" i="8"/>
  <c r="AA16" i="8"/>
  <c r="AB16" i="8"/>
  <c r="AB17" i="8"/>
  <c r="AB18" i="8"/>
  <c r="AB19" i="8"/>
  <c r="AB20" i="8"/>
  <c r="AB21" i="8"/>
  <c r="AB22" i="8"/>
  <c r="AB23" i="8"/>
  <c r="AA24" i="8"/>
  <c r="AB24" i="8"/>
  <c r="AB25" i="8"/>
  <c r="AB26" i="8"/>
  <c r="AB27" i="8"/>
  <c r="AB28" i="8"/>
  <c r="AB29" i="8"/>
  <c r="AB30" i="8"/>
  <c r="AB31" i="8"/>
  <c r="AA32" i="8"/>
  <c r="AB32" i="8"/>
  <c r="AB33" i="8"/>
  <c r="AB34" i="8"/>
  <c r="AB35" i="8"/>
  <c r="AB36" i="8"/>
  <c r="AB37" i="8"/>
  <c r="AB38" i="8"/>
  <c r="AB39" i="8"/>
  <c r="AA40" i="8"/>
  <c r="AB40" i="8"/>
  <c r="AB41" i="8"/>
  <c r="AB42" i="8"/>
  <c r="AB43" i="8"/>
  <c r="AB44" i="8"/>
  <c r="AB45" i="8"/>
  <c r="AB46" i="8"/>
  <c r="AB47" i="8"/>
  <c r="AA48" i="8"/>
  <c r="AB48" i="8"/>
  <c r="AB49" i="8"/>
  <c r="AB50" i="8"/>
  <c r="AB51" i="8"/>
  <c r="AB52" i="8"/>
  <c r="AB53" i="8"/>
  <c r="AB54" i="8"/>
  <c r="AB55" i="8"/>
  <c r="AA56" i="8"/>
  <c r="AB56" i="8"/>
  <c r="AB57" i="8"/>
  <c r="AB58" i="8"/>
  <c r="AB59" i="8"/>
  <c r="AB60" i="8"/>
  <c r="AB61" i="8"/>
  <c r="AB62" i="8"/>
  <c r="AB63" i="8"/>
  <c r="AA64" i="8"/>
  <c r="AB64" i="8"/>
  <c r="AB65" i="8"/>
  <c r="AB66" i="8"/>
  <c r="AB67" i="8"/>
  <c r="AB68" i="8"/>
  <c r="AB69" i="8"/>
  <c r="AB70" i="8"/>
  <c r="AB71" i="8"/>
  <c r="AA72" i="8"/>
  <c r="AB72" i="8"/>
  <c r="AB73" i="8"/>
  <c r="AB74" i="8"/>
  <c r="AB75" i="8"/>
  <c r="AB76" i="8"/>
  <c r="AB77" i="8"/>
  <c r="AB78" i="8"/>
  <c r="AB79" i="8"/>
  <c r="AA80" i="8"/>
  <c r="AB80" i="8"/>
  <c r="AB81" i="8"/>
  <c r="AB82" i="8"/>
  <c r="AB83" i="8"/>
  <c r="AB84" i="8"/>
  <c r="AB85" i="8"/>
  <c r="AB86" i="8"/>
  <c r="AB87" i="8"/>
  <c r="AA88" i="8"/>
  <c r="AB88" i="8"/>
  <c r="AB89" i="8"/>
  <c r="AB90" i="8"/>
  <c r="AB91" i="8"/>
  <c r="AB92" i="8"/>
  <c r="AB93" i="8"/>
  <c r="AB94" i="8"/>
  <c r="AB95" i="8"/>
  <c r="AA96" i="8"/>
  <c r="AB96" i="8"/>
  <c r="AB97" i="8"/>
  <c r="AB98" i="8"/>
  <c r="AB99" i="8"/>
  <c r="AB100" i="8"/>
  <c r="AB101" i="8"/>
  <c r="AB102" i="8"/>
  <c r="AB103" i="8"/>
  <c r="AB8" i="8"/>
  <c r="AA8" i="8"/>
  <c r="M9" i="8"/>
  <c r="N9" i="8"/>
  <c r="O9" i="8"/>
  <c r="M10" i="8"/>
  <c r="N10" i="8"/>
  <c r="O10" i="8"/>
  <c r="M11" i="8"/>
  <c r="N11" i="8"/>
  <c r="O11" i="8"/>
  <c r="M12" i="8"/>
  <c r="N12" i="8"/>
  <c r="O12" i="8"/>
  <c r="M13" i="8"/>
  <c r="N13" i="8"/>
  <c r="O13" i="8"/>
  <c r="M14" i="8"/>
  <c r="N14" i="8"/>
  <c r="O14" i="8"/>
  <c r="M15" i="8"/>
  <c r="N15" i="8"/>
  <c r="O15" i="8"/>
  <c r="M16" i="8"/>
  <c r="N16" i="8"/>
  <c r="O16" i="8"/>
  <c r="M17" i="8"/>
  <c r="N17" i="8"/>
  <c r="O17" i="8"/>
  <c r="M18" i="8"/>
  <c r="N18" i="8"/>
  <c r="O18" i="8"/>
  <c r="M19" i="8"/>
  <c r="N19" i="8"/>
  <c r="O19" i="8"/>
  <c r="M20" i="8"/>
  <c r="N20" i="8"/>
  <c r="O20" i="8"/>
  <c r="M21" i="8"/>
  <c r="N21" i="8"/>
  <c r="O21" i="8"/>
  <c r="M22" i="8"/>
  <c r="N22" i="8"/>
  <c r="O22" i="8"/>
  <c r="M23" i="8"/>
  <c r="N23" i="8"/>
  <c r="O23" i="8"/>
  <c r="M24" i="8"/>
  <c r="N24" i="8"/>
  <c r="O24" i="8"/>
  <c r="M25" i="8"/>
  <c r="N25" i="8"/>
  <c r="O25" i="8"/>
  <c r="M26" i="8"/>
  <c r="N26" i="8"/>
  <c r="O26" i="8"/>
  <c r="M27" i="8"/>
  <c r="N27" i="8"/>
  <c r="O27" i="8"/>
  <c r="M28" i="8"/>
  <c r="N28" i="8"/>
  <c r="O28" i="8"/>
  <c r="M29" i="8"/>
  <c r="N29" i="8"/>
  <c r="O29" i="8"/>
  <c r="M30" i="8"/>
  <c r="N30" i="8"/>
  <c r="O30" i="8"/>
  <c r="M31" i="8"/>
  <c r="N31" i="8"/>
  <c r="O31" i="8"/>
  <c r="M32" i="8"/>
  <c r="N32" i="8"/>
  <c r="O32" i="8"/>
  <c r="M33" i="8"/>
  <c r="N33" i="8"/>
  <c r="O33" i="8"/>
  <c r="M34" i="8"/>
  <c r="N34" i="8"/>
  <c r="O34" i="8"/>
  <c r="M35" i="8"/>
  <c r="N35" i="8"/>
  <c r="O35" i="8"/>
  <c r="M36" i="8"/>
  <c r="N36" i="8"/>
  <c r="O36" i="8"/>
  <c r="M37" i="8"/>
  <c r="N37" i="8"/>
  <c r="O37" i="8"/>
  <c r="M38" i="8"/>
  <c r="N38" i="8"/>
  <c r="O38" i="8"/>
  <c r="M39" i="8"/>
  <c r="N39" i="8"/>
  <c r="O39" i="8"/>
  <c r="M40" i="8"/>
  <c r="N40" i="8"/>
  <c r="O40" i="8"/>
  <c r="M41" i="8"/>
  <c r="N41" i="8"/>
  <c r="O41" i="8"/>
  <c r="M42" i="8"/>
  <c r="N42" i="8"/>
  <c r="O42" i="8"/>
  <c r="M43" i="8"/>
  <c r="N43" i="8"/>
  <c r="O43" i="8"/>
  <c r="M44" i="8"/>
  <c r="N44" i="8"/>
  <c r="O44" i="8"/>
  <c r="M45" i="8"/>
  <c r="N45" i="8"/>
  <c r="O45" i="8"/>
  <c r="M46" i="8"/>
  <c r="N46" i="8"/>
  <c r="O46" i="8"/>
  <c r="M47" i="8"/>
  <c r="N47" i="8"/>
  <c r="O47" i="8"/>
  <c r="M48" i="8"/>
  <c r="N48" i="8"/>
  <c r="O48" i="8"/>
  <c r="M49" i="8"/>
  <c r="N49" i="8"/>
  <c r="O49" i="8"/>
  <c r="M50" i="8"/>
  <c r="N50" i="8"/>
  <c r="O50" i="8"/>
  <c r="M51" i="8"/>
  <c r="N51" i="8"/>
  <c r="O51" i="8"/>
  <c r="M52" i="8"/>
  <c r="N52" i="8"/>
  <c r="O52" i="8"/>
  <c r="M53" i="8"/>
  <c r="N53" i="8"/>
  <c r="O53" i="8"/>
  <c r="M54" i="8"/>
  <c r="N54" i="8"/>
  <c r="O54" i="8"/>
  <c r="M55" i="8"/>
  <c r="N55" i="8"/>
  <c r="O55" i="8"/>
  <c r="M56" i="8"/>
  <c r="N56" i="8"/>
  <c r="O56" i="8"/>
  <c r="M57" i="8"/>
  <c r="N57" i="8"/>
  <c r="O57" i="8"/>
  <c r="M58" i="8"/>
  <c r="N58" i="8"/>
  <c r="O58" i="8"/>
  <c r="M59" i="8"/>
  <c r="N59" i="8"/>
  <c r="O59" i="8"/>
  <c r="M60" i="8"/>
  <c r="N60" i="8"/>
  <c r="O60" i="8"/>
  <c r="M61" i="8"/>
  <c r="N61" i="8"/>
  <c r="O61" i="8"/>
  <c r="M62" i="8"/>
  <c r="N62" i="8"/>
  <c r="O62" i="8"/>
  <c r="M63" i="8"/>
  <c r="N63" i="8"/>
  <c r="O63" i="8"/>
  <c r="M64" i="8"/>
  <c r="N64" i="8"/>
  <c r="O64" i="8"/>
  <c r="M65" i="8"/>
  <c r="N65" i="8"/>
  <c r="O65" i="8"/>
  <c r="M66" i="8"/>
  <c r="N66" i="8"/>
  <c r="O66" i="8"/>
  <c r="M67" i="8"/>
  <c r="N67" i="8"/>
  <c r="O67" i="8"/>
  <c r="M68" i="8"/>
  <c r="N68" i="8"/>
  <c r="O68" i="8"/>
  <c r="M69" i="8"/>
  <c r="N69" i="8"/>
  <c r="O69" i="8"/>
  <c r="M70" i="8"/>
  <c r="N70" i="8"/>
  <c r="O70" i="8"/>
  <c r="M71" i="8"/>
  <c r="N71" i="8"/>
  <c r="O71" i="8"/>
  <c r="M72" i="8"/>
  <c r="N72" i="8"/>
  <c r="O72" i="8"/>
  <c r="M73" i="8"/>
  <c r="N73" i="8"/>
  <c r="O73" i="8"/>
  <c r="M74" i="8"/>
  <c r="N74" i="8"/>
  <c r="O74" i="8"/>
  <c r="M75" i="8"/>
  <c r="N75" i="8"/>
  <c r="O75" i="8"/>
  <c r="M76" i="8"/>
  <c r="N76" i="8"/>
  <c r="O76" i="8"/>
  <c r="M77" i="8"/>
  <c r="N77" i="8"/>
  <c r="O77" i="8"/>
  <c r="M78" i="8"/>
  <c r="N78" i="8"/>
  <c r="O78" i="8"/>
  <c r="M79" i="8"/>
  <c r="N79" i="8"/>
  <c r="O79" i="8"/>
  <c r="M80" i="8"/>
  <c r="N80" i="8"/>
  <c r="O80" i="8"/>
  <c r="M81" i="8"/>
  <c r="N81" i="8"/>
  <c r="O81" i="8"/>
  <c r="M82" i="8"/>
  <c r="N82" i="8"/>
  <c r="O82" i="8"/>
  <c r="M83" i="8"/>
  <c r="N83" i="8"/>
  <c r="O83" i="8"/>
  <c r="M84" i="8"/>
  <c r="N84" i="8"/>
  <c r="O84" i="8"/>
  <c r="M85" i="8"/>
  <c r="N85" i="8"/>
  <c r="O85" i="8"/>
  <c r="M86" i="8"/>
  <c r="N86" i="8"/>
  <c r="O86" i="8"/>
  <c r="M87" i="8"/>
  <c r="N87" i="8"/>
  <c r="O87" i="8"/>
  <c r="M88" i="8"/>
  <c r="N88" i="8"/>
  <c r="O88" i="8"/>
  <c r="M89" i="8"/>
  <c r="N89" i="8"/>
  <c r="O89" i="8"/>
  <c r="M90" i="8"/>
  <c r="N90" i="8"/>
  <c r="O90" i="8"/>
  <c r="M91" i="8"/>
  <c r="N91" i="8"/>
  <c r="O91" i="8"/>
  <c r="M92" i="8"/>
  <c r="N92" i="8"/>
  <c r="O92" i="8"/>
  <c r="M93" i="8"/>
  <c r="N93" i="8"/>
  <c r="O93" i="8"/>
  <c r="M94" i="8"/>
  <c r="N94" i="8"/>
  <c r="O94" i="8"/>
  <c r="M95" i="8"/>
  <c r="N95" i="8"/>
  <c r="O95" i="8"/>
  <c r="M96" i="8"/>
  <c r="N96" i="8"/>
  <c r="O96" i="8"/>
  <c r="M97" i="8"/>
  <c r="N97" i="8"/>
  <c r="O97" i="8"/>
  <c r="M98" i="8"/>
  <c r="N98" i="8"/>
  <c r="O98" i="8"/>
  <c r="M99" i="8"/>
  <c r="N99" i="8"/>
  <c r="O99" i="8"/>
  <c r="M100" i="8"/>
  <c r="N100" i="8"/>
  <c r="O100" i="8"/>
  <c r="M101" i="8"/>
  <c r="N101" i="8"/>
  <c r="O101" i="8"/>
  <c r="M102" i="8"/>
  <c r="N102" i="8"/>
  <c r="O102" i="8"/>
  <c r="M103" i="8"/>
  <c r="N103" i="8"/>
  <c r="O103" i="8"/>
  <c r="N8" i="8"/>
  <c r="O8" i="8"/>
  <c r="M8" i="8"/>
  <c r="K16" i="8"/>
  <c r="L16" i="8"/>
  <c r="L17" i="8"/>
  <c r="L18" i="8"/>
  <c r="L19" i="8"/>
  <c r="L20" i="8"/>
  <c r="L21" i="8"/>
  <c r="L22" i="8"/>
  <c r="L23" i="8"/>
  <c r="K24" i="8"/>
  <c r="L24" i="8"/>
  <c r="L25" i="8"/>
  <c r="L26" i="8"/>
  <c r="L27" i="8"/>
  <c r="L28" i="8"/>
  <c r="L29" i="8"/>
  <c r="L30" i="8"/>
  <c r="L31" i="8"/>
  <c r="K32" i="8"/>
  <c r="L32" i="8"/>
  <c r="L33" i="8"/>
  <c r="L34" i="8"/>
  <c r="L35" i="8"/>
  <c r="L36" i="8"/>
  <c r="L37" i="8"/>
  <c r="L38" i="8"/>
  <c r="L39" i="8"/>
  <c r="K40" i="8"/>
  <c r="L40" i="8"/>
  <c r="L41" i="8"/>
  <c r="L42" i="8"/>
  <c r="L43" i="8"/>
  <c r="L44" i="8"/>
  <c r="L45" i="8"/>
  <c r="L46" i="8"/>
  <c r="L47" i="8"/>
  <c r="K48" i="8"/>
  <c r="L48" i="8"/>
  <c r="L49" i="8"/>
  <c r="L50" i="8"/>
  <c r="L51" i="8"/>
  <c r="L52" i="8"/>
  <c r="L53" i="8"/>
  <c r="L54" i="8"/>
  <c r="L55" i="8"/>
  <c r="K56" i="8"/>
  <c r="L56" i="8"/>
  <c r="L57" i="8"/>
  <c r="L58" i="8"/>
  <c r="L59" i="8"/>
  <c r="L60" i="8"/>
  <c r="L61" i="8"/>
  <c r="L62" i="8"/>
  <c r="L63" i="8"/>
  <c r="K64" i="8"/>
  <c r="L64" i="8"/>
  <c r="L65" i="8"/>
  <c r="L66" i="8"/>
  <c r="L67" i="8"/>
  <c r="L68" i="8"/>
  <c r="L69" i="8"/>
  <c r="L70" i="8"/>
  <c r="L71" i="8"/>
  <c r="K72" i="8"/>
  <c r="L72" i="8"/>
  <c r="L73" i="8"/>
  <c r="L74" i="8"/>
  <c r="L75" i="8"/>
  <c r="L76" i="8"/>
  <c r="L77" i="8"/>
  <c r="L78" i="8"/>
  <c r="L79" i="8"/>
  <c r="K80" i="8"/>
  <c r="L80" i="8"/>
  <c r="L81" i="8"/>
  <c r="L82" i="8"/>
  <c r="L83" i="8"/>
  <c r="L84" i="8"/>
  <c r="L85" i="8"/>
  <c r="L86" i="8"/>
  <c r="L87" i="8"/>
  <c r="K88" i="8"/>
  <c r="L88" i="8"/>
  <c r="L89" i="8"/>
  <c r="L90" i="8"/>
  <c r="L91" i="8"/>
  <c r="L92" i="8"/>
  <c r="L93" i="8"/>
  <c r="L94" i="8"/>
  <c r="L95" i="8"/>
  <c r="K96" i="8"/>
  <c r="L96" i="8"/>
  <c r="L97" i="8"/>
  <c r="L98" i="8"/>
  <c r="L99" i="8"/>
  <c r="L100" i="8"/>
  <c r="L101" i="8"/>
  <c r="L102" i="8"/>
  <c r="L103" i="8"/>
  <c r="L9" i="8"/>
  <c r="L10" i="8"/>
  <c r="L11" i="8"/>
  <c r="L12" i="8"/>
  <c r="L13" i="8"/>
  <c r="L14" i="8"/>
  <c r="L15" i="8"/>
  <c r="L8" i="8"/>
  <c r="K8" i="8"/>
  <c r="E9" i="8"/>
  <c r="F9" i="8"/>
  <c r="G9" i="8"/>
  <c r="E10" i="8"/>
  <c r="F10" i="8"/>
  <c r="G10" i="8"/>
  <c r="E11" i="8"/>
  <c r="F11" i="8"/>
  <c r="G11" i="8"/>
  <c r="E12" i="8"/>
  <c r="F12" i="8"/>
  <c r="G12" i="8"/>
  <c r="E13" i="8"/>
  <c r="F13" i="8"/>
  <c r="G13" i="8"/>
  <c r="E14" i="8"/>
  <c r="F14" i="8"/>
  <c r="G14" i="8"/>
  <c r="E15" i="8"/>
  <c r="F15" i="8"/>
  <c r="G15" i="8"/>
  <c r="E16" i="8"/>
  <c r="F16" i="8"/>
  <c r="G16" i="8"/>
  <c r="E17" i="8"/>
  <c r="F17" i="8"/>
  <c r="G17" i="8"/>
  <c r="E18" i="8"/>
  <c r="F18" i="8"/>
  <c r="G18" i="8"/>
  <c r="E19" i="8"/>
  <c r="F19" i="8"/>
  <c r="G19" i="8"/>
  <c r="E20" i="8"/>
  <c r="F20" i="8"/>
  <c r="G20" i="8"/>
  <c r="E21" i="8"/>
  <c r="F21" i="8"/>
  <c r="G21" i="8"/>
  <c r="E22" i="8"/>
  <c r="F22" i="8"/>
  <c r="G22" i="8"/>
  <c r="E23" i="8"/>
  <c r="F23" i="8"/>
  <c r="G23" i="8"/>
  <c r="E24" i="8"/>
  <c r="F24" i="8"/>
  <c r="G24" i="8"/>
  <c r="E25" i="8"/>
  <c r="F25" i="8"/>
  <c r="G25" i="8"/>
  <c r="E26" i="8"/>
  <c r="F26" i="8"/>
  <c r="G26" i="8"/>
  <c r="E27" i="8"/>
  <c r="F27" i="8"/>
  <c r="G27" i="8"/>
  <c r="E28" i="8"/>
  <c r="F28" i="8"/>
  <c r="G28" i="8"/>
  <c r="E29" i="8"/>
  <c r="F29" i="8"/>
  <c r="G29" i="8"/>
  <c r="E30" i="8"/>
  <c r="F30" i="8"/>
  <c r="G30" i="8"/>
  <c r="E31" i="8"/>
  <c r="F31" i="8"/>
  <c r="G31" i="8"/>
  <c r="E32" i="8"/>
  <c r="F32" i="8"/>
  <c r="G32" i="8"/>
  <c r="E33" i="8"/>
  <c r="F33" i="8"/>
  <c r="G33" i="8"/>
  <c r="E34" i="8"/>
  <c r="F34" i="8"/>
  <c r="G34" i="8"/>
  <c r="E35" i="8"/>
  <c r="F35" i="8"/>
  <c r="G35" i="8"/>
  <c r="E36" i="8"/>
  <c r="F36" i="8"/>
  <c r="G36" i="8"/>
  <c r="E37" i="8"/>
  <c r="F37" i="8"/>
  <c r="G37" i="8"/>
  <c r="E38" i="8"/>
  <c r="F38" i="8"/>
  <c r="G38" i="8"/>
  <c r="E39" i="8"/>
  <c r="F39" i="8"/>
  <c r="G39" i="8"/>
  <c r="E40" i="8"/>
  <c r="F40" i="8"/>
  <c r="G40" i="8"/>
  <c r="E41" i="8"/>
  <c r="F41" i="8"/>
  <c r="G41" i="8"/>
  <c r="E42" i="8"/>
  <c r="F42" i="8"/>
  <c r="G42" i="8"/>
  <c r="E43" i="8"/>
  <c r="F43" i="8"/>
  <c r="G43" i="8"/>
  <c r="E44" i="8"/>
  <c r="F44" i="8"/>
  <c r="G44" i="8"/>
  <c r="E45" i="8"/>
  <c r="F45" i="8"/>
  <c r="G45" i="8"/>
  <c r="E46" i="8"/>
  <c r="F46" i="8"/>
  <c r="G46" i="8"/>
  <c r="E47" i="8"/>
  <c r="F47" i="8"/>
  <c r="G47" i="8"/>
  <c r="E48" i="8"/>
  <c r="F48" i="8"/>
  <c r="G48" i="8"/>
  <c r="E49" i="8"/>
  <c r="F49" i="8"/>
  <c r="G49" i="8"/>
  <c r="E50" i="8"/>
  <c r="F50" i="8"/>
  <c r="G50" i="8"/>
  <c r="E51" i="8"/>
  <c r="F51" i="8"/>
  <c r="G51" i="8"/>
  <c r="E52" i="8"/>
  <c r="F52" i="8"/>
  <c r="G52" i="8"/>
  <c r="E53" i="8"/>
  <c r="F53" i="8"/>
  <c r="G53" i="8"/>
  <c r="E54" i="8"/>
  <c r="F54" i="8"/>
  <c r="G54" i="8"/>
  <c r="E55" i="8"/>
  <c r="F55" i="8"/>
  <c r="G55" i="8"/>
  <c r="E56" i="8"/>
  <c r="F56" i="8"/>
  <c r="G56" i="8"/>
  <c r="E57" i="8"/>
  <c r="F57" i="8"/>
  <c r="G57" i="8"/>
  <c r="E58" i="8"/>
  <c r="F58" i="8"/>
  <c r="G58" i="8"/>
  <c r="E59" i="8"/>
  <c r="F59" i="8"/>
  <c r="G59" i="8"/>
  <c r="E60" i="8"/>
  <c r="F60" i="8"/>
  <c r="G60" i="8"/>
  <c r="E61" i="8"/>
  <c r="F61" i="8"/>
  <c r="G61" i="8"/>
  <c r="E62" i="8"/>
  <c r="F62" i="8"/>
  <c r="G62" i="8"/>
  <c r="E63" i="8"/>
  <c r="F63" i="8"/>
  <c r="G63" i="8"/>
  <c r="E64" i="8"/>
  <c r="F64" i="8"/>
  <c r="G64" i="8"/>
  <c r="E65" i="8"/>
  <c r="F65" i="8"/>
  <c r="G65" i="8"/>
  <c r="E66" i="8"/>
  <c r="F66" i="8"/>
  <c r="G66" i="8"/>
  <c r="E67" i="8"/>
  <c r="F67" i="8"/>
  <c r="G67" i="8"/>
  <c r="E68" i="8"/>
  <c r="F68" i="8"/>
  <c r="G68" i="8"/>
  <c r="E69" i="8"/>
  <c r="F69" i="8"/>
  <c r="G69" i="8"/>
  <c r="E70" i="8"/>
  <c r="F70" i="8"/>
  <c r="G70" i="8"/>
  <c r="E71" i="8"/>
  <c r="F71" i="8"/>
  <c r="G71" i="8"/>
  <c r="E72" i="8"/>
  <c r="F72" i="8"/>
  <c r="G72" i="8"/>
  <c r="E73" i="8"/>
  <c r="F73" i="8"/>
  <c r="G73" i="8"/>
  <c r="E74" i="8"/>
  <c r="F74" i="8"/>
  <c r="G74" i="8"/>
  <c r="E75" i="8"/>
  <c r="F75" i="8"/>
  <c r="G75" i="8"/>
  <c r="E76" i="8"/>
  <c r="F76" i="8"/>
  <c r="G76" i="8"/>
  <c r="E77" i="8"/>
  <c r="F77" i="8"/>
  <c r="G77" i="8"/>
  <c r="E78" i="8"/>
  <c r="F78" i="8"/>
  <c r="G78" i="8"/>
  <c r="E79" i="8"/>
  <c r="F79" i="8"/>
  <c r="G79" i="8"/>
  <c r="E80" i="8"/>
  <c r="F80" i="8"/>
  <c r="G80" i="8"/>
  <c r="E81" i="8"/>
  <c r="F81" i="8"/>
  <c r="G81" i="8"/>
  <c r="E82" i="8"/>
  <c r="F82" i="8"/>
  <c r="G82" i="8"/>
  <c r="E83" i="8"/>
  <c r="F83" i="8"/>
  <c r="G83" i="8"/>
  <c r="E84" i="8"/>
  <c r="F84" i="8"/>
  <c r="G84" i="8"/>
  <c r="E85" i="8"/>
  <c r="F85" i="8"/>
  <c r="G85" i="8"/>
  <c r="E86" i="8"/>
  <c r="F86" i="8"/>
  <c r="G86" i="8"/>
  <c r="E87" i="8"/>
  <c r="F87" i="8"/>
  <c r="G87" i="8"/>
  <c r="E88" i="8"/>
  <c r="F88" i="8"/>
  <c r="G88" i="8"/>
  <c r="E89" i="8"/>
  <c r="F89" i="8"/>
  <c r="G89" i="8"/>
  <c r="E90" i="8"/>
  <c r="F90" i="8"/>
  <c r="G90" i="8"/>
  <c r="E91" i="8"/>
  <c r="F91" i="8"/>
  <c r="G91" i="8"/>
  <c r="E92" i="8"/>
  <c r="F92" i="8"/>
  <c r="G92" i="8"/>
  <c r="E93" i="8"/>
  <c r="F93" i="8"/>
  <c r="G93" i="8"/>
  <c r="E94" i="8"/>
  <c r="F94" i="8"/>
  <c r="G94" i="8"/>
  <c r="E95" i="8"/>
  <c r="F95" i="8"/>
  <c r="G95" i="8"/>
  <c r="E96" i="8"/>
  <c r="F96" i="8"/>
  <c r="G96" i="8"/>
  <c r="E97" i="8"/>
  <c r="F97" i="8"/>
  <c r="G97" i="8"/>
  <c r="E98" i="8"/>
  <c r="F98" i="8"/>
  <c r="G98" i="8"/>
  <c r="E99" i="8"/>
  <c r="F99" i="8"/>
  <c r="G99" i="8"/>
  <c r="E100" i="8"/>
  <c r="F100" i="8"/>
  <c r="G100" i="8"/>
  <c r="E101" i="8"/>
  <c r="F101" i="8"/>
  <c r="G101" i="8"/>
  <c r="E102" i="8"/>
  <c r="F102" i="8"/>
  <c r="G102" i="8"/>
  <c r="E103" i="8"/>
  <c r="F103" i="8"/>
  <c r="G103" i="8"/>
  <c r="F8" i="8"/>
  <c r="G8" i="8"/>
  <c r="E8" i="8"/>
  <c r="D17" i="8"/>
  <c r="D18" i="8"/>
  <c r="D19" i="8"/>
  <c r="D20" i="8"/>
  <c r="D21" i="8"/>
  <c r="D22" i="8"/>
  <c r="D23" i="8"/>
  <c r="C24" i="8"/>
  <c r="D24" i="8"/>
  <c r="D25" i="8"/>
  <c r="D26" i="8"/>
  <c r="D27" i="8"/>
  <c r="D28" i="8"/>
  <c r="D29" i="8"/>
  <c r="D30" i="8"/>
  <c r="D31" i="8"/>
  <c r="C32" i="8"/>
  <c r="D32" i="8"/>
  <c r="D33" i="8"/>
  <c r="D34" i="8"/>
  <c r="D35" i="8"/>
  <c r="D36" i="8"/>
  <c r="D37" i="8"/>
  <c r="D38" i="8"/>
  <c r="D39" i="8"/>
  <c r="C40" i="8"/>
  <c r="D40" i="8"/>
  <c r="D41" i="8"/>
  <c r="D42" i="8"/>
  <c r="D43" i="8"/>
  <c r="D44" i="8"/>
  <c r="D45" i="8"/>
  <c r="D46" i="8"/>
  <c r="D47" i="8"/>
  <c r="C48" i="8"/>
  <c r="D48" i="8"/>
  <c r="D49" i="8"/>
  <c r="D50" i="8"/>
  <c r="D51" i="8"/>
  <c r="D52" i="8"/>
  <c r="D53" i="8"/>
  <c r="D54" i="8"/>
  <c r="D55" i="8"/>
  <c r="C56" i="8"/>
  <c r="D56" i="8"/>
  <c r="D57" i="8"/>
  <c r="D58" i="8"/>
  <c r="D59" i="8"/>
  <c r="D60" i="8"/>
  <c r="D61" i="8"/>
  <c r="D62" i="8"/>
  <c r="D63" i="8"/>
  <c r="C64" i="8"/>
  <c r="D64" i="8"/>
  <c r="D65" i="8"/>
  <c r="D66" i="8"/>
  <c r="D67" i="8"/>
  <c r="D68" i="8"/>
  <c r="D69" i="8"/>
  <c r="D70" i="8"/>
  <c r="D71" i="8"/>
  <c r="C72" i="8"/>
  <c r="D72" i="8"/>
  <c r="D73" i="8"/>
  <c r="D74" i="8"/>
  <c r="D75" i="8"/>
  <c r="D76" i="8"/>
  <c r="D77" i="8"/>
  <c r="D78" i="8"/>
  <c r="D79" i="8"/>
  <c r="C80" i="8"/>
  <c r="D80" i="8"/>
  <c r="C81" i="8"/>
  <c r="D81" i="8"/>
  <c r="C82" i="8"/>
  <c r="D82" i="8"/>
  <c r="C83" i="8"/>
  <c r="D83" i="8"/>
  <c r="C84" i="8"/>
  <c r="D84" i="8"/>
  <c r="C85" i="8"/>
  <c r="D85" i="8"/>
  <c r="C86" i="8"/>
  <c r="D86" i="8"/>
  <c r="C87" i="8"/>
  <c r="D87" i="8"/>
  <c r="C88" i="8"/>
  <c r="D88" i="8"/>
  <c r="D89" i="8"/>
  <c r="D90" i="8"/>
  <c r="D91" i="8"/>
  <c r="D92" i="8"/>
  <c r="D93" i="8"/>
  <c r="D94" i="8"/>
  <c r="D95" i="8"/>
  <c r="C96" i="8"/>
  <c r="D96" i="8"/>
  <c r="D97" i="8"/>
  <c r="D98" i="8"/>
  <c r="D99" i="8"/>
  <c r="D100" i="8"/>
  <c r="D101" i="8"/>
  <c r="D102" i="8"/>
  <c r="D103" i="8"/>
  <c r="D9" i="8"/>
  <c r="D10" i="8"/>
  <c r="D11" i="8"/>
  <c r="D12" i="8"/>
  <c r="D13" i="8"/>
  <c r="D14" i="8"/>
  <c r="D15" i="8"/>
  <c r="C16" i="8"/>
  <c r="D16" i="8"/>
  <c r="D8" i="8"/>
  <c r="C8" i="8"/>
  <c r="E18" i="20" l="1"/>
  <c r="E26" i="20" s="1"/>
  <c r="E23" i="20" s="1"/>
  <c r="F12" i="20" s="1"/>
  <c r="M23" i="1"/>
  <c r="D106" i="7"/>
  <c r="F25" i="1" s="1"/>
  <c r="F27" i="1" s="1"/>
  <c r="D104" i="7"/>
  <c r="D102" i="7"/>
  <c r="F19" i="1" l="1"/>
  <c r="D10" i="1" l="1"/>
  <c r="D8" i="1"/>
  <c r="F29" i="1" s="1"/>
  <c r="F22" i="1" s="1"/>
  <c r="F8" i="1" l="1"/>
  <c r="F36" i="1" s="1"/>
  <c r="S56" i="13"/>
  <c r="W56" i="13"/>
  <c r="P56" i="13" l="1"/>
  <c r="W41" i="13" l="1"/>
  <c r="P41" i="13"/>
  <c r="I41" i="13"/>
  <c r="D75" i="7"/>
  <c r="S46" i="13" s="1"/>
  <c r="P46" i="13"/>
  <c r="W46" i="13"/>
  <c r="P61" i="13"/>
  <c r="I56" i="13"/>
  <c r="I45" i="13"/>
  <c r="F50" i="13"/>
  <c r="L39" i="13" l="1"/>
  <c r="E59" i="13"/>
  <c r="E60" i="13" s="1"/>
  <c r="E52" i="13" s="1"/>
  <c r="E62" i="13" s="1"/>
  <c r="Q47" i="13"/>
  <c r="S39" i="13" s="1"/>
  <c r="K19" i="13" s="1"/>
  <c r="Z46" i="13"/>
  <c r="X47" i="13"/>
  <c r="Z39" i="13" s="1"/>
  <c r="K20" i="13" s="1"/>
  <c r="K18" i="13"/>
  <c r="F85" i="7"/>
  <c r="F73" i="7"/>
  <c r="F56" i="7"/>
  <c r="F51" i="7"/>
  <c r="F45" i="7"/>
  <c r="N23" i="2" l="1"/>
  <c r="N22" i="2"/>
  <c r="N21" i="2"/>
  <c r="N20" i="2"/>
  <c r="D36" i="7"/>
  <c r="D34" i="7"/>
  <c r="F59" i="7" l="1"/>
  <c r="M15" i="1" s="1"/>
  <c r="V15" i="1" s="1"/>
  <c r="V12" i="1" s="1"/>
  <c r="B7" i="13"/>
  <c r="B8" i="13"/>
  <c r="B9" i="13"/>
  <c r="B6" i="13"/>
  <c r="A9" i="13"/>
  <c r="A8" i="13"/>
  <c r="A7" i="13"/>
  <c r="A6" i="13"/>
  <c r="U9" i="8"/>
  <c r="V9" i="8"/>
  <c r="W9" i="8"/>
  <c r="U10" i="8"/>
  <c r="V10" i="8"/>
  <c r="W10" i="8"/>
  <c r="U11" i="8"/>
  <c r="V11" i="8"/>
  <c r="W11" i="8"/>
  <c r="U12" i="8"/>
  <c r="V12" i="8"/>
  <c r="W12" i="8"/>
  <c r="U13" i="8"/>
  <c r="V13" i="8"/>
  <c r="W13" i="8"/>
  <c r="U14" i="8"/>
  <c r="V14" i="8"/>
  <c r="W14" i="8"/>
  <c r="U15" i="8"/>
  <c r="V15" i="8"/>
  <c r="W15" i="8"/>
  <c r="U16" i="8"/>
  <c r="V16" i="8"/>
  <c r="W16" i="8"/>
  <c r="U17" i="8"/>
  <c r="V17" i="8"/>
  <c r="W17" i="8"/>
  <c r="U18" i="8"/>
  <c r="V18" i="8"/>
  <c r="W18" i="8"/>
  <c r="U19" i="8"/>
  <c r="V19" i="8"/>
  <c r="W19" i="8"/>
  <c r="U20" i="8"/>
  <c r="V20" i="8"/>
  <c r="W20" i="8"/>
  <c r="U21" i="8"/>
  <c r="V21" i="8"/>
  <c r="W21" i="8"/>
  <c r="U22" i="8"/>
  <c r="V22" i="8"/>
  <c r="W22" i="8"/>
  <c r="U23" i="8"/>
  <c r="V23" i="8"/>
  <c r="W23" i="8"/>
  <c r="U24" i="8"/>
  <c r="V24" i="8"/>
  <c r="W24" i="8"/>
  <c r="U25" i="8"/>
  <c r="V25" i="8"/>
  <c r="W25" i="8"/>
  <c r="U26" i="8"/>
  <c r="V26" i="8"/>
  <c r="W26" i="8"/>
  <c r="U27" i="8"/>
  <c r="V27" i="8"/>
  <c r="W27" i="8"/>
  <c r="U28" i="8"/>
  <c r="V28" i="8"/>
  <c r="W28" i="8"/>
  <c r="U29" i="8"/>
  <c r="V29" i="8"/>
  <c r="W29" i="8"/>
  <c r="U30" i="8"/>
  <c r="V30" i="8"/>
  <c r="W30" i="8"/>
  <c r="U31" i="8"/>
  <c r="V31" i="8"/>
  <c r="W31" i="8"/>
  <c r="U32" i="8"/>
  <c r="V32" i="8"/>
  <c r="W32" i="8"/>
  <c r="U33" i="8"/>
  <c r="V33" i="8"/>
  <c r="W33" i="8"/>
  <c r="U34" i="8"/>
  <c r="V34" i="8"/>
  <c r="W34" i="8"/>
  <c r="U35" i="8"/>
  <c r="V35" i="8"/>
  <c r="W35" i="8"/>
  <c r="U36" i="8"/>
  <c r="V36" i="8"/>
  <c r="W36" i="8"/>
  <c r="U37" i="8"/>
  <c r="V37" i="8"/>
  <c r="W37" i="8"/>
  <c r="U38" i="8"/>
  <c r="V38" i="8"/>
  <c r="W38" i="8"/>
  <c r="U39" i="8"/>
  <c r="V39" i="8"/>
  <c r="W39" i="8"/>
  <c r="U40" i="8"/>
  <c r="V40" i="8"/>
  <c r="W40" i="8"/>
  <c r="U41" i="8"/>
  <c r="V41" i="8"/>
  <c r="W41" i="8"/>
  <c r="U42" i="8"/>
  <c r="V42" i="8"/>
  <c r="W42" i="8"/>
  <c r="U43" i="8"/>
  <c r="V43" i="8"/>
  <c r="W43" i="8"/>
  <c r="U44" i="8"/>
  <c r="V44" i="8"/>
  <c r="W44" i="8"/>
  <c r="U45" i="8"/>
  <c r="V45" i="8"/>
  <c r="W45" i="8"/>
  <c r="U46" i="8"/>
  <c r="V46" i="8"/>
  <c r="W46" i="8"/>
  <c r="U47" i="8"/>
  <c r="V47" i="8"/>
  <c r="W47" i="8"/>
  <c r="U48" i="8"/>
  <c r="V48" i="8"/>
  <c r="W48" i="8"/>
  <c r="U49" i="8"/>
  <c r="V49" i="8"/>
  <c r="W49" i="8"/>
  <c r="U50" i="8"/>
  <c r="V50" i="8"/>
  <c r="W50" i="8"/>
  <c r="U51" i="8"/>
  <c r="V51" i="8"/>
  <c r="W51" i="8"/>
  <c r="U52" i="8"/>
  <c r="V52" i="8"/>
  <c r="W52" i="8"/>
  <c r="U53" i="8"/>
  <c r="V53" i="8"/>
  <c r="W53" i="8"/>
  <c r="U54" i="8"/>
  <c r="V54" i="8"/>
  <c r="W54" i="8"/>
  <c r="U55" i="8"/>
  <c r="V55" i="8"/>
  <c r="W55" i="8"/>
  <c r="U56" i="8"/>
  <c r="V56" i="8"/>
  <c r="W56" i="8"/>
  <c r="U57" i="8"/>
  <c r="V57" i="8"/>
  <c r="W57" i="8"/>
  <c r="U58" i="8"/>
  <c r="V58" i="8"/>
  <c r="W58" i="8"/>
  <c r="U59" i="8"/>
  <c r="V59" i="8"/>
  <c r="W59" i="8"/>
  <c r="U60" i="8"/>
  <c r="V60" i="8"/>
  <c r="W60" i="8"/>
  <c r="U61" i="8"/>
  <c r="V61" i="8"/>
  <c r="W61" i="8"/>
  <c r="U62" i="8"/>
  <c r="V62" i="8"/>
  <c r="W62" i="8"/>
  <c r="U63" i="8"/>
  <c r="V63" i="8"/>
  <c r="W63" i="8"/>
  <c r="U64" i="8"/>
  <c r="V64" i="8"/>
  <c r="W64" i="8"/>
  <c r="U65" i="8"/>
  <c r="V65" i="8"/>
  <c r="W65" i="8"/>
  <c r="U66" i="8"/>
  <c r="V66" i="8"/>
  <c r="W66" i="8"/>
  <c r="U67" i="8"/>
  <c r="V67" i="8"/>
  <c r="W67" i="8"/>
  <c r="U68" i="8"/>
  <c r="V68" i="8"/>
  <c r="W68" i="8"/>
  <c r="U69" i="8"/>
  <c r="V69" i="8"/>
  <c r="W69" i="8"/>
  <c r="U70" i="8"/>
  <c r="V70" i="8"/>
  <c r="W70" i="8"/>
  <c r="U71" i="8"/>
  <c r="V71" i="8"/>
  <c r="W71" i="8"/>
  <c r="U72" i="8"/>
  <c r="V72" i="8"/>
  <c r="W72" i="8"/>
  <c r="U73" i="8"/>
  <c r="V73" i="8"/>
  <c r="W73" i="8"/>
  <c r="U74" i="8"/>
  <c r="V74" i="8"/>
  <c r="W74" i="8"/>
  <c r="U75" i="8"/>
  <c r="V75" i="8"/>
  <c r="W75" i="8"/>
  <c r="U76" i="8"/>
  <c r="V76" i="8"/>
  <c r="W76" i="8"/>
  <c r="U77" i="8"/>
  <c r="V77" i="8"/>
  <c r="W77" i="8"/>
  <c r="U78" i="8"/>
  <c r="V78" i="8"/>
  <c r="W78" i="8"/>
  <c r="U79" i="8"/>
  <c r="V79" i="8"/>
  <c r="W79" i="8"/>
  <c r="U80" i="8"/>
  <c r="V80" i="8"/>
  <c r="W80" i="8"/>
  <c r="U81" i="8"/>
  <c r="V81" i="8"/>
  <c r="W81" i="8"/>
  <c r="U82" i="8"/>
  <c r="V82" i="8"/>
  <c r="W82" i="8"/>
  <c r="U83" i="8"/>
  <c r="V83" i="8"/>
  <c r="W83" i="8"/>
  <c r="U84" i="8"/>
  <c r="V84" i="8"/>
  <c r="W84" i="8"/>
  <c r="U85" i="8"/>
  <c r="V85" i="8"/>
  <c r="W85" i="8"/>
  <c r="U86" i="8"/>
  <c r="V86" i="8"/>
  <c r="W86" i="8"/>
  <c r="U87" i="8"/>
  <c r="V87" i="8"/>
  <c r="W87" i="8"/>
  <c r="U88" i="8"/>
  <c r="V88" i="8"/>
  <c r="W88" i="8"/>
  <c r="U89" i="8"/>
  <c r="V89" i="8"/>
  <c r="W89" i="8"/>
  <c r="U90" i="8"/>
  <c r="V90" i="8"/>
  <c r="W90" i="8"/>
  <c r="U91" i="8"/>
  <c r="V91" i="8"/>
  <c r="W91" i="8"/>
  <c r="U92" i="8"/>
  <c r="V92" i="8"/>
  <c r="W92" i="8"/>
  <c r="U93" i="8"/>
  <c r="V93" i="8"/>
  <c r="W93" i="8"/>
  <c r="U94" i="8"/>
  <c r="V94" i="8"/>
  <c r="W94" i="8"/>
  <c r="U95" i="8"/>
  <c r="V95" i="8"/>
  <c r="W95" i="8"/>
  <c r="U96" i="8"/>
  <c r="V96" i="8"/>
  <c r="W96" i="8"/>
  <c r="U97" i="8"/>
  <c r="V97" i="8"/>
  <c r="W97" i="8"/>
  <c r="U98" i="8"/>
  <c r="V98" i="8"/>
  <c r="W98" i="8"/>
  <c r="U99" i="8"/>
  <c r="V99" i="8"/>
  <c r="W99" i="8"/>
  <c r="U100" i="8"/>
  <c r="V100" i="8"/>
  <c r="W100" i="8"/>
  <c r="U101" i="8"/>
  <c r="V101" i="8"/>
  <c r="W101" i="8"/>
  <c r="U102" i="8"/>
  <c r="V102" i="8"/>
  <c r="W102" i="8"/>
  <c r="U103" i="8"/>
  <c r="V103" i="8"/>
  <c r="W103" i="8"/>
  <c r="S16" i="8"/>
  <c r="S24" i="8"/>
  <c r="S32" i="8"/>
  <c r="S40" i="8"/>
  <c r="S48" i="8"/>
  <c r="S56" i="8"/>
  <c r="S64" i="8"/>
  <c r="S72" i="8"/>
  <c r="S80" i="8"/>
  <c r="S88" i="8"/>
  <c r="S96" i="8"/>
  <c r="S8" i="8"/>
  <c r="T98" i="8"/>
  <c r="T99" i="8"/>
  <c r="T100" i="8"/>
  <c r="T101" i="8"/>
  <c r="T102" i="8"/>
  <c r="T103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T41" i="8"/>
  <c r="T42" i="8"/>
  <c r="T43" i="8"/>
  <c r="T44" i="8"/>
  <c r="T45" i="8"/>
  <c r="T46" i="8"/>
  <c r="T47" i="8"/>
  <c r="T48" i="8"/>
  <c r="T49" i="8"/>
  <c r="T50" i="8"/>
  <c r="T51" i="8"/>
  <c r="T52" i="8"/>
  <c r="T53" i="8"/>
  <c r="T54" i="8"/>
  <c r="T55" i="8"/>
  <c r="T56" i="8"/>
  <c r="T57" i="8"/>
  <c r="T58" i="8"/>
  <c r="T59" i="8"/>
  <c r="T60" i="8"/>
  <c r="T61" i="8"/>
  <c r="T62" i="8"/>
  <c r="T63" i="8"/>
  <c r="T64" i="8"/>
  <c r="T65" i="8"/>
  <c r="T66" i="8"/>
  <c r="T67" i="8"/>
  <c r="T68" i="8"/>
  <c r="T69" i="8"/>
  <c r="T70" i="8"/>
  <c r="T71" i="8"/>
  <c r="T72" i="8"/>
  <c r="T73" i="8"/>
  <c r="T74" i="8"/>
  <c r="T75" i="8"/>
  <c r="T76" i="8"/>
  <c r="T77" i="8"/>
  <c r="T78" i="8"/>
  <c r="T79" i="8"/>
  <c r="T80" i="8"/>
  <c r="T81" i="8"/>
  <c r="T82" i="8"/>
  <c r="T83" i="8"/>
  <c r="T84" i="8"/>
  <c r="T85" i="8"/>
  <c r="T86" i="8"/>
  <c r="T87" i="8"/>
  <c r="T88" i="8"/>
  <c r="T89" i="8"/>
  <c r="T90" i="8"/>
  <c r="T91" i="8"/>
  <c r="T92" i="8"/>
  <c r="T93" i="8"/>
  <c r="T94" i="8"/>
  <c r="T95" i="8"/>
  <c r="T96" i="8"/>
  <c r="T97" i="8"/>
  <c r="V8" i="8"/>
  <c r="W8" i="8"/>
  <c r="U8" i="8"/>
  <c r="T8" i="8"/>
  <c r="M12" i="1" l="1"/>
  <c r="D6" i="13"/>
  <c r="D7" i="13"/>
  <c r="E7" i="13" s="1"/>
  <c r="D9" i="13"/>
  <c r="E9" i="13" s="1"/>
  <c r="D8" i="13"/>
  <c r="E8" i="13" s="1"/>
  <c r="F406" i="2"/>
  <c r="F407" i="2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  <c r="F501" i="2" s="1"/>
  <c r="F502" i="2" s="1"/>
  <c r="F503" i="2" s="1"/>
  <c r="F504" i="2" s="1"/>
  <c r="F505" i="2" s="1"/>
  <c r="F506" i="2" s="1"/>
  <c r="F507" i="2" s="1"/>
  <c r="F508" i="2" s="1"/>
  <c r="F509" i="2" s="1"/>
  <c r="F510" i="2" s="1"/>
  <c r="F511" i="2" s="1"/>
  <c r="F512" i="2" s="1"/>
  <c r="F513" i="2" s="1"/>
  <c r="F514" i="2" s="1"/>
  <c r="F515" i="2" s="1"/>
  <c r="F516" i="2" s="1"/>
  <c r="F517" i="2" s="1"/>
  <c r="F518" i="2" s="1"/>
  <c r="F519" i="2" s="1"/>
  <c r="F520" i="2" s="1"/>
  <c r="F521" i="2" s="1"/>
  <c r="F522" i="2" s="1"/>
  <c r="F523" i="2" s="1"/>
  <c r="F524" i="2" s="1"/>
  <c r="F525" i="2" s="1"/>
  <c r="F526" i="2" s="1"/>
  <c r="F527" i="2" s="1"/>
  <c r="F528" i="2" s="1"/>
  <c r="F529" i="2" s="1"/>
  <c r="F530" i="2" s="1"/>
  <c r="F531" i="2" s="1"/>
  <c r="F532" i="2" s="1"/>
  <c r="F533" i="2" s="1"/>
  <c r="F534" i="2" s="1"/>
  <c r="F535" i="2" s="1"/>
  <c r="F536" i="2" s="1"/>
  <c r="F537" i="2" s="1"/>
  <c r="F538" i="2" s="1"/>
  <c r="F539" i="2" s="1"/>
  <c r="F540" i="2" s="1"/>
  <c r="F541" i="2" s="1"/>
  <c r="F542" i="2" s="1"/>
  <c r="F543" i="2" s="1"/>
  <c r="F544" i="2" s="1"/>
  <c r="F545" i="2" s="1"/>
  <c r="F546" i="2" s="1"/>
  <c r="F547" i="2" s="1"/>
  <c r="F548" i="2" s="1"/>
  <c r="F549" i="2" s="1"/>
  <c r="F550" i="2" s="1"/>
  <c r="F551" i="2" s="1"/>
  <c r="F552" i="2" s="1"/>
  <c r="F553" i="2" s="1"/>
  <c r="F554" i="2" s="1"/>
  <c r="F555" i="2" s="1"/>
  <c r="F556" i="2" s="1"/>
  <c r="F557" i="2" s="1"/>
  <c r="F558" i="2" s="1"/>
  <c r="F559" i="2" s="1"/>
  <c r="F560" i="2" s="1"/>
  <c r="F561" i="2" s="1"/>
  <c r="F562" i="2" s="1"/>
  <c r="F563" i="2" s="1"/>
  <c r="F564" i="2" s="1"/>
  <c r="F565" i="2" s="1"/>
  <c r="F566" i="2" s="1"/>
  <c r="F567" i="2" s="1"/>
  <c r="F568" i="2" s="1"/>
  <c r="F569" i="2" s="1"/>
  <c r="F570" i="2" s="1"/>
  <c r="F571" i="2" s="1"/>
  <c r="F572" i="2" s="1"/>
  <c r="F573" i="2" s="1"/>
  <c r="F574" i="2" s="1"/>
  <c r="F575" i="2" s="1"/>
  <c r="F576" i="2" s="1"/>
  <c r="F577" i="2" s="1"/>
  <c r="F578" i="2" s="1"/>
  <c r="F579" i="2" s="1"/>
  <c r="F580" i="2" s="1"/>
  <c r="F581" i="2" s="1"/>
  <c r="F582" i="2" s="1"/>
  <c r="F583" i="2" s="1"/>
  <c r="F584" i="2" s="1"/>
  <c r="F585" i="2" s="1"/>
  <c r="F586" i="2" s="1"/>
  <c r="F587" i="2" s="1"/>
  <c r="F588" i="2" s="1"/>
  <c r="F589" i="2" s="1"/>
  <c r="F590" i="2" s="1"/>
  <c r="F591" i="2" s="1"/>
  <c r="F592" i="2" s="1"/>
  <c r="F593" i="2" s="1"/>
  <c r="F594" i="2" s="1"/>
  <c r="F595" i="2" s="1"/>
  <c r="F596" i="2" s="1"/>
  <c r="F597" i="2" s="1"/>
  <c r="F598" i="2" s="1"/>
  <c r="F599" i="2" s="1"/>
  <c r="F600" i="2" s="1"/>
  <c r="F601" i="2" s="1"/>
  <c r="F602" i="2" s="1"/>
  <c r="F603" i="2" s="1"/>
  <c r="F604" i="2" s="1"/>
  <c r="F605" i="2" s="1"/>
  <c r="F606" i="2" s="1"/>
  <c r="F607" i="2" s="1"/>
  <c r="F608" i="2" s="1"/>
  <c r="F609" i="2" s="1"/>
  <c r="F610" i="2" s="1"/>
  <c r="F611" i="2" s="1"/>
  <c r="F612" i="2" s="1"/>
  <c r="F613" i="2" s="1"/>
  <c r="F614" i="2" s="1"/>
  <c r="F615" i="2" s="1"/>
  <c r="F616" i="2" s="1"/>
  <c r="F617" i="2" s="1"/>
  <c r="F618" i="2" s="1"/>
  <c r="F619" i="2" s="1"/>
  <c r="F620" i="2" s="1"/>
  <c r="F621" i="2" s="1"/>
  <c r="F622" i="2" s="1"/>
  <c r="F623" i="2" s="1"/>
  <c r="F624" i="2" s="1"/>
  <c r="F625" i="2" s="1"/>
  <c r="F626" i="2" s="1"/>
  <c r="F627" i="2" s="1"/>
  <c r="F628" i="2" s="1"/>
  <c r="F629" i="2" s="1"/>
  <c r="F630" i="2" s="1"/>
  <c r="F631" i="2" s="1"/>
  <c r="F632" i="2" s="1"/>
  <c r="F633" i="2" s="1"/>
  <c r="F634" i="2" s="1"/>
  <c r="F635" i="2" s="1"/>
  <c r="F636" i="2" s="1"/>
  <c r="F637" i="2" s="1"/>
  <c r="F638" i="2" s="1"/>
  <c r="F639" i="2" s="1"/>
  <c r="F640" i="2" s="1"/>
  <c r="F641" i="2" s="1"/>
  <c r="F642" i="2" s="1"/>
  <c r="F643" i="2" s="1"/>
  <c r="F644" i="2" s="1"/>
  <c r="F645" i="2" s="1"/>
  <c r="F646" i="2" s="1"/>
  <c r="F647" i="2" s="1"/>
  <c r="F648" i="2" s="1"/>
  <c r="F649" i="2" s="1"/>
  <c r="F650" i="2" s="1"/>
  <c r="F651" i="2" s="1"/>
  <c r="F652" i="2" s="1"/>
  <c r="F653" i="2" s="1"/>
  <c r="F654" i="2" s="1"/>
  <c r="F655" i="2" s="1"/>
  <c r="F656" i="2" s="1"/>
  <c r="F657" i="2" s="1"/>
  <c r="F658" i="2" s="1"/>
  <c r="F659" i="2" s="1"/>
  <c r="F660" i="2" s="1"/>
  <c r="F661" i="2" s="1"/>
  <c r="F662" i="2" s="1"/>
  <c r="F663" i="2" s="1"/>
  <c r="F664" i="2" s="1"/>
  <c r="F665" i="2" s="1"/>
  <c r="F666" i="2" s="1"/>
  <c r="F667" i="2" s="1"/>
  <c r="F668" i="2" s="1"/>
  <c r="F669" i="2" s="1"/>
  <c r="F670" i="2" s="1"/>
  <c r="F671" i="2" s="1"/>
  <c r="F672" i="2" s="1"/>
  <c r="F673" i="2" s="1"/>
  <c r="F674" i="2" s="1"/>
  <c r="F675" i="2" s="1"/>
  <c r="F676" i="2" s="1"/>
  <c r="F677" i="2" s="1"/>
  <c r="F678" i="2" s="1"/>
  <c r="F679" i="2" s="1"/>
  <c r="F680" i="2" s="1"/>
  <c r="F681" i="2" s="1"/>
  <c r="F682" i="2" s="1"/>
  <c r="F683" i="2" s="1"/>
  <c r="F684" i="2" s="1"/>
  <c r="F685" i="2" s="1"/>
  <c r="F686" i="2" s="1"/>
  <c r="F687" i="2" s="1"/>
  <c r="F688" i="2" s="1"/>
  <c r="F689" i="2" s="1"/>
  <c r="F690" i="2" s="1"/>
  <c r="F691" i="2" s="1"/>
  <c r="F692" i="2" s="1"/>
  <c r="F693" i="2" s="1"/>
  <c r="F694" i="2" s="1"/>
  <c r="F695" i="2" s="1"/>
  <c r="F696" i="2" s="1"/>
  <c r="F697" i="2" s="1"/>
  <c r="F698" i="2" s="1"/>
  <c r="F699" i="2" s="1"/>
  <c r="F700" i="2" s="1"/>
  <c r="F701" i="2" s="1"/>
  <c r="F702" i="2" s="1"/>
  <c r="F703" i="2" s="1"/>
  <c r="F704" i="2" s="1"/>
  <c r="F405" i="2"/>
  <c r="F206" i="2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205" i="2"/>
  <c r="F106" i="2"/>
  <c r="F107" i="2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105" i="2"/>
  <c r="F7" i="2"/>
  <c r="F8" i="2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6" i="2"/>
  <c r="F5" i="2"/>
  <c r="F16" i="1" l="1"/>
  <c r="F12" i="1" s="1"/>
  <c r="E6" i="13"/>
  <c r="D11" i="13"/>
  <c r="B64" i="13"/>
  <c r="E39" i="13" s="1"/>
  <c r="K17" i="13" l="1"/>
  <c r="B11" i="13"/>
  <c r="E25" i="13"/>
  <c r="E27" i="13" s="1"/>
  <c r="H31" i="13" s="1"/>
</calcChain>
</file>

<file path=xl/sharedStrings.xml><?xml version="1.0" encoding="utf-8"?>
<sst xmlns="http://schemas.openxmlformats.org/spreadsheetml/2006/main" count="11895" uniqueCount="371">
  <si>
    <t>Generierung einer Ersatzbelastung in Form einer Temperaturdifferenz, zur Berücksichtigung der Schwindeinflüsse im Obergurt:</t>
  </si>
  <si>
    <t>gewählter Beton:</t>
  </si>
  <si>
    <t xml:space="preserve">Betonsorten </t>
  </si>
  <si>
    <t>C20/25</t>
  </si>
  <si>
    <t>C25/30</t>
  </si>
  <si>
    <t>C30/37</t>
  </si>
  <si>
    <t>C35/45</t>
  </si>
  <si>
    <t>C40/50</t>
  </si>
  <si>
    <t>C45/55</t>
  </si>
  <si>
    <t>C50/60</t>
  </si>
  <si>
    <r>
      <t>mit f</t>
    </r>
    <r>
      <rPr>
        <vertAlign val="subscript"/>
        <sz val="11"/>
        <color theme="1"/>
        <rFont val="Calibri"/>
        <family val="2"/>
        <scheme val="minor"/>
      </rPr>
      <t>ck</t>
    </r>
    <r>
      <rPr>
        <sz val="11"/>
        <color theme="1"/>
        <rFont val="Calibri"/>
        <family val="2"/>
        <scheme val="minor"/>
      </rPr>
      <t>=</t>
    </r>
  </si>
  <si>
    <r>
      <t>N/mm</t>
    </r>
    <r>
      <rPr>
        <vertAlign val="superscript"/>
        <sz val="11"/>
        <color theme="1"/>
        <rFont val="Calibri"/>
        <family val="2"/>
        <scheme val="minor"/>
      </rPr>
      <t>2</t>
    </r>
  </si>
  <si>
    <t>Höhe des Betonquerschnitts:</t>
  </si>
  <si>
    <t>cm</t>
  </si>
  <si>
    <r>
      <t>wirksame Querschnittsdicke h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=</t>
    </r>
  </si>
  <si>
    <t>kH-Tabelle</t>
  </si>
  <si>
    <t>h0</t>
  </si>
  <si>
    <t>kH</t>
  </si>
  <si>
    <r>
      <t>k</t>
    </r>
    <r>
      <rPr>
        <vertAlign val="sub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>=</t>
    </r>
  </si>
  <si>
    <t>mm</t>
  </si>
  <si>
    <t>Betonsorte</t>
  </si>
  <si>
    <t>Epsilon, cd.0 bei 50% Luftfeuchte</t>
  </si>
  <si>
    <r>
      <rPr>
        <sz val="11"/>
        <color theme="1"/>
        <rFont val="Arial"/>
        <family val="2"/>
      </rPr>
      <t>ε</t>
    </r>
    <r>
      <rPr>
        <vertAlign val="subscript"/>
        <sz val="11"/>
        <color theme="1"/>
        <rFont val="Calibri"/>
        <family val="2"/>
      </rPr>
      <t>cd,0</t>
    </r>
    <r>
      <rPr>
        <sz val="11"/>
        <color theme="1"/>
        <rFont val="Calibri"/>
        <family val="2"/>
      </rPr>
      <t>=</t>
    </r>
  </si>
  <si>
    <t>Für beheizte Innenräume mit einer rel. Luftfeuchte von 50% (entsprechend NKL 1)</t>
  </si>
  <si>
    <r>
      <rPr>
        <sz val="11"/>
        <color theme="1"/>
        <rFont val="Arial"/>
        <family val="2"/>
      </rPr>
      <t>β</t>
    </r>
    <r>
      <rPr>
        <vertAlign val="subscript"/>
        <sz val="11"/>
        <color theme="1"/>
        <rFont val="Calibri"/>
        <family val="2"/>
      </rPr>
      <t>ds</t>
    </r>
    <r>
      <rPr>
        <sz val="11"/>
        <color theme="1"/>
        <rFont val="Calibri"/>
        <family val="2"/>
      </rPr>
      <t>=</t>
    </r>
  </si>
  <si>
    <t>Für die Annahme von t=∞</t>
  </si>
  <si>
    <t>mit:</t>
  </si>
  <si>
    <r>
      <t>ε</t>
    </r>
    <r>
      <rPr>
        <vertAlign val="subscript"/>
        <sz val="11"/>
        <color theme="1"/>
        <rFont val="Calibri"/>
        <family val="2"/>
        <scheme val="minor"/>
      </rPr>
      <t>cd</t>
    </r>
    <r>
      <rPr>
        <sz val="11"/>
        <color theme="1"/>
        <rFont val="Calibri"/>
        <family val="2"/>
        <scheme val="minor"/>
      </rPr>
      <t>=</t>
    </r>
  </si>
  <si>
    <t>‰</t>
  </si>
  <si>
    <t>Autogene Schwinddehnung:</t>
  </si>
  <si>
    <r>
      <t>ε</t>
    </r>
    <r>
      <rPr>
        <vertAlign val="subscript"/>
        <sz val="11"/>
        <color theme="1"/>
        <rFont val="Calibri"/>
        <family val="2"/>
        <scheme val="minor"/>
      </rPr>
      <t>ca</t>
    </r>
    <r>
      <rPr>
        <sz val="11"/>
        <color theme="1"/>
        <rFont val="Calibri"/>
        <family val="2"/>
        <scheme val="minor"/>
      </rPr>
      <t>=</t>
    </r>
  </si>
  <si>
    <r>
      <t>Gesamtschwinddehnung ε</t>
    </r>
    <r>
      <rPr>
        <vertAlign val="subscript"/>
        <sz val="11"/>
        <color theme="1"/>
        <rFont val="Calibri"/>
        <family val="2"/>
        <scheme val="minor"/>
      </rPr>
      <t>cs</t>
    </r>
    <r>
      <rPr>
        <sz val="11"/>
        <color theme="1"/>
        <rFont val="Calibri"/>
        <family val="2"/>
        <scheme val="minor"/>
      </rPr>
      <t>=</t>
    </r>
  </si>
  <si>
    <t xml:space="preserve"> =</t>
  </si>
  <si>
    <t>1/K</t>
  </si>
  <si>
    <t>ZUM LANGZEITVERHALTEN: SCHWINDEN</t>
  </si>
  <si>
    <t>K</t>
  </si>
  <si>
    <t>Parameter</t>
  </si>
  <si>
    <t>Einheitentyp</t>
  </si>
  <si>
    <t>Wert</t>
  </si>
  <si>
    <t>Einheit</t>
  </si>
  <si>
    <t>Formel</t>
  </si>
  <si>
    <t>Wertebereich</t>
  </si>
  <si>
    <t>Kommentar</t>
  </si>
  <si>
    <t>Feldlänge</t>
  </si>
  <si>
    <t>Länge</t>
  </si>
  <si>
    <t>m</t>
  </si>
  <si>
    <t>Die Betonplatte sollte zwischen 5 cm - 30 cm dick sein.</t>
  </si>
  <si>
    <t>HöheBeton</t>
  </si>
  <si>
    <t>HöheHolz</t>
  </si>
  <si>
    <t>Die maximale Feldlänge liegt bei 11m</t>
  </si>
  <si>
    <t>Kerventiefe</t>
  </si>
  <si>
    <t>Die Tiefe der Kerve sollte entweder 2 cm oder 3 cm betragen.</t>
  </si>
  <si>
    <t>Stab</t>
  </si>
  <si>
    <t>Knoten</t>
  </si>
  <si>
    <t>Lage</t>
  </si>
  <si>
    <t>Kräfte [kN]</t>
  </si>
  <si>
    <t>Momente [kNm]</t>
  </si>
  <si>
    <t>Nr.</t>
  </si>
  <si>
    <t>x [m]</t>
  </si>
  <si>
    <t>N</t>
  </si>
  <si>
    <t>Querschnitt</t>
  </si>
  <si>
    <t>Max N</t>
  </si>
  <si>
    <t>Min N</t>
  </si>
  <si>
    <r>
      <t>V</t>
    </r>
    <r>
      <rPr>
        <vertAlign val="subscript"/>
        <sz val="8"/>
        <color rgb="FF000000"/>
        <rFont val="Calibri"/>
        <family val="2"/>
        <scheme val="minor"/>
      </rPr>
      <t>z</t>
    </r>
  </si>
  <si>
    <r>
      <t>M</t>
    </r>
    <r>
      <rPr>
        <vertAlign val="subscript"/>
        <sz val="8"/>
        <color rgb="FF000000"/>
        <rFont val="Calibri"/>
        <family val="2"/>
        <scheme val="minor"/>
      </rPr>
      <t>y</t>
    </r>
  </si>
  <si>
    <r>
      <t>Max V</t>
    </r>
    <r>
      <rPr>
        <vertAlign val="subscript"/>
        <sz val="8"/>
        <color theme="1"/>
        <rFont val="Calibri"/>
        <family val="2"/>
        <scheme val="minor"/>
      </rPr>
      <t>z</t>
    </r>
  </si>
  <si>
    <r>
      <t>Min V</t>
    </r>
    <r>
      <rPr>
        <vertAlign val="subscript"/>
        <sz val="8"/>
        <color theme="1"/>
        <rFont val="Calibri"/>
        <family val="2"/>
        <scheme val="minor"/>
      </rPr>
      <t>z</t>
    </r>
  </si>
  <si>
    <r>
      <t>Max M</t>
    </r>
    <r>
      <rPr>
        <vertAlign val="subscript"/>
        <sz val="8"/>
        <color theme="1"/>
        <rFont val="Calibri"/>
        <family val="2"/>
        <scheme val="minor"/>
      </rPr>
      <t>y</t>
    </r>
  </si>
  <si>
    <r>
      <t>Min M</t>
    </r>
    <r>
      <rPr>
        <vertAlign val="subscript"/>
        <sz val="8"/>
        <color theme="1"/>
        <rFont val="Calibri"/>
        <family val="2"/>
        <scheme val="minor"/>
      </rPr>
      <t>y</t>
    </r>
  </si>
  <si>
    <t>Knoten Nr.</t>
  </si>
  <si>
    <t>Stabdrehung</t>
  </si>
  <si>
    <t>Querschnitt Nr.</t>
  </si>
  <si>
    <t>Gelenk Nr.</t>
  </si>
  <si>
    <t>Exzentr.</t>
  </si>
  <si>
    <t>Teilung</t>
  </si>
  <si>
    <t>Vouten-</t>
  </si>
  <si>
    <t>Gewicht</t>
  </si>
  <si>
    <t>Stabtyp</t>
  </si>
  <si>
    <t>Anfang</t>
  </si>
  <si>
    <t>Ende</t>
  </si>
  <si>
    <t>Typ</t>
  </si>
  <si>
    <t>Ansatz</t>
  </si>
  <si>
    <t>L [m]</t>
  </si>
  <si>
    <t>W [kg]</t>
  </si>
  <si>
    <t>Balkenstab</t>
  </si>
  <si>
    <t>Winkel</t>
  </si>
  <si>
    <t>X</t>
  </si>
  <si>
    <t>Obergurt</t>
  </si>
  <si>
    <t>Untergurt</t>
  </si>
  <si>
    <t>Kopplung Gelenk-Gelenk</t>
  </si>
  <si>
    <t>Z</t>
  </si>
  <si>
    <t>Kopplung - Schubsteifer Fachwerkstab</t>
  </si>
  <si>
    <t>Kerve 1 - Links - Obergurt</t>
  </si>
  <si>
    <t>Kerve 1 - Links - Untergurt</t>
  </si>
  <si>
    <t>Kerve 2 - Links - Obergurt</t>
  </si>
  <si>
    <t>Kerve 2 - Links - Untergurt</t>
  </si>
  <si>
    <t>Kerve 3 - Links - Obergurt</t>
  </si>
  <si>
    <t>Kerve 3 - Links - Untergurt</t>
  </si>
  <si>
    <t>Kerve 1 - Rechts - Obergurt</t>
  </si>
  <si>
    <t>Kerve 1 - Rechts - Untergurt</t>
  </si>
  <si>
    <t>Kerve 2 - Rechts - Obergurt</t>
  </si>
  <si>
    <t>Kerve 2 - Rechts - Untergurt</t>
  </si>
  <si>
    <t>Kerve 3 - Rechts - Obergurt</t>
  </si>
  <si>
    <t>Kerve 3 - Rechts - Untergurt</t>
  </si>
  <si>
    <r>
      <t>b</t>
    </r>
    <r>
      <rPr>
        <sz val="8"/>
        <color rgb="FF000000"/>
        <rFont val="Calibri"/>
        <family val="2"/>
        <scheme val="minor"/>
      </rPr>
      <t xml:space="preserve"> [°]</t>
    </r>
  </si>
  <si>
    <t>Schnittgrößen in den einzelnen Kerven:</t>
  </si>
  <si>
    <t>(nach Lastfällen/Lastkombinationen sortiert)</t>
  </si>
  <si>
    <t>Position</t>
  </si>
  <si>
    <t xml:space="preserve">Kerve 1 - Links </t>
  </si>
  <si>
    <t xml:space="preserve">Kerve 2 - Links </t>
  </si>
  <si>
    <t xml:space="preserve">Kerve 3 - Links </t>
  </si>
  <si>
    <t>Kerve 1 - Rechts</t>
  </si>
  <si>
    <t xml:space="preserve">Kerve 2 - Rechts </t>
  </si>
  <si>
    <t xml:space="preserve">Kerve 3 - Rechts </t>
  </si>
  <si>
    <t xml:space="preserve">Lastkombination 3: </t>
  </si>
  <si>
    <t xml:space="preserve">1,35*LF1+1,5*LF3 </t>
  </si>
  <si>
    <t>(Eigengewicht und Nutzlast zum Zeitpunkt t=0)</t>
  </si>
  <si>
    <t>(Eigengewicht und Nutzlast zum Zeitpunkt t=∞)</t>
  </si>
  <si>
    <r>
      <t>max V</t>
    </r>
    <r>
      <rPr>
        <vertAlign val="subscript"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[kN]</t>
    </r>
  </si>
  <si>
    <t>Maximale Querkraft in der jeweils höchstbelasteten Kerve:</t>
  </si>
  <si>
    <t xml:space="preserve"> </t>
  </si>
  <si>
    <t>Belastung</t>
  </si>
  <si>
    <t>Ermittlung des Bemessungswertes der Abscherbeanspruchbarkeit in der Fuge:</t>
  </si>
  <si>
    <t>Eingangsparameter zur Bemessung des HBV-Einfeldträgers:</t>
  </si>
  <si>
    <t>Systemabmessungen:</t>
  </si>
  <si>
    <t>Feldlänge:</t>
  </si>
  <si>
    <t>Höhe Holzquerschnitt:</t>
  </si>
  <si>
    <t>Höhe Betonquerschnitt:</t>
  </si>
  <si>
    <t>Kerventiefe:</t>
  </si>
  <si>
    <t>Materialeigenschaften:</t>
  </si>
  <si>
    <t>Druckfestigkeitsklasse Beton:</t>
  </si>
  <si>
    <t>Festigkeitsklasse Holz:</t>
  </si>
  <si>
    <t>ALLGEMEIN</t>
  </si>
  <si>
    <t>Holzklassen</t>
  </si>
  <si>
    <t>Druckfestigkeit</t>
  </si>
  <si>
    <t>Druckfestigkeit ll Faser</t>
  </si>
  <si>
    <t>NH C24</t>
  </si>
  <si>
    <t>BSH GL24c</t>
  </si>
  <si>
    <t>BSH GL24h</t>
  </si>
  <si>
    <t>BSH GL28c</t>
  </si>
  <si>
    <t>BSH GL28h</t>
  </si>
  <si>
    <t>NH C30</t>
  </si>
  <si>
    <t>ständige Lasten:</t>
  </si>
  <si>
    <t>Eigengewicht:</t>
  </si>
  <si>
    <t>Belastungen pro Meter Feldlänge:</t>
  </si>
  <si>
    <t>kN/m</t>
  </si>
  <si>
    <t>Betonquerschnitt:</t>
  </si>
  <si>
    <t>Holzquerschnitt:</t>
  </si>
  <si>
    <t>Wichte</t>
  </si>
  <si>
    <t>aus Ausbau:</t>
  </si>
  <si>
    <t>Dämmschicht:</t>
  </si>
  <si>
    <t>Dämmstoff:</t>
  </si>
  <si>
    <t>Dämmung</t>
  </si>
  <si>
    <t>kN/qm</t>
  </si>
  <si>
    <t>Dämmstoffstärke:</t>
  </si>
  <si>
    <t>Estrich:</t>
  </si>
  <si>
    <t xml:space="preserve">Holzfaser </t>
  </si>
  <si>
    <t>Hartschaum EPS</t>
  </si>
  <si>
    <t>Hartschaum XPS</t>
  </si>
  <si>
    <t>Kork</t>
  </si>
  <si>
    <t>Glaswolle</t>
  </si>
  <si>
    <t>Steinwolle</t>
  </si>
  <si>
    <t>Schaumglas</t>
  </si>
  <si>
    <t>kN/kbm</t>
  </si>
  <si>
    <t>Estrich</t>
  </si>
  <si>
    <t>Zementestrich</t>
  </si>
  <si>
    <t>siehe Anhang</t>
  </si>
  <si>
    <t>nach EC1-1-1, Tab. NA.A.18</t>
  </si>
  <si>
    <t>Gussasphaltestrich</t>
  </si>
  <si>
    <t>Gipsestrich</t>
  </si>
  <si>
    <t>Estrichstärke:</t>
  </si>
  <si>
    <t>Estrichschicht:</t>
  </si>
  <si>
    <t>Bodenbelag</t>
  </si>
  <si>
    <t>Bodenfliesen</t>
  </si>
  <si>
    <t>Kunststoffbelag</t>
  </si>
  <si>
    <t>Linoleum</t>
  </si>
  <si>
    <t>Teppichboden</t>
  </si>
  <si>
    <t>Last je qm</t>
  </si>
  <si>
    <t>Bodenbelag:</t>
  </si>
  <si>
    <t>Ständige Last aus Ausbau:</t>
  </si>
  <si>
    <t>(Das Eigengewicht wird von RStab automatisch berücksichtigt.)</t>
  </si>
  <si>
    <t>(Die Lastannahmen aus Ausbau sind im Arbeitsblatt "Daten" einzusehen oder im Anhang</t>
  </si>
  <si>
    <t>nicht-ständige Lasten:</t>
  </si>
  <si>
    <t>Nutzlasten nach Kategorien:</t>
  </si>
  <si>
    <t>gemäß DIN EN 1991-1-1/NA. A.18)</t>
  </si>
  <si>
    <t>Kategorie:</t>
  </si>
  <si>
    <t>LASTEN</t>
  </si>
  <si>
    <t>Nutzlasten</t>
  </si>
  <si>
    <t>Kategorien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</si>
  <si>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</si>
  <si>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</si>
  <si>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</si>
  <si>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</si>
  <si>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</si>
  <si>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</si>
  <si>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</si>
  <si>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</si>
  <si>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</si>
  <si>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</si>
  <si>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</si>
  <si>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</si>
  <si>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</si>
  <si>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</si>
  <si>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</si>
  <si>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Lasten aus leichten Trennwänden:</t>
  </si>
  <si>
    <t>Last der nicht-tragenden Wand:</t>
  </si>
  <si>
    <t>Trennwandzuschlag:</t>
  </si>
  <si>
    <t>Trennwandzuschlag</t>
  </si>
  <si>
    <t>3 kN/m &lt; … &lt; 5 kN/m</t>
  </si>
  <si>
    <t>… &lt; 3 kN/m</t>
  </si>
  <si>
    <t>(Trennwandzuschlag nach DIN EN 1991-1-1/NA, 6.3.1.2)</t>
  </si>
  <si>
    <t>Länge der Kerve/Betonnocke:</t>
  </si>
  <si>
    <t>Keine Dämmung</t>
  </si>
  <si>
    <t>Kein Estrich</t>
  </si>
  <si>
    <t>Kein Bodenbelag</t>
  </si>
  <si>
    <t>Keine Nutzlast</t>
  </si>
  <si>
    <t>Keine Trennwände</t>
  </si>
  <si>
    <t>a) Abscheren der Betonnocke</t>
  </si>
  <si>
    <t>b) Druckversagen der Kervenflanke im Beton</t>
  </si>
  <si>
    <t>c) Schubversagen des Vorholzes</t>
  </si>
  <si>
    <t xml:space="preserve">Für die Tragfähigkeit der Kerve werden die möglichen Versagensmodi in den Bemessungsgleichungen abgebildet: </t>
  </si>
  <si>
    <t>Bemessungswert der "Schubfestigkeit" des Betons</t>
  </si>
  <si>
    <t xml:space="preserve">mit: </t>
  </si>
  <si>
    <t>v</t>
  </si>
  <si>
    <t xml:space="preserve">Reduktionsfaktor der Tragfähigkeit zur Berücksichtigung der Risse im Beton bei einer Schubbeanspruchung </t>
  </si>
  <si>
    <r>
      <t>f</t>
    </r>
    <r>
      <rPr>
        <vertAlign val="subscript"/>
        <sz val="11"/>
        <color theme="1"/>
        <rFont val="Calibri"/>
        <family val="2"/>
        <scheme val="minor"/>
      </rPr>
      <t xml:space="preserve">v,c,d </t>
    </r>
    <r>
      <rPr>
        <sz val="11"/>
        <color theme="1"/>
        <rFont val="Calibri"/>
        <family val="2"/>
        <scheme val="minor"/>
      </rPr>
      <t>=</t>
    </r>
  </si>
  <si>
    <r>
      <t>F</t>
    </r>
    <r>
      <rPr>
        <vertAlign val="subscript"/>
        <sz val="11"/>
        <color theme="1"/>
        <rFont val="Calibri"/>
        <family val="2"/>
        <scheme val="minor"/>
      </rPr>
      <t xml:space="preserve">Rd,a) </t>
    </r>
    <r>
      <rPr>
        <sz val="11"/>
        <color theme="1"/>
        <rFont val="Calibri"/>
        <family val="2"/>
        <scheme val="minor"/>
      </rPr>
      <t>=</t>
    </r>
  </si>
  <si>
    <r>
      <t xml:space="preserve">Breite der Kerve </t>
    </r>
    <r>
      <rPr>
        <sz val="8"/>
        <color theme="1"/>
        <rFont val="Calibri"/>
        <family val="2"/>
        <scheme val="minor"/>
      </rPr>
      <t>(in diesem Fall 1,00m)</t>
    </r>
  </si>
  <si>
    <r>
      <t>b</t>
    </r>
    <r>
      <rPr>
        <vertAlign val="subscript"/>
        <sz val="11"/>
        <color theme="1"/>
        <rFont val="Calibri"/>
        <family val="2"/>
        <scheme val="minor"/>
      </rPr>
      <t xml:space="preserve">N </t>
    </r>
    <r>
      <rPr>
        <sz val="11"/>
        <color theme="1"/>
        <rFont val="Calibri"/>
        <family val="2"/>
        <scheme val="minor"/>
      </rPr>
      <t>=</t>
    </r>
  </si>
  <si>
    <t>Länge der Betonnocke</t>
  </si>
  <si>
    <r>
      <t>l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</t>
    </r>
  </si>
  <si>
    <t>kN</t>
  </si>
  <si>
    <t>Bemessungswert der Druckfestigkeit des Betons</t>
  </si>
  <si>
    <r>
      <t>f</t>
    </r>
    <r>
      <rPr>
        <vertAlign val="subscript"/>
        <sz val="11"/>
        <color theme="1"/>
        <rFont val="Calibri"/>
        <family val="2"/>
        <scheme val="minor"/>
      </rPr>
      <t>cd</t>
    </r>
    <r>
      <rPr>
        <sz val="11"/>
        <color theme="1"/>
        <rFont val="Calibri"/>
        <family val="2"/>
        <scheme val="minor"/>
      </rPr>
      <t xml:space="preserve"> =</t>
    </r>
  </si>
  <si>
    <r>
      <t>h</t>
    </r>
    <r>
      <rPr>
        <vertAlign val="sub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=</t>
    </r>
  </si>
  <si>
    <r>
      <t>F</t>
    </r>
    <r>
      <rPr>
        <vertAlign val="subscript"/>
        <sz val="11"/>
        <color theme="1"/>
        <rFont val="Calibri"/>
        <family val="2"/>
        <scheme val="minor"/>
      </rPr>
      <t xml:space="preserve">Rd,b) </t>
    </r>
    <r>
      <rPr>
        <sz val="11"/>
        <color theme="1"/>
        <rFont val="Calibri"/>
        <family val="2"/>
        <scheme val="minor"/>
      </rPr>
      <t>=</t>
    </r>
  </si>
  <si>
    <r>
      <t xml:space="preserve">d)Druckversagen der Kervenflanke im Holz </t>
    </r>
    <r>
      <rPr>
        <sz val="8"/>
        <color theme="1"/>
        <rFont val="Calibri"/>
        <family val="2"/>
        <scheme val="minor"/>
      </rPr>
      <t>(wobei maximal das 8‐fache der Kerventiefe als Vorholz
angesetzt werden darf)</t>
    </r>
  </si>
  <si>
    <t>cot(θ) =</t>
  </si>
  <si>
    <t>tan(θ) =</t>
  </si>
  <si>
    <r>
      <t>l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=</t>
    </r>
  </si>
  <si>
    <t>Bemessungswert der Druckfestigkeit des Holzes an der Kervenflanke</t>
  </si>
  <si>
    <r>
      <t>f</t>
    </r>
    <r>
      <rPr>
        <vertAlign val="subscript"/>
        <sz val="11"/>
        <color theme="1"/>
        <rFont val="Calibri"/>
        <family val="2"/>
        <scheme val="minor"/>
      </rPr>
      <t>v,d</t>
    </r>
    <r>
      <rPr>
        <sz val="11"/>
        <color theme="1"/>
        <rFont val="Calibri"/>
        <family val="2"/>
        <scheme val="minor"/>
      </rPr>
      <t xml:space="preserve"> =</t>
    </r>
  </si>
  <si>
    <r>
      <t>l</t>
    </r>
    <r>
      <rPr>
        <vertAlign val="subscript"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 xml:space="preserve"> =</t>
    </r>
  </si>
  <si>
    <t>Vorholzlänge</t>
  </si>
  <si>
    <t>Länge des Holzes zwischen den Kerven</t>
  </si>
  <si>
    <r>
      <t>F</t>
    </r>
    <r>
      <rPr>
        <vertAlign val="subscript"/>
        <sz val="11"/>
        <color theme="1"/>
        <rFont val="Calibri"/>
        <family val="2"/>
        <scheme val="minor"/>
      </rPr>
      <t>Rd,c)</t>
    </r>
    <r>
      <rPr>
        <sz val="11"/>
        <color theme="1"/>
        <rFont val="Calibri"/>
        <family val="2"/>
        <scheme val="minor"/>
      </rPr>
      <t xml:space="preserve"> =</t>
    </r>
  </si>
  <si>
    <t>d)Druckversagen der Kervenflanke im Holz</t>
  </si>
  <si>
    <r>
      <t>F</t>
    </r>
    <r>
      <rPr>
        <vertAlign val="subscript"/>
        <sz val="11"/>
        <color theme="1"/>
        <rFont val="Calibri"/>
        <family val="2"/>
        <scheme val="minor"/>
      </rPr>
      <t>Rd,d)</t>
    </r>
    <r>
      <rPr>
        <sz val="11"/>
        <color theme="1"/>
        <rFont val="Calibri"/>
        <family val="2"/>
        <scheme val="minor"/>
      </rPr>
      <t xml:space="preserve"> =</t>
    </r>
  </si>
  <si>
    <t xml:space="preserve"> = 1/cot(θ)</t>
  </si>
  <si>
    <t>Bemessung der Verbindung zwischen Beton- und Holzquerschnitt:</t>
  </si>
  <si>
    <t>KLED:</t>
  </si>
  <si>
    <t>KLED</t>
  </si>
  <si>
    <t>ständig</t>
  </si>
  <si>
    <t>mittel</t>
  </si>
  <si>
    <t>kurz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</si>
  <si>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mod</t>
    </r>
    <r>
      <rPr>
        <b/>
        <sz val="11"/>
        <color theme="1"/>
        <rFont val="Calibri"/>
        <family val="2"/>
        <scheme val="minor"/>
      </rPr>
      <t>/</t>
    </r>
    <r>
      <rPr>
        <b/>
        <sz val="11"/>
        <color theme="1"/>
        <rFont val="Arial"/>
        <family val="2"/>
      </rPr>
      <t>γ</t>
    </r>
    <r>
      <rPr>
        <b/>
        <vertAlign val="subscript"/>
        <sz val="11"/>
        <color theme="1"/>
        <rFont val="Calibri"/>
        <family val="2"/>
      </rPr>
      <t>M</t>
    </r>
  </si>
  <si>
    <r>
      <t>f</t>
    </r>
    <r>
      <rPr>
        <vertAlign val="subscript"/>
        <sz val="11"/>
        <color theme="1"/>
        <rFont val="Calibri"/>
        <family val="2"/>
        <scheme val="minor"/>
      </rPr>
      <t>v,k</t>
    </r>
    <r>
      <rPr>
        <sz val="11"/>
        <color theme="1"/>
        <rFont val="Calibri"/>
        <family val="2"/>
        <scheme val="minor"/>
      </rPr>
      <t xml:space="preserve"> =</t>
    </r>
  </si>
  <si>
    <r>
      <t>f</t>
    </r>
    <r>
      <rPr>
        <vertAlign val="subscript"/>
        <sz val="11"/>
        <color theme="1"/>
        <rFont val="Calibri"/>
        <family val="2"/>
        <scheme val="minor"/>
      </rPr>
      <t>v,k</t>
    </r>
    <r>
      <rPr>
        <sz val="11"/>
        <color theme="1"/>
        <rFont val="Calibri"/>
        <family val="2"/>
        <scheme val="minor"/>
      </rPr>
      <t>*(k</t>
    </r>
    <r>
      <rPr>
        <vertAlign val="subscript"/>
        <sz val="11"/>
        <color theme="1"/>
        <rFont val="Calibri"/>
        <family val="2"/>
        <scheme val="minor"/>
      </rPr>
      <t>mod</t>
    </r>
    <r>
      <rPr>
        <sz val="11"/>
        <color theme="1"/>
        <rFont val="Calibri"/>
        <family val="2"/>
        <scheme val="minor"/>
      </rPr>
      <t>/γ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)=</t>
    </r>
  </si>
  <si>
    <r>
      <t>k</t>
    </r>
    <r>
      <rPr>
        <vertAlign val="subscript"/>
        <sz val="9"/>
        <color theme="1"/>
        <rFont val="Calibri"/>
        <family val="2"/>
        <scheme val="minor"/>
      </rPr>
      <t>mod</t>
    </r>
    <r>
      <rPr>
        <sz val="9"/>
        <color theme="1"/>
        <rFont val="Calibri"/>
        <family val="2"/>
        <scheme val="minor"/>
      </rPr>
      <t>/</t>
    </r>
    <r>
      <rPr>
        <sz val="9"/>
        <color theme="1"/>
        <rFont val="Arial"/>
        <family val="2"/>
      </rPr>
      <t>γ</t>
    </r>
    <r>
      <rPr>
        <vertAlign val="subscript"/>
        <sz val="9"/>
        <color theme="1"/>
        <rFont val="Calibri"/>
        <family val="2"/>
      </rPr>
      <t>M</t>
    </r>
  </si>
  <si>
    <r>
      <t>Schubfestigkeit (k</t>
    </r>
    <r>
      <rPr>
        <b/>
        <vertAlign val="subscript"/>
        <sz val="11"/>
        <color theme="1"/>
        <rFont val="Calibri"/>
        <family val="2"/>
        <scheme val="minor"/>
      </rPr>
      <t>cr</t>
    </r>
    <r>
      <rPr>
        <b/>
        <sz val="11"/>
        <color theme="1"/>
        <rFont val="Calibri"/>
        <family val="2"/>
        <scheme val="minor"/>
      </rPr>
      <t xml:space="preserve"> inkl.)</t>
    </r>
  </si>
  <si>
    <r>
      <t>f</t>
    </r>
    <r>
      <rPr>
        <vertAlign val="subscript"/>
        <sz val="11"/>
        <color theme="1"/>
        <rFont val="Calibri"/>
        <family val="2"/>
        <scheme val="minor"/>
      </rPr>
      <t>h,k</t>
    </r>
    <r>
      <rPr>
        <sz val="11"/>
        <color theme="1"/>
        <rFont val="Calibri"/>
        <family val="2"/>
        <scheme val="minor"/>
      </rPr>
      <t xml:space="preserve"> =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</si>
  <si>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cd</t>
    </r>
  </si>
  <si>
    <r>
      <t>b</t>
    </r>
    <r>
      <rPr>
        <b/>
        <vertAlign val="subscript"/>
        <sz val="11"/>
        <color theme="1"/>
        <rFont val="Calibri"/>
        <family val="2"/>
        <scheme val="minor"/>
      </rPr>
      <t xml:space="preserve">N </t>
    </r>
    <r>
      <rPr>
        <b/>
        <sz val="11"/>
        <color theme="1"/>
        <rFont val="Calibri"/>
        <family val="2"/>
        <scheme val="minor"/>
      </rPr>
      <t xml:space="preserve"> 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</si>
  <si>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</si>
  <si>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N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</si>
  <si>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S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</si>
  <si>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v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</si>
  <si>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v,d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</si>
  <si>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h,d</t>
    </r>
  </si>
  <si>
    <r>
      <t>f</t>
    </r>
    <r>
      <rPr>
        <b/>
        <vertAlign val="subscript"/>
        <sz val="11"/>
        <color theme="1"/>
        <rFont val="Calibri"/>
        <family val="2"/>
        <scheme val="minor"/>
      </rPr>
      <t>v,c,d</t>
    </r>
  </si>
  <si>
    <t>(bei der Bemessung des Holzquerschnitts zu berücksichtigen)</t>
  </si>
  <si>
    <t>(Ein negativer Wert bedeutet eine Abkühlung an der Oberseite der Platte)</t>
  </si>
  <si>
    <t>3 - Kerve</t>
  </si>
  <si>
    <r>
      <rPr>
        <sz val="8"/>
        <color theme="1"/>
        <rFont val="Arial"/>
        <family val="2"/>
      </rPr>
      <t>mit: α</t>
    </r>
    <r>
      <rPr>
        <vertAlign val="subscript"/>
        <sz val="8"/>
        <color theme="1"/>
        <rFont val="Calibri"/>
        <family val="2"/>
      </rPr>
      <t>T</t>
    </r>
    <r>
      <rPr>
        <sz val="8"/>
        <color theme="1"/>
        <rFont val="Calibri"/>
        <family val="2"/>
      </rPr>
      <t>=</t>
    </r>
  </si>
  <si>
    <t>Trocknungs-schwinddehnung:</t>
  </si>
  <si>
    <t>Hinweis: Lotrechte Nutzlasten nach Kategorien nach DIN EN 1991-1-1/NA, Tab. 6.1 DE</t>
  </si>
  <si>
    <t>Höhe der Betonnocke</t>
  </si>
  <si>
    <t>Höhe der Kerve</t>
  </si>
  <si>
    <r>
      <t>(max. Wert der Vorholzlänge=8*h</t>
    </r>
    <r>
      <rPr>
        <vertAlign val="subscript"/>
        <sz val="8"/>
        <color theme="1"/>
        <rFont val="Calibri"/>
        <family val="2"/>
        <scheme val="minor"/>
      </rPr>
      <t>N</t>
    </r>
    <r>
      <rPr>
        <sz val="8"/>
        <color theme="1"/>
        <rFont val="Calibri"/>
        <family val="2"/>
        <scheme val="minor"/>
      </rPr>
      <t>)</t>
    </r>
  </si>
  <si>
    <r>
      <t>max l</t>
    </r>
    <r>
      <rPr>
        <vertAlign val="subscript"/>
        <sz val="11"/>
        <rFont val="Calibri"/>
        <family val="2"/>
        <scheme val="minor"/>
      </rPr>
      <t xml:space="preserve">v </t>
    </r>
    <r>
      <rPr>
        <sz val="11"/>
        <rFont val="Calibri"/>
        <family val="2"/>
        <scheme val="minor"/>
      </rPr>
      <t>=</t>
    </r>
  </si>
  <si>
    <t>1 - Rechteck 1000/100</t>
  </si>
  <si>
    <t>θ =</t>
  </si>
  <si>
    <r>
      <t xml:space="preserve">(nach DIN EN 1992-1-1, 6.2.3; 1,0 &lt; </t>
    </r>
    <r>
      <rPr>
        <sz val="8"/>
        <color theme="1"/>
        <rFont val="Arial"/>
        <family val="2"/>
      </rPr>
      <t xml:space="preserve">θ </t>
    </r>
    <r>
      <rPr>
        <sz val="8"/>
        <color theme="1"/>
        <rFont val="Calibri"/>
        <family val="2"/>
      </rPr>
      <t>&lt; 3,0</t>
    </r>
    <r>
      <rPr>
        <sz val="8"/>
        <color theme="1"/>
        <rFont val="Calibri"/>
        <family val="2"/>
        <scheme val="minor"/>
      </rPr>
      <t>)</t>
    </r>
  </si>
  <si>
    <t>(nach CEN/TC 250/SC 5 N1189)</t>
  </si>
  <si>
    <r>
      <t>F</t>
    </r>
    <r>
      <rPr>
        <vertAlign val="subscript"/>
        <sz val="11"/>
        <color theme="1"/>
        <rFont val="Arial"/>
        <family val="2"/>
      </rPr>
      <t>↑</t>
    </r>
    <r>
      <rPr>
        <vertAlign val="subscript"/>
        <sz val="11"/>
        <color theme="1"/>
        <rFont val="Calibri"/>
        <family val="2"/>
      </rPr>
      <t xml:space="preserve">,d </t>
    </r>
    <r>
      <rPr>
        <sz val="11"/>
        <color theme="1"/>
        <rFont val="Calibri"/>
        <family val="2"/>
      </rPr>
      <t>=</t>
    </r>
  </si>
  <si>
    <t>kN/m Deckenbreite</t>
  </si>
  <si>
    <t>kN/Schraube</t>
  </si>
  <si>
    <t>gewählte Schraube:</t>
  </si>
  <si>
    <r>
      <t>F</t>
    </r>
    <r>
      <rPr>
        <vertAlign val="subscript"/>
        <sz val="11"/>
        <color theme="1"/>
        <rFont val="Arial"/>
        <family val="2"/>
      </rPr>
      <t>↑</t>
    </r>
    <r>
      <rPr>
        <vertAlign val="subscript"/>
        <sz val="11"/>
        <color theme="1"/>
        <rFont val="Calibri"/>
        <family val="2"/>
      </rPr>
      <t xml:space="preserve">,k </t>
    </r>
    <r>
      <rPr>
        <sz val="11"/>
        <color theme="1"/>
        <rFont val="Calibri"/>
        <family val="2"/>
      </rPr>
      <t>= F</t>
    </r>
    <r>
      <rPr>
        <vertAlign val="subscript"/>
        <sz val="11"/>
        <color theme="1"/>
        <rFont val="Calibri"/>
        <family val="2"/>
      </rPr>
      <t>↑,d</t>
    </r>
    <r>
      <rPr>
        <sz val="11"/>
        <color theme="1"/>
        <rFont val="Calibri"/>
        <family val="2"/>
      </rPr>
      <t>*</t>
    </r>
    <r>
      <rPr>
        <sz val="11"/>
        <color theme="1"/>
        <rFont val="Calibri"/>
        <family val="2"/>
        <scheme val="minor"/>
      </rPr>
      <t xml:space="preserve"> γ</t>
    </r>
    <r>
      <rPr>
        <vertAlign val="sub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>/k</t>
    </r>
    <r>
      <rPr>
        <vertAlign val="subscript"/>
        <sz val="11"/>
        <color theme="1"/>
        <rFont val="Calibri"/>
        <family val="2"/>
        <scheme val="minor"/>
      </rPr>
      <t>mod</t>
    </r>
    <r>
      <rPr>
        <sz val="11"/>
        <color theme="1"/>
        <rFont val="Calibri"/>
        <family val="2"/>
        <scheme val="minor"/>
      </rPr>
      <t xml:space="preserve"> =</t>
    </r>
  </si>
  <si>
    <t>Abstand zwischen den Schrauben:</t>
  </si>
  <si>
    <t>RAPID® Komprex 10/160</t>
  </si>
  <si>
    <t>Zulassung: ETA-12/0373</t>
  </si>
  <si>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ax,R,k</t>
    </r>
    <r>
      <rPr>
        <sz val="11"/>
        <color theme="1"/>
        <rFont val="Calibri"/>
        <family val="2"/>
        <scheme val="minor"/>
      </rPr>
      <t xml:space="preserve"> =</t>
    </r>
  </si>
  <si>
    <t>Ausziehwiderstand:</t>
  </si>
  <si>
    <t>Modifikationsfaktor:</t>
  </si>
  <si>
    <r>
      <t xml:space="preserve"> </t>
    </r>
    <r>
      <rPr>
        <sz val="11"/>
        <color theme="1"/>
        <rFont val="Calibri"/>
        <family val="2"/>
      </rPr>
      <t>ϕ</t>
    </r>
    <r>
      <rPr>
        <sz val="11"/>
        <color theme="1"/>
        <rFont val="Calibri"/>
        <family val="2"/>
        <scheme val="minor"/>
      </rPr>
      <t>=</t>
    </r>
  </si>
  <si>
    <r>
      <rPr>
        <sz val="11"/>
        <color theme="1"/>
        <rFont val="Calibri"/>
        <family val="2"/>
        <scheme val="minor"/>
      </rPr>
      <t>Modifikation des E-Moduls: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Beton</t>
    </r>
  </si>
  <si>
    <r>
      <rPr>
        <sz val="11"/>
        <color theme="1"/>
        <rFont val="Calibri"/>
        <family val="2"/>
        <scheme val="minor"/>
      </rPr>
      <t>Modifikation des E-Moduls: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Holz</t>
    </r>
  </si>
  <si>
    <t>Zur Reduktion der E-Moduli wird ein Reduktionsfaktor ermittelt, der das Kriechen des Holzes und des Betons berücksichtigt. Diese Faktoren muss dann bei RStab in dem entsprechenden Lastfall eingefügt werden. (nach CEN/TS, DIN EN 1995-1-1)</t>
  </si>
  <si>
    <t xml:space="preserve">Einfluss des Schwindens </t>
  </si>
  <si>
    <t xml:space="preserve">Einfluss des Kriechens </t>
  </si>
  <si>
    <t>Lastfaktor:</t>
  </si>
  <si>
    <t>Endkriechzahl des Beton zur Erfassung des Kriechverhaltens:</t>
  </si>
  <si>
    <r>
      <t xml:space="preserve">Endkriechzahl </t>
    </r>
    <r>
      <rPr>
        <b/>
        <sz val="11"/>
        <color theme="1"/>
        <rFont val="Arial"/>
        <family val="2"/>
      </rPr>
      <t>φ</t>
    </r>
    <r>
      <rPr>
        <b/>
        <sz val="11"/>
        <color theme="1"/>
        <rFont val="Calibri"/>
        <family val="2"/>
      </rPr>
      <t xml:space="preserve"> - Auswahl</t>
    </r>
  </si>
  <si>
    <t>Zementklasse:</t>
  </si>
  <si>
    <t>Zementklasse</t>
  </si>
  <si>
    <t>S</t>
  </si>
  <si>
    <t>R</t>
  </si>
  <si>
    <r>
      <t>Betonalter bei Belastungsbeginn t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:</t>
    </r>
  </si>
  <si>
    <t>Tage</t>
  </si>
  <si>
    <r>
      <t>t</t>
    </r>
    <r>
      <rPr>
        <b/>
        <vertAlign val="subscript"/>
        <sz val="11"/>
        <color theme="1"/>
        <rFont val="Calibri"/>
        <family val="2"/>
        <scheme val="minor"/>
      </rPr>
      <t>0</t>
    </r>
  </si>
  <si>
    <t>Die Endkriechzahl wird nach DIN EN 1992-1-1, 3.1.4 Bild 3.1 a) unter Berücksichtigung der nötigen Rahmenbedingungen ermittelt:</t>
  </si>
  <si>
    <r>
      <t>wirksame Querschnittsdicke h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:</t>
    </r>
  </si>
  <si>
    <r>
      <t xml:space="preserve">Endkriechzahl </t>
    </r>
    <r>
      <rPr>
        <sz val="11"/>
        <color theme="1"/>
        <rFont val="Arial"/>
        <family val="2"/>
      </rPr>
      <t>φ:</t>
    </r>
  </si>
  <si>
    <t>Endkriechzahl des verwendeten Betonquerschnitt:</t>
  </si>
  <si>
    <t>Mechano-Sorptiver Kriechanteil:</t>
  </si>
  <si>
    <t xml:space="preserve">Lastkombination 1: </t>
  </si>
  <si>
    <t xml:space="preserve">Lastkombination 2: </t>
  </si>
  <si>
    <t xml:space="preserve">Lastkombination 6: </t>
  </si>
  <si>
    <t>1,35*LF2+1,5*LF4</t>
  </si>
  <si>
    <t>(Eigengewicht zum Zeitpunkt t=0)</t>
  </si>
  <si>
    <t>(Eigengewicht zum Zeitpunkt t=∞)</t>
  </si>
  <si>
    <t>1,35*LF1</t>
  </si>
  <si>
    <t>1,35*LF2</t>
  </si>
  <si>
    <t>Das Langzeitverhalten wird über die Lastfälle LF2 und LF4 berücksichtigt. Hier werden folgende Parameter, wie in der Dokumentation beschrieben, ergänzt:</t>
  </si>
  <si>
    <t>Nutzungsklasse:</t>
  </si>
  <si>
    <t>Last je m Feldlänge in kN/qm</t>
  </si>
  <si>
    <r>
      <rPr>
        <sz val="11"/>
        <color theme="1"/>
        <rFont val="Calibri"/>
        <family val="2"/>
      </rPr>
      <t>ψ</t>
    </r>
    <r>
      <rPr>
        <vertAlign val="subscript"/>
        <sz val="11"/>
        <color theme="1"/>
        <rFont val="Calibri"/>
        <family val="2"/>
      </rPr>
      <t>2</t>
    </r>
  </si>
  <si>
    <r>
      <t>ψ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=</t>
    </r>
  </si>
  <si>
    <t>Ermittlung des Bemessungswertes der ergänzenden Abhebesicherung:</t>
  </si>
  <si>
    <t>fiktive Temperaturänderung:</t>
  </si>
  <si>
    <t>Bemessungswert der Schubfestigkeit des Holzes</t>
  </si>
  <si>
    <r>
      <t>Bemessungswert F</t>
    </r>
    <r>
      <rPr>
        <b/>
        <vertAlign val="subscript"/>
        <sz val="11"/>
        <color theme="1"/>
        <rFont val="Calibri"/>
        <family val="2"/>
        <scheme val="minor"/>
      </rPr>
      <t>v,Ed</t>
    </r>
    <r>
      <rPr>
        <b/>
        <sz val="11"/>
        <color theme="1"/>
        <rFont val="Calibri"/>
        <family val="2"/>
        <scheme val="minor"/>
      </rPr>
      <t>:</t>
    </r>
  </si>
  <si>
    <t>Schnittgrößen im Betonquerschnitt:</t>
  </si>
  <si>
    <r>
      <t>Mittlere Zugfestigkeit f</t>
    </r>
    <r>
      <rPr>
        <b/>
        <vertAlign val="subscript"/>
        <sz val="11"/>
        <color theme="1"/>
        <rFont val="Calibri"/>
        <family val="2"/>
        <scheme val="minor"/>
      </rPr>
      <t>ctm</t>
    </r>
  </si>
  <si>
    <t>Normalkraft:</t>
  </si>
  <si>
    <t>Bemessung des Betonquerschnitts hinsichtlich Robustheit und Begrenzung der Rissbreiten:</t>
  </si>
  <si>
    <r>
      <t>Robustheitsbewehrung A</t>
    </r>
    <r>
      <rPr>
        <b/>
        <vertAlign val="subscript"/>
        <sz val="11"/>
        <color theme="1"/>
        <rFont val="Calibri"/>
        <family val="2"/>
        <scheme val="minor"/>
      </rPr>
      <t>s,rob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(nach EC2-1-1, 9.2.1.1 (1))</t>
    </r>
    <r>
      <rPr>
        <b/>
        <sz val="11"/>
        <color theme="1"/>
        <rFont val="Calibri"/>
        <family val="2"/>
        <scheme val="minor"/>
      </rPr>
      <t>:</t>
    </r>
  </si>
  <si>
    <t>Mittlere Betonzugfestigkeit:</t>
  </si>
  <si>
    <r>
      <t>f</t>
    </r>
    <r>
      <rPr>
        <vertAlign val="subscript"/>
        <sz val="11"/>
        <color theme="1"/>
        <rFont val="Calibri"/>
        <family val="2"/>
        <scheme val="minor"/>
      </rPr>
      <t>ctm</t>
    </r>
    <r>
      <rPr>
        <sz val="11"/>
        <color theme="1"/>
        <rFont val="Calibri"/>
        <family val="2"/>
        <scheme val="minor"/>
      </rPr>
      <t>=</t>
    </r>
  </si>
  <si>
    <r>
      <t>MN/m</t>
    </r>
    <r>
      <rPr>
        <vertAlign val="superscript"/>
        <sz val="11"/>
        <color theme="1"/>
        <rFont val="Calibri"/>
        <family val="2"/>
        <scheme val="minor"/>
      </rPr>
      <t>2</t>
    </r>
  </si>
  <si>
    <t>Widerstandsmoment:</t>
  </si>
  <si>
    <r>
      <t>w</t>
    </r>
    <r>
      <rPr>
        <vertAlign val="subscript"/>
        <sz val="11"/>
        <color theme="1"/>
        <rFont val="Calibri"/>
        <family val="2"/>
        <scheme val="minor"/>
      </rPr>
      <t>y</t>
    </r>
    <r>
      <rPr>
        <sz val="11"/>
        <color theme="1"/>
        <rFont val="Calibri"/>
        <family val="2"/>
        <scheme val="minor"/>
      </rPr>
      <t>=</t>
    </r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</si>
  <si>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</si>
  <si>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t>Rissmoment:</t>
  </si>
  <si>
    <t>N=</t>
  </si>
  <si>
    <t>kNm</t>
  </si>
  <si>
    <t>(Bemessungsrelevanter Bereich: Auflager bis Kerve 1)</t>
  </si>
  <si>
    <t>Visco-elastischer Kriechanteil:</t>
  </si>
  <si>
    <r>
      <t>mit f</t>
    </r>
    <r>
      <rPr>
        <vertAlign val="subscript"/>
        <sz val="11"/>
        <color theme="1"/>
        <rFont val="Calibri"/>
        <family val="2"/>
        <scheme val="minor"/>
      </rPr>
      <t>ctm</t>
    </r>
    <r>
      <rPr>
        <sz val="11"/>
        <color theme="1"/>
        <rFont val="Calibri"/>
        <family val="2"/>
        <scheme val="minor"/>
      </rPr>
      <t>=</t>
    </r>
  </si>
  <si>
    <t>Querschnittsfläche des Betonquerschnitts:</t>
  </si>
  <si>
    <r>
      <t>A</t>
    </r>
    <r>
      <rPr>
        <vertAlign val="sub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=</t>
    </r>
  </si>
  <si>
    <t>(unter Berücksichtigung der Normalkraft)</t>
  </si>
  <si>
    <r>
      <t>z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=</t>
    </r>
  </si>
  <si>
    <t>Hebelarm der inneren Kräfte:</t>
  </si>
  <si>
    <t>Statische Höhe:</t>
  </si>
  <si>
    <t>d=</t>
  </si>
  <si>
    <t>Abstand Mindestbewehrung zur Schwerachse:</t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</si>
  <si>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</si>
  <si>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nom</t>
    </r>
    <r>
      <rPr>
        <sz val="11"/>
        <color theme="1"/>
        <rFont val="Calibri"/>
        <family val="2"/>
        <scheme val="minor"/>
      </rPr>
      <t>=</t>
    </r>
  </si>
  <si>
    <r>
      <rPr>
        <sz val="11"/>
        <color theme="1"/>
        <rFont val="Arial"/>
        <family val="2"/>
      </rPr>
      <t>Ø</t>
    </r>
    <r>
      <rPr>
        <vertAlign val="subscript"/>
        <sz val="11"/>
        <color theme="1"/>
        <rFont val="Calibri"/>
        <family val="2"/>
      </rPr>
      <t>s</t>
    </r>
    <r>
      <rPr>
        <sz val="11"/>
        <color theme="1"/>
        <rFont val="Calibri"/>
        <family val="2"/>
      </rPr>
      <t>=</t>
    </r>
  </si>
  <si>
    <t>(Die Betondeckung ist nur bei Verwendung der Expositionsklasse XC1 gültig. Bei Verwendung anderer Expositionsklassen ist diese anzupassen!)</t>
  </si>
  <si>
    <r>
      <t>cm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</si>
  <si>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Mindestbewehrung A</t>
    </r>
    <r>
      <rPr>
        <b/>
        <vertAlign val="subscript"/>
        <sz val="11"/>
        <color theme="1"/>
        <rFont val="Calibri"/>
        <family val="2"/>
        <scheme val="minor"/>
      </rPr>
      <t>s,min</t>
    </r>
    <r>
      <rPr>
        <b/>
        <sz val="11"/>
        <color theme="1"/>
        <rFont val="Calibri"/>
        <family val="2"/>
        <scheme val="minor"/>
      </rPr>
      <t xml:space="preserve"> zur Begrenzung der Rissbreiten </t>
    </r>
    <r>
      <rPr>
        <sz val="11"/>
        <color theme="1"/>
        <rFont val="Calibri"/>
        <family val="2"/>
        <scheme val="minor"/>
      </rPr>
      <t>(nach CEN/TC 250/SC 5 N1189:2020)</t>
    </r>
    <r>
      <rPr>
        <b/>
        <sz val="11"/>
        <color theme="1"/>
        <rFont val="Calibri"/>
        <family val="2"/>
        <scheme val="minor"/>
      </rPr>
      <t>:</t>
    </r>
  </si>
  <si>
    <t>Quelle: DIN EN 1991-1-1/NA, Tab. 6.1 DE</t>
  </si>
  <si>
    <t>Quelle: DIN EN 1992-1-1, 3.1.4 Bild 3.1 a)</t>
  </si>
  <si>
    <t>Quelle: Eigene Darstellung</t>
  </si>
  <si>
    <t>Quelle: CEN/TC 250/SC 5 N1189:2020 Table 9.1</t>
  </si>
  <si>
    <t>Das Brettstapelholzelement sollte etwa 60% der Gesamtquerschnittshöhe einnehmen.</t>
  </si>
  <si>
    <t>2 - H-Rechteck 1000/200</t>
  </si>
  <si>
    <t>Quelle: Schänzlin, J.: Eurocode 5:2022 - Zur Bemessung von Holz‐Beton‐Verbunddecken. In: Tagungsband Karlsruher Tage 2018 - Holzbau. Forschung für die Praxis. Karlsruhe, 04. Oktober - 05. Oktober 2018 (2018), S. 85-103.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</si>
</sst>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bscript"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bscript"/>
      <sz val="8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sz val="8"/>
      <color rgb="FF808080"/>
      <name val="Calibri"/>
      <family val="2"/>
      <scheme val="minor"/>
    </font>
    <font>
      <sz val="8"/>
      <color rgb="FF000000"/>
      <name val="Symbol"/>
      <family val="1"/>
      <charset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9"/>
      <color theme="1"/>
      <name val="Arial"/>
      <family val="2"/>
    </font>
    <font>
      <vertAlign val="subscript"/>
      <sz val="9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Arial"/>
      <family val="2"/>
    </font>
    <font>
      <vertAlign val="subscript"/>
      <sz val="8"/>
      <color theme="1"/>
      <name val="Calibri"/>
      <family val="2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bscript"/>
      <sz val="11"/>
      <color theme="1"/>
      <name val="Arial"/>
      <family val="2"/>
    </font>
    <font>
      <sz val="9"/>
      <color theme="1"/>
      <name val="Calibri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969696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/>
      <top/>
      <bottom style="thin">
        <color rgb="FF96969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69696"/>
      </left>
      <right style="thin">
        <color rgb="FF969696"/>
      </right>
      <top/>
      <bottom/>
      <diagonal/>
    </border>
    <border>
      <left/>
      <right/>
      <top style="thin">
        <color rgb="FF969696"/>
      </top>
      <bottom/>
      <diagonal/>
    </border>
  </borders>
  <cellStyleXfs count="1">
    <xf numFmtId="0" fontId="0" fillId="0" borderId="0"/>
  </cellStyleXfs>
  <cellXfs count="308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0" xfId="0" applyFont="1" applyBorder="1" applyAlignment="1">
      <alignment horizontal="right"/>
    </xf>
    <xf numFmtId="2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1" fillId="0" borderId="0" xfId="0" applyFont="1" applyBorder="1"/>
    <xf numFmtId="0" fontId="0" fillId="0" borderId="9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9" fontId="11" fillId="3" borderId="15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1" fontId="12" fillId="3" borderId="15" xfId="0" applyNumberFormat="1" applyFont="1" applyFill="1" applyBorder="1" applyAlignment="1">
      <alignment horizontal="center"/>
    </xf>
    <xf numFmtId="49" fontId="12" fillId="4" borderId="15" xfId="0" applyNumberFormat="1" applyFont="1" applyFill="1" applyBorder="1" applyAlignment="1">
      <alignment horizontal="left"/>
    </xf>
    <xf numFmtId="164" fontId="12" fillId="4" borderId="15" xfId="0" applyNumberFormat="1" applyFont="1" applyFill="1" applyBorder="1" applyAlignment="1">
      <alignment horizontal="right"/>
    </xf>
    <xf numFmtId="1" fontId="12" fillId="4" borderId="15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right"/>
    </xf>
    <xf numFmtId="49" fontId="11" fillId="3" borderId="17" xfId="0" applyNumberFormat="1" applyFont="1" applyFill="1" applyBorder="1" applyAlignment="1">
      <alignment horizontal="center"/>
    </xf>
    <xf numFmtId="49" fontId="11" fillId="3" borderId="14" xfId="0" applyNumberFormat="1" applyFont="1" applyFill="1" applyBorder="1" applyAlignment="1">
      <alignment horizontal="center"/>
    </xf>
    <xf numFmtId="49" fontId="12" fillId="4" borderId="15" xfId="0" applyNumberFormat="1" applyFont="1" applyFill="1" applyBorder="1" applyAlignment="1">
      <alignment horizontal="center"/>
    </xf>
    <xf numFmtId="2" fontId="12" fillId="4" borderId="15" xfId="0" applyNumberFormat="1" applyFont="1" applyFill="1" applyBorder="1" applyAlignment="1">
      <alignment horizontal="right"/>
    </xf>
    <xf numFmtId="2" fontId="14" fillId="4" borderId="15" xfId="0" applyNumberFormat="1" applyFont="1" applyFill="1" applyBorder="1" applyAlignment="1">
      <alignment horizontal="right"/>
    </xf>
    <xf numFmtId="164" fontId="16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center"/>
    </xf>
    <xf numFmtId="49" fontId="17" fillId="3" borderId="17" xfId="0" applyNumberFormat="1" applyFont="1" applyFill="1" applyBorder="1" applyAlignment="1">
      <alignment horizontal="center"/>
    </xf>
    <xf numFmtId="49" fontId="17" fillId="3" borderId="14" xfId="0" applyNumberFormat="1" applyFont="1" applyFill="1" applyBorder="1" applyAlignment="1">
      <alignment horizontal="center"/>
    </xf>
    <xf numFmtId="1" fontId="12" fillId="4" borderId="15" xfId="0" applyNumberFormat="1" applyFont="1" applyFill="1" applyBorder="1" applyAlignment="1">
      <alignment horizontal="center"/>
    </xf>
    <xf numFmtId="164" fontId="17" fillId="4" borderId="15" xfId="0" applyNumberFormat="1" applyFont="1" applyFill="1" applyBorder="1" applyAlignment="1">
      <alignment horizontal="right"/>
    </xf>
    <xf numFmtId="2" fontId="17" fillId="4" borderId="15" xfId="0" applyNumberFormat="1" applyFont="1" applyFill="1" applyBorder="1" applyAlignment="1">
      <alignment horizontal="right"/>
    </xf>
    <xf numFmtId="49" fontId="17" fillId="4" borderId="15" xfId="0" applyNumberFormat="1" applyFont="1" applyFill="1" applyBorder="1" applyAlignment="1">
      <alignment horizontal="center"/>
    </xf>
    <xf numFmtId="49" fontId="18" fillId="3" borderId="14" xfId="0" applyNumberFormat="1" applyFont="1" applyFill="1" applyBorder="1" applyAlignment="1">
      <alignment horizontal="center"/>
    </xf>
    <xf numFmtId="49" fontId="11" fillId="3" borderId="14" xfId="0" applyNumberFormat="1" applyFont="1" applyFill="1" applyBorder="1" applyAlignment="1">
      <alignment horizontal="left"/>
    </xf>
    <xf numFmtId="0" fontId="0" fillId="0" borderId="21" xfId="0" applyBorder="1"/>
    <xf numFmtId="0" fontId="0" fillId="0" borderId="23" xfId="0" applyBorder="1"/>
    <xf numFmtId="0" fontId="0" fillId="0" borderId="25" xfId="0" applyBorder="1"/>
    <xf numFmtId="2" fontId="0" fillId="0" borderId="8" xfId="0" applyNumberFormat="1" applyBorder="1"/>
    <xf numFmtId="2" fontId="0" fillId="0" borderId="28" xfId="0" applyNumberFormat="1" applyBorder="1"/>
    <xf numFmtId="2" fontId="0" fillId="0" borderId="31" xfId="0" applyNumberFormat="1" applyBorder="1"/>
    <xf numFmtId="0" fontId="0" fillId="0" borderId="2" xfId="0" applyBorder="1" applyAlignment="1">
      <alignment horizontal="center"/>
    </xf>
    <xf numFmtId="0" fontId="1" fillId="0" borderId="13" xfId="0" applyFont="1" applyBorder="1"/>
    <xf numFmtId="0" fontId="1" fillId="0" borderId="0" xfId="0" applyFont="1"/>
    <xf numFmtId="0" fontId="0" fillId="2" borderId="1" xfId="0" applyFill="1" applyBorder="1"/>
    <xf numFmtId="0" fontId="0" fillId="0" borderId="33" xfId="0" applyBorder="1"/>
    <xf numFmtId="0" fontId="0" fillId="0" borderId="27" xfId="0" applyBorder="1"/>
    <xf numFmtId="0" fontId="8" fillId="0" borderId="0" xfId="0" applyFont="1" applyBorder="1"/>
    <xf numFmtId="0" fontId="1" fillId="5" borderId="1" xfId="0" applyFont="1" applyFill="1" applyBorder="1"/>
    <xf numFmtId="0" fontId="0" fillId="0" borderId="35" xfId="0" applyBorder="1"/>
    <xf numFmtId="0" fontId="0" fillId="0" borderId="0" xfId="0" applyFill="1" applyBorder="1"/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Fill="1" applyBorder="1"/>
    <xf numFmtId="165" fontId="1" fillId="5" borderId="1" xfId="0" applyNumberFormat="1" applyFont="1" applyFill="1" applyBorder="1"/>
    <xf numFmtId="0" fontId="0" fillId="6" borderId="1" xfId="0" applyFill="1" applyBorder="1"/>
    <xf numFmtId="0" fontId="8" fillId="0" borderId="33" xfId="0" applyFont="1" applyBorder="1"/>
    <xf numFmtId="165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2" fontId="0" fillId="6" borderId="1" xfId="0" applyNumberFormat="1" applyFill="1" applyBorder="1"/>
    <xf numFmtId="0" fontId="0" fillId="6" borderId="1" xfId="0" applyFont="1" applyFill="1" applyBorder="1"/>
    <xf numFmtId="2" fontId="0" fillId="6" borderId="1" xfId="0" applyNumberFormat="1" applyFill="1" applyBorder="1" applyAlignment="1">
      <alignment vertical="center"/>
    </xf>
    <xf numFmtId="165" fontId="7" fillId="6" borderId="1" xfId="0" applyNumberFormat="1" applyFont="1" applyFill="1" applyBorder="1"/>
    <xf numFmtId="0" fontId="1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165" fontId="0" fillId="0" borderId="0" xfId="0" applyNumberFormat="1" applyFill="1" applyBorder="1" applyAlignment="1">
      <alignment horizontal="right"/>
    </xf>
    <xf numFmtId="0" fontId="0" fillId="0" borderId="0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1" fillId="0" borderId="0" xfId="0" applyNumberFormat="1" applyFont="1" applyFill="1" applyBorder="1"/>
    <xf numFmtId="0" fontId="0" fillId="0" borderId="0" xfId="0" applyAlignment="1">
      <alignment horizontal="left" vertical="top" wrapText="1"/>
    </xf>
    <xf numFmtId="0" fontId="24" fillId="0" borderId="0" xfId="0" applyFont="1" applyBorder="1" applyAlignment="1">
      <alignment vertical="center"/>
    </xf>
    <xf numFmtId="0" fontId="0" fillId="0" borderId="37" xfId="0" applyBorder="1"/>
    <xf numFmtId="0" fontId="0" fillId="0" borderId="0" xfId="0" applyFont="1" applyBorder="1"/>
    <xf numFmtId="0" fontId="0" fillId="0" borderId="34" xfId="0" applyBorder="1" applyAlignment="1">
      <alignment horizontal="right"/>
    </xf>
    <xf numFmtId="2" fontId="0" fillId="0" borderId="20" xfId="0" applyNumberFormat="1" applyBorder="1"/>
    <xf numFmtId="0" fontId="0" fillId="0" borderId="36" xfId="0" applyBorder="1"/>
    <xf numFmtId="0" fontId="0" fillId="0" borderId="34" xfId="0" applyFill="1" applyBorder="1" applyAlignment="1">
      <alignment horizontal="right"/>
    </xf>
    <xf numFmtId="2" fontId="0" fillId="0" borderId="20" xfId="0" applyNumberFormat="1" applyFill="1" applyBorder="1"/>
    <xf numFmtId="0" fontId="0" fillId="0" borderId="36" xfId="0" applyFill="1" applyBorder="1"/>
    <xf numFmtId="0" fontId="0" fillId="0" borderId="32" xfId="0" applyBorder="1"/>
    <xf numFmtId="0" fontId="1" fillId="0" borderId="10" xfId="0" applyFont="1" applyBorder="1"/>
    <xf numFmtId="0" fontId="25" fillId="0" borderId="0" xfId="0" applyFont="1" applyBorder="1" applyAlignment="1">
      <alignment vertical="center"/>
    </xf>
    <xf numFmtId="0" fontId="12" fillId="0" borderId="0" xfId="0" applyFont="1"/>
    <xf numFmtId="0" fontId="3" fillId="0" borderId="3" xfId="0" applyFont="1" applyBorder="1"/>
    <xf numFmtId="0" fontId="25" fillId="0" borderId="0" xfId="0" applyFont="1" applyBorder="1"/>
    <xf numFmtId="0" fontId="1" fillId="0" borderId="33" xfId="0" applyFont="1" applyBorder="1"/>
    <xf numFmtId="165" fontId="0" fillId="6" borderId="1" xfId="0" applyNumberFormat="1" applyFill="1" applyBorder="1"/>
    <xf numFmtId="2" fontId="1" fillId="6" borderId="10" xfId="0" applyNumberFormat="1" applyFont="1" applyFill="1" applyBorder="1"/>
    <xf numFmtId="0" fontId="1" fillId="6" borderId="11" xfId="0" applyFont="1" applyFill="1" applyBorder="1"/>
    <xf numFmtId="0" fontId="1" fillId="0" borderId="9" xfId="0" applyFont="1" applyBorder="1"/>
    <xf numFmtId="0" fontId="1" fillId="5" borderId="1" xfId="0" applyFont="1" applyFill="1" applyBorder="1" applyAlignment="1">
      <alignment horizontal="center"/>
    </xf>
    <xf numFmtId="0" fontId="20" fillId="0" borderId="0" xfId="0" applyFont="1" applyBorder="1" applyAlignment="1">
      <alignment horizontal="right"/>
    </xf>
    <xf numFmtId="0" fontId="20" fillId="0" borderId="0" xfId="0" applyFont="1" applyFill="1" applyBorder="1" applyAlignment="1">
      <alignment horizontal="right" vertical="top"/>
    </xf>
    <xf numFmtId="0" fontId="1" fillId="0" borderId="33" xfId="0" applyFont="1" applyBorder="1" applyAlignment="1">
      <alignment horizontal="center"/>
    </xf>
    <xf numFmtId="0" fontId="22" fillId="0" borderId="0" xfId="0" applyFont="1" applyBorder="1"/>
    <xf numFmtId="0" fontId="0" fillId="6" borderId="1" xfId="0" applyFill="1" applyBorder="1" applyAlignment="1">
      <alignment horizontal="center"/>
    </xf>
    <xf numFmtId="0" fontId="0" fillId="0" borderId="33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3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2" fontId="1" fillId="5" borderId="1" xfId="0" applyNumberFormat="1" applyFont="1" applyFill="1" applyBorder="1"/>
    <xf numFmtId="165" fontId="8" fillId="5" borderId="1" xfId="0" applyNumberFormat="1" applyFont="1" applyFill="1" applyBorder="1"/>
    <xf numFmtId="0" fontId="0" fillId="0" borderId="33" xfId="0" applyBorder="1" applyAlignment="1">
      <alignment horizontal="right"/>
    </xf>
    <xf numFmtId="0" fontId="0" fillId="0" borderId="0" xfId="0" applyAlignment="1">
      <alignment horizontal="left" vertical="top" wrapText="1"/>
    </xf>
    <xf numFmtId="0" fontId="12" fillId="0" borderId="0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31" fillId="0" borderId="0" xfId="0" applyFont="1"/>
    <xf numFmtId="0" fontId="12" fillId="0" borderId="0" xfId="0" applyFont="1" applyBorder="1" applyAlignment="1">
      <alignment horizontal="right"/>
    </xf>
    <xf numFmtId="165" fontId="8" fillId="0" borderId="0" xfId="0" applyNumberFormat="1" applyFont="1" applyFill="1" applyBorder="1"/>
    <xf numFmtId="0" fontId="22" fillId="0" borderId="5" xfId="0" applyFont="1" applyBorder="1"/>
    <xf numFmtId="0" fontId="0" fillId="0" borderId="6" xfId="0" applyFill="1" applyBorder="1"/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9" fillId="0" borderId="0" xfId="0" applyFont="1" applyBorder="1" applyAlignment="1">
      <alignment horizontal="right"/>
    </xf>
    <xf numFmtId="0" fontId="8" fillId="0" borderId="5" xfId="0" applyFont="1" applyBorder="1"/>
    <xf numFmtId="0" fontId="12" fillId="0" borderId="0" xfId="0" applyFont="1" applyBorder="1"/>
    <xf numFmtId="0" fontId="12" fillId="0" borderId="5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31" fillId="0" borderId="0" xfId="0" applyFont="1" applyBorder="1"/>
    <xf numFmtId="0" fontId="12" fillId="0" borderId="5" xfId="0" applyFont="1" applyBorder="1"/>
    <xf numFmtId="0" fontId="0" fillId="0" borderId="2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9" xfId="0" applyBorder="1"/>
    <xf numFmtId="0" fontId="0" fillId="0" borderId="40" xfId="0" applyBorder="1"/>
    <xf numFmtId="0" fontId="0" fillId="0" borderId="13" xfId="0" applyBorder="1"/>
    <xf numFmtId="0" fontId="0" fillId="0" borderId="30" xfId="0" applyBorder="1"/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4" fillId="0" borderId="0" xfId="0" applyFont="1" applyBorder="1" applyAlignment="1">
      <alignment horizontal="right"/>
    </xf>
    <xf numFmtId="2" fontId="0" fillId="0" borderId="20" xfId="0" applyNumberForma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20" xfId="0" applyBorder="1"/>
    <xf numFmtId="0" fontId="3" fillId="0" borderId="36" xfId="0" applyFont="1" applyBorder="1"/>
    <xf numFmtId="0" fontId="0" fillId="0" borderId="34" xfId="0" applyBorder="1" applyAlignment="1">
      <alignment horizontal="right" vertical="center"/>
    </xf>
    <xf numFmtId="164" fontId="0" fillId="6" borderId="1" xfId="0" applyNumberFormat="1" applyFill="1" applyBorder="1"/>
    <xf numFmtId="0" fontId="0" fillId="0" borderId="0" xfId="0" applyAlignment="1">
      <alignment horizontal="right" wrapText="1"/>
    </xf>
    <xf numFmtId="0" fontId="0" fillId="0" borderId="0" xfId="0" applyAlignment="1">
      <alignment horizontal="left" vertical="top"/>
    </xf>
    <xf numFmtId="2" fontId="0" fillId="6" borderId="1" xfId="0" applyNumberFormat="1" applyFill="1" applyBorder="1" applyAlignment="1">
      <alignment horizontal="center" vertical="top" wrapText="1"/>
    </xf>
    <xf numFmtId="0" fontId="37" fillId="0" borderId="0" xfId="0" applyFont="1" applyBorder="1" applyAlignment="1">
      <alignment horizontal="right"/>
    </xf>
    <xf numFmtId="1" fontId="1" fillId="5" borderId="1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8" fillId="5" borderId="0" xfId="0" applyFont="1" applyFill="1"/>
    <xf numFmtId="2" fontId="0" fillId="5" borderId="0" xfId="0" applyNumberFormat="1" applyFill="1"/>
    <xf numFmtId="0" fontId="0" fillId="5" borderId="0" xfId="0" applyFill="1"/>
    <xf numFmtId="0" fontId="8" fillId="2" borderId="33" xfId="0" applyFont="1" applyFill="1" applyBorder="1"/>
    <xf numFmtId="0" fontId="0" fillId="2" borderId="0" xfId="0" applyFill="1" applyBorder="1"/>
    <xf numFmtId="0" fontId="0" fillId="0" borderId="0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166" fontId="8" fillId="5" borderId="1" xfId="0" applyNumberFormat="1" applyFont="1" applyFill="1" applyBorder="1"/>
    <xf numFmtId="0" fontId="4" fillId="0" borderId="33" xfId="0" applyFont="1" applyBorder="1"/>
    <xf numFmtId="0" fontId="3" fillId="0" borderId="0" xfId="0" applyFont="1" applyBorder="1"/>
    <xf numFmtId="0" fontId="0" fillId="0" borderId="38" xfId="0" applyBorder="1"/>
    <xf numFmtId="0" fontId="0" fillId="0" borderId="0" xfId="0" applyBorder="1" applyAlignment="1">
      <alignment horizontal="left"/>
    </xf>
    <xf numFmtId="0" fontId="0" fillId="0" borderId="33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1" fillId="0" borderId="41" xfId="0" applyFont="1" applyFill="1" applyBorder="1"/>
    <xf numFmtId="0" fontId="0" fillId="0" borderId="42" xfId="0" applyBorder="1"/>
    <xf numFmtId="0" fontId="0" fillId="0" borderId="35" xfId="0" applyFill="1" applyBorder="1"/>
    <xf numFmtId="0" fontId="0" fillId="0" borderId="43" xfId="0" applyFill="1" applyBorder="1"/>
    <xf numFmtId="0" fontId="0" fillId="0" borderId="44" xfId="0" applyBorder="1"/>
    <xf numFmtId="0" fontId="4" fillId="0" borderId="0" xfId="0" applyFont="1" applyBorder="1"/>
    <xf numFmtId="166" fontId="0" fillId="0" borderId="5" xfId="0" applyNumberFormat="1" applyBorder="1"/>
    <xf numFmtId="49" fontId="11" fillId="3" borderId="45" xfId="0" applyNumberFormat="1" applyFont="1" applyFill="1" applyBorder="1" applyAlignment="1">
      <alignment horizontal="left"/>
    </xf>
    <xf numFmtId="49" fontId="11" fillId="3" borderId="15" xfId="0" applyNumberFormat="1" applyFont="1" applyFill="1" applyBorder="1" applyAlignment="1">
      <alignment horizontal="left"/>
    </xf>
    <xf numFmtId="1" fontId="0" fillId="0" borderId="46" xfId="0" applyNumberFormat="1" applyBorder="1"/>
    <xf numFmtId="2" fontId="0" fillId="0" borderId="46" xfId="0" applyNumberFormat="1" applyBorder="1"/>
    <xf numFmtId="1" fontId="0" fillId="0" borderId="0" xfId="0" applyNumberFormat="1" applyBorder="1"/>
    <xf numFmtId="49" fontId="0" fillId="0" borderId="46" xfId="0" applyNumberFormat="1" applyBorder="1"/>
    <xf numFmtId="49" fontId="0" fillId="0" borderId="0" xfId="0" applyNumberFormat="1" applyBorder="1"/>
    <xf numFmtId="0" fontId="0" fillId="0" borderId="0" xfId="0" applyNumberFormat="1" applyBorder="1"/>
    <xf numFmtId="164" fontId="0" fillId="6" borderId="1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2" fontId="0" fillId="6" borderId="1" xfId="0" applyNumberForma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2" fontId="0" fillId="6" borderId="1" xfId="0" applyNumberFormat="1" applyFill="1" applyBorder="1" applyAlignment="1">
      <alignment horizontal="right" vertical="top" wrapText="1"/>
    </xf>
    <xf numFmtId="0" fontId="0" fillId="0" borderId="33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167" fontId="0" fillId="6" borderId="1" xfId="0" applyNumberFormat="1" applyFill="1" applyBorder="1"/>
    <xf numFmtId="2" fontId="1" fillId="6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8" fillId="0" borderId="0" xfId="0" applyFont="1" applyBorder="1"/>
    <xf numFmtId="0" fontId="0" fillId="0" borderId="33" xfId="0" applyBorder="1" applyAlignment="1"/>
    <xf numFmtId="0" fontId="0" fillId="0" borderId="0" xfId="0" applyBorder="1" applyAlignment="1"/>
    <xf numFmtId="0" fontId="39" fillId="0" borderId="0" xfId="0" applyFont="1"/>
    <xf numFmtId="2" fontId="8" fillId="5" borderId="1" xfId="0" applyNumberFormat="1" applyFont="1" applyFill="1" applyBorder="1"/>
    <xf numFmtId="0" fontId="8" fillId="0" borderId="0" xfId="0" applyFont="1" applyBorder="1" applyAlignment="1">
      <alignment vertical="center"/>
    </xf>
    <xf numFmtId="0" fontId="12" fillId="0" borderId="33" xfId="0" applyFont="1" applyBorder="1"/>
    <xf numFmtId="0" fontId="39" fillId="0" borderId="33" xfId="0" applyFont="1" applyBorder="1"/>
    <xf numFmtId="0" fontId="39" fillId="0" borderId="0" xfId="0" applyFont="1" applyBorder="1"/>
    <xf numFmtId="0" fontId="39" fillId="0" borderId="0" xfId="0" applyFont="1" applyBorder="1" applyAlignment="1">
      <alignment horizontal="center"/>
    </xf>
    <xf numFmtId="0" fontId="39" fillId="0" borderId="5" xfId="0" applyFont="1" applyBorder="1"/>
    <xf numFmtId="0" fontId="38" fillId="0" borderId="33" xfId="0" applyFont="1" applyBorder="1"/>
    <xf numFmtId="165" fontId="0" fillId="0" borderId="0" xfId="0" applyNumberFormat="1" applyBorder="1"/>
    <xf numFmtId="164" fontId="0" fillId="0" borderId="0" xfId="0" applyNumberFormat="1" applyBorder="1"/>
    <xf numFmtId="2" fontId="0" fillId="0" borderId="6" xfId="0" applyNumberFormat="1" applyBorder="1"/>
    <xf numFmtId="0" fontId="12" fillId="0" borderId="7" xfId="0" applyFont="1" applyBorder="1" applyAlignment="1">
      <alignment horizontal="right"/>
    </xf>
    <xf numFmtId="0" fontId="0" fillId="2" borderId="5" xfId="0" applyFill="1" applyBorder="1"/>
    <xf numFmtId="0" fontId="12" fillId="0" borderId="0" xfId="0" applyFont="1" applyBorder="1" applyAlignment="1">
      <alignment horizontal="right" wrapText="1"/>
    </xf>
    <xf numFmtId="0" fontId="12" fillId="0" borderId="5" xfId="0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0" fontId="12" fillId="0" borderId="7" xfId="0" applyFont="1" applyBorder="1" applyAlignment="1">
      <alignment horizontal="right" wrapText="1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33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33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0" borderId="3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0" fillId="0" borderId="3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39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4" fillId="2" borderId="34" xfId="0" applyFont="1" applyFill="1" applyBorder="1" applyAlignment="1">
      <alignment horizontal="center"/>
    </xf>
    <xf numFmtId="0" fontId="34" fillId="2" borderId="36" xfId="0" applyFont="1" applyFill="1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" fillId="5" borderId="0" xfId="0" applyFont="1" applyFill="1" applyAlignment="1">
      <alignment horizontal="left"/>
    </xf>
    <xf numFmtId="0" fontId="8" fillId="0" borderId="3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3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0" fillId="0" borderId="34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4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Alignment="1">
      <alignment horizontal="right"/>
    </xf>
    <xf numFmtId="2" fontId="0" fillId="0" borderId="0" xfId="0" applyNumberFormat="1" applyBorder="1" applyAlignment="1">
      <alignment horizontal="left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29" xfId="0" applyBorder="1" applyAlignment="1"/>
    <xf numFmtId="0" fontId="0" fillId="0" borderId="30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7" xfId="0" applyBorder="1" applyAlignment="1"/>
    <xf numFmtId="0" fontId="0" fillId="0" borderId="7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2" fillId="0" borderId="2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26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 vertical="top" wrapText="1"/>
    </xf>
    <xf numFmtId="0" fontId="1" fillId="5" borderId="37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2" fillId="0" borderId="3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49" fontId="11" fillId="3" borderId="18" xfId="0" applyNumberFormat="1" applyFont="1" applyFill="1" applyBorder="1" applyAlignment="1">
      <alignment horizontal="center" vertical="center"/>
    </xf>
    <xf numFmtId="49" fontId="11" fillId="3" borderId="12" xfId="0" applyNumberFormat="1" applyFont="1" applyFill="1" applyBorder="1" applyAlignment="1">
      <alignment horizontal="center" vertical="center"/>
    </xf>
    <xf numFmtId="49" fontId="11" fillId="3" borderId="18" xfId="0" applyNumberFormat="1" applyFont="1" applyFill="1" applyBorder="1" applyAlignment="1">
      <alignment horizontal="center"/>
    </xf>
    <xf numFmtId="49" fontId="11" fillId="3" borderId="16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1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4" Type="http://schemas.openxmlformats.org/officeDocument/2006/relationships/image" Target="../media/image8.emf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9.emf"/><Relationship Id="rId3" Type="http://schemas.openxmlformats.org/officeDocument/2006/relationships/image" Target="../media/image14.emf"/><Relationship Id="rId7" Type="http://schemas.openxmlformats.org/officeDocument/2006/relationships/image" Target="../media/image18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6" Type="http://schemas.openxmlformats.org/officeDocument/2006/relationships/image" Target="../media/image17.emf"/><Relationship Id="rId5" Type="http://schemas.openxmlformats.org/officeDocument/2006/relationships/image" Target="../media/image16.emf"/><Relationship Id="rId4" Type="http://schemas.openxmlformats.org/officeDocument/2006/relationships/image" Target="../media/image15.emf"/><Relationship Id="rId9" Type="http://schemas.openxmlformats.org/officeDocument/2006/relationships/image" Target="../media/image20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23.emf"/><Relationship Id="rId2" Type="http://schemas.openxmlformats.org/officeDocument/2006/relationships/image" Target="../media/image22.emf"/><Relationship Id="rId1" Type="http://schemas.openxmlformats.org/officeDocument/2006/relationships/image" Target="../media/image21.emf"/><Relationship Id="rId4" Type="http://schemas.openxmlformats.org/officeDocument/2006/relationships/image" Target="../media/image2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347179</xdr:colOff>
      <xdr:row>65</xdr:row>
      <xdr:rowOff>115856</xdr:rowOff>
    </xdr:from>
    <xdr:to>
      <xdr:col>13</xdr:col>
      <xdr:colOff>2452</xdr:colOff>
      <xdr:row>91</xdr:row>
      <xdr:rowOff>104669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3965" y="12838535"/>
          <a:ext cx="4203946" cy="5044994"/>
        </a:xfrm>
        <a:prstGeom prst="rect">
          <a:avLst/>
        </a:prstGeom>
      </xdr:spPr>
    </xdr:pic>
    <xdr:clientData/>
  </xdr:twoCellAnchor>
  <xdr:oneCellAnchor>
    <xdr:from>
      <xdr:col>13</xdr:col>
      <xdr:colOff>446703</xdr:colOff>
      <xdr:row>96</xdr:row>
      <xdr:rowOff>135683</xdr:rowOff>
    </xdr:from>
    <xdr:ext cx="65" cy="172227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818387" y="246771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7</xdr:col>
      <xdr:colOff>164646</xdr:colOff>
      <xdr:row>92</xdr:row>
      <xdr:rowOff>58704</xdr:rowOff>
    </xdr:from>
    <xdr:to>
      <xdr:col>17</xdr:col>
      <xdr:colOff>350209</xdr:colOff>
      <xdr:row>111</xdr:row>
      <xdr:rowOff>26906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46" y="17689479"/>
          <a:ext cx="7811278" cy="3661997"/>
        </a:xfrm>
        <a:prstGeom prst="rect">
          <a:avLst/>
        </a:prstGeom>
      </xdr:spPr>
    </xdr:pic>
    <xdr:clientData/>
  </xdr:twoCellAnchor>
  <xdr:twoCellAnchor editAs="oneCell">
    <xdr:from>
      <xdr:col>7</xdr:col>
      <xdr:colOff>433484</xdr:colOff>
      <xdr:row>42</xdr:row>
      <xdr:rowOff>73393</xdr:rowOff>
    </xdr:from>
    <xdr:to>
      <xdr:col>15</xdr:col>
      <xdr:colOff>413929</xdr:colOff>
      <xdr:row>59</xdr:row>
      <xdr:rowOff>102422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7484" y="8150593"/>
          <a:ext cx="6070730" cy="3256099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2</xdr:row>
      <xdr:rowOff>47625</xdr:rowOff>
    </xdr:from>
    <xdr:to>
      <xdr:col>12</xdr:col>
      <xdr:colOff>67162</xdr:colOff>
      <xdr:row>25</xdr:row>
      <xdr:rowOff>57767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24525" y="438150"/>
          <a:ext cx="3486637" cy="44202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746760</xdr:colOff>
          <xdr:row>15</xdr:row>
          <xdr:rowOff>7620</xdr:rowOff>
        </xdr:from>
        <xdr:to>
          <xdr:col>4</xdr:col>
          <xdr:colOff>60960</xdr:colOff>
          <xdr:row>16</xdr:row>
          <xdr:rowOff>38100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327660</xdr:colOff>
          <xdr:row>21</xdr:row>
          <xdr:rowOff>22860</xdr:rowOff>
        </xdr:from>
        <xdr:to>
          <xdr:col>3</xdr:col>
          <xdr:colOff>746760</xdr:colOff>
          <xdr:row>22</xdr:row>
          <xdr:rowOff>45720</xdr:rowOff>
        </xdr:to>
        <xdr:sp macro="" textlink="">
          <xdr:nvSpPr>
            <xdr:cNvPr id="7171" name="Object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34</xdr:row>
          <xdr:rowOff>190500</xdr:rowOff>
        </xdr:from>
        <xdr:to>
          <xdr:col>4</xdr:col>
          <xdr:colOff>220980</xdr:colOff>
          <xdr:row>36</xdr:row>
          <xdr:rowOff>30480</xdr:rowOff>
        </xdr:to>
        <xdr:sp macro="" textlink="">
          <xdr:nvSpPr>
            <xdr:cNvPr id="7172" name="Object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10</xdr:row>
          <xdr:rowOff>114300</xdr:rowOff>
        </xdr:from>
        <xdr:to>
          <xdr:col>10</xdr:col>
          <xdr:colOff>525780</xdr:colOff>
          <xdr:row>12</xdr:row>
          <xdr:rowOff>144780</xdr:rowOff>
        </xdr:to>
        <xdr:sp macro="" textlink="">
          <xdr:nvSpPr>
            <xdr:cNvPr id="7173" name="AutoShape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108585</xdr:colOff>
      <xdr:row>10</xdr:row>
      <xdr:rowOff>120015</xdr:rowOff>
    </xdr:from>
    <xdr:to>
      <xdr:col>4</xdr:col>
      <xdr:colOff>87512</xdr:colOff>
      <xdr:row>12</xdr:row>
      <xdr:rowOff>137505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Object 2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2394585" y="2855595"/>
              <a:ext cx="742832" cy="409920"/>
            </a:xfrm>
            <a:prstGeom prst="rect">
              <a:avLst/>
            </a:prstGeom>
            <a:solidFill>
              <a:schemeClr val="bg1"/>
            </a:solidFill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de-DE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Δ</m:t>
                    </m:r>
                    <m:r>
                      <a:rPr lang="de-DE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𝑇</m:t>
                    </m:r>
                    <m:r>
                      <a:rPr lang="de-DE" i="1">
                        <a:solidFill>
                          <a:srgbClr val="000000"/>
                        </a:solidFill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de-DE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𝜀</m:t>
                            </m:r>
                          </m:e>
                          <m:sub>
                            <m:r>
                              <a:rPr lang="de-DE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𝑐𝑠</m:t>
                            </m:r>
                          </m:sub>
                        </m:sSub>
                      </m:num>
                      <m:den>
                        <m:sSub>
                          <m:sSubPr>
                            <m:ctrlPr>
                              <a:rPr lang="de-DE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𝛼</m:t>
                            </m:r>
                          </m:e>
                          <m:sub>
                            <m:r>
                              <a:rPr lang="de-DE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𝑇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de-DE"/>
            </a:p>
          </xdr:txBody>
        </xdr:sp>
      </mc:Choice>
      <mc:Fallback xmlns="">
        <xdr:sp macro="" textlink="">
          <xdr:nvSpPr>
            <xdr:cNvPr id="6" name="Object 2">
              <a:extLst>
                <a:ext uri="{63B3BB69-23CF-44E3-9099-C40C66FF867C}">
                  <a14:compatExt xmlns:a14="http://schemas.microsoft.com/office/drawing/2010/main" spid="_x0000_s7170"/>
                </a:ex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 txBox="1"/>
          </xdr:nvSpPr>
          <xdr:spPr>
            <a:xfrm>
              <a:off x="2394585" y="2855595"/>
              <a:ext cx="742832" cy="409920"/>
            </a:xfrm>
            <a:prstGeom prst="rect">
              <a:avLst/>
            </a:prstGeom>
            <a:solidFill>
              <a:schemeClr val="bg1"/>
            </a:solidFill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de-DE" i="0">
                  <a:solidFill>
                    <a:srgbClr val="000000"/>
                  </a:solidFill>
                  <a:latin typeface="Cambria Math" panose="02040503050406030204" pitchFamily="18" charset="0"/>
                </a:rPr>
                <a:t>Δ𝑇=𝜀_𝑐𝑠/𝛼_𝑇 </a:t>
              </a:r>
              <a:endParaRPr lang="de-DE"/>
            </a:p>
          </xdr:txBody>
        </xdr:sp>
      </mc:Fallback>
    </mc:AlternateContent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13</xdr:row>
          <xdr:rowOff>114300</xdr:rowOff>
        </xdr:from>
        <xdr:to>
          <xdr:col>10</xdr:col>
          <xdr:colOff>716280</xdr:colOff>
          <xdr:row>15</xdr:row>
          <xdr:rowOff>137160</xdr:rowOff>
        </xdr:to>
        <xdr:sp macro="" textlink="">
          <xdr:nvSpPr>
            <xdr:cNvPr id="7182" name="Object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220980</xdr:colOff>
          <xdr:row>10</xdr:row>
          <xdr:rowOff>114300</xdr:rowOff>
        </xdr:from>
        <xdr:to>
          <xdr:col>19</xdr:col>
          <xdr:colOff>601980</xdr:colOff>
          <xdr:row>12</xdr:row>
          <xdr:rowOff>160020</xdr:rowOff>
        </xdr:to>
        <xdr:sp macro="" textlink="">
          <xdr:nvSpPr>
            <xdr:cNvPr id="7183" name="AutoShape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693420</xdr:colOff>
          <xdr:row>13</xdr:row>
          <xdr:rowOff>114300</xdr:rowOff>
        </xdr:from>
        <xdr:to>
          <xdr:col>19</xdr:col>
          <xdr:colOff>571500</xdr:colOff>
          <xdr:row>15</xdr:row>
          <xdr:rowOff>137160</xdr:rowOff>
        </xdr:to>
        <xdr:sp macro="" textlink="">
          <xdr:nvSpPr>
            <xdr:cNvPr id="7185" name="Object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480060</xdr:colOff>
          <xdr:row>16</xdr:row>
          <xdr:rowOff>152400</xdr:rowOff>
        </xdr:from>
        <xdr:to>
          <xdr:col>2</xdr:col>
          <xdr:colOff>297180</xdr:colOff>
          <xdr:row>19</xdr:row>
          <xdr:rowOff>381000</xdr:rowOff>
        </xdr:to>
        <xdr:sp macro="" textlink="">
          <xdr:nvSpPr>
            <xdr:cNvPr id="6146" name="AutoShape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2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37</xdr:row>
          <xdr:rowOff>175260</xdr:rowOff>
        </xdr:from>
        <xdr:to>
          <xdr:col>0</xdr:col>
          <xdr:colOff>1379220</xdr:colOff>
          <xdr:row>39</xdr:row>
          <xdr:rowOff>22860</xdr:rowOff>
        </xdr:to>
        <xdr:sp macro="" textlink="">
          <xdr:nvSpPr>
            <xdr:cNvPr id="6149" name="AutoShape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2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403860</xdr:colOff>
          <xdr:row>43</xdr:row>
          <xdr:rowOff>137160</xdr:rowOff>
        </xdr:from>
        <xdr:to>
          <xdr:col>1</xdr:col>
          <xdr:colOff>381000</xdr:colOff>
          <xdr:row>45</xdr:row>
          <xdr:rowOff>121920</xdr:rowOff>
        </xdr:to>
        <xdr:sp macro="" textlink="">
          <xdr:nvSpPr>
            <xdr:cNvPr id="6150" name="AutoShape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2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121920</xdr:colOff>
          <xdr:row>48</xdr:row>
          <xdr:rowOff>99060</xdr:rowOff>
        </xdr:from>
        <xdr:to>
          <xdr:col>4</xdr:col>
          <xdr:colOff>457200</xdr:colOff>
          <xdr:row>50</xdr:row>
          <xdr:rowOff>68580</xdr:rowOff>
        </xdr:to>
        <xdr:sp macro="" textlink="">
          <xdr:nvSpPr>
            <xdr:cNvPr id="6153" name="AutoShape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2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37</xdr:row>
          <xdr:rowOff>182880</xdr:rowOff>
        </xdr:from>
        <xdr:to>
          <xdr:col>8</xdr:col>
          <xdr:colOff>632460</xdr:colOff>
          <xdr:row>39</xdr:row>
          <xdr:rowOff>0</xdr:rowOff>
        </xdr:to>
        <xdr:sp macro="" textlink="">
          <xdr:nvSpPr>
            <xdr:cNvPr id="6154" name="AutoShape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2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106680</xdr:colOff>
          <xdr:row>37</xdr:row>
          <xdr:rowOff>175260</xdr:rowOff>
        </xdr:from>
        <xdr:to>
          <xdr:col>16</xdr:col>
          <xdr:colOff>220980</xdr:colOff>
          <xdr:row>38</xdr:row>
          <xdr:rowOff>220980</xdr:rowOff>
        </xdr:to>
        <xdr:sp macro="" textlink="">
          <xdr:nvSpPr>
            <xdr:cNvPr id="6155" name="AutoShape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2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213360</xdr:colOff>
          <xdr:row>38</xdr:row>
          <xdr:rowOff>7620</xdr:rowOff>
        </xdr:from>
        <xdr:to>
          <xdr:col>22</xdr:col>
          <xdr:colOff>746760</xdr:colOff>
          <xdr:row>39</xdr:row>
          <xdr:rowOff>22860</xdr:rowOff>
        </xdr:to>
        <xdr:sp macro="" textlink="">
          <xdr:nvSpPr>
            <xdr:cNvPr id="6156" name="AutoShape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2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220980</xdr:colOff>
          <xdr:row>53</xdr:row>
          <xdr:rowOff>144780</xdr:rowOff>
        </xdr:from>
        <xdr:to>
          <xdr:col>6</xdr:col>
          <xdr:colOff>289560</xdr:colOff>
          <xdr:row>55</xdr:row>
          <xdr:rowOff>152400</xdr:rowOff>
        </xdr:to>
        <xdr:sp macro="" textlink="">
          <xdr:nvSpPr>
            <xdr:cNvPr id="6157" name="AutoShape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2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1051560</xdr:colOff>
          <xdr:row>23</xdr:row>
          <xdr:rowOff>30480</xdr:rowOff>
        </xdr:from>
        <xdr:to>
          <xdr:col>2</xdr:col>
          <xdr:colOff>350520</xdr:colOff>
          <xdr:row>25</xdr:row>
          <xdr:rowOff>137160</xdr:rowOff>
        </xdr:to>
        <xdr:sp macro="" textlink="">
          <xdr:nvSpPr>
            <xdr:cNvPr id="6159" name="AutoShape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2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9</xdr:row>
          <xdr:rowOff>45720</xdr:rowOff>
        </xdr:from>
        <xdr:to>
          <xdr:col>4</xdr:col>
          <xdr:colOff>60960</xdr:colOff>
          <xdr:row>12</xdr:row>
          <xdr:rowOff>121920</xdr:rowOff>
        </xdr:to>
        <xdr:sp macro="" textlink="">
          <xdr:nvSpPr>
            <xdr:cNvPr id="18433" name="AutoShape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3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24</xdr:row>
          <xdr:rowOff>99060</xdr:rowOff>
        </xdr:from>
        <xdr:to>
          <xdr:col>3</xdr:col>
          <xdr:colOff>228600</xdr:colOff>
          <xdr:row>27</xdr:row>
          <xdr:rowOff>30480</xdr:rowOff>
        </xdr:to>
        <xdr:sp macro="" textlink="">
          <xdr:nvSpPr>
            <xdr:cNvPr id="18434" name="AutoShape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3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449580</xdr:colOff>
          <xdr:row>22</xdr:row>
          <xdr:rowOff>0</xdr:rowOff>
        </xdr:from>
        <xdr:to>
          <xdr:col>3</xdr:col>
          <xdr:colOff>190500</xdr:colOff>
          <xdr:row>23</xdr:row>
          <xdr:rowOff>45720</xdr:rowOff>
        </xdr:to>
        <xdr:sp macro="" textlink="">
          <xdr:nvSpPr>
            <xdr:cNvPr id="18435" name="AutoShape 3" hidden="1">
              <a:extLst>
                <a:ext uri="{63B3BB69-23CF-44E3-9099-C40C66FF867C}">
                  <a14:compatExt spid="_x0000_s18435"/>
                </a:ext>
                <a:ext uri="{FF2B5EF4-FFF2-40B4-BE49-F238E27FC236}">
                  <a16:creationId xmlns:a16="http://schemas.microsoft.com/office/drawing/2014/main" id="{00000000-0008-0000-0300-000003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403860</xdr:colOff>
          <xdr:row>33</xdr:row>
          <xdr:rowOff>7620</xdr:rowOff>
        </xdr:from>
        <xdr:to>
          <xdr:col>3</xdr:col>
          <xdr:colOff>297180</xdr:colOff>
          <xdr:row>34</xdr:row>
          <xdr:rowOff>22860</xdr:rowOff>
        </xdr:to>
        <xdr:sp macro="" textlink="">
          <xdr:nvSpPr>
            <xdr:cNvPr id="18436" name="AutoShape 4" hidden="1">
              <a:extLst>
                <a:ext uri="{63B3BB69-23CF-44E3-9099-C40C66FF867C}">
                  <a14:compatExt spid="_x0000_s18436"/>
                </a:ext>
                <a:ext uri="{FF2B5EF4-FFF2-40B4-BE49-F238E27FC236}">
                  <a16:creationId xmlns:a16="http://schemas.microsoft.com/office/drawing/2014/main" id="{00000000-0008-0000-0300-000004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276225</xdr:colOff>
      <xdr:row>4</xdr:row>
      <xdr:rowOff>142875</xdr:rowOff>
    </xdr:from>
    <xdr:to>
      <xdr:col>22</xdr:col>
      <xdr:colOff>485775</xdr:colOff>
      <xdr:row>30</xdr:row>
      <xdr:rowOff>101809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29475" y="1143000"/>
          <a:ext cx="10115550" cy="50833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9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6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11.emf"/><Relationship Id="rId2" Type="http://schemas.openxmlformats.org/officeDocument/2006/relationships/drawing" Target="../drawings/drawing2.xml"/><Relationship Id="rId16" Type="http://schemas.openxmlformats.org/officeDocument/2006/relationships/oleObject" Target="../embeddings/oleObject7.bin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8.emf"/><Relationship Id="rId5" Type="http://schemas.openxmlformats.org/officeDocument/2006/relationships/image" Target="../media/image5.emf"/><Relationship Id="rId15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7.emf"/><Relationship Id="rId14" Type="http://schemas.openxmlformats.org/officeDocument/2006/relationships/oleObject" Target="../embeddings/oleObject6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0.bin"/><Relationship Id="rId13" Type="http://schemas.openxmlformats.org/officeDocument/2006/relationships/image" Target="../media/image16.emf"/><Relationship Id="rId18" Type="http://schemas.openxmlformats.org/officeDocument/2006/relationships/oleObject" Target="../embeddings/oleObject15.bin"/><Relationship Id="rId3" Type="http://schemas.openxmlformats.org/officeDocument/2006/relationships/vmlDrawing" Target="../drawings/vmlDrawing2.vml"/><Relationship Id="rId21" Type="http://schemas.openxmlformats.org/officeDocument/2006/relationships/image" Target="../media/image20.emf"/><Relationship Id="rId7" Type="http://schemas.openxmlformats.org/officeDocument/2006/relationships/image" Target="../media/image13.emf"/><Relationship Id="rId12" Type="http://schemas.openxmlformats.org/officeDocument/2006/relationships/oleObject" Target="../embeddings/oleObject12.bin"/><Relationship Id="rId17" Type="http://schemas.openxmlformats.org/officeDocument/2006/relationships/image" Target="../media/image18.emf"/><Relationship Id="rId2" Type="http://schemas.openxmlformats.org/officeDocument/2006/relationships/drawing" Target="../drawings/drawing3.xml"/><Relationship Id="rId16" Type="http://schemas.openxmlformats.org/officeDocument/2006/relationships/oleObject" Target="../embeddings/oleObject14.bin"/><Relationship Id="rId20" Type="http://schemas.openxmlformats.org/officeDocument/2006/relationships/oleObject" Target="../embeddings/oleObject16.bin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9.bin"/><Relationship Id="rId11" Type="http://schemas.openxmlformats.org/officeDocument/2006/relationships/image" Target="../media/image15.emf"/><Relationship Id="rId5" Type="http://schemas.openxmlformats.org/officeDocument/2006/relationships/image" Target="../media/image12.emf"/><Relationship Id="rId15" Type="http://schemas.openxmlformats.org/officeDocument/2006/relationships/image" Target="../media/image17.emf"/><Relationship Id="rId10" Type="http://schemas.openxmlformats.org/officeDocument/2006/relationships/oleObject" Target="../embeddings/oleObject11.bin"/><Relationship Id="rId19" Type="http://schemas.openxmlformats.org/officeDocument/2006/relationships/image" Target="../media/image19.emf"/><Relationship Id="rId4" Type="http://schemas.openxmlformats.org/officeDocument/2006/relationships/oleObject" Target="../embeddings/oleObject8.bin"/><Relationship Id="rId9" Type="http://schemas.openxmlformats.org/officeDocument/2006/relationships/image" Target="../media/image14.emf"/><Relationship Id="rId14" Type="http://schemas.openxmlformats.org/officeDocument/2006/relationships/oleObject" Target="../embeddings/oleObject1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9.bin"/><Relationship Id="rId3" Type="http://schemas.openxmlformats.org/officeDocument/2006/relationships/vmlDrawing" Target="../drawings/vmlDrawing3.vml"/><Relationship Id="rId7" Type="http://schemas.openxmlformats.org/officeDocument/2006/relationships/image" Target="../media/image2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18.bin"/><Relationship Id="rId11" Type="http://schemas.openxmlformats.org/officeDocument/2006/relationships/image" Target="../media/image24.emf"/><Relationship Id="rId5" Type="http://schemas.openxmlformats.org/officeDocument/2006/relationships/image" Target="../media/image21.emf"/><Relationship Id="rId10" Type="http://schemas.openxmlformats.org/officeDocument/2006/relationships/oleObject" Target="../embeddings/oleObject20.bin"/><Relationship Id="rId4" Type="http://schemas.openxmlformats.org/officeDocument/2006/relationships/oleObject" Target="../embeddings/oleObject17.bin"/><Relationship Id="rId9" Type="http://schemas.openxmlformats.org/officeDocument/2006/relationships/image" Target="../media/image23.emf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1176-A309-490F-AA3F-B0C57E2C5FDD}">
  <sheetPr>
    <tabColor theme="9" tint="0.59999389629810485"/>
  </sheetPr>
  <dimension ref="A1:R136"/>
  <sheetViews>
    <sheetView showGridLines="0" tabSelected="1" zoomScaleNormal="100" workbookViewId="0">
      <selection activeCell="F21" sqref="F21"/>
    </sheetView>
  </sheetViews>
  <sheetFormatPr baseColWidth="10" defaultRowHeight="14.4" x14ac:dyDescent="0.3"/>
  <sheetData>
    <row r="1" spans="1:18" x14ac:dyDescent="0.3">
      <c r="A1" s="87"/>
      <c r="B1" s="5"/>
      <c r="C1" s="5"/>
      <c r="D1" s="5"/>
      <c r="E1" s="5"/>
      <c r="F1" s="5"/>
      <c r="G1" s="6"/>
      <c r="H1" s="87"/>
      <c r="I1" s="5"/>
      <c r="J1" s="5"/>
      <c r="K1" s="5"/>
      <c r="L1" s="5"/>
      <c r="M1" s="5"/>
      <c r="N1" s="5"/>
      <c r="O1" s="5"/>
      <c r="P1" s="5"/>
      <c r="Q1" s="5"/>
      <c r="R1" s="6"/>
    </row>
    <row r="2" spans="1:18" ht="15.6" x14ac:dyDescent="0.3">
      <c r="A2" s="167" t="s">
        <v>123</v>
      </c>
      <c r="B2" s="168"/>
      <c r="C2" s="168"/>
      <c r="D2" s="168"/>
      <c r="E2" s="168"/>
      <c r="F2" s="168"/>
      <c r="G2" s="229"/>
      <c r="H2" s="55"/>
      <c r="I2" s="7"/>
      <c r="J2" s="7"/>
      <c r="K2" s="7"/>
      <c r="L2" s="7"/>
      <c r="M2" s="7"/>
      <c r="N2" s="7"/>
      <c r="O2" s="7"/>
      <c r="P2" s="7"/>
      <c r="Q2" s="7"/>
      <c r="R2" s="8"/>
    </row>
    <row r="3" spans="1:18" x14ac:dyDescent="0.3">
      <c r="A3" s="55"/>
      <c r="B3" s="7"/>
      <c r="C3" s="7"/>
      <c r="D3" s="7"/>
      <c r="E3" s="7"/>
      <c r="F3" s="7"/>
      <c r="G3" s="8"/>
      <c r="H3" s="55"/>
      <c r="I3" s="7"/>
      <c r="J3" s="7"/>
      <c r="K3" s="7"/>
      <c r="L3" s="7"/>
      <c r="M3" s="7"/>
      <c r="N3" s="7"/>
      <c r="O3" s="7"/>
      <c r="P3" s="7"/>
      <c r="Q3" s="7"/>
      <c r="R3" s="8"/>
    </row>
    <row r="4" spans="1:18" ht="15.6" x14ac:dyDescent="0.3">
      <c r="A4" s="67" t="s">
        <v>124</v>
      </c>
      <c r="B4" s="7"/>
      <c r="C4" s="7"/>
      <c r="D4" s="7"/>
      <c r="E4" s="7"/>
      <c r="F4" s="7"/>
      <c r="G4" s="8"/>
      <c r="H4" s="55"/>
      <c r="I4" s="7"/>
      <c r="J4" s="7"/>
      <c r="K4" s="7"/>
      <c r="L4" s="7"/>
      <c r="M4" s="7"/>
      <c r="N4" s="7"/>
      <c r="O4" s="7"/>
      <c r="P4" s="7"/>
      <c r="Q4" s="7"/>
      <c r="R4" s="8"/>
    </row>
    <row r="5" spans="1:18" x14ac:dyDescent="0.3">
      <c r="A5" s="55"/>
      <c r="B5" s="7"/>
      <c r="C5" s="7"/>
      <c r="D5" s="7"/>
      <c r="E5" s="7"/>
      <c r="F5" s="7"/>
      <c r="G5" s="8"/>
      <c r="H5" s="55"/>
      <c r="I5" s="7"/>
      <c r="J5" s="7"/>
      <c r="K5" s="7"/>
      <c r="L5" s="7"/>
      <c r="M5" s="7"/>
      <c r="N5" s="7"/>
      <c r="O5" s="7"/>
      <c r="P5" s="7"/>
      <c r="Q5" s="7"/>
      <c r="R5" s="8"/>
    </row>
    <row r="6" spans="1:18" x14ac:dyDescent="0.3">
      <c r="A6" s="236" t="s">
        <v>125</v>
      </c>
      <c r="B6" s="237"/>
      <c r="C6" s="238"/>
      <c r="D6" s="69">
        <v>7.5</v>
      </c>
      <c r="E6" s="7" t="s">
        <v>45</v>
      </c>
      <c r="F6" s="7"/>
      <c r="G6" s="8"/>
      <c r="H6" s="55"/>
      <c r="I6" s="7"/>
      <c r="J6" s="7"/>
      <c r="K6" s="7"/>
      <c r="L6" s="7"/>
      <c r="M6" s="7"/>
      <c r="N6" s="7"/>
      <c r="O6" s="7"/>
      <c r="P6" s="7"/>
      <c r="Q6" s="7"/>
      <c r="R6" s="8"/>
    </row>
    <row r="7" spans="1:18" x14ac:dyDescent="0.3">
      <c r="A7" s="112"/>
      <c r="B7" s="113"/>
      <c r="C7" s="113"/>
      <c r="D7" s="113"/>
      <c r="E7" s="7"/>
      <c r="F7" s="7"/>
      <c r="G7" s="8"/>
      <c r="H7" s="55"/>
      <c r="I7" s="7"/>
      <c r="J7" s="7"/>
      <c r="K7" s="7"/>
      <c r="L7" s="7"/>
      <c r="M7" s="7"/>
      <c r="N7" s="7"/>
      <c r="O7" s="7"/>
      <c r="P7" s="7"/>
      <c r="Q7" s="7"/>
      <c r="R7" s="8"/>
    </row>
    <row r="8" spans="1:18" x14ac:dyDescent="0.3">
      <c r="A8" s="236" t="s">
        <v>127</v>
      </c>
      <c r="B8" s="237"/>
      <c r="C8" s="238"/>
      <c r="D8" s="68">
        <v>10</v>
      </c>
      <c r="E8" s="7" t="s">
        <v>13</v>
      </c>
      <c r="F8" s="7"/>
      <c r="G8" s="127"/>
      <c r="H8" s="55"/>
      <c r="I8" s="7"/>
      <c r="J8" s="7"/>
      <c r="K8" s="7"/>
      <c r="L8" s="7"/>
      <c r="M8" s="7"/>
      <c r="N8" s="7"/>
      <c r="O8" s="7"/>
      <c r="P8" s="7"/>
      <c r="Q8" s="7"/>
      <c r="R8" s="8"/>
    </row>
    <row r="9" spans="1:18" x14ac:dyDescent="0.3">
      <c r="A9" s="112"/>
      <c r="B9" s="113"/>
      <c r="C9" s="113"/>
      <c r="D9" s="70"/>
      <c r="E9" s="7"/>
      <c r="F9" s="7"/>
      <c r="G9" s="8"/>
      <c r="H9" s="55"/>
      <c r="I9" s="7"/>
      <c r="J9" s="7"/>
      <c r="K9" s="7"/>
      <c r="L9" s="7"/>
      <c r="M9" s="7"/>
      <c r="N9" s="7"/>
      <c r="O9" s="7"/>
      <c r="P9" s="7"/>
      <c r="Q9" s="7"/>
      <c r="R9" s="8"/>
    </row>
    <row r="10" spans="1:18" x14ac:dyDescent="0.3">
      <c r="A10" s="236" t="s">
        <v>126</v>
      </c>
      <c r="B10" s="237"/>
      <c r="C10" s="238"/>
      <c r="D10" s="68">
        <v>20</v>
      </c>
      <c r="E10" s="7" t="s">
        <v>13</v>
      </c>
      <c r="F10" s="7"/>
      <c r="G10" s="8"/>
      <c r="H10" s="55"/>
      <c r="I10" s="7"/>
      <c r="J10" s="7"/>
      <c r="K10" s="7"/>
      <c r="L10" s="7"/>
      <c r="M10" s="7"/>
      <c r="N10" s="7"/>
      <c r="O10" s="7"/>
      <c r="P10" s="7"/>
      <c r="Q10" s="7"/>
      <c r="R10" s="8"/>
    </row>
    <row r="11" spans="1:18" x14ac:dyDescent="0.3">
      <c r="A11" s="112"/>
      <c r="B11" s="113"/>
      <c r="C11" s="113"/>
      <c r="D11" s="70"/>
      <c r="E11" s="7"/>
      <c r="F11" s="7"/>
      <c r="G11" s="8"/>
      <c r="H11" s="55"/>
      <c r="I11" s="7"/>
      <c r="J11" s="7"/>
      <c r="K11" s="7"/>
      <c r="L11" s="7"/>
      <c r="M11" s="7"/>
      <c r="N11" s="7"/>
      <c r="O11" s="7"/>
      <c r="P11" s="7"/>
      <c r="Q11" s="7"/>
      <c r="R11" s="8"/>
    </row>
    <row r="12" spans="1:18" x14ac:dyDescent="0.3">
      <c r="A12" s="236" t="s">
        <v>128</v>
      </c>
      <c r="B12" s="237"/>
      <c r="C12" s="238"/>
      <c r="D12" s="68">
        <v>2</v>
      </c>
      <c r="E12" s="7" t="s">
        <v>13</v>
      </c>
      <c r="F12" s="7"/>
      <c r="G12" s="127"/>
      <c r="H12" s="55"/>
      <c r="I12" s="7"/>
      <c r="J12" s="7"/>
      <c r="K12" s="7"/>
      <c r="L12" s="7"/>
      <c r="M12" s="7"/>
      <c r="N12" s="7"/>
      <c r="O12" s="7"/>
      <c r="P12" s="7"/>
      <c r="Q12" s="7"/>
      <c r="R12" s="8"/>
    </row>
    <row r="13" spans="1:18" x14ac:dyDescent="0.3">
      <c r="A13" s="112"/>
      <c r="B13" s="113"/>
      <c r="C13" s="113"/>
      <c r="D13" s="80"/>
      <c r="E13" s="7"/>
      <c r="F13" s="7"/>
      <c r="G13" s="127"/>
      <c r="H13" s="55"/>
      <c r="I13" s="7"/>
      <c r="J13" s="7"/>
      <c r="K13" s="7"/>
      <c r="L13" s="7"/>
      <c r="M13" s="7"/>
      <c r="N13" s="7"/>
      <c r="O13" s="7"/>
      <c r="P13" s="7"/>
      <c r="Q13" s="7"/>
      <c r="R13" s="8"/>
    </row>
    <row r="14" spans="1:18" x14ac:dyDescent="0.3">
      <c r="A14" s="236" t="s">
        <v>211</v>
      </c>
      <c r="B14" s="237"/>
      <c r="C14" s="237"/>
      <c r="D14" s="68">
        <v>15</v>
      </c>
      <c r="E14" s="7" t="s">
        <v>13</v>
      </c>
      <c r="F14" s="7"/>
      <c r="G14" s="127"/>
      <c r="H14" s="55"/>
      <c r="I14" s="7"/>
      <c r="J14" s="7"/>
      <c r="K14" s="7"/>
      <c r="L14" s="7"/>
      <c r="M14" s="7"/>
      <c r="N14" s="7"/>
      <c r="O14" s="7"/>
      <c r="P14" s="7"/>
      <c r="Q14" s="7"/>
      <c r="R14" s="8"/>
    </row>
    <row r="15" spans="1:18" x14ac:dyDescent="0.3">
      <c r="A15" s="112"/>
      <c r="B15" s="113"/>
      <c r="C15" s="113"/>
      <c r="D15" s="80"/>
      <c r="E15" s="7"/>
      <c r="F15" s="7"/>
      <c r="G15" s="127"/>
      <c r="H15" s="55"/>
      <c r="I15" s="7"/>
      <c r="J15" s="7"/>
      <c r="K15" s="7"/>
      <c r="L15" s="7"/>
      <c r="M15" s="7"/>
      <c r="N15" s="7"/>
      <c r="O15" s="7"/>
      <c r="P15" s="7"/>
      <c r="Q15" s="7"/>
      <c r="R15" s="8"/>
    </row>
    <row r="16" spans="1:18" x14ac:dyDescent="0.3">
      <c r="A16" s="214"/>
      <c r="B16" s="215"/>
      <c r="C16" s="215"/>
      <c r="D16" s="80"/>
      <c r="E16" s="7"/>
      <c r="F16" s="7"/>
      <c r="G16" s="127"/>
      <c r="H16" s="55"/>
      <c r="I16" s="7"/>
      <c r="J16" s="7"/>
      <c r="K16" s="7"/>
      <c r="L16" s="7"/>
      <c r="M16" s="7"/>
      <c r="N16" s="7"/>
      <c r="O16" s="7"/>
      <c r="P16" s="7"/>
      <c r="Q16" s="7"/>
      <c r="R16" s="8"/>
    </row>
    <row r="17" spans="1:18" ht="15" thickBot="1" x14ac:dyDescent="0.35">
      <c r="A17" s="56"/>
      <c r="B17" s="11"/>
      <c r="C17" s="11"/>
      <c r="D17" s="128"/>
      <c r="E17" s="11"/>
      <c r="F17" s="11"/>
      <c r="G17" s="12"/>
      <c r="H17" s="55"/>
      <c r="I17" s="7"/>
      <c r="J17" s="7"/>
      <c r="K17" s="7"/>
      <c r="L17" s="7"/>
      <c r="M17" s="7"/>
      <c r="N17" s="7"/>
      <c r="O17" s="7"/>
      <c r="P17" s="7"/>
      <c r="Q17" s="7"/>
      <c r="R17" s="8"/>
    </row>
    <row r="18" spans="1:18" x14ac:dyDescent="0.3">
      <c r="A18" s="87"/>
      <c r="B18" s="5"/>
      <c r="C18" s="5"/>
      <c r="D18" s="5"/>
      <c r="E18" s="5"/>
      <c r="F18" s="5"/>
      <c r="G18" s="6"/>
      <c r="H18" s="55"/>
      <c r="I18" s="7"/>
      <c r="J18" s="7"/>
      <c r="K18" s="7"/>
      <c r="L18" s="7"/>
      <c r="M18" s="7"/>
      <c r="N18" s="7"/>
      <c r="O18" s="7"/>
      <c r="P18" s="7"/>
      <c r="Q18" s="7"/>
      <c r="R18" s="8"/>
    </row>
    <row r="19" spans="1:18" ht="15.6" x14ac:dyDescent="0.3">
      <c r="A19" s="67" t="s">
        <v>129</v>
      </c>
      <c r="B19" s="7"/>
      <c r="C19" s="7"/>
      <c r="D19" s="7"/>
      <c r="E19" s="7"/>
      <c r="F19" s="7"/>
      <c r="G19" s="8"/>
      <c r="H19" s="55"/>
      <c r="I19" s="7"/>
      <c r="J19" s="7"/>
      <c r="K19" s="7"/>
      <c r="L19" s="7"/>
      <c r="M19" s="7"/>
      <c r="N19" s="7"/>
      <c r="O19" s="7"/>
      <c r="P19" s="7"/>
      <c r="Q19" s="7"/>
      <c r="R19" s="8"/>
    </row>
    <row r="20" spans="1:18" x14ac:dyDescent="0.3">
      <c r="A20" s="55"/>
      <c r="B20" s="7"/>
      <c r="C20" s="7"/>
      <c r="D20" s="7"/>
      <c r="E20" s="7"/>
      <c r="F20" s="7"/>
      <c r="G20" s="8"/>
      <c r="H20" s="55"/>
      <c r="I20" s="7"/>
      <c r="J20" s="7"/>
      <c r="K20" s="7"/>
      <c r="L20" s="7"/>
      <c r="M20" s="7"/>
      <c r="N20" s="7"/>
      <c r="O20" s="7"/>
      <c r="P20" s="7"/>
      <c r="Q20" s="7"/>
      <c r="R20" s="8"/>
    </row>
    <row r="21" spans="1:18" x14ac:dyDescent="0.3">
      <c r="A21" s="236" t="s">
        <v>130</v>
      </c>
      <c r="B21" s="237"/>
      <c r="C21" s="237"/>
      <c r="D21" s="82" t="s">
        <v>5</v>
      </c>
      <c r="E21" s="7"/>
      <c r="F21" s="7" t="s">
        <v>120</v>
      </c>
      <c r="G21" s="8"/>
      <c r="H21" s="55"/>
      <c r="I21" s="7"/>
      <c r="J21" s="7"/>
      <c r="K21" s="7"/>
      <c r="L21" s="7"/>
      <c r="M21" s="7"/>
      <c r="N21" s="7"/>
      <c r="O21" s="7"/>
      <c r="P21" s="7"/>
      <c r="Q21" s="7"/>
      <c r="R21" s="8"/>
    </row>
    <row r="22" spans="1:18" x14ac:dyDescent="0.3">
      <c r="A22" s="55"/>
      <c r="B22" s="7"/>
      <c r="C22" s="7"/>
      <c r="D22" s="116"/>
      <c r="E22" s="7"/>
      <c r="F22" s="7"/>
      <c r="G22" s="8"/>
      <c r="H22" s="55"/>
      <c r="I22" s="7"/>
      <c r="J22" s="7"/>
      <c r="K22" s="7"/>
      <c r="L22" s="7"/>
      <c r="M22" s="7"/>
      <c r="N22" s="7"/>
      <c r="O22" s="7"/>
      <c r="P22" s="7"/>
      <c r="Q22" s="7"/>
      <c r="R22" s="8"/>
    </row>
    <row r="23" spans="1:18" x14ac:dyDescent="0.3">
      <c r="A23" s="236" t="s">
        <v>131</v>
      </c>
      <c r="B23" s="237"/>
      <c r="C23" s="237"/>
      <c r="D23" s="82" t="s">
        <v>136</v>
      </c>
      <c r="E23" s="7"/>
      <c r="F23" s="7"/>
      <c r="G23" s="8"/>
      <c r="H23" s="55"/>
      <c r="I23" s="7"/>
      <c r="J23" s="7"/>
      <c r="K23" s="7"/>
      <c r="L23" s="7"/>
      <c r="M23" s="7"/>
      <c r="N23" s="7"/>
      <c r="O23" s="7"/>
      <c r="P23" s="7"/>
      <c r="Q23" s="7"/>
      <c r="R23" s="8"/>
    </row>
    <row r="24" spans="1:18" ht="15" customHeight="1" x14ac:dyDescent="0.3">
      <c r="A24" s="181"/>
      <c r="B24" s="182"/>
      <c r="C24" s="182"/>
      <c r="D24" s="83"/>
      <c r="E24" s="7"/>
      <c r="F24" s="7"/>
      <c r="G24" s="8"/>
      <c r="H24" s="55"/>
      <c r="I24" s="7"/>
      <c r="J24" s="7"/>
      <c r="K24" s="7"/>
      <c r="L24" s="7"/>
      <c r="M24" s="7"/>
      <c r="N24" s="7"/>
      <c r="O24" s="230" t="s">
        <v>370</v>
      </c>
      <c r="P24" s="230"/>
      <c r="Q24" s="230"/>
      <c r="R24" s="231"/>
    </row>
    <row r="25" spans="1:18" ht="15" customHeight="1" x14ac:dyDescent="0.3">
      <c r="A25" s="236" t="s">
        <v>304</v>
      </c>
      <c r="B25" s="237"/>
      <c r="C25" s="238"/>
      <c r="D25" s="82" t="s">
        <v>59</v>
      </c>
      <c r="E25" s="7"/>
      <c r="F25" s="7"/>
      <c r="G25" s="8"/>
      <c r="H25" s="55"/>
      <c r="I25" s="7"/>
      <c r="J25" s="7"/>
      <c r="K25" s="7"/>
      <c r="L25" s="7"/>
      <c r="M25" s="7"/>
      <c r="N25" s="7"/>
      <c r="O25" s="230"/>
      <c r="P25" s="230"/>
      <c r="Q25" s="230"/>
      <c r="R25" s="231"/>
    </row>
    <row r="26" spans="1:18" ht="15" thickBot="1" x14ac:dyDescent="0.35">
      <c r="A26" s="56"/>
      <c r="B26" s="11"/>
      <c r="C26" s="11"/>
      <c r="D26" s="11"/>
      <c r="E26" s="11"/>
      <c r="F26" s="11"/>
      <c r="G26" s="12"/>
      <c r="H26" s="56"/>
      <c r="I26" s="11"/>
      <c r="J26" s="11"/>
      <c r="K26" s="11"/>
      <c r="L26" s="11"/>
      <c r="M26" s="11"/>
      <c r="N26" s="11"/>
      <c r="O26" s="232"/>
      <c r="P26" s="232"/>
      <c r="Q26" s="232"/>
      <c r="R26" s="233"/>
    </row>
    <row r="27" spans="1:18" x14ac:dyDescent="0.3">
      <c r="A27" s="87"/>
      <c r="B27" s="5"/>
      <c r="C27" s="5"/>
      <c r="D27" s="5"/>
      <c r="E27" s="5"/>
      <c r="F27" s="5"/>
      <c r="G27" s="5"/>
    </row>
    <row r="28" spans="1:18" x14ac:dyDescent="0.3">
      <c r="A28" s="55"/>
      <c r="B28" s="7"/>
      <c r="C28" s="7"/>
      <c r="D28" s="7"/>
      <c r="E28" s="7"/>
      <c r="F28" s="7"/>
      <c r="G28" s="7"/>
    </row>
    <row r="29" spans="1:18" ht="16.2" thickBot="1" x14ac:dyDescent="0.35">
      <c r="A29" s="67" t="s">
        <v>144</v>
      </c>
      <c r="B29" s="7"/>
      <c r="C29" s="7"/>
      <c r="D29" s="7"/>
      <c r="E29" s="7"/>
      <c r="F29" s="7"/>
      <c r="G29" s="11"/>
    </row>
    <row r="30" spans="1:18" x14ac:dyDescent="0.3">
      <c r="A30" s="87"/>
      <c r="B30" s="5"/>
      <c r="C30" s="5"/>
      <c r="D30" s="5"/>
      <c r="E30" s="5"/>
      <c r="F30" s="5"/>
      <c r="G30" s="6"/>
      <c r="H30" s="87"/>
      <c r="I30" s="5"/>
      <c r="J30" s="5"/>
      <c r="K30" s="5"/>
      <c r="L30" s="5"/>
      <c r="M30" s="5"/>
      <c r="N30" s="5"/>
      <c r="O30" s="5"/>
      <c r="P30" s="5"/>
      <c r="Q30" s="5"/>
      <c r="R30" s="6"/>
    </row>
    <row r="31" spans="1:18" ht="15.6" x14ac:dyDescent="0.3">
      <c r="A31" s="67" t="s">
        <v>142</v>
      </c>
      <c r="B31" s="67"/>
      <c r="C31" s="57"/>
      <c r="D31" s="57"/>
      <c r="E31" s="57"/>
      <c r="F31" s="57"/>
      <c r="G31" s="132"/>
      <c r="H31" s="55"/>
      <c r="I31" s="7"/>
      <c r="J31" s="7"/>
      <c r="K31" s="7"/>
      <c r="L31" s="7"/>
      <c r="M31" s="7"/>
      <c r="N31" s="7"/>
      <c r="O31" s="7"/>
      <c r="P31" s="7"/>
      <c r="Q31" s="7"/>
      <c r="R31" s="8"/>
    </row>
    <row r="32" spans="1:18" x14ac:dyDescent="0.3">
      <c r="A32" s="114"/>
      <c r="B32" s="115"/>
      <c r="C32" s="115"/>
      <c r="D32" s="7"/>
      <c r="E32" s="7"/>
      <c r="F32" s="7"/>
      <c r="G32" s="8"/>
      <c r="H32" s="55"/>
      <c r="I32" s="7"/>
      <c r="J32" s="7"/>
      <c r="K32" s="7"/>
      <c r="L32" s="7"/>
      <c r="M32" s="7"/>
      <c r="N32" s="7"/>
      <c r="O32" s="7"/>
      <c r="P32" s="7"/>
      <c r="Q32" s="7"/>
      <c r="R32" s="8"/>
    </row>
    <row r="33" spans="1:18" x14ac:dyDescent="0.3">
      <c r="A33" s="250" t="s">
        <v>143</v>
      </c>
      <c r="B33" s="251"/>
      <c r="C33" s="251"/>
      <c r="D33" s="141"/>
      <c r="E33" s="141"/>
      <c r="F33" s="141"/>
      <c r="G33" s="142"/>
      <c r="H33" s="55"/>
      <c r="I33" s="7"/>
      <c r="J33" s="7"/>
      <c r="K33" s="7"/>
      <c r="L33" s="7"/>
      <c r="M33" s="7"/>
      <c r="N33" s="7"/>
      <c r="O33" s="7"/>
      <c r="P33" s="7"/>
      <c r="Q33" s="7"/>
      <c r="R33" s="8"/>
    </row>
    <row r="34" spans="1:18" x14ac:dyDescent="0.3">
      <c r="A34" s="236" t="s">
        <v>146</v>
      </c>
      <c r="B34" s="237"/>
      <c r="C34" s="238"/>
      <c r="D34" s="66">
        <f>25*(D8/100)</f>
        <v>2.5</v>
      </c>
      <c r="E34" s="7" t="s">
        <v>145</v>
      </c>
      <c r="F34" s="7"/>
      <c r="G34" s="8"/>
      <c r="H34" s="55"/>
      <c r="I34" s="7"/>
      <c r="J34" s="7"/>
      <c r="K34" s="7"/>
      <c r="L34" s="7"/>
      <c r="M34" s="7"/>
      <c r="N34" s="7"/>
      <c r="O34" s="7"/>
      <c r="P34" s="7"/>
      <c r="Q34" s="7"/>
      <c r="R34" s="8"/>
    </row>
    <row r="35" spans="1:18" x14ac:dyDescent="0.3">
      <c r="A35" s="55"/>
      <c r="B35" s="7"/>
      <c r="C35" s="7"/>
      <c r="D35" s="7"/>
      <c r="E35" s="7"/>
      <c r="F35" s="7"/>
      <c r="G35" s="127"/>
      <c r="H35" s="55"/>
      <c r="I35" s="7"/>
      <c r="J35" s="7"/>
      <c r="K35" s="7"/>
      <c r="L35" s="7"/>
      <c r="M35" s="7"/>
      <c r="N35" s="7"/>
      <c r="O35" s="7"/>
      <c r="P35" s="7"/>
      <c r="Q35" s="7"/>
      <c r="R35" s="8"/>
    </row>
    <row r="36" spans="1:18" x14ac:dyDescent="0.3">
      <c r="A36" s="236" t="s">
        <v>147</v>
      </c>
      <c r="B36" s="237"/>
      <c r="C36" s="237"/>
      <c r="D36" s="71">
        <f>VLOOKUP(D23,Daten!A15:C20,3,FALSE)*D10/100</f>
        <v>0.84</v>
      </c>
      <c r="E36" s="7" t="s">
        <v>145</v>
      </c>
      <c r="F36" s="7"/>
      <c r="G36" s="8"/>
      <c r="H36" s="55"/>
      <c r="I36" s="7"/>
      <c r="J36" s="7"/>
      <c r="K36" s="7"/>
      <c r="L36" s="7"/>
      <c r="M36" s="7"/>
      <c r="N36" s="7"/>
      <c r="O36" s="7"/>
      <c r="P36" s="7"/>
      <c r="Q36" s="7"/>
      <c r="R36" s="8"/>
    </row>
    <row r="37" spans="1:18" x14ac:dyDescent="0.3">
      <c r="A37" s="112"/>
      <c r="B37" s="113"/>
      <c r="C37" s="113"/>
      <c r="D37" s="60"/>
      <c r="E37" s="7"/>
      <c r="F37" s="7"/>
      <c r="G37" s="8"/>
      <c r="H37" s="55"/>
      <c r="I37" s="7"/>
      <c r="J37" s="7"/>
      <c r="K37" s="7"/>
      <c r="L37" s="7"/>
      <c r="M37" s="7"/>
      <c r="N37" s="7"/>
      <c r="O37" s="7"/>
      <c r="P37" s="7"/>
      <c r="Q37" s="7"/>
      <c r="R37" s="8"/>
    </row>
    <row r="38" spans="1:18" x14ac:dyDescent="0.3">
      <c r="A38" s="256" t="s">
        <v>180</v>
      </c>
      <c r="B38" s="257"/>
      <c r="C38" s="257"/>
      <c r="D38" s="257"/>
      <c r="E38" s="257"/>
      <c r="F38" s="143"/>
      <c r="G38" s="144"/>
      <c r="H38" s="55"/>
      <c r="I38" s="7"/>
      <c r="J38" s="7"/>
      <c r="K38" s="7"/>
      <c r="L38" s="7"/>
      <c r="M38" s="7"/>
      <c r="N38" s="7"/>
      <c r="O38" s="7"/>
      <c r="P38" s="7"/>
      <c r="Q38" s="7"/>
      <c r="R38" s="8"/>
    </row>
    <row r="39" spans="1:18" x14ac:dyDescent="0.3">
      <c r="A39" s="55"/>
      <c r="B39" s="7"/>
      <c r="C39" s="7"/>
      <c r="D39" s="60"/>
      <c r="E39" s="7"/>
      <c r="F39" s="7"/>
      <c r="G39" s="8"/>
      <c r="H39" s="55"/>
      <c r="I39" s="7"/>
      <c r="J39" s="7"/>
      <c r="K39" s="7"/>
      <c r="L39" s="7"/>
      <c r="M39" s="7"/>
      <c r="N39" s="7"/>
      <c r="O39" s="7"/>
      <c r="P39" s="7"/>
      <c r="Q39" s="7"/>
      <c r="R39" s="8"/>
    </row>
    <row r="40" spans="1:18" x14ac:dyDescent="0.3">
      <c r="A40" s="252" t="s">
        <v>149</v>
      </c>
      <c r="B40" s="253"/>
      <c r="C40" s="253"/>
      <c r="D40" s="7"/>
      <c r="E40" s="7"/>
      <c r="F40" s="7"/>
      <c r="G40" s="8"/>
      <c r="H40" s="55"/>
      <c r="I40" s="7"/>
      <c r="J40" s="7"/>
      <c r="K40" s="7"/>
      <c r="L40" s="7"/>
      <c r="M40" s="7"/>
      <c r="N40" s="7"/>
      <c r="O40" s="7"/>
      <c r="P40" s="7"/>
      <c r="Q40" s="7"/>
      <c r="R40" s="8"/>
    </row>
    <row r="41" spans="1:18" x14ac:dyDescent="0.3">
      <c r="A41" s="114"/>
      <c r="B41" s="115"/>
      <c r="C41" s="115"/>
      <c r="D41" s="7"/>
      <c r="E41" s="7"/>
      <c r="F41" s="7"/>
      <c r="G41" s="8"/>
      <c r="H41" s="55"/>
      <c r="I41" s="7"/>
      <c r="J41" s="7"/>
      <c r="K41" s="7"/>
      <c r="L41" s="7"/>
      <c r="M41" s="7"/>
      <c r="N41" s="7"/>
      <c r="O41" s="7"/>
      <c r="P41" s="7"/>
      <c r="Q41" s="7"/>
      <c r="R41" s="8"/>
    </row>
    <row r="42" spans="1:18" x14ac:dyDescent="0.3">
      <c r="A42" s="236" t="s">
        <v>151</v>
      </c>
      <c r="B42" s="237"/>
      <c r="C42" s="237"/>
      <c r="D42" s="242" t="s">
        <v>158</v>
      </c>
      <c r="E42" s="243"/>
      <c r="F42" s="7"/>
      <c r="G42" s="8"/>
      <c r="H42" s="55"/>
      <c r="I42" s="7"/>
      <c r="J42" s="7"/>
      <c r="K42" s="7"/>
      <c r="L42" s="7"/>
      <c r="M42" s="7"/>
      <c r="N42" s="7"/>
      <c r="O42" s="7"/>
      <c r="P42" s="7"/>
      <c r="Q42" s="7"/>
      <c r="R42" s="8"/>
    </row>
    <row r="43" spans="1:18" x14ac:dyDescent="0.3">
      <c r="A43" s="244" t="s">
        <v>154</v>
      </c>
      <c r="B43" s="245"/>
      <c r="C43" s="245"/>
      <c r="D43" s="54">
        <v>10</v>
      </c>
      <c r="E43" s="7" t="s">
        <v>13</v>
      </c>
      <c r="F43" s="7"/>
      <c r="G43" s="8"/>
      <c r="H43" s="55"/>
      <c r="I43" s="7"/>
      <c r="J43" s="7"/>
      <c r="K43" s="7"/>
      <c r="L43" s="7"/>
      <c r="M43" s="7"/>
      <c r="N43" s="7"/>
      <c r="O43" s="7"/>
      <c r="P43" s="7"/>
      <c r="Q43" s="7"/>
      <c r="R43" s="8"/>
    </row>
    <row r="44" spans="1:18" x14ac:dyDescent="0.3">
      <c r="A44" s="55"/>
      <c r="B44" s="7"/>
      <c r="C44" s="7"/>
      <c r="D44" s="7"/>
      <c r="E44" s="7"/>
      <c r="F44" s="7"/>
      <c r="G44" s="8"/>
      <c r="H44" s="55"/>
      <c r="I44" s="7"/>
      <c r="J44" s="7"/>
      <c r="K44" s="7"/>
      <c r="L44" s="7"/>
      <c r="M44" s="7"/>
      <c r="N44" s="7"/>
      <c r="O44" s="7"/>
      <c r="P44" s="7"/>
      <c r="Q44" s="7"/>
      <c r="R44" s="8"/>
    </row>
    <row r="45" spans="1:18" x14ac:dyDescent="0.3">
      <c r="A45" s="236" t="s">
        <v>150</v>
      </c>
      <c r="B45" s="237"/>
      <c r="C45" s="237"/>
      <c r="D45" s="7"/>
      <c r="E45" s="7"/>
      <c r="F45" s="66">
        <f>VLOOKUP(D42,Daten!M3:N10,2,FALSE)*'Parameter Eingabe &amp; Belastungen'!D43/100</f>
        <v>4.4999999999999998E-2</v>
      </c>
      <c r="G45" s="8" t="s">
        <v>145</v>
      </c>
      <c r="H45" s="55"/>
      <c r="I45" s="110"/>
      <c r="J45" s="7"/>
      <c r="K45" s="7"/>
      <c r="L45" s="7"/>
      <c r="M45" s="7"/>
      <c r="N45" s="7"/>
      <c r="O45" s="7"/>
      <c r="P45" s="7"/>
      <c r="Q45" s="7"/>
      <c r="R45" s="8"/>
    </row>
    <row r="46" spans="1:18" x14ac:dyDescent="0.3">
      <c r="A46" s="55"/>
      <c r="B46" s="7"/>
      <c r="C46" s="7"/>
      <c r="D46" s="7"/>
      <c r="E46" s="7"/>
      <c r="F46" s="7"/>
      <c r="G46" s="8"/>
      <c r="H46" s="55"/>
      <c r="I46" s="7"/>
      <c r="J46" s="7"/>
      <c r="K46" s="7"/>
      <c r="L46" s="7"/>
      <c r="M46" s="7"/>
      <c r="N46" s="7"/>
      <c r="O46" s="7"/>
      <c r="P46" s="7"/>
      <c r="Q46" s="7"/>
      <c r="R46" s="8"/>
    </row>
    <row r="47" spans="1:18" x14ac:dyDescent="0.3">
      <c r="A47" s="55"/>
      <c r="B47" s="7"/>
      <c r="C47" s="7"/>
      <c r="D47" s="7"/>
      <c r="E47" s="7"/>
      <c r="F47" s="7"/>
      <c r="G47" s="8"/>
      <c r="H47" s="55"/>
      <c r="I47" s="7"/>
      <c r="J47" s="7"/>
      <c r="K47" s="7"/>
      <c r="L47" s="7"/>
      <c r="M47" s="7"/>
      <c r="N47" s="7"/>
      <c r="O47" s="7"/>
      <c r="P47" s="7"/>
      <c r="Q47" s="7"/>
      <c r="R47" s="8"/>
    </row>
    <row r="48" spans="1:18" x14ac:dyDescent="0.3">
      <c r="A48" s="236" t="s">
        <v>155</v>
      </c>
      <c r="B48" s="237"/>
      <c r="C48" s="237"/>
      <c r="D48" s="242" t="s">
        <v>165</v>
      </c>
      <c r="E48" s="243"/>
      <c r="F48" s="7"/>
      <c r="G48" s="8"/>
      <c r="H48" s="55"/>
      <c r="I48" s="7"/>
      <c r="J48" s="7"/>
      <c r="K48" s="7"/>
      <c r="L48" s="7"/>
      <c r="M48" s="7"/>
      <c r="N48" s="7"/>
      <c r="O48" s="7"/>
      <c r="P48" s="7"/>
      <c r="Q48" s="7"/>
      <c r="R48" s="8"/>
    </row>
    <row r="49" spans="1:18" x14ac:dyDescent="0.3">
      <c r="A49" s="236" t="s">
        <v>170</v>
      </c>
      <c r="B49" s="237"/>
      <c r="C49" s="237"/>
      <c r="D49" s="54">
        <v>10</v>
      </c>
      <c r="E49" s="7" t="s">
        <v>13</v>
      </c>
      <c r="F49" s="7"/>
      <c r="G49" s="8"/>
      <c r="H49" s="55"/>
      <c r="I49" s="7"/>
      <c r="J49" s="7"/>
      <c r="K49" s="7"/>
      <c r="L49" s="7"/>
      <c r="M49" s="7"/>
      <c r="N49" s="7"/>
      <c r="O49" s="7"/>
      <c r="P49" s="7"/>
      <c r="Q49" s="7"/>
      <c r="R49" s="8"/>
    </row>
    <row r="50" spans="1:18" x14ac:dyDescent="0.3">
      <c r="A50" s="55"/>
      <c r="B50" s="7"/>
      <c r="C50" s="7"/>
      <c r="D50" s="7"/>
      <c r="E50" s="7"/>
      <c r="F50" s="7"/>
      <c r="G50" s="8"/>
      <c r="H50" s="55"/>
      <c r="I50" s="7"/>
      <c r="J50" s="7"/>
      <c r="K50" s="7"/>
      <c r="L50" s="7"/>
      <c r="M50" s="7"/>
      <c r="N50" s="7"/>
      <c r="O50" s="7"/>
      <c r="P50" s="7"/>
      <c r="Q50" s="7"/>
      <c r="R50" s="8"/>
    </row>
    <row r="51" spans="1:18" x14ac:dyDescent="0.3">
      <c r="A51" s="236" t="s">
        <v>171</v>
      </c>
      <c r="B51" s="237"/>
      <c r="C51" s="237"/>
      <c r="D51" s="7"/>
      <c r="E51" s="7"/>
      <c r="F51" s="66">
        <f>VLOOKUP(D48,Daten!M13:N16,2,FALSE)*'Parameter Eingabe &amp; Belastungen'!D49/100</f>
        <v>2.2000000000000002</v>
      </c>
      <c r="G51" s="8" t="s">
        <v>145</v>
      </c>
      <c r="H51" s="55"/>
      <c r="I51" s="7"/>
      <c r="J51" s="7"/>
      <c r="K51" s="7"/>
      <c r="L51" s="7"/>
      <c r="M51" s="7"/>
      <c r="N51" s="7"/>
      <c r="O51" s="7"/>
      <c r="P51" s="7"/>
      <c r="Q51" s="7"/>
      <c r="R51" s="8"/>
    </row>
    <row r="52" spans="1:18" x14ac:dyDescent="0.3">
      <c r="A52" s="55"/>
      <c r="B52" s="7"/>
      <c r="C52" s="7"/>
      <c r="D52" s="7"/>
      <c r="E52" s="7"/>
      <c r="F52" s="7"/>
      <c r="G52" s="8"/>
      <c r="H52" s="55"/>
      <c r="I52" s="7"/>
      <c r="J52" s="7"/>
      <c r="K52" s="7"/>
      <c r="L52" s="7"/>
      <c r="M52" s="7"/>
      <c r="N52" s="7"/>
      <c r="O52" s="7"/>
      <c r="P52" s="7"/>
      <c r="Q52" s="7"/>
      <c r="R52" s="8"/>
    </row>
    <row r="53" spans="1:18" x14ac:dyDescent="0.3">
      <c r="A53" s="55"/>
      <c r="B53" s="7"/>
      <c r="C53" s="7"/>
      <c r="D53" s="7"/>
      <c r="E53" s="7"/>
      <c r="F53" s="7"/>
      <c r="G53" s="8"/>
      <c r="H53" s="55"/>
      <c r="I53" s="7"/>
      <c r="J53" s="7"/>
      <c r="K53" s="7"/>
      <c r="L53" s="7"/>
      <c r="M53" s="7"/>
      <c r="N53" s="7"/>
      <c r="O53" s="7"/>
      <c r="P53" s="7"/>
      <c r="Q53" s="7"/>
      <c r="R53" s="8"/>
    </row>
    <row r="54" spans="1:18" x14ac:dyDescent="0.3">
      <c r="A54" s="236" t="s">
        <v>178</v>
      </c>
      <c r="B54" s="237"/>
      <c r="C54" s="237"/>
      <c r="D54" s="242" t="s">
        <v>174</v>
      </c>
      <c r="E54" s="243"/>
      <c r="F54" s="7"/>
      <c r="G54" s="8"/>
      <c r="H54" s="55"/>
      <c r="I54" s="7"/>
      <c r="J54" s="7"/>
      <c r="K54" s="7"/>
      <c r="L54" s="7"/>
      <c r="M54" s="7"/>
      <c r="N54" s="7"/>
      <c r="O54" s="7"/>
      <c r="P54" s="7"/>
      <c r="Q54" s="7"/>
      <c r="R54" s="8"/>
    </row>
    <row r="55" spans="1:18" x14ac:dyDescent="0.3">
      <c r="A55" s="55"/>
      <c r="B55" s="7"/>
      <c r="C55" s="7"/>
      <c r="D55" s="7"/>
      <c r="E55" s="7"/>
      <c r="F55" s="7"/>
      <c r="G55" s="8"/>
      <c r="H55" s="55"/>
      <c r="I55" s="7"/>
      <c r="J55" s="7"/>
      <c r="K55" s="7"/>
      <c r="L55" s="7"/>
      <c r="M55" s="7"/>
      <c r="N55" s="7"/>
      <c r="O55" s="7"/>
      <c r="P55" s="7"/>
      <c r="Q55" s="7"/>
      <c r="R55" s="8"/>
    </row>
    <row r="56" spans="1:18" x14ac:dyDescent="0.3">
      <c r="A56" s="55"/>
      <c r="B56" s="7"/>
      <c r="C56" s="7"/>
      <c r="D56" s="7"/>
      <c r="E56" s="7"/>
      <c r="F56" s="66">
        <f>VLOOKUP(D54,Daten!M19:N23,2,FALSE)</f>
        <v>0.15</v>
      </c>
      <c r="G56" s="8" t="s">
        <v>145</v>
      </c>
      <c r="H56" s="55"/>
      <c r="I56" s="7"/>
      <c r="J56" s="7"/>
      <c r="K56" s="7"/>
      <c r="L56" s="7"/>
      <c r="M56" s="7"/>
      <c r="N56" s="7"/>
      <c r="O56" s="7"/>
      <c r="P56" s="7"/>
      <c r="Q56" s="7"/>
      <c r="R56" s="8"/>
    </row>
    <row r="57" spans="1:18" x14ac:dyDescent="0.3">
      <c r="A57" s="55"/>
      <c r="B57" s="7"/>
      <c r="C57" s="7"/>
      <c r="D57" s="7"/>
      <c r="E57" s="7"/>
      <c r="F57" s="7"/>
      <c r="G57" s="8"/>
      <c r="H57" s="55"/>
      <c r="I57" s="7"/>
      <c r="J57" s="7"/>
      <c r="K57" s="7"/>
      <c r="L57" s="7"/>
      <c r="M57" s="7"/>
      <c r="N57" s="7"/>
      <c r="O57" s="7"/>
      <c r="P57" s="7"/>
      <c r="Q57" s="7"/>
      <c r="R57" s="8"/>
    </row>
    <row r="58" spans="1:18" x14ac:dyDescent="0.3">
      <c r="A58" s="55"/>
      <c r="B58" s="7"/>
      <c r="C58" s="7"/>
      <c r="D58" s="7"/>
      <c r="E58" s="7"/>
      <c r="F58" s="7"/>
      <c r="G58" s="8"/>
      <c r="H58" s="55"/>
      <c r="I58" s="7"/>
      <c r="J58" s="7"/>
      <c r="K58" s="7"/>
      <c r="L58" s="7"/>
      <c r="M58" s="7"/>
      <c r="N58" s="7"/>
      <c r="O58" s="7"/>
      <c r="P58" s="7"/>
      <c r="Q58" s="7"/>
      <c r="R58" s="8"/>
    </row>
    <row r="59" spans="1:18" x14ac:dyDescent="0.3">
      <c r="A59" s="246" t="s">
        <v>179</v>
      </c>
      <c r="B59" s="245"/>
      <c r="C59" s="245"/>
      <c r="D59" s="7"/>
      <c r="E59" s="7"/>
      <c r="F59" s="117">
        <f>SUM(F45,F51,F56)</f>
        <v>2.395</v>
      </c>
      <c r="G59" s="8" t="s">
        <v>145</v>
      </c>
      <c r="H59" s="55"/>
      <c r="I59" s="7"/>
      <c r="J59" s="7"/>
      <c r="K59" s="7"/>
      <c r="L59" s="7"/>
      <c r="M59" s="7"/>
      <c r="N59" s="7"/>
      <c r="O59" s="7"/>
      <c r="P59" s="7"/>
      <c r="Q59" s="7"/>
      <c r="R59" s="8"/>
    </row>
    <row r="60" spans="1:18" x14ac:dyDescent="0.3">
      <c r="A60" s="55"/>
      <c r="B60" s="7"/>
      <c r="C60" s="7"/>
      <c r="D60" s="7"/>
      <c r="E60" s="7"/>
      <c r="F60" s="7"/>
      <c r="G60" s="8"/>
      <c r="H60" s="55"/>
      <c r="I60" s="7"/>
      <c r="J60" s="7"/>
      <c r="K60" s="7"/>
      <c r="L60" s="7"/>
      <c r="M60" s="7"/>
      <c r="N60" s="7"/>
      <c r="O60" s="7"/>
      <c r="P60" s="7"/>
      <c r="Q60" s="7"/>
      <c r="R60" s="8"/>
    </row>
    <row r="61" spans="1:18" x14ac:dyDescent="0.3">
      <c r="A61" s="55"/>
      <c r="B61" s="7"/>
      <c r="C61" s="7"/>
      <c r="D61" s="7"/>
      <c r="E61" s="7"/>
      <c r="F61" s="7"/>
      <c r="G61" s="8"/>
      <c r="H61" s="55"/>
      <c r="I61" s="7"/>
      <c r="J61" s="7"/>
      <c r="K61" s="7"/>
      <c r="L61" s="7"/>
      <c r="M61" s="7"/>
      <c r="N61" s="7"/>
      <c r="O61" s="7"/>
      <c r="P61" s="7"/>
      <c r="Q61" s="7"/>
      <c r="R61" s="8"/>
    </row>
    <row r="62" spans="1:18" x14ac:dyDescent="0.3">
      <c r="A62" s="247" t="s">
        <v>181</v>
      </c>
      <c r="B62" s="248"/>
      <c r="C62" s="248"/>
      <c r="D62" s="248"/>
      <c r="E62" s="248"/>
      <c r="F62" s="248"/>
      <c r="G62" s="249"/>
      <c r="H62" s="55"/>
      <c r="I62" s="7"/>
      <c r="J62" s="7"/>
      <c r="K62" s="7"/>
      <c r="L62" s="7"/>
      <c r="M62" s="7"/>
      <c r="N62" s="7"/>
      <c r="O62" s="7"/>
      <c r="P62" s="7"/>
      <c r="Q62" s="7"/>
      <c r="R62" s="8"/>
    </row>
    <row r="63" spans="1:18" x14ac:dyDescent="0.3">
      <c r="A63" s="247" t="s">
        <v>184</v>
      </c>
      <c r="B63" s="248"/>
      <c r="C63" s="248"/>
      <c r="D63" s="248"/>
      <c r="E63" s="248"/>
      <c r="F63" s="248"/>
      <c r="G63" s="249"/>
      <c r="H63" s="55"/>
      <c r="I63" s="7"/>
      <c r="J63" s="7"/>
      <c r="K63" s="7"/>
      <c r="L63" s="7"/>
      <c r="M63" s="7"/>
      <c r="N63" s="7"/>
      <c r="O63" s="7"/>
      <c r="P63" s="7"/>
      <c r="Q63" s="7"/>
      <c r="R63" s="8"/>
    </row>
    <row r="64" spans="1:18" x14ac:dyDescent="0.3">
      <c r="A64" s="171"/>
      <c r="B64" s="171"/>
      <c r="C64" s="171"/>
      <c r="D64" s="171"/>
      <c r="E64" s="171"/>
      <c r="F64" s="171"/>
      <c r="G64" s="172"/>
      <c r="H64" s="55"/>
      <c r="I64" s="7"/>
      <c r="J64" s="7"/>
      <c r="K64" s="7"/>
      <c r="L64" s="7"/>
      <c r="M64" s="7"/>
      <c r="N64" s="7"/>
      <c r="O64" s="7"/>
      <c r="P64" s="7"/>
      <c r="Q64" s="7"/>
      <c r="R64" s="8"/>
    </row>
    <row r="65" spans="1:18" ht="15" thickBot="1" x14ac:dyDescent="0.35">
      <c r="A65" s="138"/>
      <c r="B65" s="139"/>
      <c r="C65" s="139"/>
      <c r="D65" s="139"/>
      <c r="E65" s="139"/>
      <c r="F65" s="139"/>
      <c r="G65" s="140"/>
      <c r="H65" s="56"/>
      <c r="I65" s="11"/>
      <c r="J65" s="11"/>
      <c r="K65" s="11"/>
      <c r="L65" s="11"/>
      <c r="M65" s="11"/>
      <c r="N65" s="11"/>
      <c r="O65" s="11"/>
      <c r="P65" s="11"/>
      <c r="Q65" s="11"/>
      <c r="R65" s="228" t="s">
        <v>366</v>
      </c>
    </row>
    <row r="66" spans="1:18" x14ac:dyDescent="0.3">
      <c r="A66" s="148"/>
      <c r="B66" s="149"/>
      <c r="C66" s="149"/>
      <c r="D66" s="149"/>
      <c r="E66" s="149"/>
      <c r="F66" s="149"/>
      <c r="G66" s="150"/>
      <c r="H66" s="87"/>
      <c r="I66" s="5"/>
      <c r="J66" s="5"/>
      <c r="K66" s="5"/>
      <c r="L66" s="5"/>
      <c r="M66" s="5"/>
      <c r="N66" s="5"/>
      <c r="O66" s="5"/>
      <c r="P66" s="5"/>
      <c r="Q66" s="5"/>
      <c r="R66" s="6"/>
    </row>
    <row r="67" spans="1:18" ht="15.6" x14ac:dyDescent="0.3">
      <c r="A67" s="67" t="s">
        <v>182</v>
      </c>
      <c r="B67" s="67"/>
      <c r="C67" s="57"/>
      <c r="D67" s="57"/>
      <c r="E67" s="57"/>
      <c r="F67" s="57"/>
      <c r="G67" s="132"/>
      <c r="H67" s="55"/>
      <c r="I67" s="7"/>
      <c r="J67" s="7"/>
      <c r="K67" s="7"/>
      <c r="L67" s="7"/>
      <c r="M67" s="7"/>
      <c r="N67" s="7"/>
      <c r="O67" s="7"/>
      <c r="P67" s="7"/>
      <c r="Q67" s="7"/>
      <c r="R67" s="8"/>
    </row>
    <row r="68" spans="1:18" x14ac:dyDescent="0.3">
      <c r="A68" s="55"/>
      <c r="B68" s="7"/>
      <c r="C68" s="7"/>
      <c r="D68" s="7"/>
      <c r="E68" s="7"/>
      <c r="F68" s="7"/>
      <c r="G68" s="8"/>
      <c r="H68" s="55"/>
      <c r="I68" s="7"/>
      <c r="J68" s="7"/>
      <c r="K68" s="7"/>
      <c r="L68" s="7"/>
      <c r="M68" s="7"/>
      <c r="N68" s="7"/>
      <c r="O68" s="7"/>
      <c r="P68" s="7"/>
      <c r="Q68" s="7"/>
      <c r="R68" s="8"/>
    </row>
    <row r="69" spans="1:18" x14ac:dyDescent="0.3">
      <c r="A69" s="250" t="s">
        <v>183</v>
      </c>
      <c r="B69" s="251"/>
      <c r="C69" s="251"/>
      <c r="D69" s="141"/>
      <c r="E69" s="141"/>
      <c r="F69" s="141"/>
      <c r="G69" s="142"/>
      <c r="H69" s="55"/>
      <c r="I69" s="7"/>
      <c r="J69" s="7"/>
      <c r="K69" s="7"/>
      <c r="L69" s="7"/>
      <c r="M69" s="7"/>
      <c r="N69" s="7"/>
      <c r="O69" s="7"/>
      <c r="P69" s="7"/>
      <c r="Q69" s="7"/>
      <c r="R69" s="8"/>
    </row>
    <row r="70" spans="1:18" x14ac:dyDescent="0.3">
      <c r="A70" s="55"/>
      <c r="B70" s="7"/>
      <c r="C70" s="7"/>
      <c r="D70" s="7"/>
      <c r="E70" s="7"/>
      <c r="F70" s="7"/>
      <c r="G70" s="8"/>
      <c r="H70" s="55"/>
      <c r="I70" s="7"/>
      <c r="J70" s="7"/>
      <c r="K70" s="7"/>
      <c r="L70" s="7"/>
      <c r="M70" s="7"/>
      <c r="N70" s="7"/>
      <c r="O70" s="7"/>
      <c r="P70" s="7"/>
      <c r="Q70" s="7"/>
      <c r="R70" s="8"/>
    </row>
    <row r="71" spans="1:18" x14ac:dyDescent="0.3">
      <c r="A71" s="236" t="s">
        <v>185</v>
      </c>
      <c r="B71" s="237"/>
      <c r="C71" s="237"/>
      <c r="D71" s="242" t="s">
        <v>190</v>
      </c>
      <c r="E71" s="243"/>
      <c r="F71" s="7"/>
      <c r="G71" s="8"/>
      <c r="H71" s="55"/>
      <c r="I71" s="7"/>
      <c r="J71" s="7"/>
      <c r="K71" s="7"/>
      <c r="L71" s="7"/>
      <c r="M71" s="7"/>
      <c r="N71" s="7"/>
      <c r="O71" s="7"/>
      <c r="P71" s="7"/>
      <c r="Q71" s="7"/>
      <c r="R71" s="8"/>
    </row>
    <row r="72" spans="1:18" x14ac:dyDescent="0.3">
      <c r="A72" s="112"/>
      <c r="B72" s="113"/>
      <c r="C72" s="113"/>
      <c r="D72" s="83"/>
      <c r="E72" s="83"/>
      <c r="F72" s="84"/>
      <c r="G72" s="8"/>
      <c r="H72" s="55"/>
      <c r="I72" s="7"/>
      <c r="J72" s="7"/>
      <c r="K72" s="7"/>
      <c r="L72" s="7"/>
      <c r="M72" s="7"/>
      <c r="N72" s="7"/>
      <c r="O72" s="7"/>
      <c r="P72" s="7"/>
      <c r="Q72" s="7"/>
      <c r="R72" s="8"/>
    </row>
    <row r="73" spans="1:18" x14ac:dyDescent="0.3">
      <c r="A73" s="112"/>
      <c r="B73" s="113"/>
      <c r="C73" s="113"/>
      <c r="D73" s="83"/>
      <c r="E73" s="83"/>
      <c r="F73" s="65">
        <f>VLOOKUP(D71,Daten!M27:N42,2,FALSE)</f>
        <v>1.5</v>
      </c>
      <c r="G73" s="8" t="s">
        <v>145</v>
      </c>
      <c r="H73" s="55"/>
      <c r="I73" s="7"/>
      <c r="J73" s="7"/>
      <c r="K73" s="7"/>
      <c r="L73" s="7"/>
      <c r="M73" s="7"/>
      <c r="N73" s="7"/>
      <c r="O73" s="7"/>
      <c r="P73" s="7"/>
      <c r="Q73" s="7"/>
      <c r="R73" s="8"/>
    </row>
    <row r="74" spans="1:18" x14ac:dyDescent="0.3">
      <c r="A74" s="55"/>
      <c r="B74" s="7"/>
      <c r="C74" s="7"/>
      <c r="D74" s="60"/>
      <c r="E74" s="7"/>
      <c r="F74" s="7"/>
      <c r="G74" s="8"/>
      <c r="H74" s="55"/>
      <c r="I74" s="7"/>
      <c r="J74" s="7"/>
      <c r="K74" s="7"/>
      <c r="L74" s="7"/>
      <c r="M74" s="7"/>
      <c r="N74" s="7"/>
      <c r="O74" s="7"/>
      <c r="P74" s="7"/>
      <c r="Q74" s="7"/>
      <c r="R74" s="8"/>
    </row>
    <row r="75" spans="1:18" x14ac:dyDescent="0.3">
      <c r="A75" s="55"/>
      <c r="B75" s="7"/>
      <c r="C75" s="113" t="s">
        <v>250</v>
      </c>
      <c r="D75" s="106" t="str">
        <f>VLOOKUP(D71,Daten!M27:Q42,4,FALSE)</f>
        <v>mittel</v>
      </c>
      <c r="E75" s="7"/>
      <c r="F75" s="7"/>
      <c r="G75" s="8"/>
      <c r="H75" s="55"/>
      <c r="I75" s="7"/>
      <c r="J75" s="7"/>
      <c r="K75" s="7"/>
      <c r="L75" s="7"/>
      <c r="M75" s="7"/>
      <c r="N75" s="7"/>
      <c r="O75" s="7"/>
      <c r="P75" s="7"/>
      <c r="Q75" s="7"/>
      <c r="R75" s="8"/>
    </row>
    <row r="76" spans="1:18" x14ac:dyDescent="0.3">
      <c r="A76" s="55"/>
      <c r="B76" s="7"/>
      <c r="C76" s="7"/>
      <c r="D76" s="133" t="s">
        <v>270</v>
      </c>
      <c r="E76" s="7"/>
      <c r="F76" s="7"/>
      <c r="G76" s="8"/>
      <c r="H76" s="55"/>
      <c r="I76" s="7"/>
      <c r="J76" s="7"/>
      <c r="K76" s="7"/>
      <c r="L76" s="7"/>
      <c r="M76" s="7"/>
      <c r="N76" s="7"/>
      <c r="O76" s="7"/>
      <c r="P76" s="7"/>
      <c r="Q76" s="7"/>
      <c r="R76" s="8"/>
    </row>
    <row r="77" spans="1:18" x14ac:dyDescent="0.3">
      <c r="A77" s="55"/>
      <c r="B77" s="7"/>
      <c r="C77" s="7"/>
      <c r="D77" s="133"/>
      <c r="E77" s="7"/>
      <c r="F77" s="7"/>
      <c r="G77" s="8"/>
      <c r="H77" s="55"/>
      <c r="I77" s="7"/>
      <c r="J77" s="7"/>
      <c r="K77" s="7"/>
      <c r="L77" s="7"/>
      <c r="M77" s="7"/>
      <c r="N77" s="7"/>
      <c r="O77" s="7"/>
      <c r="P77" s="7"/>
      <c r="Q77" s="7"/>
      <c r="R77" s="8"/>
    </row>
    <row r="78" spans="1:18" x14ac:dyDescent="0.3">
      <c r="A78" s="247" t="s">
        <v>275</v>
      </c>
      <c r="B78" s="248"/>
      <c r="C78" s="248"/>
      <c r="D78" s="248"/>
      <c r="E78" s="248"/>
      <c r="F78" s="248"/>
      <c r="G78" s="249"/>
      <c r="H78" s="55"/>
      <c r="I78" s="7"/>
      <c r="J78" s="7"/>
      <c r="K78" s="7"/>
      <c r="L78" s="7"/>
      <c r="M78" s="7"/>
      <c r="N78" s="7"/>
      <c r="O78" s="7"/>
      <c r="P78" s="7"/>
      <c r="Q78" s="7"/>
      <c r="R78" s="8"/>
    </row>
    <row r="79" spans="1:18" x14ac:dyDescent="0.3">
      <c r="A79" s="145"/>
      <c r="B79" s="146"/>
      <c r="C79" s="146"/>
      <c r="D79" s="146"/>
      <c r="E79" s="146"/>
      <c r="F79" s="146"/>
      <c r="G79" s="147"/>
      <c r="H79" s="55"/>
      <c r="I79" s="7"/>
      <c r="J79" s="7"/>
      <c r="K79" s="7"/>
      <c r="L79" s="7"/>
      <c r="M79" s="7"/>
      <c r="N79" s="7"/>
      <c r="O79" s="7"/>
      <c r="P79" s="7"/>
      <c r="Q79" s="7"/>
      <c r="R79" s="8"/>
    </row>
    <row r="80" spans="1:18" x14ac:dyDescent="0.3">
      <c r="A80" s="55"/>
      <c r="B80" s="7"/>
      <c r="C80" s="7"/>
      <c r="D80" s="7"/>
      <c r="E80" s="7"/>
      <c r="F80" s="7"/>
      <c r="G80" s="8"/>
      <c r="H80" s="55"/>
      <c r="I80" s="7"/>
      <c r="J80" s="7"/>
      <c r="K80" s="7"/>
      <c r="L80" s="7"/>
      <c r="M80" s="7"/>
      <c r="N80" s="7"/>
      <c r="O80" s="7"/>
      <c r="P80" s="7"/>
      <c r="Q80" s="7"/>
      <c r="R80" s="8"/>
    </row>
    <row r="81" spans="1:18" x14ac:dyDescent="0.3">
      <c r="A81" s="252" t="s">
        <v>204</v>
      </c>
      <c r="B81" s="253"/>
      <c r="C81" s="253"/>
      <c r="D81" s="7"/>
      <c r="E81" s="7"/>
      <c r="F81" s="7"/>
      <c r="G81" s="8"/>
      <c r="H81" s="55"/>
      <c r="I81" s="7"/>
      <c r="J81" s="7"/>
      <c r="K81" s="7"/>
      <c r="L81" s="7"/>
      <c r="M81" s="7"/>
      <c r="N81" s="7"/>
      <c r="O81" s="7"/>
      <c r="P81" s="7"/>
      <c r="Q81" s="7"/>
      <c r="R81" s="8"/>
    </row>
    <row r="82" spans="1:18" x14ac:dyDescent="0.3">
      <c r="A82" s="55"/>
      <c r="B82" s="7"/>
      <c r="C82" s="7"/>
      <c r="D82" s="7"/>
      <c r="E82" s="7"/>
      <c r="F82" s="7"/>
      <c r="G82" s="8"/>
      <c r="H82" s="55"/>
      <c r="I82" s="7"/>
      <c r="J82" s="7"/>
      <c r="K82" s="7"/>
      <c r="L82" s="7"/>
      <c r="M82" s="7"/>
      <c r="N82" s="7"/>
      <c r="O82" s="7"/>
      <c r="P82" s="7"/>
      <c r="Q82" s="7"/>
      <c r="R82" s="8"/>
    </row>
    <row r="83" spans="1:18" x14ac:dyDescent="0.3">
      <c r="A83" s="236" t="s">
        <v>205</v>
      </c>
      <c r="B83" s="237"/>
      <c r="C83" s="237"/>
      <c r="D83" s="254" t="s">
        <v>209</v>
      </c>
      <c r="E83" s="255"/>
      <c r="F83" s="7"/>
      <c r="G83" s="8"/>
      <c r="H83" s="55"/>
      <c r="I83" s="7"/>
      <c r="J83" s="7"/>
      <c r="K83" s="7"/>
      <c r="L83" s="7"/>
      <c r="M83" s="7"/>
      <c r="N83" s="7"/>
      <c r="O83" s="7"/>
      <c r="P83" s="7"/>
      <c r="Q83" s="7"/>
      <c r="R83" s="8"/>
    </row>
    <row r="84" spans="1:18" x14ac:dyDescent="0.3">
      <c r="A84" s="55"/>
      <c r="B84" s="7"/>
      <c r="C84" s="7"/>
      <c r="D84" s="7"/>
      <c r="E84" s="7"/>
      <c r="F84" s="7"/>
      <c r="G84" s="8"/>
      <c r="H84" s="55"/>
      <c r="I84" s="7"/>
      <c r="J84" s="7"/>
      <c r="K84" s="7"/>
      <c r="L84" s="7"/>
      <c r="M84" s="7"/>
      <c r="N84" s="7"/>
      <c r="O84" s="7"/>
      <c r="P84" s="7"/>
      <c r="Q84" s="7"/>
      <c r="R84" s="8"/>
    </row>
    <row r="85" spans="1:18" x14ac:dyDescent="0.3">
      <c r="A85" s="236" t="s">
        <v>206</v>
      </c>
      <c r="B85" s="237"/>
      <c r="C85" s="237"/>
      <c r="D85" s="7"/>
      <c r="E85" s="7"/>
      <c r="F85" s="58">
        <f>VLOOKUP(D83,Daten!M44:N46,2,FALSE)</f>
        <v>0.8</v>
      </c>
      <c r="G85" s="8" t="s">
        <v>145</v>
      </c>
      <c r="H85" s="55"/>
      <c r="I85" s="7"/>
      <c r="J85" s="7"/>
      <c r="K85" s="7"/>
      <c r="L85" s="7"/>
      <c r="M85" s="7"/>
      <c r="N85" s="7"/>
      <c r="O85" s="7"/>
      <c r="P85" s="7"/>
      <c r="Q85" s="7"/>
      <c r="R85" s="8"/>
    </row>
    <row r="86" spans="1:18" x14ac:dyDescent="0.3">
      <c r="A86" s="55"/>
      <c r="B86" s="7"/>
      <c r="C86" s="7"/>
      <c r="D86" s="7"/>
      <c r="E86" s="7"/>
      <c r="F86" s="7"/>
      <c r="G86" s="8"/>
      <c r="H86" s="55"/>
      <c r="I86" s="7"/>
      <c r="J86" s="7"/>
      <c r="K86" s="7"/>
      <c r="L86" s="7"/>
      <c r="M86" s="7"/>
      <c r="N86" s="7"/>
      <c r="O86" s="7"/>
      <c r="P86" s="7"/>
      <c r="Q86" s="7"/>
      <c r="R86" s="8"/>
    </row>
    <row r="87" spans="1:18" x14ac:dyDescent="0.3">
      <c r="A87" s="55"/>
      <c r="B87" s="7"/>
      <c r="C87" s="7"/>
      <c r="D87" s="7"/>
      <c r="E87" s="7"/>
      <c r="F87" s="7"/>
      <c r="G87" s="8"/>
      <c r="H87" s="55"/>
      <c r="I87" s="7"/>
      <c r="J87" s="7"/>
      <c r="K87" s="7"/>
      <c r="L87" s="7"/>
      <c r="M87" s="7"/>
      <c r="N87" s="7"/>
      <c r="O87" s="7"/>
      <c r="P87" s="7"/>
      <c r="Q87" s="7"/>
      <c r="R87" s="8"/>
    </row>
    <row r="88" spans="1:18" x14ac:dyDescent="0.3">
      <c r="A88" s="247" t="s">
        <v>210</v>
      </c>
      <c r="B88" s="248"/>
      <c r="C88" s="248"/>
      <c r="D88" s="248"/>
      <c r="E88" s="248"/>
      <c r="F88" s="248"/>
      <c r="G88" s="249"/>
      <c r="H88" s="55"/>
      <c r="I88" s="7"/>
      <c r="J88" s="7"/>
      <c r="K88" s="7"/>
      <c r="L88" s="7"/>
      <c r="M88" s="7"/>
      <c r="N88" s="7"/>
      <c r="O88" s="7"/>
      <c r="P88" s="7"/>
      <c r="Q88" s="7"/>
      <c r="R88" s="8"/>
    </row>
    <row r="89" spans="1:18" x14ac:dyDescent="0.3">
      <c r="A89" s="206"/>
      <c r="B89" s="207"/>
      <c r="C89" s="207"/>
      <c r="D89" s="207"/>
      <c r="E89" s="207"/>
      <c r="F89" s="207"/>
      <c r="G89" s="208"/>
      <c r="H89" s="55"/>
      <c r="I89" s="7"/>
      <c r="J89" s="7"/>
      <c r="K89" s="7"/>
      <c r="L89" s="7"/>
      <c r="M89" s="7"/>
      <c r="N89" s="7"/>
      <c r="O89" s="7"/>
      <c r="P89" s="7"/>
      <c r="Q89" s="7"/>
      <c r="R89" s="8"/>
    </row>
    <row r="90" spans="1:18" x14ac:dyDescent="0.3">
      <c r="A90" s="206"/>
      <c r="B90" s="207"/>
      <c r="C90" s="207"/>
      <c r="D90" s="207"/>
      <c r="E90" s="207"/>
      <c r="F90" s="207"/>
      <c r="G90" s="208"/>
      <c r="H90" s="55"/>
      <c r="I90" s="7"/>
      <c r="J90" s="7"/>
      <c r="K90" s="7"/>
      <c r="L90" s="7"/>
      <c r="M90" s="7"/>
      <c r="N90" s="7"/>
      <c r="O90" s="7"/>
      <c r="P90" s="7"/>
      <c r="Q90" s="7"/>
      <c r="R90" s="8"/>
    </row>
    <row r="91" spans="1:18" x14ac:dyDescent="0.3">
      <c r="A91" s="206"/>
      <c r="B91" s="207"/>
      <c r="C91" s="207"/>
      <c r="D91" s="207"/>
      <c r="E91" s="207"/>
      <c r="F91" s="207"/>
      <c r="G91" s="208"/>
      <c r="H91" s="55"/>
      <c r="I91" s="7"/>
      <c r="J91" s="7"/>
      <c r="K91" s="7"/>
      <c r="L91" s="7"/>
      <c r="M91" s="7"/>
      <c r="N91" s="7"/>
      <c r="O91" s="7"/>
      <c r="P91" s="7"/>
      <c r="Q91" s="7"/>
      <c r="R91" s="8"/>
    </row>
    <row r="92" spans="1:18" ht="15" thickBot="1" x14ac:dyDescent="0.35">
      <c r="A92" s="56"/>
      <c r="B92" s="11"/>
      <c r="C92" s="11"/>
      <c r="D92" s="11"/>
      <c r="E92" s="11"/>
      <c r="F92" s="11"/>
      <c r="G92" s="12"/>
      <c r="H92" s="56"/>
      <c r="I92" s="11"/>
      <c r="J92" s="11"/>
      <c r="K92" s="11"/>
      <c r="L92" s="11"/>
      <c r="M92" s="11"/>
      <c r="N92" s="11"/>
      <c r="O92" s="234" t="s">
        <v>364</v>
      </c>
      <c r="P92" s="234"/>
      <c r="Q92" s="234"/>
      <c r="R92" s="235"/>
    </row>
    <row r="93" spans="1:18" x14ac:dyDescent="0.3">
      <c r="A93" s="87"/>
      <c r="B93" s="5"/>
      <c r="C93" s="5"/>
      <c r="D93" s="5"/>
      <c r="E93" s="5"/>
      <c r="F93" s="5"/>
      <c r="G93" s="6"/>
      <c r="H93" s="87"/>
      <c r="I93" s="5"/>
      <c r="J93" s="5"/>
      <c r="K93" s="5"/>
      <c r="L93" s="5"/>
      <c r="M93" s="5"/>
      <c r="N93" s="5"/>
      <c r="O93" s="5" t="s">
        <v>120</v>
      </c>
      <c r="P93" s="5"/>
      <c r="Q93" s="5"/>
      <c r="R93" s="6"/>
    </row>
    <row r="94" spans="1:18" x14ac:dyDescent="0.3">
      <c r="A94" s="55"/>
      <c r="B94" s="7"/>
      <c r="C94" s="7"/>
      <c r="D94" s="7"/>
      <c r="E94" s="7"/>
      <c r="F94" s="7"/>
      <c r="G94" s="8"/>
      <c r="H94" s="55"/>
      <c r="I94" s="7"/>
      <c r="J94" s="7"/>
      <c r="K94" s="7"/>
      <c r="L94" s="7"/>
      <c r="M94" s="7"/>
      <c r="N94" s="7"/>
      <c r="O94" s="7"/>
      <c r="P94" s="7"/>
      <c r="Q94" s="7"/>
      <c r="R94" s="8"/>
    </row>
    <row r="95" spans="1:18" ht="15.6" x14ac:dyDescent="0.3">
      <c r="A95" s="67" t="s">
        <v>302</v>
      </c>
      <c r="B95" s="7"/>
      <c r="C95" s="7"/>
      <c r="D95" s="7"/>
      <c r="E95" s="7"/>
      <c r="F95" s="7"/>
      <c r="G95" s="8"/>
      <c r="H95" s="55"/>
      <c r="I95" s="7"/>
      <c r="J95" s="7"/>
      <c r="K95" s="7"/>
      <c r="L95" s="7"/>
      <c r="M95" s="7"/>
      <c r="N95" s="7"/>
      <c r="O95" s="7"/>
      <c r="P95" s="7"/>
      <c r="Q95" s="7"/>
      <c r="R95" s="8"/>
    </row>
    <row r="96" spans="1:18" x14ac:dyDescent="0.3">
      <c r="A96" s="55"/>
      <c r="B96" s="7"/>
      <c r="C96" s="7"/>
      <c r="D96" s="7"/>
      <c r="E96" s="7"/>
      <c r="F96" s="7"/>
      <c r="G96" s="8"/>
      <c r="H96" s="55"/>
      <c r="I96" s="7"/>
      <c r="J96" s="7"/>
      <c r="K96" s="7"/>
      <c r="L96" s="7"/>
      <c r="M96" s="7"/>
      <c r="N96" s="7"/>
      <c r="O96" s="7"/>
      <c r="P96" s="7"/>
      <c r="Q96" s="7"/>
      <c r="R96" s="8"/>
    </row>
    <row r="97" spans="1:18" ht="15" customHeight="1" x14ac:dyDescent="0.3">
      <c r="A97" s="239" t="s">
        <v>311</v>
      </c>
      <c r="B97" s="240"/>
      <c r="C97" s="240"/>
      <c r="D97" s="240"/>
      <c r="E97" s="240"/>
      <c r="F97" s="240"/>
      <c r="G97" s="241"/>
      <c r="H97" s="55"/>
      <c r="I97" s="7"/>
      <c r="J97" s="7"/>
      <c r="K97" s="7"/>
      <c r="L97" s="7"/>
      <c r="M97" s="7"/>
      <c r="N97" s="7"/>
      <c r="O97" s="7"/>
      <c r="P97" s="7"/>
      <c r="Q97" s="7"/>
      <c r="R97" s="8"/>
    </row>
    <row r="98" spans="1:18" ht="15" customHeight="1" x14ac:dyDescent="0.3">
      <c r="A98" s="239"/>
      <c r="B98" s="240"/>
      <c r="C98" s="240"/>
      <c r="D98" s="240"/>
      <c r="E98" s="240"/>
      <c r="F98" s="240"/>
      <c r="G98" s="241"/>
      <c r="H98" s="55"/>
      <c r="I98" s="7"/>
      <c r="J98" s="7"/>
      <c r="K98" s="7"/>
      <c r="L98" s="7"/>
      <c r="M98" s="7"/>
      <c r="N98" s="7"/>
      <c r="O98" s="7"/>
      <c r="P98" s="7"/>
      <c r="Q98" s="7"/>
      <c r="R98" s="8"/>
    </row>
    <row r="99" spans="1:18" x14ac:dyDescent="0.3">
      <c r="A99" s="55"/>
      <c r="B99" s="7"/>
      <c r="C99" s="7"/>
      <c r="D99" s="7"/>
      <c r="E99" s="7"/>
      <c r="F99" s="61"/>
      <c r="G99" s="8"/>
      <c r="H99" s="55"/>
      <c r="I99" s="7"/>
      <c r="J99" s="7"/>
      <c r="K99" s="7"/>
      <c r="L99" s="7"/>
      <c r="M99" s="7"/>
      <c r="N99" s="7"/>
      <c r="O99" s="7"/>
      <c r="P99" s="7"/>
      <c r="Q99" s="7"/>
      <c r="R99" s="8"/>
    </row>
    <row r="100" spans="1:18" ht="15.6" x14ac:dyDescent="0.35">
      <c r="A100" s="236" t="s">
        <v>308</v>
      </c>
      <c r="B100" s="237"/>
      <c r="C100" s="237"/>
      <c r="D100" s="54">
        <v>28</v>
      </c>
      <c r="E100" s="183" t="s">
        <v>309</v>
      </c>
      <c r="F100" s="180"/>
      <c r="G100" s="8"/>
      <c r="H100" s="55"/>
      <c r="I100" s="7"/>
      <c r="J100" s="7"/>
      <c r="K100" s="7"/>
      <c r="L100" s="7"/>
      <c r="M100" s="7"/>
      <c r="N100" s="7"/>
      <c r="O100" s="7"/>
      <c r="P100" s="7"/>
      <c r="Q100" s="7"/>
      <c r="R100" s="8"/>
    </row>
    <row r="101" spans="1:18" x14ac:dyDescent="0.3">
      <c r="A101" s="55"/>
      <c r="B101" s="7"/>
      <c r="C101" s="7"/>
      <c r="D101" s="7"/>
      <c r="E101" s="7"/>
      <c r="F101" s="7"/>
      <c r="G101" s="8"/>
      <c r="H101" s="55"/>
      <c r="I101" s="7"/>
      <c r="J101" s="7"/>
      <c r="K101" s="7"/>
      <c r="L101" s="7"/>
      <c r="M101" s="7"/>
      <c r="N101" s="7"/>
      <c r="O101" s="7"/>
      <c r="P101" s="7"/>
      <c r="Q101" s="7"/>
      <c r="R101" s="8"/>
    </row>
    <row r="102" spans="1:18" x14ac:dyDescent="0.3">
      <c r="A102" s="236" t="s">
        <v>130</v>
      </c>
      <c r="B102" s="237"/>
      <c r="C102" s="237"/>
      <c r="D102" s="111" t="str">
        <f>D21</f>
        <v>C30/37</v>
      </c>
      <c r="E102" s="7"/>
      <c r="F102" s="7"/>
      <c r="G102" s="8"/>
      <c r="H102" s="55"/>
      <c r="I102" s="7"/>
      <c r="J102" s="7"/>
      <c r="K102" s="7"/>
      <c r="L102" s="7"/>
      <c r="M102" s="7"/>
      <c r="N102" s="7"/>
      <c r="O102" s="7"/>
      <c r="P102" s="7"/>
      <c r="Q102" s="7"/>
      <c r="R102" s="8"/>
    </row>
    <row r="103" spans="1:18" x14ac:dyDescent="0.3">
      <c r="A103" s="55"/>
      <c r="B103" s="7"/>
      <c r="C103" s="7"/>
      <c r="D103" s="7"/>
      <c r="E103" s="7"/>
      <c r="F103" s="7"/>
      <c r="G103" s="8"/>
      <c r="H103" s="55"/>
      <c r="I103" s="7"/>
      <c r="J103" s="7"/>
      <c r="K103" s="7"/>
      <c r="L103" s="7"/>
      <c r="M103" s="7"/>
      <c r="N103" s="7"/>
      <c r="O103" s="7"/>
      <c r="P103" s="7"/>
      <c r="Q103" s="7"/>
      <c r="R103" s="8"/>
    </row>
    <row r="104" spans="1:18" x14ac:dyDescent="0.3">
      <c r="A104" s="236" t="s">
        <v>304</v>
      </c>
      <c r="B104" s="237"/>
      <c r="C104" s="238"/>
      <c r="D104" s="111" t="str">
        <f>D25</f>
        <v>N</v>
      </c>
      <c r="E104" s="7"/>
      <c r="F104" s="189"/>
      <c r="G104" s="8"/>
      <c r="H104" s="206"/>
      <c r="I104" s="207"/>
      <c r="J104" s="207"/>
      <c r="K104" s="7"/>
      <c r="L104" s="7"/>
      <c r="M104" s="7"/>
      <c r="N104" s="7"/>
      <c r="O104" s="7"/>
      <c r="P104" s="7"/>
      <c r="Q104" s="7"/>
      <c r="R104" s="8"/>
    </row>
    <row r="105" spans="1:18" x14ac:dyDescent="0.3">
      <c r="A105" s="55"/>
      <c r="B105" s="7"/>
      <c r="C105" s="7"/>
      <c r="D105" s="7"/>
      <c r="E105" s="7"/>
      <c r="F105" s="7"/>
      <c r="G105" s="8"/>
      <c r="H105" s="55"/>
      <c r="I105" s="7"/>
      <c r="J105" s="7"/>
      <c r="K105" s="7"/>
      <c r="L105" s="7"/>
      <c r="M105" s="7"/>
      <c r="N105" s="7"/>
      <c r="O105" s="7"/>
      <c r="P105" s="7"/>
      <c r="Q105" s="7"/>
      <c r="R105" s="8"/>
    </row>
    <row r="106" spans="1:18" ht="15.6" x14ac:dyDescent="0.35">
      <c r="A106" s="236" t="s">
        <v>312</v>
      </c>
      <c r="B106" s="237"/>
      <c r="C106" s="237"/>
      <c r="D106" s="66">
        <f>2*((D8*100)/100)*10</f>
        <v>200</v>
      </c>
      <c r="E106" s="7" t="s">
        <v>19</v>
      </c>
      <c r="F106" s="189"/>
      <c r="G106" s="8"/>
      <c r="H106" s="55"/>
      <c r="I106" s="7"/>
      <c r="J106" s="7"/>
      <c r="K106" s="7"/>
      <c r="L106" s="7"/>
      <c r="M106" s="7"/>
      <c r="N106" s="7"/>
      <c r="O106" s="7"/>
      <c r="P106" s="7"/>
      <c r="Q106" s="7"/>
      <c r="R106" s="8"/>
    </row>
    <row r="107" spans="1:18" x14ac:dyDescent="0.3">
      <c r="A107" s="55"/>
      <c r="B107" s="7"/>
      <c r="C107" s="7"/>
      <c r="D107" s="7"/>
      <c r="E107" s="7"/>
      <c r="F107" s="7"/>
      <c r="G107" s="8"/>
      <c r="H107" s="55"/>
      <c r="I107" s="7"/>
      <c r="J107" s="7"/>
      <c r="K107" s="7"/>
      <c r="L107" s="7"/>
      <c r="M107" s="7"/>
      <c r="N107" s="7"/>
      <c r="O107" s="7"/>
      <c r="P107" s="7"/>
      <c r="Q107" s="7"/>
      <c r="R107" s="8"/>
    </row>
    <row r="108" spans="1:18" x14ac:dyDescent="0.3">
      <c r="A108" s="55"/>
      <c r="B108" s="7"/>
      <c r="C108" s="7"/>
      <c r="D108" s="7"/>
      <c r="E108" s="7"/>
      <c r="F108" s="182"/>
      <c r="G108" s="190"/>
      <c r="H108" s="55"/>
      <c r="I108" s="7"/>
      <c r="J108" s="7"/>
      <c r="K108" s="10"/>
      <c r="L108" s="7"/>
      <c r="M108" s="7"/>
      <c r="N108" s="7"/>
      <c r="O108" s="7"/>
      <c r="P108" s="7"/>
      <c r="Q108" s="7"/>
      <c r="R108" s="8"/>
    </row>
    <row r="109" spans="1:18" x14ac:dyDescent="0.3">
      <c r="A109" s="236" t="s">
        <v>313</v>
      </c>
      <c r="B109" s="237"/>
      <c r="C109" s="237"/>
      <c r="D109" s="54">
        <v>2.4</v>
      </c>
      <c r="E109" s="7"/>
      <c r="F109" s="7"/>
      <c r="G109" s="8"/>
      <c r="H109" s="55"/>
      <c r="I109" s="7"/>
      <c r="J109" s="7"/>
      <c r="K109" s="7"/>
      <c r="L109" s="7"/>
      <c r="M109" s="7"/>
      <c r="N109" s="7"/>
      <c r="O109" s="7"/>
      <c r="P109" s="7"/>
      <c r="Q109" s="7"/>
      <c r="R109" s="8"/>
    </row>
    <row r="110" spans="1:18" x14ac:dyDescent="0.3">
      <c r="A110" s="204"/>
      <c r="B110" s="205"/>
      <c r="C110" s="205"/>
      <c r="D110" s="60"/>
      <c r="E110" s="7"/>
      <c r="F110" s="7"/>
      <c r="G110" s="8"/>
      <c r="H110" s="55"/>
      <c r="I110" s="7"/>
      <c r="J110" s="7"/>
      <c r="K110" s="7"/>
      <c r="L110" s="7"/>
      <c r="M110" s="7"/>
      <c r="N110" s="7"/>
      <c r="O110" s="7"/>
      <c r="P110" s="7"/>
      <c r="Q110" s="7"/>
      <c r="R110" s="8"/>
    </row>
    <row r="111" spans="1:18" x14ac:dyDescent="0.3">
      <c r="A111" s="204"/>
      <c r="B111" s="205"/>
      <c r="C111" s="205"/>
      <c r="D111" s="60"/>
      <c r="E111" s="7"/>
      <c r="F111" s="7"/>
      <c r="G111" s="8"/>
      <c r="H111" s="55"/>
      <c r="I111" s="7"/>
      <c r="J111" s="7"/>
      <c r="K111" s="7"/>
      <c r="L111" s="7"/>
      <c r="M111" s="7"/>
      <c r="N111" s="7"/>
      <c r="O111" s="7"/>
      <c r="P111" s="7"/>
      <c r="Q111" s="7"/>
      <c r="R111" s="8"/>
    </row>
    <row r="112" spans="1:18" ht="15" thickBot="1" x14ac:dyDescent="0.35">
      <c r="A112" s="56"/>
      <c r="B112" s="11"/>
      <c r="C112" s="11"/>
      <c r="D112" s="11"/>
      <c r="E112" s="11"/>
      <c r="F112" s="11"/>
      <c r="G112" s="12"/>
      <c r="H112" s="56"/>
      <c r="I112" s="11"/>
      <c r="J112" s="11"/>
      <c r="K112" s="227"/>
      <c r="L112" s="11"/>
      <c r="M112" s="11"/>
      <c r="N112" s="11"/>
      <c r="O112" s="11"/>
      <c r="P112" s="11"/>
      <c r="Q112" s="11"/>
      <c r="R112" s="228" t="s">
        <v>365</v>
      </c>
    </row>
    <row r="113" spans="8:14" x14ac:dyDescent="0.3">
      <c r="H113" s="98"/>
      <c r="I113" s="123"/>
    </row>
    <row r="114" spans="8:14" x14ac:dyDescent="0.3">
      <c r="H114" s="124"/>
      <c r="I114" s="98"/>
    </row>
    <row r="116" spans="8:14" x14ac:dyDescent="0.3">
      <c r="H116" s="7"/>
      <c r="I116" s="7"/>
      <c r="J116" s="7"/>
      <c r="K116" s="7"/>
      <c r="L116" s="7"/>
      <c r="M116" s="7"/>
      <c r="N116" s="7"/>
    </row>
    <row r="117" spans="8:14" ht="18" customHeight="1" x14ac:dyDescent="0.3">
      <c r="K117" s="7"/>
      <c r="L117" s="7"/>
      <c r="M117" s="7"/>
      <c r="N117" s="7"/>
    </row>
    <row r="118" spans="8:14" x14ac:dyDescent="0.3">
      <c r="K118" s="7"/>
      <c r="L118" s="7"/>
      <c r="M118" s="7"/>
      <c r="N118" s="7"/>
    </row>
    <row r="119" spans="8:14" x14ac:dyDescent="0.3">
      <c r="K119" s="7"/>
      <c r="L119" s="7"/>
      <c r="M119" s="7"/>
    </row>
    <row r="120" spans="8:14" x14ac:dyDescent="0.3">
      <c r="H120" s="7"/>
      <c r="K120" s="7"/>
      <c r="L120" s="7"/>
      <c r="M120" s="7"/>
    </row>
    <row r="121" spans="8:14" x14ac:dyDescent="0.3">
      <c r="H121" s="7"/>
      <c r="K121" s="7"/>
      <c r="L121" s="7"/>
      <c r="M121" s="7"/>
    </row>
    <row r="122" spans="8:14" x14ac:dyDescent="0.3">
      <c r="H122" s="7"/>
      <c r="K122" s="7"/>
      <c r="L122" s="7"/>
      <c r="M122" s="7"/>
    </row>
    <row r="123" spans="8:14" x14ac:dyDescent="0.3">
      <c r="H123" s="7"/>
      <c r="K123" s="7"/>
      <c r="L123" s="7"/>
      <c r="M123" s="7"/>
    </row>
    <row r="124" spans="8:14" x14ac:dyDescent="0.3">
      <c r="K124" s="7"/>
      <c r="L124" s="7"/>
      <c r="M124" s="7"/>
    </row>
    <row r="125" spans="8:14" x14ac:dyDescent="0.3">
      <c r="H125" s="7"/>
      <c r="K125" s="7"/>
      <c r="L125" s="7"/>
      <c r="M125" s="7"/>
    </row>
    <row r="126" spans="8:14" x14ac:dyDescent="0.3">
      <c r="H126" s="7"/>
      <c r="K126" s="7"/>
      <c r="L126" s="7"/>
      <c r="M126" s="7"/>
    </row>
    <row r="127" spans="8:14" x14ac:dyDescent="0.3">
      <c r="K127" s="7"/>
      <c r="L127" s="7"/>
      <c r="M127" s="7"/>
    </row>
    <row r="128" spans="8:14" x14ac:dyDescent="0.3">
      <c r="H128" s="7"/>
      <c r="K128" s="7"/>
      <c r="L128" s="7"/>
      <c r="M128" s="7"/>
    </row>
    <row r="129" spans="1:18" x14ac:dyDescent="0.3">
      <c r="H129" s="7"/>
      <c r="I129" s="7"/>
      <c r="J129" s="7"/>
      <c r="K129" s="7"/>
      <c r="L129" s="7"/>
      <c r="M129" s="7"/>
    </row>
    <row r="130" spans="1:18" x14ac:dyDescent="0.3">
      <c r="H130" s="7"/>
      <c r="I130" s="7"/>
      <c r="J130" s="7"/>
      <c r="K130" s="7"/>
      <c r="L130" s="7"/>
      <c r="R130" s="7"/>
    </row>
    <row r="131" spans="1:18" x14ac:dyDescent="0.3">
      <c r="H131" s="7"/>
      <c r="I131" s="7"/>
      <c r="J131" s="7"/>
      <c r="K131" s="7"/>
      <c r="L131" s="7"/>
      <c r="R131" s="7"/>
    </row>
    <row r="132" spans="1:18" x14ac:dyDescent="0.3">
      <c r="A132" s="7"/>
      <c r="B132" s="7"/>
      <c r="F132" s="113"/>
      <c r="G132" s="7"/>
      <c r="H132" s="7"/>
      <c r="I132" s="7"/>
      <c r="J132" s="7"/>
      <c r="K132" s="7"/>
      <c r="L132" s="7"/>
      <c r="R132" s="7"/>
    </row>
    <row r="133" spans="1:18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R133" s="7"/>
    </row>
    <row r="134" spans="1:18" x14ac:dyDescent="0.3">
      <c r="R134" s="7"/>
    </row>
    <row r="135" spans="1:18" x14ac:dyDescent="0.3">
      <c r="R135" s="7"/>
    </row>
    <row r="136" spans="1:18" x14ac:dyDescent="0.3">
      <c r="R136" s="7"/>
    </row>
  </sheetData>
  <mergeCells count="43">
    <mergeCell ref="A33:C33"/>
    <mergeCell ref="A34:C34"/>
    <mergeCell ref="A36:C36"/>
    <mergeCell ref="A40:C40"/>
    <mergeCell ref="A38:E38"/>
    <mergeCell ref="A21:C21"/>
    <mergeCell ref="A23:C23"/>
    <mergeCell ref="A6:C6"/>
    <mergeCell ref="A8:C8"/>
    <mergeCell ref="A10:C10"/>
    <mergeCell ref="A12:C12"/>
    <mergeCell ref="A14:C14"/>
    <mergeCell ref="D54:E54"/>
    <mergeCell ref="A59:C59"/>
    <mergeCell ref="A106:C106"/>
    <mergeCell ref="A109:C109"/>
    <mergeCell ref="A88:G88"/>
    <mergeCell ref="A62:G62"/>
    <mergeCell ref="A63:G63"/>
    <mergeCell ref="A69:C69"/>
    <mergeCell ref="A71:C71"/>
    <mergeCell ref="A78:G78"/>
    <mergeCell ref="A81:C81"/>
    <mergeCell ref="A83:C83"/>
    <mergeCell ref="A85:C85"/>
    <mergeCell ref="D83:E83"/>
    <mergeCell ref="D71:E71"/>
    <mergeCell ref="O24:R26"/>
    <mergeCell ref="O92:R92"/>
    <mergeCell ref="A25:C25"/>
    <mergeCell ref="A102:C102"/>
    <mergeCell ref="A104:C104"/>
    <mergeCell ref="A100:C100"/>
    <mergeCell ref="A97:G98"/>
    <mergeCell ref="A45:C45"/>
    <mergeCell ref="A42:C42"/>
    <mergeCell ref="D42:E42"/>
    <mergeCell ref="A43:C43"/>
    <mergeCell ref="A48:C48"/>
    <mergeCell ref="D48:E48"/>
    <mergeCell ref="A49:C49"/>
    <mergeCell ref="A51:C51"/>
    <mergeCell ref="A54:C54"/>
  </mergeCells>
  <dataValidations count="2">
    <dataValidation type="decimal" allowBlank="1" showInputMessage="1" showErrorMessage="1" sqref="D6" xr:uid="{9296FA1A-A705-489E-9978-E1D7682DCED5}">
      <formula1>5</formula1>
      <formula2>11</formula2>
    </dataValidation>
    <dataValidation type="decimal" allowBlank="1" showInputMessage="1" showErrorMessage="1" sqref="D8" xr:uid="{6A92AE2D-6DE4-49F2-859F-8337ABA719D4}">
      <formula1>5</formula1>
      <formula2>30</formula2>
    </dataValidation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7CEF4C52-841C-48FD-A949-85FCB3612946}">
          <x14:formula1>
            <xm:f>Daten!$A$3:$A$9</xm:f>
          </x14:formula1>
          <xm:sqref>D21</xm:sqref>
        </x14:dataValidation>
        <x14:dataValidation type="list" allowBlank="1" showInputMessage="1" showErrorMessage="1" xr:uid="{F3F6D5BF-DB44-49B5-ABDE-229D8EB7613A}">
          <x14:formula1>
            <xm:f>Daten!$A$15:$A$20</xm:f>
          </x14:formula1>
          <xm:sqref>D23</xm:sqref>
        </x14:dataValidation>
        <x14:dataValidation type="list" allowBlank="1" showInputMessage="1" showErrorMessage="1" xr:uid="{182CA0AC-78F7-4024-BE54-B29E971854FF}">
          <x14:formula1>
            <xm:f>Daten!$M$3:$M$10</xm:f>
          </x14:formula1>
          <xm:sqref>D42:E42</xm:sqref>
        </x14:dataValidation>
        <x14:dataValidation type="list" allowBlank="1" showInputMessage="1" showErrorMessage="1" xr:uid="{7D6DF2E3-F0D9-4381-97F1-2C848CA958B4}">
          <x14:formula1>
            <xm:f>Daten!$M$13:$M$16</xm:f>
          </x14:formula1>
          <xm:sqref>D48:E48</xm:sqref>
        </x14:dataValidation>
        <x14:dataValidation type="list" allowBlank="1" showInputMessage="1" showErrorMessage="1" xr:uid="{1D3F7458-B285-4F7F-9F96-72B67C8BBECD}">
          <x14:formula1>
            <xm:f>Daten!$M$19:$M$23</xm:f>
          </x14:formula1>
          <xm:sqref>D54:E54</xm:sqref>
        </x14:dataValidation>
        <x14:dataValidation type="list" allowBlank="1" showInputMessage="1" showErrorMessage="1" xr:uid="{559B29E6-508F-493D-ACCE-0E05FB099AB6}">
          <x14:formula1>
            <xm:f>Daten!$M$27:$M$42</xm:f>
          </x14:formula1>
          <xm:sqref>D71</xm:sqref>
        </x14:dataValidation>
        <x14:dataValidation type="list" allowBlank="1" showInputMessage="1" showErrorMessage="1" xr:uid="{DBF900C9-E936-4E08-9B82-B135728E6C18}">
          <x14:formula1>
            <xm:f>Daten!$M$44:$M$46</xm:f>
          </x14:formula1>
          <xm:sqref>D83:E83</xm:sqref>
        </x14:dataValidation>
        <x14:dataValidation type="list" allowBlank="1" showInputMessage="1" showErrorMessage="1" xr:uid="{6E5D84CD-98E2-4F00-B09E-7CBA8BFFDE9B}">
          <x14:formula1>
            <xm:f>Daten!$A$24:$A$26</xm:f>
          </x14:formula1>
          <xm:sqref>D25</xm:sqref>
        </x14:dataValidation>
        <x14:dataValidation type="list" allowBlank="1" showInputMessage="1" showErrorMessage="1" xr:uid="{8EB06B5F-0544-43B7-BB51-906AC0EFCA7D}">
          <x14:formula1>
            <xm:f>Daten!$C$24:$C$69</xm:f>
          </x14:formula1>
          <xm:sqref>D100</xm:sqref>
        </x14:dataValidation>
        <x14:dataValidation type="list" allowBlank="1" showInputMessage="1" showErrorMessage="1" xr:uid="{F27071B5-6DBE-4295-B507-A92E8C578D79}">
          <x14:formula1>
            <xm:f>Daten!$A$29:$A$89</xm:f>
          </x14:formula1>
          <xm:sqref>D109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43C12-FDEE-47F4-9444-A79E8770FA7C}">
  <sheetPr>
    <tabColor theme="4" tint="-0.499984740745262"/>
  </sheetPr>
  <dimension ref="A1:G2842"/>
  <sheetViews>
    <sheetView workbookViewId="0">
      <selection activeCell="G926" sqref="G926"/>
    </sheetView>
  </sheetViews>
  <sheetFormatPr baseColWidth="10" defaultRowHeight="14.4" x14ac:dyDescent="0.3"/>
  <cols>
    <col min="1" max="1" width="6.6640625" style="16" customWidth="1"/>
    <col min="2" max="2" width="10.6640625" style="26" customWidth="1"/>
    <col min="3" max="3" width="9.6640625" style="21" customWidth="1"/>
    <col min="4" max="6" width="11.6640625" style="28" customWidth="1"/>
    <col min="7" max="7" width="157.6640625" style="18" customWidth="1"/>
  </cols>
  <sheetData>
    <row r="1" spans="1:7" x14ac:dyDescent="0.3">
      <c r="A1" s="29" t="s">
        <v>52</v>
      </c>
      <c r="B1" s="29" t="s">
        <v>53</v>
      </c>
      <c r="C1" s="29" t="s">
        <v>54</v>
      </c>
      <c r="D1" s="300" t="s">
        <v>55</v>
      </c>
      <c r="E1" s="301"/>
      <c r="F1" s="29" t="s">
        <v>56</v>
      </c>
      <c r="G1" s="29"/>
    </row>
    <row r="2" spans="1:7" x14ac:dyDescent="0.3">
      <c r="A2" s="30" t="s">
        <v>57</v>
      </c>
      <c r="B2" s="30" t="s">
        <v>57</v>
      </c>
      <c r="C2" s="30" t="s">
        <v>58</v>
      </c>
      <c r="D2" s="30" t="s">
        <v>59</v>
      </c>
      <c r="E2" s="30" t="s">
        <v>63</v>
      </c>
      <c r="F2" s="30" t="s">
        <v>64</v>
      </c>
      <c r="G2" s="30" t="s">
        <v>60</v>
      </c>
    </row>
    <row r="3" spans="1:7" x14ac:dyDescent="0.3">
      <c r="A3" s="22">
        <v>1</v>
      </c>
      <c r="B3" s="31">
        <v>1</v>
      </c>
      <c r="C3" s="24">
        <v>0</v>
      </c>
      <c r="D3" s="32">
        <v>0.02</v>
      </c>
      <c r="E3" s="32">
        <v>12.85</v>
      </c>
      <c r="F3" s="32">
        <v>0</v>
      </c>
      <c r="G3" s="23" t="s">
        <v>280</v>
      </c>
    </row>
    <row r="4" spans="1:7" x14ac:dyDescent="0.3">
      <c r="A4" s="22"/>
      <c r="B4" s="31">
        <v>2</v>
      </c>
      <c r="C4" s="24">
        <v>6.8000000000000005E-2</v>
      </c>
      <c r="D4" s="32">
        <v>0.01</v>
      </c>
      <c r="E4" s="32">
        <v>12.28</v>
      </c>
      <c r="F4" s="32">
        <v>0.86</v>
      </c>
      <c r="G4" s="23"/>
    </row>
    <row r="5" spans="1:7" x14ac:dyDescent="0.3">
      <c r="A5" s="22"/>
      <c r="B5" s="31" t="s">
        <v>61</v>
      </c>
      <c r="C5" s="24">
        <v>0</v>
      </c>
      <c r="D5" s="33">
        <v>0.02</v>
      </c>
      <c r="E5" s="32">
        <v>12.85</v>
      </c>
      <c r="F5" s="32">
        <v>0</v>
      </c>
      <c r="G5" s="23"/>
    </row>
    <row r="6" spans="1:7" x14ac:dyDescent="0.3">
      <c r="A6" s="22"/>
      <c r="B6" s="31" t="s">
        <v>62</v>
      </c>
      <c r="C6" s="24">
        <v>6.8000000000000005E-2</v>
      </c>
      <c r="D6" s="33">
        <v>0.01</v>
      </c>
      <c r="E6" s="32">
        <v>12.28</v>
      </c>
      <c r="F6" s="32">
        <v>0.86</v>
      </c>
      <c r="G6" s="23"/>
    </row>
    <row r="7" spans="1:7" x14ac:dyDescent="0.3">
      <c r="A7" s="22"/>
      <c r="B7" s="31" t="s">
        <v>65</v>
      </c>
      <c r="C7" s="24">
        <v>0</v>
      </c>
      <c r="D7" s="32">
        <v>0.02</v>
      </c>
      <c r="E7" s="33">
        <v>12.85</v>
      </c>
      <c r="F7" s="32">
        <v>0</v>
      </c>
      <c r="G7" s="23"/>
    </row>
    <row r="8" spans="1:7" x14ac:dyDescent="0.3">
      <c r="A8" s="22"/>
      <c r="B8" s="31" t="s">
        <v>66</v>
      </c>
      <c r="C8" s="24">
        <v>6.8000000000000005E-2</v>
      </c>
      <c r="D8" s="32">
        <v>0.01</v>
      </c>
      <c r="E8" s="33">
        <v>12.28</v>
      </c>
      <c r="F8" s="32">
        <v>0.86</v>
      </c>
      <c r="G8" s="23"/>
    </row>
    <row r="9" spans="1:7" x14ac:dyDescent="0.3">
      <c r="A9" s="22"/>
      <c r="B9" s="31" t="s">
        <v>67</v>
      </c>
      <c r="C9" s="24">
        <v>6.8000000000000005E-2</v>
      </c>
      <c r="D9" s="32">
        <v>0.01</v>
      </c>
      <c r="E9" s="32">
        <v>12.28</v>
      </c>
      <c r="F9" s="33">
        <v>0.86</v>
      </c>
      <c r="G9" s="23"/>
    </row>
    <row r="10" spans="1:7" x14ac:dyDescent="0.3">
      <c r="A10" s="22"/>
      <c r="B10" s="31" t="s">
        <v>68</v>
      </c>
      <c r="C10" s="24">
        <v>0</v>
      </c>
      <c r="D10" s="32">
        <v>0.02</v>
      </c>
      <c r="E10" s="32">
        <v>12.85</v>
      </c>
      <c r="F10" s="33">
        <v>0</v>
      </c>
      <c r="G10" s="23"/>
    </row>
    <row r="11" spans="1:7" x14ac:dyDescent="0.3">
      <c r="A11" s="22">
        <v>2</v>
      </c>
      <c r="B11" s="31">
        <v>2</v>
      </c>
      <c r="C11" s="24">
        <v>0</v>
      </c>
      <c r="D11" s="32">
        <v>0.01</v>
      </c>
      <c r="E11" s="32">
        <v>12.39</v>
      </c>
      <c r="F11" s="32">
        <v>0.86</v>
      </c>
      <c r="G11" s="23" t="s">
        <v>280</v>
      </c>
    </row>
    <row r="12" spans="1:7" x14ac:dyDescent="0.3">
      <c r="A12" s="22"/>
      <c r="B12" s="31">
        <v>3</v>
      </c>
      <c r="C12" s="24">
        <v>6.8000000000000005E-2</v>
      </c>
      <c r="D12" s="32">
        <v>0.01</v>
      </c>
      <c r="E12" s="32">
        <v>11.83</v>
      </c>
      <c r="F12" s="32">
        <v>1.68</v>
      </c>
      <c r="G12" s="23"/>
    </row>
    <row r="13" spans="1:7" x14ac:dyDescent="0.3">
      <c r="A13" s="22"/>
      <c r="B13" s="31" t="s">
        <v>61</v>
      </c>
      <c r="C13" s="24">
        <v>0</v>
      </c>
      <c r="D13" s="33">
        <v>0.01</v>
      </c>
      <c r="E13" s="32">
        <v>12.39</v>
      </c>
      <c r="F13" s="32">
        <v>0.86</v>
      </c>
      <c r="G13" s="23"/>
    </row>
    <row r="14" spans="1:7" x14ac:dyDescent="0.3">
      <c r="A14" s="22"/>
      <c r="B14" s="31" t="s">
        <v>62</v>
      </c>
      <c r="C14" s="24">
        <v>6.8000000000000005E-2</v>
      </c>
      <c r="D14" s="33">
        <v>0.01</v>
      </c>
      <c r="E14" s="32">
        <v>11.83</v>
      </c>
      <c r="F14" s="32">
        <v>1.68</v>
      </c>
      <c r="G14" s="23"/>
    </row>
    <row r="15" spans="1:7" x14ac:dyDescent="0.3">
      <c r="A15" s="22"/>
      <c r="B15" s="31" t="s">
        <v>65</v>
      </c>
      <c r="C15" s="24">
        <v>0</v>
      </c>
      <c r="D15" s="32">
        <v>0.01</v>
      </c>
      <c r="E15" s="33">
        <v>12.39</v>
      </c>
      <c r="F15" s="32">
        <v>0.86</v>
      </c>
      <c r="G15" s="23"/>
    </row>
    <row r="16" spans="1:7" x14ac:dyDescent="0.3">
      <c r="A16" s="22"/>
      <c r="B16" s="31" t="s">
        <v>66</v>
      </c>
      <c r="C16" s="24">
        <v>6.8000000000000005E-2</v>
      </c>
      <c r="D16" s="32">
        <v>0.01</v>
      </c>
      <c r="E16" s="33">
        <v>11.83</v>
      </c>
      <c r="F16" s="32">
        <v>1.68</v>
      </c>
      <c r="G16" s="23"/>
    </row>
    <row r="17" spans="1:7" x14ac:dyDescent="0.3">
      <c r="A17" s="22"/>
      <c r="B17" s="31" t="s">
        <v>67</v>
      </c>
      <c r="C17" s="24">
        <v>6.8000000000000005E-2</v>
      </c>
      <c r="D17" s="32">
        <v>0.01</v>
      </c>
      <c r="E17" s="32">
        <v>11.83</v>
      </c>
      <c r="F17" s="33">
        <v>1.68</v>
      </c>
      <c r="G17" s="23"/>
    </row>
    <row r="18" spans="1:7" x14ac:dyDescent="0.3">
      <c r="A18" s="22"/>
      <c r="B18" s="31" t="s">
        <v>68</v>
      </c>
      <c r="C18" s="24">
        <v>0</v>
      </c>
      <c r="D18" s="32">
        <v>0.01</v>
      </c>
      <c r="E18" s="32">
        <v>12.39</v>
      </c>
      <c r="F18" s="33">
        <v>0.86</v>
      </c>
      <c r="G18" s="23"/>
    </row>
    <row r="19" spans="1:7" x14ac:dyDescent="0.3">
      <c r="A19" s="22">
        <v>3</v>
      </c>
      <c r="B19" s="31">
        <v>3</v>
      </c>
      <c r="C19" s="24">
        <v>0</v>
      </c>
      <c r="D19" s="32">
        <v>0.01</v>
      </c>
      <c r="E19" s="32">
        <v>12.05</v>
      </c>
      <c r="F19" s="32">
        <v>1.68</v>
      </c>
      <c r="G19" s="23" t="s">
        <v>280</v>
      </c>
    </row>
    <row r="20" spans="1:7" x14ac:dyDescent="0.3">
      <c r="A20" s="22"/>
      <c r="B20" s="31">
        <v>4</v>
      </c>
      <c r="C20" s="24">
        <v>6.8000000000000005E-2</v>
      </c>
      <c r="D20" s="32">
        <v>0</v>
      </c>
      <c r="E20" s="32">
        <v>11.48</v>
      </c>
      <c r="F20" s="32">
        <v>2.48</v>
      </c>
      <c r="G20" s="23"/>
    </row>
    <row r="21" spans="1:7" x14ac:dyDescent="0.3">
      <c r="A21" s="22"/>
      <c r="B21" s="31" t="s">
        <v>61</v>
      </c>
      <c r="C21" s="24">
        <v>0</v>
      </c>
      <c r="D21" s="33">
        <v>0.01</v>
      </c>
      <c r="E21" s="32">
        <v>12.05</v>
      </c>
      <c r="F21" s="32">
        <v>1.68</v>
      </c>
      <c r="G21" s="23"/>
    </row>
    <row r="22" spans="1:7" x14ac:dyDescent="0.3">
      <c r="A22" s="22"/>
      <c r="B22" s="31" t="s">
        <v>62</v>
      </c>
      <c r="C22" s="24">
        <v>6.8000000000000005E-2</v>
      </c>
      <c r="D22" s="33">
        <v>0</v>
      </c>
      <c r="E22" s="32">
        <v>11.48</v>
      </c>
      <c r="F22" s="32">
        <v>2.48</v>
      </c>
      <c r="G22" s="23"/>
    </row>
    <row r="23" spans="1:7" x14ac:dyDescent="0.3">
      <c r="A23" s="22"/>
      <c r="B23" s="31" t="s">
        <v>65</v>
      </c>
      <c r="C23" s="24">
        <v>0</v>
      </c>
      <c r="D23" s="32">
        <v>0.01</v>
      </c>
      <c r="E23" s="33">
        <v>12.05</v>
      </c>
      <c r="F23" s="32">
        <v>1.68</v>
      </c>
      <c r="G23" s="23"/>
    </row>
    <row r="24" spans="1:7" x14ac:dyDescent="0.3">
      <c r="A24" s="22"/>
      <c r="B24" s="31" t="s">
        <v>66</v>
      </c>
      <c r="C24" s="24">
        <v>6.8000000000000005E-2</v>
      </c>
      <c r="D24" s="32">
        <v>0</v>
      </c>
      <c r="E24" s="33">
        <v>11.48</v>
      </c>
      <c r="F24" s="32">
        <v>2.48</v>
      </c>
      <c r="G24" s="23"/>
    </row>
    <row r="25" spans="1:7" x14ac:dyDescent="0.3">
      <c r="A25" s="22"/>
      <c r="B25" s="31" t="s">
        <v>67</v>
      </c>
      <c r="C25" s="24">
        <v>6.8000000000000005E-2</v>
      </c>
      <c r="D25" s="32">
        <v>0</v>
      </c>
      <c r="E25" s="32">
        <v>11.48</v>
      </c>
      <c r="F25" s="33">
        <v>2.48</v>
      </c>
      <c r="G25" s="23"/>
    </row>
    <row r="26" spans="1:7" x14ac:dyDescent="0.3">
      <c r="A26" s="22"/>
      <c r="B26" s="31" t="s">
        <v>68</v>
      </c>
      <c r="C26" s="24">
        <v>0</v>
      </c>
      <c r="D26" s="32">
        <v>0.01</v>
      </c>
      <c r="E26" s="32">
        <v>12.05</v>
      </c>
      <c r="F26" s="33">
        <v>1.68</v>
      </c>
      <c r="G26" s="23"/>
    </row>
    <row r="27" spans="1:7" x14ac:dyDescent="0.3">
      <c r="A27" s="22">
        <v>4</v>
      </c>
      <c r="B27" s="31">
        <v>4</v>
      </c>
      <c r="C27" s="24">
        <v>0</v>
      </c>
      <c r="D27" s="32">
        <v>0</v>
      </c>
      <c r="E27" s="32">
        <v>11.79</v>
      </c>
      <c r="F27" s="32">
        <v>2.48</v>
      </c>
      <c r="G27" s="23" t="s">
        <v>280</v>
      </c>
    </row>
    <row r="28" spans="1:7" x14ac:dyDescent="0.3">
      <c r="A28" s="22"/>
      <c r="B28" s="31">
        <v>5</v>
      </c>
      <c r="C28" s="24">
        <v>6.8000000000000005E-2</v>
      </c>
      <c r="D28" s="32">
        <v>0</v>
      </c>
      <c r="E28" s="32">
        <v>11.23</v>
      </c>
      <c r="F28" s="32">
        <v>3.27</v>
      </c>
      <c r="G28" s="23"/>
    </row>
    <row r="29" spans="1:7" x14ac:dyDescent="0.3">
      <c r="A29" s="22"/>
      <c r="B29" s="31" t="s">
        <v>61</v>
      </c>
      <c r="C29" s="24">
        <v>0</v>
      </c>
      <c r="D29" s="33">
        <v>0</v>
      </c>
      <c r="E29" s="32">
        <v>11.79</v>
      </c>
      <c r="F29" s="32">
        <v>2.48</v>
      </c>
      <c r="G29" s="23"/>
    </row>
    <row r="30" spans="1:7" x14ac:dyDescent="0.3">
      <c r="A30" s="22"/>
      <c r="B30" s="31" t="s">
        <v>62</v>
      </c>
      <c r="C30" s="24">
        <v>6.8000000000000005E-2</v>
      </c>
      <c r="D30" s="33">
        <v>0</v>
      </c>
      <c r="E30" s="32">
        <v>11.23</v>
      </c>
      <c r="F30" s="32">
        <v>3.27</v>
      </c>
      <c r="G30" s="23"/>
    </row>
    <row r="31" spans="1:7" x14ac:dyDescent="0.3">
      <c r="A31" s="22"/>
      <c r="B31" s="31" t="s">
        <v>65</v>
      </c>
      <c r="C31" s="24">
        <v>0</v>
      </c>
      <c r="D31" s="32">
        <v>0</v>
      </c>
      <c r="E31" s="33">
        <v>11.79</v>
      </c>
      <c r="F31" s="32">
        <v>2.48</v>
      </c>
      <c r="G31" s="23"/>
    </row>
    <row r="32" spans="1:7" x14ac:dyDescent="0.3">
      <c r="A32" s="22"/>
      <c r="B32" s="31" t="s">
        <v>66</v>
      </c>
      <c r="C32" s="24">
        <v>6.8000000000000005E-2</v>
      </c>
      <c r="D32" s="32">
        <v>0</v>
      </c>
      <c r="E32" s="33">
        <v>11.23</v>
      </c>
      <c r="F32" s="32">
        <v>3.27</v>
      </c>
      <c r="G32" s="23"/>
    </row>
    <row r="33" spans="1:7" x14ac:dyDescent="0.3">
      <c r="A33" s="22"/>
      <c r="B33" s="31" t="s">
        <v>67</v>
      </c>
      <c r="C33" s="24">
        <v>6.8000000000000005E-2</v>
      </c>
      <c r="D33" s="32">
        <v>0</v>
      </c>
      <c r="E33" s="32">
        <v>11.23</v>
      </c>
      <c r="F33" s="33">
        <v>3.27</v>
      </c>
      <c r="G33" s="23"/>
    </row>
    <row r="34" spans="1:7" x14ac:dyDescent="0.3">
      <c r="A34" s="22"/>
      <c r="B34" s="31" t="s">
        <v>68</v>
      </c>
      <c r="C34" s="24">
        <v>0</v>
      </c>
      <c r="D34" s="32">
        <v>0</v>
      </c>
      <c r="E34" s="32">
        <v>11.79</v>
      </c>
      <c r="F34" s="33">
        <v>2.48</v>
      </c>
      <c r="G34" s="23"/>
    </row>
    <row r="35" spans="1:7" x14ac:dyDescent="0.3">
      <c r="A35" s="22">
        <v>5</v>
      </c>
      <c r="B35" s="31">
        <v>5</v>
      </c>
      <c r="C35" s="24">
        <v>0</v>
      </c>
      <c r="D35" s="32">
        <v>0</v>
      </c>
      <c r="E35" s="32">
        <v>11.58</v>
      </c>
      <c r="F35" s="32">
        <v>3.27</v>
      </c>
      <c r="G35" s="23" t="s">
        <v>280</v>
      </c>
    </row>
    <row r="36" spans="1:7" x14ac:dyDescent="0.3">
      <c r="A36" s="22"/>
      <c r="B36" s="31">
        <v>223</v>
      </c>
      <c r="C36" s="24">
        <v>0.06</v>
      </c>
      <c r="D36" s="32">
        <v>0</v>
      </c>
      <c r="E36" s="32">
        <v>11.09</v>
      </c>
      <c r="F36" s="32">
        <v>3.95</v>
      </c>
      <c r="G36" s="23"/>
    </row>
    <row r="37" spans="1:7" x14ac:dyDescent="0.3">
      <c r="A37" s="22"/>
      <c r="B37" s="31" t="s">
        <v>61</v>
      </c>
      <c r="C37" s="24">
        <v>0</v>
      </c>
      <c r="D37" s="33">
        <v>0</v>
      </c>
      <c r="E37" s="32">
        <v>11.58</v>
      </c>
      <c r="F37" s="32">
        <v>3.27</v>
      </c>
      <c r="G37" s="23"/>
    </row>
    <row r="38" spans="1:7" x14ac:dyDescent="0.3">
      <c r="A38" s="22"/>
      <c r="B38" s="31" t="s">
        <v>62</v>
      </c>
      <c r="C38" s="24">
        <v>0.06</v>
      </c>
      <c r="D38" s="33">
        <v>0</v>
      </c>
      <c r="E38" s="32">
        <v>11.09</v>
      </c>
      <c r="F38" s="32">
        <v>3.95</v>
      </c>
      <c r="G38" s="23"/>
    </row>
    <row r="39" spans="1:7" x14ac:dyDescent="0.3">
      <c r="A39" s="22"/>
      <c r="B39" s="31" t="s">
        <v>65</v>
      </c>
      <c r="C39" s="24">
        <v>0</v>
      </c>
      <c r="D39" s="32">
        <v>0</v>
      </c>
      <c r="E39" s="33">
        <v>11.58</v>
      </c>
      <c r="F39" s="32">
        <v>3.27</v>
      </c>
      <c r="G39" s="23"/>
    </row>
    <row r="40" spans="1:7" x14ac:dyDescent="0.3">
      <c r="A40" s="22"/>
      <c r="B40" s="31" t="s">
        <v>66</v>
      </c>
      <c r="C40" s="24">
        <v>0.06</v>
      </c>
      <c r="D40" s="32">
        <v>0</v>
      </c>
      <c r="E40" s="33">
        <v>11.09</v>
      </c>
      <c r="F40" s="32">
        <v>3.95</v>
      </c>
      <c r="G40" s="23"/>
    </row>
    <row r="41" spans="1:7" x14ac:dyDescent="0.3">
      <c r="A41" s="22"/>
      <c r="B41" s="31" t="s">
        <v>67</v>
      </c>
      <c r="C41" s="24">
        <v>0.06</v>
      </c>
      <c r="D41" s="32">
        <v>0</v>
      </c>
      <c r="E41" s="32">
        <v>11.09</v>
      </c>
      <c r="F41" s="33">
        <v>3.95</v>
      </c>
      <c r="G41" s="23"/>
    </row>
    <row r="42" spans="1:7" x14ac:dyDescent="0.3">
      <c r="A42" s="22"/>
      <c r="B42" s="31" t="s">
        <v>68</v>
      </c>
      <c r="C42" s="24">
        <v>0</v>
      </c>
      <c r="D42" s="32">
        <v>0</v>
      </c>
      <c r="E42" s="32">
        <v>11.58</v>
      </c>
      <c r="F42" s="33">
        <v>3.27</v>
      </c>
      <c r="G42" s="23"/>
    </row>
    <row r="43" spans="1:7" x14ac:dyDescent="0.3">
      <c r="A43" s="22">
        <v>6</v>
      </c>
      <c r="B43" s="31">
        <v>223</v>
      </c>
      <c r="C43" s="24">
        <v>0</v>
      </c>
      <c r="D43" s="32">
        <v>-116.08</v>
      </c>
      <c r="E43" s="32">
        <v>11.28</v>
      </c>
      <c r="F43" s="32">
        <v>-1.86</v>
      </c>
      <c r="G43" s="23" t="s">
        <v>280</v>
      </c>
    </row>
    <row r="44" spans="1:7" x14ac:dyDescent="0.3">
      <c r="A44" s="22"/>
      <c r="B44" s="31">
        <v>6</v>
      </c>
      <c r="C44" s="24">
        <v>8.0000000000000002E-3</v>
      </c>
      <c r="D44" s="32">
        <v>-116.08</v>
      </c>
      <c r="E44" s="32">
        <v>11.22</v>
      </c>
      <c r="F44" s="32">
        <v>-1.76</v>
      </c>
      <c r="G44" s="23"/>
    </row>
    <row r="45" spans="1:7" x14ac:dyDescent="0.3">
      <c r="A45" s="22"/>
      <c r="B45" s="31" t="s">
        <v>61</v>
      </c>
      <c r="C45" s="24">
        <v>0</v>
      </c>
      <c r="D45" s="33">
        <v>-116.08</v>
      </c>
      <c r="E45" s="32">
        <v>11.28</v>
      </c>
      <c r="F45" s="32">
        <v>-1.86</v>
      </c>
      <c r="G45" s="23"/>
    </row>
    <row r="46" spans="1:7" x14ac:dyDescent="0.3">
      <c r="A46" s="22"/>
      <c r="B46" s="31" t="s">
        <v>62</v>
      </c>
      <c r="C46" s="24">
        <v>8.0000000000000002E-3</v>
      </c>
      <c r="D46" s="33">
        <v>-116.08</v>
      </c>
      <c r="E46" s="32">
        <v>11.22</v>
      </c>
      <c r="F46" s="32">
        <v>-1.76</v>
      </c>
      <c r="G46" s="23"/>
    </row>
    <row r="47" spans="1:7" x14ac:dyDescent="0.3">
      <c r="A47" s="22"/>
      <c r="B47" s="31" t="s">
        <v>65</v>
      </c>
      <c r="C47" s="24">
        <v>0</v>
      </c>
      <c r="D47" s="32">
        <v>-116.08</v>
      </c>
      <c r="E47" s="33">
        <v>11.28</v>
      </c>
      <c r="F47" s="32">
        <v>-1.86</v>
      </c>
      <c r="G47" s="23"/>
    </row>
    <row r="48" spans="1:7" x14ac:dyDescent="0.3">
      <c r="A48" s="22"/>
      <c r="B48" s="31" t="s">
        <v>66</v>
      </c>
      <c r="C48" s="24">
        <v>8.0000000000000002E-3</v>
      </c>
      <c r="D48" s="32">
        <v>-116.08</v>
      </c>
      <c r="E48" s="33">
        <v>11.22</v>
      </c>
      <c r="F48" s="32">
        <v>-1.76</v>
      </c>
      <c r="G48" s="23"/>
    </row>
    <row r="49" spans="1:7" x14ac:dyDescent="0.3">
      <c r="A49" s="22"/>
      <c r="B49" s="31" t="s">
        <v>67</v>
      </c>
      <c r="C49" s="24">
        <v>8.0000000000000002E-3</v>
      </c>
      <c r="D49" s="32">
        <v>-116.08</v>
      </c>
      <c r="E49" s="32">
        <v>11.22</v>
      </c>
      <c r="F49" s="33">
        <v>-1.76</v>
      </c>
      <c r="G49" s="23"/>
    </row>
    <row r="50" spans="1:7" x14ac:dyDescent="0.3">
      <c r="A50" s="22"/>
      <c r="B50" s="31" t="s">
        <v>68</v>
      </c>
      <c r="C50" s="24">
        <v>0</v>
      </c>
      <c r="D50" s="32">
        <v>-116.08</v>
      </c>
      <c r="E50" s="32">
        <v>11.28</v>
      </c>
      <c r="F50" s="33">
        <v>-1.86</v>
      </c>
      <c r="G50" s="23"/>
    </row>
    <row r="51" spans="1:7" x14ac:dyDescent="0.3">
      <c r="A51" s="22">
        <v>7</v>
      </c>
      <c r="B51" s="31">
        <v>6</v>
      </c>
      <c r="C51" s="24">
        <v>0</v>
      </c>
      <c r="D51" s="32">
        <v>-116.08</v>
      </c>
      <c r="E51" s="32">
        <v>11.32</v>
      </c>
      <c r="F51" s="32">
        <v>-1.76</v>
      </c>
      <c r="G51" s="23" t="s">
        <v>280</v>
      </c>
    </row>
    <row r="52" spans="1:7" x14ac:dyDescent="0.3">
      <c r="A52" s="22"/>
      <c r="B52" s="31">
        <v>7</v>
      </c>
      <c r="C52" s="24">
        <v>6.8000000000000005E-2</v>
      </c>
      <c r="D52" s="32">
        <v>-116.08</v>
      </c>
      <c r="E52" s="32">
        <v>10.76</v>
      </c>
      <c r="F52" s="32">
        <v>-1.01</v>
      </c>
      <c r="G52" s="23"/>
    </row>
    <row r="53" spans="1:7" x14ac:dyDescent="0.3">
      <c r="A53" s="22"/>
      <c r="B53" s="31" t="s">
        <v>61</v>
      </c>
      <c r="C53" s="24">
        <v>0</v>
      </c>
      <c r="D53" s="33">
        <v>-116.08</v>
      </c>
      <c r="E53" s="32">
        <v>11.32</v>
      </c>
      <c r="F53" s="32">
        <v>-1.76</v>
      </c>
      <c r="G53" s="23"/>
    </row>
    <row r="54" spans="1:7" x14ac:dyDescent="0.3">
      <c r="A54" s="22"/>
      <c r="B54" s="31" t="s">
        <v>62</v>
      </c>
      <c r="C54" s="24">
        <v>6.8000000000000005E-2</v>
      </c>
      <c r="D54" s="33">
        <v>-116.08</v>
      </c>
      <c r="E54" s="32">
        <v>10.76</v>
      </c>
      <c r="F54" s="32">
        <v>-1.01</v>
      </c>
      <c r="G54" s="23"/>
    </row>
    <row r="55" spans="1:7" x14ac:dyDescent="0.3">
      <c r="A55" s="22"/>
      <c r="B55" s="31" t="s">
        <v>65</v>
      </c>
      <c r="C55" s="24">
        <v>0</v>
      </c>
      <c r="D55" s="32">
        <v>-116.08</v>
      </c>
      <c r="E55" s="33">
        <v>11.32</v>
      </c>
      <c r="F55" s="32">
        <v>-1.76</v>
      </c>
      <c r="G55" s="23"/>
    </row>
    <row r="56" spans="1:7" x14ac:dyDescent="0.3">
      <c r="A56" s="22"/>
      <c r="B56" s="31" t="s">
        <v>66</v>
      </c>
      <c r="C56" s="24">
        <v>6.8000000000000005E-2</v>
      </c>
      <c r="D56" s="32">
        <v>-116.08</v>
      </c>
      <c r="E56" s="33">
        <v>10.76</v>
      </c>
      <c r="F56" s="32">
        <v>-1.01</v>
      </c>
      <c r="G56" s="23"/>
    </row>
    <row r="57" spans="1:7" x14ac:dyDescent="0.3">
      <c r="A57" s="22"/>
      <c r="B57" s="31" t="s">
        <v>67</v>
      </c>
      <c r="C57" s="24">
        <v>6.8000000000000005E-2</v>
      </c>
      <c r="D57" s="32">
        <v>-116.08</v>
      </c>
      <c r="E57" s="32">
        <v>10.76</v>
      </c>
      <c r="F57" s="33">
        <v>-1.01</v>
      </c>
      <c r="G57" s="23"/>
    </row>
    <row r="58" spans="1:7" x14ac:dyDescent="0.3">
      <c r="A58" s="22"/>
      <c r="B58" s="31" t="s">
        <v>68</v>
      </c>
      <c r="C58" s="24">
        <v>0</v>
      </c>
      <c r="D58" s="32">
        <v>-116.08</v>
      </c>
      <c r="E58" s="32">
        <v>11.32</v>
      </c>
      <c r="F58" s="33">
        <v>-1.76</v>
      </c>
      <c r="G58" s="23"/>
    </row>
    <row r="59" spans="1:7" x14ac:dyDescent="0.3">
      <c r="A59" s="22">
        <v>8</v>
      </c>
      <c r="B59" s="31">
        <v>7</v>
      </c>
      <c r="C59" s="24">
        <v>0</v>
      </c>
      <c r="D59" s="32">
        <v>-116.08</v>
      </c>
      <c r="E59" s="32">
        <v>10.99</v>
      </c>
      <c r="F59" s="32">
        <v>-1.01</v>
      </c>
      <c r="G59" s="23" t="s">
        <v>280</v>
      </c>
    </row>
    <row r="60" spans="1:7" x14ac:dyDescent="0.3">
      <c r="A60" s="22"/>
      <c r="B60" s="31">
        <v>8</v>
      </c>
      <c r="C60" s="24">
        <v>6.8000000000000005E-2</v>
      </c>
      <c r="D60" s="32">
        <v>-116.08</v>
      </c>
      <c r="E60" s="32">
        <v>10.42</v>
      </c>
      <c r="F60" s="32">
        <v>-0.28000000000000003</v>
      </c>
      <c r="G60" s="23"/>
    </row>
    <row r="61" spans="1:7" x14ac:dyDescent="0.3">
      <c r="A61" s="22"/>
      <c r="B61" s="31" t="s">
        <v>61</v>
      </c>
      <c r="C61" s="24">
        <v>0</v>
      </c>
      <c r="D61" s="33">
        <v>-116.08</v>
      </c>
      <c r="E61" s="32">
        <v>10.99</v>
      </c>
      <c r="F61" s="32">
        <v>-1.01</v>
      </c>
      <c r="G61" s="23"/>
    </row>
    <row r="62" spans="1:7" x14ac:dyDescent="0.3">
      <c r="A62" s="22"/>
      <c r="B62" s="31" t="s">
        <v>62</v>
      </c>
      <c r="C62" s="24">
        <v>6.8000000000000005E-2</v>
      </c>
      <c r="D62" s="33">
        <v>-116.08</v>
      </c>
      <c r="E62" s="32">
        <v>10.42</v>
      </c>
      <c r="F62" s="32">
        <v>-0.28000000000000003</v>
      </c>
      <c r="G62" s="23"/>
    </row>
    <row r="63" spans="1:7" x14ac:dyDescent="0.3">
      <c r="A63" s="22"/>
      <c r="B63" s="31" t="s">
        <v>65</v>
      </c>
      <c r="C63" s="24">
        <v>0</v>
      </c>
      <c r="D63" s="32">
        <v>-116.08</v>
      </c>
      <c r="E63" s="33">
        <v>10.99</v>
      </c>
      <c r="F63" s="32">
        <v>-1.01</v>
      </c>
      <c r="G63" s="23"/>
    </row>
    <row r="64" spans="1:7" x14ac:dyDescent="0.3">
      <c r="A64" s="22"/>
      <c r="B64" s="31" t="s">
        <v>66</v>
      </c>
      <c r="C64" s="24">
        <v>6.8000000000000005E-2</v>
      </c>
      <c r="D64" s="32">
        <v>-116.08</v>
      </c>
      <c r="E64" s="33">
        <v>10.42</v>
      </c>
      <c r="F64" s="32">
        <v>-0.28000000000000003</v>
      </c>
      <c r="G64" s="23"/>
    </row>
    <row r="65" spans="1:7" x14ac:dyDescent="0.3">
      <c r="A65" s="22"/>
      <c r="B65" s="31" t="s">
        <v>67</v>
      </c>
      <c r="C65" s="24">
        <v>6.8000000000000005E-2</v>
      </c>
      <c r="D65" s="32">
        <v>-116.08</v>
      </c>
      <c r="E65" s="32">
        <v>10.42</v>
      </c>
      <c r="F65" s="33">
        <v>-0.28000000000000003</v>
      </c>
      <c r="G65" s="23"/>
    </row>
    <row r="66" spans="1:7" x14ac:dyDescent="0.3">
      <c r="A66" s="22"/>
      <c r="B66" s="31" t="s">
        <v>68</v>
      </c>
      <c r="C66" s="24">
        <v>0</v>
      </c>
      <c r="D66" s="32">
        <v>-116.08</v>
      </c>
      <c r="E66" s="32">
        <v>10.99</v>
      </c>
      <c r="F66" s="33">
        <v>-1.01</v>
      </c>
      <c r="G66" s="23"/>
    </row>
    <row r="67" spans="1:7" x14ac:dyDescent="0.3">
      <c r="A67" s="22">
        <v>9</v>
      </c>
      <c r="B67" s="31">
        <v>8</v>
      </c>
      <c r="C67" s="24">
        <v>0</v>
      </c>
      <c r="D67" s="32">
        <v>-116.08</v>
      </c>
      <c r="E67" s="32">
        <v>10.7</v>
      </c>
      <c r="F67" s="32">
        <v>-0.28000000000000003</v>
      </c>
      <c r="G67" s="23" t="s">
        <v>280</v>
      </c>
    </row>
    <row r="68" spans="1:7" x14ac:dyDescent="0.3">
      <c r="A68" s="22"/>
      <c r="B68" s="31">
        <v>9</v>
      </c>
      <c r="C68" s="24">
        <v>6.8000000000000005E-2</v>
      </c>
      <c r="D68" s="32">
        <v>-116.09</v>
      </c>
      <c r="E68" s="32">
        <v>10.130000000000001</v>
      </c>
      <c r="F68" s="32">
        <v>0.43</v>
      </c>
      <c r="G68" s="23"/>
    </row>
    <row r="69" spans="1:7" x14ac:dyDescent="0.3">
      <c r="A69" s="22"/>
      <c r="B69" s="31" t="s">
        <v>61</v>
      </c>
      <c r="C69" s="24">
        <v>0</v>
      </c>
      <c r="D69" s="33">
        <v>-116.08</v>
      </c>
      <c r="E69" s="32">
        <v>10.7</v>
      </c>
      <c r="F69" s="32">
        <v>-0.28000000000000003</v>
      </c>
      <c r="G69" s="23"/>
    </row>
    <row r="70" spans="1:7" x14ac:dyDescent="0.3">
      <c r="A70" s="22"/>
      <c r="B70" s="31" t="s">
        <v>62</v>
      </c>
      <c r="C70" s="24">
        <v>6.8000000000000005E-2</v>
      </c>
      <c r="D70" s="33">
        <v>-116.09</v>
      </c>
      <c r="E70" s="32">
        <v>10.130000000000001</v>
      </c>
      <c r="F70" s="32">
        <v>0.43</v>
      </c>
      <c r="G70" s="23"/>
    </row>
    <row r="71" spans="1:7" x14ac:dyDescent="0.3">
      <c r="A71" s="22"/>
      <c r="B71" s="31" t="s">
        <v>65</v>
      </c>
      <c r="C71" s="24">
        <v>0</v>
      </c>
      <c r="D71" s="32">
        <v>-116.08</v>
      </c>
      <c r="E71" s="33">
        <v>10.7</v>
      </c>
      <c r="F71" s="32">
        <v>-0.28000000000000003</v>
      </c>
      <c r="G71" s="23"/>
    </row>
    <row r="72" spans="1:7" x14ac:dyDescent="0.3">
      <c r="A72" s="22"/>
      <c r="B72" s="31" t="s">
        <v>66</v>
      </c>
      <c r="C72" s="24">
        <v>6.8000000000000005E-2</v>
      </c>
      <c r="D72" s="32">
        <v>-116.09</v>
      </c>
      <c r="E72" s="33">
        <v>10.130000000000001</v>
      </c>
      <c r="F72" s="32">
        <v>0.43</v>
      </c>
      <c r="G72" s="23"/>
    </row>
    <row r="73" spans="1:7" x14ac:dyDescent="0.3">
      <c r="A73" s="22"/>
      <c r="B73" s="31" t="s">
        <v>67</v>
      </c>
      <c r="C73" s="24">
        <v>6.8000000000000005E-2</v>
      </c>
      <c r="D73" s="32">
        <v>-116.09</v>
      </c>
      <c r="E73" s="32">
        <v>10.130000000000001</v>
      </c>
      <c r="F73" s="33">
        <v>0.43</v>
      </c>
      <c r="G73" s="23"/>
    </row>
    <row r="74" spans="1:7" x14ac:dyDescent="0.3">
      <c r="A74" s="22"/>
      <c r="B74" s="31" t="s">
        <v>68</v>
      </c>
      <c r="C74" s="24">
        <v>0</v>
      </c>
      <c r="D74" s="32">
        <v>-116.08</v>
      </c>
      <c r="E74" s="32">
        <v>10.7</v>
      </c>
      <c r="F74" s="33">
        <v>-0.28000000000000003</v>
      </c>
      <c r="G74" s="23"/>
    </row>
    <row r="75" spans="1:7" x14ac:dyDescent="0.3">
      <c r="A75" s="22">
        <v>10</v>
      </c>
      <c r="B75" s="31">
        <v>9</v>
      </c>
      <c r="C75" s="24">
        <v>0</v>
      </c>
      <c r="D75" s="32">
        <v>-116.09</v>
      </c>
      <c r="E75" s="32">
        <v>10.44</v>
      </c>
      <c r="F75" s="32">
        <v>0.43</v>
      </c>
      <c r="G75" s="23" t="s">
        <v>280</v>
      </c>
    </row>
    <row r="76" spans="1:7" x14ac:dyDescent="0.3">
      <c r="A76" s="22"/>
      <c r="B76" s="31">
        <v>10</v>
      </c>
      <c r="C76" s="24">
        <v>6.8000000000000005E-2</v>
      </c>
      <c r="D76" s="32">
        <v>-116.09</v>
      </c>
      <c r="E76" s="32">
        <v>9.8699999999999992</v>
      </c>
      <c r="F76" s="32">
        <v>1.1200000000000001</v>
      </c>
      <c r="G76" s="23"/>
    </row>
    <row r="77" spans="1:7" x14ac:dyDescent="0.3">
      <c r="A77" s="22"/>
      <c r="B77" s="31" t="s">
        <v>61</v>
      </c>
      <c r="C77" s="24">
        <v>0</v>
      </c>
      <c r="D77" s="33">
        <v>-116.09</v>
      </c>
      <c r="E77" s="32">
        <v>10.44</v>
      </c>
      <c r="F77" s="32">
        <v>0.43</v>
      </c>
      <c r="G77" s="23"/>
    </row>
    <row r="78" spans="1:7" x14ac:dyDescent="0.3">
      <c r="A78" s="22"/>
      <c r="B78" s="31" t="s">
        <v>62</v>
      </c>
      <c r="C78" s="24">
        <v>6.8000000000000005E-2</v>
      </c>
      <c r="D78" s="33">
        <v>-116.09</v>
      </c>
      <c r="E78" s="32">
        <v>9.8699999999999992</v>
      </c>
      <c r="F78" s="32">
        <v>1.1200000000000001</v>
      </c>
      <c r="G78" s="23"/>
    </row>
    <row r="79" spans="1:7" x14ac:dyDescent="0.3">
      <c r="A79" s="22"/>
      <c r="B79" s="31" t="s">
        <v>65</v>
      </c>
      <c r="C79" s="24">
        <v>0</v>
      </c>
      <c r="D79" s="32">
        <v>-116.09</v>
      </c>
      <c r="E79" s="33">
        <v>10.44</v>
      </c>
      <c r="F79" s="32">
        <v>0.43</v>
      </c>
      <c r="G79" s="23"/>
    </row>
    <row r="80" spans="1:7" x14ac:dyDescent="0.3">
      <c r="A80" s="22"/>
      <c r="B80" s="31" t="s">
        <v>66</v>
      </c>
      <c r="C80" s="24">
        <v>6.8000000000000005E-2</v>
      </c>
      <c r="D80" s="32">
        <v>-116.09</v>
      </c>
      <c r="E80" s="33">
        <v>9.8699999999999992</v>
      </c>
      <c r="F80" s="32">
        <v>1.1200000000000001</v>
      </c>
      <c r="G80" s="23"/>
    </row>
    <row r="81" spans="1:7" x14ac:dyDescent="0.3">
      <c r="A81" s="22"/>
      <c r="B81" s="31" t="s">
        <v>67</v>
      </c>
      <c r="C81" s="24">
        <v>6.8000000000000005E-2</v>
      </c>
      <c r="D81" s="32">
        <v>-116.09</v>
      </c>
      <c r="E81" s="32">
        <v>9.8699999999999992</v>
      </c>
      <c r="F81" s="33">
        <v>1.1200000000000001</v>
      </c>
      <c r="G81" s="23"/>
    </row>
    <row r="82" spans="1:7" x14ac:dyDescent="0.3">
      <c r="A82" s="22"/>
      <c r="B82" s="31" t="s">
        <v>68</v>
      </c>
      <c r="C82" s="24">
        <v>0</v>
      </c>
      <c r="D82" s="32">
        <v>-116.09</v>
      </c>
      <c r="E82" s="32">
        <v>10.44</v>
      </c>
      <c r="F82" s="33">
        <v>0.43</v>
      </c>
      <c r="G82" s="23"/>
    </row>
    <row r="83" spans="1:7" x14ac:dyDescent="0.3">
      <c r="A83" s="22">
        <v>11</v>
      </c>
      <c r="B83" s="31">
        <v>10</v>
      </c>
      <c r="C83" s="24">
        <v>0</v>
      </c>
      <c r="D83" s="32">
        <v>-116.09</v>
      </c>
      <c r="E83" s="32">
        <v>10.199999999999999</v>
      </c>
      <c r="F83" s="32">
        <v>1.1200000000000001</v>
      </c>
      <c r="G83" s="23" t="s">
        <v>280</v>
      </c>
    </row>
    <row r="84" spans="1:7" x14ac:dyDescent="0.3">
      <c r="A84" s="22"/>
      <c r="B84" s="31">
        <v>11</v>
      </c>
      <c r="C84" s="24">
        <v>6.8000000000000005E-2</v>
      </c>
      <c r="D84" s="32">
        <v>-116.09</v>
      </c>
      <c r="E84" s="32">
        <v>9.6300000000000008</v>
      </c>
      <c r="F84" s="32">
        <v>1.8</v>
      </c>
      <c r="G84" s="23"/>
    </row>
    <row r="85" spans="1:7" x14ac:dyDescent="0.3">
      <c r="A85" s="22"/>
      <c r="B85" s="31" t="s">
        <v>61</v>
      </c>
      <c r="C85" s="24">
        <v>0</v>
      </c>
      <c r="D85" s="33">
        <v>-116.09</v>
      </c>
      <c r="E85" s="32">
        <v>10.199999999999999</v>
      </c>
      <c r="F85" s="32">
        <v>1.1200000000000001</v>
      </c>
      <c r="G85" s="23"/>
    </row>
    <row r="86" spans="1:7" x14ac:dyDescent="0.3">
      <c r="A86" s="22"/>
      <c r="B86" s="31" t="s">
        <v>62</v>
      </c>
      <c r="C86" s="24">
        <v>6.8000000000000005E-2</v>
      </c>
      <c r="D86" s="33">
        <v>-116.09</v>
      </c>
      <c r="E86" s="32">
        <v>9.6300000000000008</v>
      </c>
      <c r="F86" s="32">
        <v>1.8</v>
      </c>
      <c r="G86" s="23"/>
    </row>
    <row r="87" spans="1:7" x14ac:dyDescent="0.3">
      <c r="A87" s="22"/>
      <c r="B87" s="31" t="s">
        <v>65</v>
      </c>
      <c r="C87" s="24">
        <v>0</v>
      </c>
      <c r="D87" s="32">
        <v>-116.09</v>
      </c>
      <c r="E87" s="33">
        <v>10.199999999999999</v>
      </c>
      <c r="F87" s="32">
        <v>1.1200000000000001</v>
      </c>
      <c r="G87" s="23"/>
    </row>
    <row r="88" spans="1:7" x14ac:dyDescent="0.3">
      <c r="A88" s="22"/>
      <c r="B88" s="31" t="s">
        <v>66</v>
      </c>
      <c r="C88" s="24">
        <v>6.8000000000000005E-2</v>
      </c>
      <c r="D88" s="32">
        <v>-116.09</v>
      </c>
      <c r="E88" s="33">
        <v>9.6300000000000008</v>
      </c>
      <c r="F88" s="32">
        <v>1.8</v>
      </c>
      <c r="G88" s="23"/>
    </row>
    <row r="89" spans="1:7" x14ac:dyDescent="0.3">
      <c r="A89" s="22"/>
      <c r="B89" s="31" t="s">
        <v>67</v>
      </c>
      <c r="C89" s="24">
        <v>6.8000000000000005E-2</v>
      </c>
      <c r="D89" s="32">
        <v>-116.09</v>
      </c>
      <c r="E89" s="32">
        <v>9.6300000000000008</v>
      </c>
      <c r="F89" s="33">
        <v>1.8</v>
      </c>
      <c r="G89" s="23"/>
    </row>
    <row r="90" spans="1:7" x14ac:dyDescent="0.3">
      <c r="A90" s="22"/>
      <c r="B90" s="31" t="s">
        <v>68</v>
      </c>
      <c r="C90" s="24">
        <v>0</v>
      </c>
      <c r="D90" s="32">
        <v>-116.09</v>
      </c>
      <c r="E90" s="32">
        <v>10.199999999999999</v>
      </c>
      <c r="F90" s="33">
        <v>1.1200000000000001</v>
      </c>
      <c r="G90" s="23"/>
    </row>
    <row r="91" spans="1:7" x14ac:dyDescent="0.3">
      <c r="A91" s="22">
        <v>12</v>
      </c>
      <c r="B91" s="31">
        <v>11</v>
      </c>
      <c r="C91" s="24">
        <v>0</v>
      </c>
      <c r="D91" s="32">
        <v>-116.09</v>
      </c>
      <c r="E91" s="32">
        <v>9.9700000000000006</v>
      </c>
      <c r="F91" s="32">
        <v>1.8</v>
      </c>
      <c r="G91" s="23" t="s">
        <v>280</v>
      </c>
    </row>
    <row r="92" spans="1:7" x14ac:dyDescent="0.3">
      <c r="A92" s="22"/>
      <c r="B92" s="31">
        <v>12</v>
      </c>
      <c r="C92" s="24">
        <v>6.8000000000000005E-2</v>
      </c>
      <c r="D92" s="32">
        <v>-116.1</v>
      </c>
      <c r="E92" s="32">
        <v>9.4</v>
      </c>
      <c r="F92" s="32">
        <v>2.46</v>
      </c>
      <c r="G92" s="23"/>
    </row>
    <row r="93" spans="1:7" x14ac:dyDescent="0.3">
      <c r="A93" s="22"/>
      <c r="B93" s="31" t="s">
        <v>61</v>
      </c>
      <c r="C93" s="24">
        <v>0</v>
      </c>
      <c r="D93" s="33">
        <v>-116.09</v>
      </c>
      <c r="E93" s="32">
        <v>9.9700000000000006</v>
      </c>
      <c r="F93" s="32">
        <v>1.8</v>
      </c>
      <c r="G93" s="23"/>
    </row>
    <row r="94" spans="1:7" x14ac:dyDescent="0.3">
      <c r="A94" s="22"/>
      <c r="B94" s="31" t="s">
        <v>62</v>
      </c>
      <c r="C94" s="24">
        <v>6.8000000000000005E-2</v>
      </c>
      <c r="D94" s="33">
        <v>-116.1</v>
      </c>
      <c r="E94" s="32">
        <v>9.4</v>
      </c>
      <c r="F94" s="32">
        <v>2.46</v>
      </c>
      <c r="G94" s="23"/>
    </row>
    <row r="95" spans="1:7" x14ac:dyDescent="0.3">
      <c r="A95" s="22"/>
      <c r="B95" s="31" t="s">
        <v>65</v>
      </c>
      <c r="C95" s="24">
        <v>0</v>
      </c>
      <c r="D95" s="32">
        <v>-116.09</v>
      </c>
      <c r="E95" s="33">
        <v>9.9700000000000006</v>
      </c>
      <c r="F95" s="32">
        <v>1.8</v>
      </c>
      <c r="G95" s="23"/>
    </row>
    <row r="96" spans="1:7" x14ac:dyDescent="0.3">
      <c r="A96" s="22"/>
      <c r="B96" s="31" t="s">
        <v>66</v>
      </c>
      <c r="C96" s="24">
        <v>6.8000000000000005E-2</v>
      </c>
      <c r="D96" s="32">
        <v>-116.1</v>
      </c>
      <c r="E96" s="33">
        <v>9.4</v>
      </c>
      <c r="F96" s="32">
        <v>2.46</v>
      </c>
      <c r="G96" s="23"/>
    </row>
    <row r="97" spans="1:7" x14ac:dyDescent="0.3">
      <c r="A97" s="22"/>
      <c r="B97" s="31" t="s">
        <v>67</v>
      </c>
      <c r="C97" s="24">
        <v>6.8000000000000005E-2</v>
      </c>
      <c r="D97" s="32">
        <v>-116.1</v>
      </c>
      <c r="E97" s="32">
        <v>9.4</v>
      </c>
      <c r="F97" s="33">
        <v>2.46</v>
      </c>
      <c r="G97" s="23"/>
    </row>
    <row r="98" spans="1:7" x14ac:dyDescent="0.3">
      <c r="A98" s="22"/>
      <c r="B98" s="31" t="s">
        <v>68</v>
      </c>
      <c r="C98" s="24">
        <v>0</v>
      </c>
      <c r="D98" s="32">
        <v>-116.09</v>
      </c>
      <c r="E98" s="32">
        <v>9.9700000000000006</v>
      </c>
      <c r="F98" s="33">
        <v>1.8</v>
      </c>
      <c r="G98" s="23"/>
    </row>
    <row r="99" spans="1:7" x14ac:dyDescent="0.3">
      <c r="A99" s="22">
        <v>13</v>
      </c>
      <c r="B99" s="31">
        <v>12</v>
      </c>
      <c r="C99" s="24">
        <v>0</v>
      </c>
      <c r="D99" s="32">
        <v>-116.1</v>
      </c>
      <c r="E99" s="32">
        <v>9.76</v>
      </c>
      <c r="F99" s="32">
        <v>2.46</v>
      </c>
      <c r="G99" s="23" t="s">
        <v>280</v>
      </c>
    </row>
    <row r="100" spans="1:7" x14ac:dyDescent="0.3">
      <c r="A100" s="22"/>
      <c r="B100" s="31">
        <v>13</v>
      </c>
      <c r="C100" s="24">
        <v>6.8000000000000005E-2</v>
      </c>
      <c r="D100" s="32">
        <v>-116.1</v>
      </c>
      <c r="E100" s="32">
        <v>9.19</v>
      </c>
      <c r="F100" s="32">
        <v>3.1</v>
      </c>
      <c r="G100" s="23"/>
    </row>
    <row r="101" spans="1:7" x14ac:dyDescent="0.3">
      <c r="A101" s="22"/>
      <c r="B101" s="31" t="s">
        <v>61</v>
      </c>
      <c r="C101" s="24">
        <v>0</v>
      </c>
      <c r="D101" s="33">
        <v>-116.1</v>
      </c>
      <c r="E101" s="32">
        <v>9.76</v>
      </c>
      <c r="F101" s="32">
        <v>2.46</v>
      </c>
      <c r="G101" s="23"/>
    </row>
    <row r="102" spans="1:7" x14ac:dyDescent="0.3">
      <c r="A102" s="22"/>
      <c r="B102" s="31" t="s">
        <v>62</v>
      </c>
      <c r="C102" s="24">
        <v>6.8000000000000005E-2</v>
      </c>
      <c r="D102" s="33">
        <v>-116.1</v>
      </c>
      <c r="E102" s="32">
        <v>9.19</v>
      </c>
      <c r="F102" s="32">
        <v>3.1</v>
      </c>
      <c r="G102" s="23"/>
    </row>
    <row r="103" spans="1:7" x14ac:dyDescent="0.3">
      <c r="A103" s="22"/>
      <c r="B103" s="31" t="s">
        <v>65</v>
      </c>
      <c r="C103" s="24">
        <v>0</v>
      </c>
      <c r="D103" s="32">
        <v>-116.1</v>
      </c>
      <c r="E103" s="33">
        <v>9.76</v>
      </c>
      <c r="F103" s="32">
        <v>2.46</v>
      </c>
      <c r="G103" s="23"/>
    </row>
    <row r="104" spans="1:7" x14ac:dyDescent="0.3">
      <c r="A104" s="22"/>
      <c r="B104" s="31" t="s">
        <v>66</v>
      </c>
      <c r="C104" s="24">
        <v>6.8000000000000005E-2</v>
      </c>
      <c r="D104" s="32">
        <v>-116.1</v>
      </c>
      <c r="E104" s="33">
        <v>9.19</v>
      </c>
      <c r="F104" s="32">
        <v>3.1</v>
      </c>
      <c r="G104" s="23"/>
    </row>
    <row r="105" spans="1:7" x14ac:dyDescent="0.3">
      <c r="A105" s="22"/>
      <c r="B105" s="31" t="s">
        <v>67</v>
      </c>
      <c r="C105" s="24">
        <v>6.8000000000000005E-2</v>
      </c>
      <c r="D105" s="32">
        <v>-116.1</v>
      </c>
      <c r="E105" s="32">
        <v>9.19</v>
      </c>
      <c r="F105" s="33">
        <v>3.1</v>
      </c>
      <c r="G105" s="23"/>
    </row>
    <row r="106" spans="1:7" x14ac:dyDescent="0.3">
      <c r="A106" s="22"/>
      <c r="B106" s="31" t="s">
        <v>68</v>
      </c>
      <c r="C106" s="24">
        <v>0</v>
      </c>
      <c r="D106" s="32">
        <v>-116.1</v>
      </c>
      <c r="E106" s="32">
        <v>9.76</v>
      </c>
      <c r="F106" s="33">
        <v>2.46</v>
      </c>
      <c r="G106" s="23"/>
    </row>
    <row r="107" spans="1:7" x14ac:dyDescent="0.3">
      <c r="A107" s="22">
        <v>14</v>
      </c>
      <c r="B107" s="31">
        <v>13</v>
      </c>
      <c r="C107" s="24">
        <v>0</v>
      </c>
      <c r="D107" s="32">
        <v>-116.1</v>
      </c>
      <c r="E107" s="32">
        <v>9.56</v>
      </c>
      <c r="F107" s="32">
        <v>3.1</v>
      </c>
      <c r="G107" s="23" t="s">
        <v>280</v>
      </c>
    </row>
    <row r="108" spans="1:7" x14ac:dyDescent="0.3">
      <c r="A108" s="22"/>
      <c r="B108" s="31">
        <v>14</v>
      </c>
      <c r="C108" s="24">
        <v>6.8000000000000005E-2</v>
      </c>
      <c r="D108" s="32">
        <v>-116.1</v>
      </c>
      <c r="E108" s="32">
        <v>8.98</v>
      </c>
      <c r="F108" s="32">
        <v>3.74</v>
      </c>
      <c r="G108" s="23"/>
    </row>
    <row r="109" spans="1:7" x14ac:dyDescent="0.3">
      <c r="A109" s="22"/>
      <c r="B109" s="31" t="s">
        <v>61</v>
      </c>
      <c r="C109" s="24">
        <v>0</v>
      </c>
      <c r="D109" s="33">
        <v>-116.1</v>
      </c>
      <c r="E109" s="32">
        <v>9.56</v>
      </c>
      <c r="F109" s="32">
        <v>3.1</v>
      </c>
      <c r="G109" s="23"/>
    </row>
    <row r="110" spans="1:7" x14ac:dyDescent="0.3">
      <c r="A110" s="22"/>
      <c r="B110" s="31" t="s">
        <v>62</v>
      </c>
      <c r="C110" s="24">
        <v>6.8000000000000005E-2</v>
      </c>
      <c r="D110" s="33">
        <v>-116.1</v>
      </c>
      <c r="E110" s="32">
        <v>8.98</v>
      </c>
      <c r="F110" s="32">
        <v>3.74</v>
      </c>
      <c r="G110" s="23"/>
    </row>
    <row r="111" spans="1:7" x14ac:dyDescent="0.3">
      <c r="A111" s="22"/>
      <c r="B111" s="31" t="s">
        <v>65</v>
      </c>
      <c r="C111" s="24">
        <v>0</v>
      </c>
      <c r="D111" s="32">
        <v>-116.1</v>
      </c>
      <c r="E111" s="33">
        <v>9.56</v>
      </c>
      <c r="F111" s="32">
        <v>3.1</v>
      </c>
      <c r="G111" s="23"/>
    </row>
    <row r="112" spans="1:7" x14ac:dyDescent="0.3">
      <c r="A112" s="22"/>
      <c r="B112" s="31" t="s">
        <v>66</v>
      </c>
      <c r="C112" s="24">
        <v>6.8000000000000005E-2</v>
      </c>
      <c r="D112" s="32">
        <v>-116.1</v>
      </c>
      <c r="E112" s="33">
        <v>8.98</v>
      </c>
      <c r="F112" s="32">
        <v>3.74</v>
      </c>
      <c r="G112" s="23"/>
    </row>
    <row r="113" spans="1:7" x14ac:dyDescent="0.3">
      <c r="A113" s="22"/>
      <c r="B113" s="31" t="s">
        <v>67</v>
      </c>
      <c r="C113" s="24">
        <v>6.8000000000000005E-2</v>
      </c>
      <c r="D113" s="32">
        <v>-116.1</v>
      </c>
      <c r="E113" s="32">
        <v>8.98</v>
      </c>
      <c r="F113" s="33">
        <v>3.74</v>
      </c>
      <c r="G113" s="23"/>
    </row>
    <row r="114" spans="1:7" x14ac:dyDescent="0.3">
      <c r="A114" s="22"/>
      <c r="B114" s="31" t="s">
        <v>68</v>
      </c>
      <c r="C114" s="24">
        <v>0</v>
      </c>
      <c r="D114" s="32">
        <v>-116.1</v>
      </c>
      <c r="E114" s="32">
        <v>9.56</v>
      </c>
      <c r="F114" s="33">
        <v>3.1</v>
      </c>
      <c r="G114" s="23"/>
    </row>
    <row r="115" spans="1:7" x14ac:dyDescent="0.3">
      <c r="A115" s="22">
        <v>15</v>
      </c>
      <c r="B115" s="31">
        <v>14</v>
      </c>
      <c r="C115" s="24">
        <v>0</v>
      </c>
      <c r="D115" s="32">
        <v>-116.1</v>
      </c>
      <c r="E115" s="32">
        <v>9.3699999999999992</v>
      </c>
      <c r="F115" s="32">
        <v>3.74</v>
      </c>
      <c r="G115" s="23" t="s">
        <v>280</v>
      </c>
    </row>
    <row r="116" spans="1:7" x14ac:dyDescent="0.3">
      <c r="A116" s="22"/>
      <c r="B116" s="31">
        <v>15</v>
      </c>
      <c r="C116" s="24">
        <v>6.8000000000000005E-2</v>
      </c>
      <c r="D116" s="32">
        <v>-116.11</v>
      </c>
      <c r="E116" s="32">
        <v>8.7899999999999991</v>
      </c>
      <c r="F116" s="32">
        <v>4.3499999999999996</v>
      </c>
      <c r="G116" s="23"/>
    </row>
    <row r="117" spans="1:7" x14ac:dyDescent="0.3">
      <c r="A117" s="22"/>
      <c r="B117" s="31" t="s">
        <v>61</v>
      </c>
      <c r="C117" s="24">
        <v>0</v>
      </c>
      <c r="D117" s="33">
        <v>-116.1</v>
      </c>
      <c r="E117" s="32">
        <v>9.3699999999999992</v>
      </c>
      <c r="F117" s="32">
        <v>3.74</v>
      </c>
      <c r="G117" s="23"/>
    </row>
    <row r="118" spans="1:7" x14ac:dyDescent="0.3">
      <c r="A118" s="22"/>
      <c r="B118" s="31" t="s">
        <v>62</v>
      </c>
      <c r="C118" s="24">
        <v>6.8000000000000005E-2</v>
      </c>
      <c r="D118" s="33">
        <v>-116.11</v>
      </c>
      <c r="E118" s="32">
        <v>8.7899999999999991</v>
      </c>
      <c r="F118" s="32">
        <v>4.3499999999999996</v>
      </c>
      <c r="G118" s="23"/>
    </row>
    <row r="119" spans="1:7" x14ac:dyDescent="0.3">
      <c r="A119" s="22"/>
      <c r="B119" s="31" t="s">
        <v>65</v>
      </c>
      <c r="C119" s="24">
        <v>0</v>
      </c>
      <c r="D119" s="32">
        <v>-116.1</v>
      </c>
      <c r="E119" s="33">
        <v>9.3699999999999992</v>
      </c>
      <c r="F119" s="32">
        <v>3.74</v>
      </c>
      <c r="G119" s="23"/>
    </row>
    <row r="120" spans="1:7" x14ac:dyDescent="0.3">
      <c r="A120" s="22"/>
      <c r="B120" s="31" t="s">
        <v>66</v>
      </c>
      <c r="C120" s="24">
        <v>6.8000000000000005E-2</v>
      </c>
      <c r="D120" s="32">
        <v>-116.11</v>
      </c>
      <c r="E120" s="33">
        <v>8.7899999999999991</v>
      </c>
      <c r="F120" s="32">
        <v>4.3499999999999996</v>
      </c>
      <c r="G120" s="23"/>
    </row>
    <row r="121" spans="1:7" x14ac:dyDescent="0.3">
      <c r="A121" s="22"/>
      <c r="B121" s="31" t="s">
        <v>67</v>
      </c>
      <c r="C121" s="24">
        <v>6.8000000000000005E-2</v>
      </c>
      <c r="D121" s="32">
        <v>-116.11</v>
      </c>
      <c r="E121" s="32">
        <v>8.7899999999999991</v>
      </c>
      <c r="F121" s="33">
        <v>4.3499999999999996</v>
      </c>
      <c r="G121" s="23"/>
    </row>
    <row r="122" spans="1:7" x14ac:dyDescent="0.3">
      <c r="A122" s="22"/>
      <c r="B122" s="31" t="s">
        <v>68</v>
      </c>
      <c r="C122" s="24">
        <v>0</v>
      </c>
      <c r="D122" s="32">
        <v>-116.1</v>
      </c>
      <c r="E122" s="32">
        <v>9.3699999999999992</v>
      </c>
      <c r="F122" s="33">
        <v>3.74</v>
      </c>
      <c r="G122" s="23"/>
    </row>
    <row r="123" spans="1:7" x14ac:dyDescent="0.3">
      <c r="A123" s="22">
        <v>16</v>
      </c>
      <c r="B123" s="31">
        <v>15</v>
      </c>
      <c r="C123" s="24">
        <v>0</v>
      </c>
      <c r="D123" s="32">
        <v>-116.11</v>
      </c>
      <c r="E123" s="32">
        <v>9.1999999999999993</v>
      </c>
      <c r="F123" s="32">
        <v>4.3499999999999996</v>
      </c>
      <c r="G123" s="23" t="s">
        <v>280</v>
      </c>
    </row>
    <row r="124" spans="1:7" x14ac:dyDescent="0.3">
      <c r="A124" s="22"/>
      <c r="B124" s="31">
        <v>16</v>
      </c>
      <c r="C124" s="24">
        <v>6.8000000000000005E-2</v>
      </c>
      <c r="D124" s="32">
        <v>-116.11</v>
      </c>
      <c r="E124" s="32">
        <v>8.6199999999999992</v>
      </c>
      <c r="F124" s="32">
        <v>4.96</v>
      </c>
      <c r="G124" s="23"/>
    </row>
    <row r="125" spans="1:7" x14ac:dyDescent="0.3">
      <c r="A125" s="22"/>
      <c r="B125" s="31" t="s">
        <v>61</v>
      </c>
      <c r="C125" s="24">
        <v>0</v>
      </c>
      <c r="D125" s="33">
        <v>-116.11</v>
      </c>
      <c r="E125" s="32">
        <v>9.1999999999999993</v>
      </c>
      <c r="F125" s="32">
        <v>4.3499999999999996</v>
      </c>
      <c r="G125" s="23"/>
    </row>
    <row r="126" spans="1:7" x14ac:dyDescent="0.3">
      <c r="A126" s="22"/>
      <c r="B126" s="31" t="s">
        <v>62</v>
      </c>
      <c r="C126" s="24">
        <v>6.8000000000000005E-2</v>
      </c>
      <c r="D126" s="33">
        <v>-116.11</v>
      </c>
      <c r="E126" s="32">
        <v>8.6199999999999992</v>
      </c>
      <c r="F126" s="32">
        <v>4.96</v>
      </c>
      <c r="G126" s="23"/>
    </row>
    <row r="127" spans="1:7" x14ac:dyDescent="0.3">
      <c r="A127" s="22"/>
      <c r="B127" s="31" t="s">
        <v>65</v>
      </c>
      <c r="C127" s="24">
        <v>0</v>
      </c>
      <c r="D127" s="32">
        <v>-116.11</v>
      </c>
      <c r="E127" s="33">
        <v>9.1999999999999993</v>
      </c>
      <c r="F127" s="32">
        <v>4.3499999999999996</v>
      </c>
      <c r="G127" s="23"/>
    </row>
    <row r="128" spans="1:7" x14ac:dyDescent="0.3">
      <c r="A128" s="22"/>
      <c r="B128" s="31" t="s">
        <v>66</v>
      </c>
      <c r="C128" s="24">
        <v>6.8000000000000005E-2</v>
      </c>
      <c r="D128" s="32">
        <v>-116.11</v>
      </c>
      <c r="E128" s="33">
        <v>8.6199999999999992</v>
      </c>
      <c r="F128" s="32">
        <v>4.96</v>
      </c>
      <c r="G128" s="23"/>
    </row>
    <row r="129" spans="1:7" x14ac:dyDescent="0.3">
      <c r="A129" s="22"/>
      <c r="B129" s="31" t="s">
        <v>67</v>
      </c>
      <c r="C129" s="24">
        <v>6.8000000000000005E-2</v>
      </c>
      <c r="D129" s="32">
        <v>-116.11</v>
      </c>
      <c r="E129" s="32">
        <v>8.6199999999999992</v>
      </c>
      <c r="F129" s="33">
        <v>4.96</v>
      </c>
      <c r="G129" s="23"/>
    </row>
    <row r="130" spans="1:7" x14ac:dyDescent="0.3">
      <c r="A130" s="22"/>
      <c r="B130" s="31" t="s">
        <v>68</v>
      </c>
      <c r="C130" s="24">
        <v>0</v>
      </c>
      <c r="D130" s="32">
        <v>-116.11</v>
      </c>
      <c r="E130" s="32">
        <v>9.1999999999999993</v>
      </c>
      <c r="F130" s="33">
        <v>4.3499999999999996</v>
      </c>
      <c r="G130" s="23"/>
    </row>
    <row r="131" spans="1:7" x14ac:dyDescent="0.3">
      <c r="A131" s="22">
        <v>17</v>
      </c>
      <c r="B131" s="31">
        <v>16</v>
      </c>
      <c r="C131" s="24">
        <v>0</v>
      </c>
      <c r="D131" s="32">
        <v>-116.11</v>
      </c>
      <c r="E131" s="32">
        <v>9.07</v>
      </c>
      <c r="F131" s="32">
        <v>4.96</v>
      </c>
      <c r="G131" s="23" t="s">
        <v>280</v>
      </c>
    </row>
    <row r="132" spans="1:7" x14ac:dyDescent="0.3">
      <c r="A132" s="22"/>
      <c r="B132" s="31">
        <v>17</v>
      </c>
      <c r="C132" s="24">
        <v>6.8000000000000005E-2</v>
      </c>
      <c r="D132" s="32">
        <v>-116.12</v>
      </c>
      <c r="E132" s="32">
        <v>8.49</v>
      </c>
      <c r="F132" s="32">
        <v>5.56</v>
      </c>
      <c r="G132" s="23"/>
    </row>
    <row r="133" spans="1:7" x14ac:dyDescent="0.3">
      <c r="A133" s="22"/>
      <c r="B133" s="31" t="s">
        <v>61</v>
      </c>
      <c r="C133" s="24">
        <v>0</v>
      </c>
      <c r="D133" s="33">
        <v>-116.11</v>
      </c>
      <c r="E133" s="32">
        <v>9.07</v>
      </c>
      <c r="F133" s="32">
        <v>4.96</v>
      </c>
      <c r="G133" s="23"/>
    </row>
    <row r="134" spans="1:7" x14ac:dyDescent="0.3">
      <c r="A134" s="22"/>
      <c r="B134" s="31" t="s">
        <v>62</v>
      </c>
      <c r="C134" s="24">
        <v>6.8000000000000005E-2</v>
      </c>
      <c r="D134" s="33">
        <v>-116.12</v>
      </c>
      <c r="E134" s="32">
        <v>8.49</v>
      </c>
      <c r="F134" s="32">
        <v>5.56</v>
      </c>
      <c r="G134" s="23"/>
    </row>
    <row r="135" spans="1:7" x14ac:dyDescent="0.3">
      <c r="A135" s="22"/>
      <c r="B135" s="31" t="s">
        <v>65</v>
      </c>
      <c r="C135" s="24">
        <v>0</v>
      </c>
      <c r="D135" s="32">
        <v>-116.11</v>
      </c>
      <c r="E135" s="33">
        <v>9.07</v>
      </c>
      <c r="F135" s="32">
        <v>4.96</v>
      </c>
      <c r="G135" s="23"/>
    </row>
    <row r="136" spans="1:7" x14ac:dyDescent="0.3">
      <c r="A136" s="22"/>
      <c r="B136" s="31" t="s">
        <v>66</v>
      </c>
      <c r="C136" s="24">
        <v>6.8000000000000005E-2</v>
      </c>
      <c r="D136" s="32">
        <v>-116.12</v>
      </c>
      <c r="E136" s="33">
        <v>8.49</v>
      </c>
      <c r="F136" s="32">
        <v>5.56</v>
      </c>
      <c r="G136" s="23"/>
    </row>
    <row r="137" spans="1:7" x14ac:dyDescent="0.3">
      <c r="A137" s="22"/>
      <c r="B137" s="31" t="s">
        <v>67</v>
      </c>
      <c r="C137" s="24">
        <v>6.8000000000000005E-2</v>
      </c>
      <c r="D137" s="32">
        <v>-116.12</v>
      </c>
      <c r="E137" s="32">
        <v>8.49</v>
      </c>
      <c r="F137" s="33">
        <v>5.56</v>
      </c>
      <c r="G137" s="23"/>
    </row>
    <row r="138" spans="1:7" x14ac:dyDescent="0.3">
      <c r="A138" s="22"/>
      <c r="B138" s="31" t="s">
        <v>68</v>
      </c>
      <c r="C138" s="24">
        <v>0</v>
      </c>
      <c r="D138" s="32">
        <v>-116.11</v>
      </c>
      <c r="E138" s="32">
        <v>9.07</v>
      </c>
      <c r="F138" s="33">
        <v>4.96</v>
      </c>
      <c r="G138" s="23"/>
    </row>
    <row r="139" spans="1:7" x14ac:dyDescent="0.3">
      <c r="A139" s="22">
        <v>18</v>
      </c>
      <c r="B139" s="31">
        <v>17</v>
      </c>
      <c r="C139" s="24">
        <v>0</v>
      </c>
      <c r="D139" s="32">
        <v>-116.11</v>
      </c>
      <c r="E139" s="32">
        <v>8.8000000000000007</v>
      </c>
      <c r="F139" s="32">
        <v>5.56</v>
      </c>
      <c r="G139" s="23" t="s">
        <v>280</v>
      </c>
    </row>
    <row r="140" spans="1:7" x14ac:dyDescent="0.3">
      <c r="A140" s="22"/>
      <c r="B140" s="31">
        <v>226</v>
      </c>
      <c r="C140" s="24">
        <v>0.02</v>
      </c>
      <c r="D140" s="32">
        <v>-116.12</v>
      </c>
      <c r="E140" s="32">
        <v>8.6199999999999992</v>
      </c>
      <c r="F140" s="32">
        <v>5.74</v>
      </c>
      <c r="G140" s="23"/>
    </row>
    <row r="141" spans="1:7" x14ac:dyDescent="0.3">
      <c r="A141" s="22"/>
      <c r="B141" s="31" t="s">
        <v>61</v>
      </c>
      <c r="C141" s="24">
        <v>0</v>
      </c>
      <c r="D141" s="33">
        <v>-116.11</v>
      </c>
      <c r="E141" s="32">
        <v>8.8000000000000007</v>
      </c>
      <c r="F141" s="32">
        <v>5.56</v>
      </c>
      <c r="G141" s="23"/>
    </row>
    <row r="142" spans="1:7" x14ac:dyDescent="0.3">
      <c r="A142" s="22"/>
      <c r="B142" s="31" t="s">
        <v>62</v>
      </c>
      <c r="C142" s="24">
        <v>0.02</v>
      </c>
      <c r="D142" s="33">
        <v>-116.12</v>
      </c>
      <c r="E142" s="32">
        <v>8.6199999999999992</v>
      </c>
      <c r="F142" s="32">
        <v>5.74</v>
      </c>
      <c r="G142" s="23"/>
    </row>
    <row r="143" spans="1:7" x14ac:dyDescent="0.3">
      <c r="A143" s="22"/>
      <c r="B143" s="31" t="s">
        <v>65</v>
      </c>
      <c r="C143" s="24">
        <v>0</v>
      </c>
      <c r="D143" s="32">
        <v>-116.11</v>
      </c>
      <c r="E143" s="33">
        <v>8.8000000000000007</v>
      </c>
      <c r="F143" s="32">
        <v>5.56</v>
      </c>
      <c r="G143" s="23"/>
    </row>
    <row r="144" spans="1:7" x14ac:dyDescent="0.3">
      <c r="A144" s="22"/>
      <c r="B144" s="31" t="s">
        <v>66</v>
      </c>
      <c r="C144" s="24">
        <v>0.02</v>
      </c>
      <c r="D144" s="32">
        <v>-116.12</v>
      </c>
      <c r="E144" s="33">
        <v>8.6199999999999992</v>
      </c>
      <c r="F144" s="32">
        <v>5.74</v>
      </c>
      <c r="G144" s="23"/>
    </row>
    <row r="145" spans="1:7" x14ac:dyDescent="0.3">
      <c r="A145" s="22"/>
      <c r="B145" s="31" t="s">
        <v>67</v>
      </c>
      <c r="C145" s="24">
        <v>0.02</v>
      </c>
      <c r="D145" s="32">
        <v>-116.12</v>
      </c>
      <c r="E145" s="32">
        <v>8.6199999999999992</v>
      </c>
      <c r="F145" s="33">
        <v>5.74</v>
      </c>
      <c r="G145" s="23"/>
    </row>
    <row r="146" spans="1:7" x14ac:dyDescent="0.3">
      <c r="A146" s="22"/>
      <c r="B146" s="31" t="s">
        <v>68</v>
      </c>
      <c r="C146" s="24">
        <v>0</v>
      </c>
      <c r="D146" s="32">
        <v>-116.11</v>
      </c>
      <c r="E146" s="32">
        <v>8.8000000000000007</v>
      </c>
      <c r="F146" s="33">
        <v>5.56</v>
      </c>
      <c r="G146" s="23"/>
    </row>
    <row r="147" spans="1:7" x14ac:dyDescent="0.3">
      <c r="A147" s="22">
        <v>19</v>
      </c>
      <c r="B147" s="31">
        <v>226</v>
      </c>
      <c r="C147" s="24">
        <v>0</v>
      </c>
      <c r="D147" s="32">
        <v>-228.95</v>
      </c>
      <c r="E147" s="32">
        <v>8.77</v>
      </c>
      <c r="F147" s="32">
        <v>0.09</v>
      </c>
      <c r="G147" s="23" t="s">
        <v>280</v>
      </c>
    </row>
    <row r="148" spans="1:7" x14ac:dyDescent="0.3">
      <c r="A148" s="22"/>
      <c r="B148" s="31">
        <v>18</v>
      </c>
      <c r="C148" s="24">
        <v>4.8000000000000001E-2</v>
      </c>
      <c r="D148" s="32">
        <v>-228.96</v>
      </c>
      <c r="E148" s="32">
        <v>8.3800000000000008</v>
      </c>
      <c r="F148" s="32">
        <v>0.51</v>
      </c>
      <c r="G148" s="23"/>
    </row>
    <row r="149" spans="1:7" x14ac:dyDescent="0.3">
      <c r="A149" s="22"/>
      <c r="B149" s="31" t="s">
        <v>61</v>
      </c>
      <c r="C149" s="24">
        <v>0</v>
      </c>
      <c r="D149" s="33">
        <v>-228.95</v>
      </c>
      <c r="E149" s="32">
        <v>8.77</v>
      </c>
      <c r="F149" s="32">
        <v>0.09</v>
      </c>
      <c r="G149" s="23"/>
    </row>
    <row r="150" spans="1:7" x14ac:dyDescent="0.3">
      <c r="A150" s="22"/>
      <c r="B150" s="31" t="s">
        <v>62</v>
      </c>
      <c r="C150" s="24">
        <v>4.8000000000000001E-2</v>
      </c>
      <c r="D150" s="33">
        <v>-228.96</v>
      </c>
      <c r="E150" s="32">
        <v>8.3800000000000008</v>
      </c>
      <c r="F150" s="32">
        <v>0.51</v>
      </c>
      <c r="G150" s="23"/>
    </row>
    <row r="151" spans="1:7" x14ac:dyDescent="0.3">
      <c r="A151" s="22"/>
      <c r="B151" s="31" t="s">
        <v>65</v>
      </c>
      <c r="C151" s="24">
        <v>0</v>
      </c>
      <c r="D151" s="32">
        <v>-228.95</v>
      </c>
      <c r="E151" s="33">
        <v>8.77</v>
      </c>
      <c r="F151" s="32">
        <v>0.09</v>
      </c>
      <c r="G151" s="23"/>
    </row>
    <row r="152" spans="1:7" x14ac:dyDescent="0.3">
      <c r="A152" s="22"/>
      <c r="B152" s="31" t="s">
        <v>66</v>
      </c>
      <c r="C152" s="24">
        <v>4.8000000000000001E-2</v>
      </c>
      <c r="D152" s="32">
        <v>-228.96</v>
      </c>
      <c r="E152" s="33">
        <v>8.3800000000000008</v>
      </c>
      <c r="F152" s="32">
        <v>0.51</v>
      </c>
      <c r="G152" s="23"/>
    </row>
    <row r="153" spans="1:7" x14ac:dyDescent="0.3">
      <c r="A153" s="22"/>
      <c r="B153" s="31" t="s">
        <v>67</v>
      </c>
      <c r="C153" s="24">
        <v>4.8000000000000001E-2</v>
      </c>
      <c r="D153" s="32">
        <v>-228.96</v>
      </c>
      <c r="E153" s="32">
        <v>8.3800000000000008</v>
      </c>
      <c r="F153" s="33">
        <v>0.51</v>
      </c>
      <c r="G153" s="23"/>
    </row>
    <row r="154" spans="1:7" x14ac:dyDescent="0.3">
      <c r="A154" s="22"/>
      <c r="B154" s="31" t="s">
        <v>68</v>
      </c>
      <c r="C154" s="24">
        <v>0</v>
      </c>
      <c r="D154" s="32">
        <v>-228.95</v>
      </c>
      <c r="E154" s="32">
        <v>8.77</v>
      </c>
      <c r="F154" s="33">
        <v>0.09</v>
      </c>
      <c r="G154" s="23"/>
    </row>
    <row r="155" spans="1:7" x14ac:dyDescent="0.3">
      <c r="A155" s="22">
        <v>20</v>
      </c>
      <c r="B155" s="31">
        <v>18</v>
      </c>
      <c r="C155" s="24">
        <v>0</v>
      </c>
      <c r="D155" s="32">
        <v>-228.96</v>
      </c>
      <c r="E155" s="32">
        <v>8.59</v>
      </c>
      <c r="F155" s="32">
        <v>0.51</v>
      </c>
      <c r="G155" s="23" t="s">
        <v>280</v>
      </c>
    </row>
    <row r="156" spans="1:7" x14ac:dyDescent="0.3">
      <c r="A156" s="22"/>
      <c r="B156" s="31">
        <v>19</v>
      </c>
      <c r="C156" s="24">
        <v>6.8000000000000005E-2</v>
      </c>
      <c r="D156" s="32">
        <v>-228.96</v>
      </c>
      <c r="E156" s="32">
        <v>8.02</v>
      </c>
      <c r="F156" s="32">
        <v>1.07</v>
      </c>
      <c r="G156" s="23"/>
    </row>
    <row r="157" spans="1:7" x14ac:dyDescent="0.3">
      <c r="A157" s="22"/>
      <c r="B157" s="31" t="s">
        <v>61</v>
      </c>
      <c r="C157" s="24">
        <v>0</v>
      </c>
      <c r="D157" s="33">
        <v>-228.96</v>
      </c>
      <c r="E157" s="32">
        <v>8.59</v>
      </c>
      <c r="F157" s="32">
        <v>0.51</v>
      </c>
      <c r="G157" s="23"/>
    </row>
    <row r="158" spans="1:7" x14ac:dyDescent="0.3">
      <c r="A158" s="22"/>
      <c r="B158" s="31" t="s">
        <v>62</v>
      </c>
      <c r="C158" s="24">
        <v>6.8000000000000005E-2</v>
      </c>
      <c r="D158" s="33">
        <v>-228.96</v>
      </c>
      <c r="E158" s="32">
        <v>8.02</v>
      </c>
      <c r="F158" s="32">
        <v>1.07</v>
      </c>
      <c r="G158" s="23"/>
    </row>
    <row r="159" spans="1:7" x14ac:dyDescent="0.3">
      <c r="A159" s="22"/>
      <c r="B159" s="31" t="s">
        <v>65</v>
      </c>
      <c r="C159" s="24">
        <v>0</v>
      </c>
      <c r="D159" s="32">
        <v>-228.96</v>
      </c>
      <c r="E159" s="33">
        <v>8.59</v>
      </c>
      <c r="F159" s="32">
        <v>0.51</v>
      </c>
      <c r="G159" s="23"/>
    </row>
    <row r="160" spans="1:7" x14ac:dyDescent="0.3">
      <c r="A160" s="22"/>
      <c r="B160" s="31" t="s">
        <v>66</v>
      </c>
      <c r="C160" s="24">
        <v>6.8000000000000005E-2</v>
      </c>
      <c r="D160" s="32">
        <v>-228.96</v>
      </c>
      <c r="E160" s="33">
        <v>8.02</v>
      </c>
      <c r="F160" s="32">
        <v>1.07</v>
      </c>
      <c r="G160" s="23"/>
    </row>
    <row r="161" spans="1:7" x14ac:dyDescent="0.3">
      <c r="A161" s="22"/>
      <c r="B161" s="31" t="s">
        <v>67</v>
      </c>
      <c r="C161" s="24">
        <v>6.8000000000000005E-2</v>
      </c>
      <c r="D161" s="32">
        <v>-228.96</v>
      </c>
      <c r="E161" s="32">
        <v>8.02</v>
      </c>
      <c r="F161" s="33">
        <v>1.07</v>
      </c>
      <c r="G161" s="23"/>
    </row>
    <row r="162" spans="1:7" x14ac:dyDescent="0.3">
      <c r="A162" s="22"/>
      <c r="B162" s="31" t="s">
        <v>68</v>
      </c>
      <c r="C162" s="24">
        <v>0</v>
      </c>
      <c r="D162" s="32">
        <v>-228.96</v>
      </c>
      <c r="E162" s="32">
        <v>8.59</v>
      </c>
      <c r="F162" s="33">
        <v>0.51</v>
      </c>
      <c r="G162" s="23"/>
    </row>
    <row r="163" spans="1:7" x14ac:dyDescent="0.3">
      <c r="A163" s="22">
        <v>21</v>
      </c>
      <c r="B163" s="31">
        <v>19</v>
      </c>
      <c r="C163" s="24">
        <v>0</v>
      </c>
      <c r="D163" s="32">
        <v>-228.96</v>
      </c>
      <c r="E163" s="32">
        <v>8.3000000000000007</v>
      </c>
      <c r="F163" s="32">
        <v>1.07</v>
      </c>
      <c r="G163" s="23" t="s">
        <v>280</v>
      </c>
    </row>
    <row r="164" spans="1:7" x14ac:dyDescent="0.3">
      <c r="A164" s="22"/>
      <c r="B164" s="31">
        <v>20</v>
      </c>
      <c r="C164" s="24">
        <v>6.8000000000000005E-2</v>
      </c>
      <c r="D164" s="32">
        <v>-228.96</v>
      </c>
      <c r="E164" s="32">
        <v>7.73</v>
      </c>
      <c r="F164" s="32">
        <v>1.62</v>
      </c>
      <c r="G164" s="23"/>
    </row>
    <row r="165" spans="1:7" x14ac:dyDescent="0.3">
      <c r="A165" s="22"/>
      <c r="B165" s="31" t="s">
        <v>61</v>
      </c>
      <c r="C165" s="24">
        <v>0</v>
      </c>
      <c r="D165" s="33">
        <v>-228.96</v>
      </c>
      <c r="E165" s="32">
        <v>8.3000000000000007</v>
      </c>
      <c r="F165" s="32">
        <v>1.07</v>
      </c>
      <c r="G165" s="23"/>
    </row>
    <row r="166" spans="1:7" x14ac:dyDescent="0.3">
      <c r="A166" s="22"/>
      <c r="B166" s="31" t="s">
        <v>62</v>
      </c>
      <c r="C166" s="24">
        <v>6.8000000000000005E-2</v>
      </c>
      <c r="D166" s="33">
        <v>-228.96</v>
      </c>
      <c r="E166" s="32">
        <v>7.73</v>
      </c>
      <c r="F166" s="32">
        <v>1.62</v>
      </c>
      <c r="G166" s="23"/>
    </row>
    <row r="167" spans="1:7" x14ac:dyDescent="0.3">
      <c r="A167" s="22"/>
      <c r="B167" s="31" t="s">
        <v>65</v>
      </c>
      <c r="C167" s="24">
        <v>0</v>
      </c>
      <c r="D167" s="32">
        <v>-228.96</v>
      </c>
      <c r="E167" s="33">
        <v>8.3000000000000007</v>
      </c>
      <c r="F167" s="32">
        <v>1.07</v>
      </c>
      <c r="G167" s="23"/>
    </row>
    <row r="168" spans="1:7" x14ac:dyDescent="0.3">
      <c r="A168" s="22"/>
      <c r="B168" s="31" t="s">
        <v>66</v>
      </c>
      <c r="C168" s="24">
        <v>6.8000000000000005E-2</v>
      </c>
      <c r="D168" s="32">
        <v>-228.96</v>
      </c>
      <c r="E168" s="33">
        <v>7.73</v>
      </c>
      <c r="F168" s="32">
        <v>1.62</v>
      </c>
      <c r="G168" s="23"/>
    </row>
    <row r="169" spans="1:7" x14ac:dyDescent="0.3">
      <c r="A169" s="22"/>
      <c r="B169" s="31" t="s">
        <v>67</v>
      </c>
      <c r="C169" s="24">
        <v>6.8000000000000005E-2</v>
      </c>
      <c r="D169" s="32">
        <v>-228.96</v>
      </c>
      <c r="E169" s="32">
        <v>7.73</v>
      </c>
      <c r="F169" s="33">
        <v>1.62</v>
      </c>
      <c r="G169" s="23"/>
    </row>
    <row r="170" spans="1:7" x14ac:dyDescent="0.3">
      <c r="A170" s="22"/>
      <c r="B170" s="31" t="s">
        <v>68</v>
      </c>
      <c r="C170" s="24">
        <v>0</v>
      </c>
      <c r="D170" s="32">
        <v>-228.96</v>
      </c>
      <c r="E170" s="32">
        <v>8.3000000000000007</v>
      </c>
      <c r="F170" s="33">
        <v>1.07</v>
      </c>
      <c r="G170" s="23"/>
    </row>
    <row r="171" spans="1:7" x14ac:dyDescent="0.3">
      <c r="A171" s="22">
        <v>22</v>
      </c>
      <c r="B171" s="31">
        <v>20</v>
      </c>
      <c r="C171" s="24">
        <v>0</v>
      </c>
      <c r="D171" s="32">
        <v>-228.96</v>
      </c>
      <c r="E171" s="32">
        <v>8.0500000000000007</v>
      </c>
      <c r="F171" s="32">
        <v>1.62</v>
      </c>
      <c r="G171" s="23" t="s">
        <v>280</v>
      </c>
    </row>
    <row r="172" spans="1:7" x14ac:dyDescent="0.3">
      <c r="A172" s="22"/>
      <c r="B172" s="31">
        <v>21</v>
      </c>
      <c r="C172" s="24">
        <v>6.8000000000000005E-2</v>
      </c>
      <c r="D172" s="32">
        <v>-228.96</v>
      </c>
      <c r="E172" s="32">
        <v>7.47</v>
      </c>
      <c r="F172" s="32">
        <v>2.15</v>
      </c>
      <c r="G172" s="23"/>
    </row>
    <row r="173" spans="1:7" x14ac:dyDescent="0.3">
      <c r="A173" s="22"/>
      <c r="B173" s="31" t="s">
        <v>61</v>
      </c>
      <c r="C173" s="24">
        <v>0</v>
      </c>
      <c r="D173" s="33">
        <v>-228.96</v>
      </c>
      <c r="E173" s="32">
        <v>8.0500000000000007</v>
      </c>
      <c r="F173" s="32">
        <v>1.62</v>
      </c>
      <c r="G173" s="23"/>
    </row>
    <row r="174" spans="1:7" x14ac:dyDescent="0.3">
      <c r="A174" s="22"/>
      <c r="B174" s="31" t="s">
        <v>62</v>
      </c>
      <c r="C174" s="24">
        <v>6.8000000000000005E-2</v>
      </c>
      <c r="D174" s="33">
        <v>-228.96</v>
      </c>
      <c r="E174" s="32">
        <v>7.47</v>
      </c>
      <c r="F174" s="32">
        <v>2.15</v>
      </c>
      <c r="G174" s="23"/>
    </row>
    <row r="175" spans="1:7" x14ac:dyDescent="0.3">
      <c r="A175" s="22"/>
      <c r="B175" s="31" t="s">
        <v>65</v>
      </c>
      <c r="C175" s="24">
        <v>0</v>
      </c>
      <c r="D175" s="32">
        <v>-228.96</v>
      </c>
      <c r="E175" s="33">
        <v>8.0500000000000007</v>
      </c>
      <c r="F175" s="32">
        <v>1.62</v>
      </c>
      <c r="G175" s="23"/>
    </row>
    <row r="176" spans="1:7" x14ac:dyDescent="0.3">
      <c r="A176" s="22"/>
      <c r="B176" s="31" t="s">
        <v>66</v>
      </c>
      <c r="C176" s="24">
        <v>6.8000000000000005E-2</v>
      </c>
      <c r="D176" s="32">
        <v>-228.96</v>
      </c>
      <c r="E176" s="33">
        <v>7.47</v>
      </c>
      <c r="F176" s="32">
        <v>2.15</v>
      </c>
      <c r="G176" s="23"/>
    </row>
    <row r="177" spans="1:7" x14ac:dyDescent="0.3">
      <c r="A177" s="22"/>
      <c r="B177" s="31" t="s">
        <v>67</v>
      </c>
      <c r="C177" s="24">
        <v>6.8000000000000005E-2</v>
      </c>
      <c r="D177" s="32">
        <v>-228.96</v>
      </c>
      <c r="E177" s="32">
        <v>7.47</v>
      </c>
      <c r="F177" s="33">
        <v>2.15</v>
      </c>
      <c r="G177" s="23"/>
    </row>
    <row r="178" spans="1:7" x14ac:dyDescent="0.3">
      <c r="A178" s="22"/>
      <c r="B178" s="31" t="s">
        <v>68</v>
      </c>
      <c r="C178" s="24">
        <v>0</v>
      </c>
      <c r="D178" s="32">
        <v>-228.96</v>
      </c>
      <c r="E178" s="32">
        <v>8.0500000000000007</v>
      </c>
      <c r="F178" s="33">
        <v>1.62</v>
      </c>
      <c r="G178" s="23"/>
    </row>
    <row r="179" spans="1:7" x14ac:dyDescent="0.3">
      <c r="A179" s="22">
        <v>23</v>
      </c>
      <c r="B179" s="31">
        <v>21</v>
      </c>
      <c r="C179" s="24">
        <v>0</v>
      </c>
      <c r="D179" s="32">
        <v>-228.96</v>
      </c>
      <c r="E179" s="32">
        <v>7.8</v>
      </c>
      <c r="F179" s="32">
        <v>2.15</v>
      </c>
      <c r="G179" s="23" t="s">
        <v>280</v>
      </c>
    </row>
    <row r="180" spans="1:7" x14ac:dyDescent="0.3">
      <c r="A180" s="22"/>
      <c r="B180" s="31">
        <v>22</v>
      </c>
      <c r="C180" s="24">
        <v>6.8000000000000005E-2</v>
      </c>
      <c r="D180" s="32">
        <v>-228.97</v>
      </c>
      <c r="E180" s="32">
        <v>7.23</v>
      </c>
      <c r="F180" s="32">
        <v>2.66</v>
      </c>
      <c r="G180" s="23"/>
    </row>
    <row r="181" spans="1:7" x14ac:dyDescent="0.3">
      <c r="A181" s="22"/>
      <c r="B181" s="31" t="s">
        <v>61</v>
      </c>
      <c r="C181" s="24">
        <v>0</v>
      </c>
      <c r="D181" s="33">
        <v>-228.96</v>
      </c>
      <c r="E181" s="32">
        <v>7.8</v>
      </c>
      <c r="F181" s="32">
        <v>2.15</v>
      </c>
      <c r="G181" s="23"/>
    </row>
    <row r="182" spans="1:7" x14ac:dyDescent="0.3">
      <c r="A182" s="22"/>
      <c r="B182" s="31" t="s">
        <v>62</v>
      </c>
      <c r="C182" s="24">
        <v>6.8000000000000005E-2</v>
      </c>
      <c r="D182" s="33">
        <v>-228.97</v>
      </c>
      <c r="E182" s="32">
        <v>7.23</v>
      </c>
      <c r="F182" s="32">
        <v>2.66</v>
      </c>
      <c r="G182" s="23"/>
    </row>
    <row r="183" spans="1:7" x14ac:dyDescent="0.3">
      <c r="A183" s="22"/>
      <c r="B183" s="31" t="s">
        <v>65</v>
      </c>
      <c r="C183" s="24">
        <v>0</v>
      </c>
      <c r="D183" s="32">
        <v>-228.96</v>
      </c>
      <c r="E183" s="33">
        <v>7.8</v>
      </c>
      <c r="F183" s="32">
        <v>2.15</v>
      </c>
      <c r="G183" s="23"/>
    </row>
    <row r="184" spans="1:7" x14ac:dyDescent="0.3">
      <c r="A184" s="22"/>
      <c r="B184" s="31" t="s">
        <v>66</v>
      </c>
      <c r="C184" s="24">
        <v>6.8000000000000005E-2</v>
      </c>
      <c r="D184" s="32">
        <v>-228.97</v>
      </c>
      <c r="E184" s="33">
        <v>7.23</v>
      </c>
      <c r="F184" s="32">
        <v>2.66</v>
      </c>
      <c r="G184" s="23"/>
    </row>
    <row r="185" spans="1:7" x14ac:dyDescent="0.3">
      <c r="A185" s="22"/>
      <c r="B185" s="31" t="s">
        <v>67</v>
      </c>
      <c r="C185" s="24">
        <v>6.8000000000000005E-2</v>
      </c>
      <c r="D185" s="32">
        <v>-228.97</v>
      </c>
      <c r="E185" s="32">
        <v>7.23</v>
      </c>
      <c r="F185" s="33">
        <v>2.66</v>
      </c>
      <c r="G185" s="23"/>
    </row>
    <row r="186" spans="1:7" x14ac:dyDescent="0.3">
      <c r="A186" s="22"/>
      <c r="B186" s="31" t="s">
        <v>68</v>
      </c>
      <c r="C186" s="24">
        <v>0</v>
      </c>
      <c r="D186" s="32">
        <v>-228.96</v>
      </c>
      <c r="E186" s="32">
        <v>7.8</v>
      </c>
      <c r="F186" s="33">
        <v>2.15</v>
      </c>
      <c r="G186" s="23"/>
    </row>
    <row r="187" spans="1:7" x14ac:dyDescent="0.3">
      <c r="A187" s="22">
        <v>24</v>
      </c>
      <c r="B187" s="31">
        <v>22</v>
      </c>
      <c r="C187" s="24">
        <v>0</v>
      </c>
      <c r="D187" s="32">
        <v>-228.97</v>
      </c>
      <c r="E187" s="32">
        <v>7.57</v>
      </c>
      <c r="F187" s="32">
        <v>2.66</v>
      </c>
      <c r="G187" s="23" t="s">
        <v>280</v>
      </c>
    </row>
    <row r="188" spans="1:7" x14ac:dyDescent="0.3">
      <c r="A188" s="22"/>
      <c r="B188" s="31">
        <v>23</v>
      </c>
      <c r="C188" s="24">
        <v>6.8000000000000005E-2</v>
      </c>
      <c r="D188" s="32">
        <v>-228.97</v>
      </c>
      <c r="E188" s="32">
        <v>6.99</v>
      </c>
      <c r="F188" s="32">
        <v>3.16</v>
      </c>
      <c r="G188" s="23"/>
    </row>
    <row r="189" spans="1:7" x14ac:dyDescent="0.3">
      <c r="A189" s="22"/>
      <c r="B189" s="31" t="s">
        <v>61</v>
      </c>
      <c r="C189" s="24">
        <v>0</v>
      </c>
      <c r="D189" s="33">
        <v>-228.97</v>
      </c>
      <c r="E189" s="32">
        <v>7.57</v>
      </c>
      <c r="F189" s="32">
        <v>2.66</v>
      </c>
      <c r="G189" s="23"/>
    </row>
    <row r="190" spans="1:7" x14ac:dyDescent="0.3">
      <c r="A190" s="22"/>
      <c r="B190" s="31" t="s">
        <v>62</v>
      </c>
      <c r="C190" s="24">
        <v>6.8000000000000005E-2</v>
      </c>
      <c r="D190" s="33">
        <v>-228.97</v>
      </c>
      <c r="E190" s="32">
        <v>6.99</v>
      </c>
      <c r="F190" s="32">
        <v>3.16</v>
      </c>
      <c r="G190" s="23"/>
    </row>
    <row r="191" spans="1:7" x14ac:dyDescent="0.3">
      <c r="A191" s="22"/>
      <c r="B191" s="31" t="s">
        <v>65</v>
      </c>
      <c r="C191" s="24">
        <v>0</v>
      </c>
      <c r="D191" s="32">
        <v>-228.97</v>
      </c>
      <c r="E191" s="33">
        <v>7.57</v>
      </c>
      <c r="F191" s="32">
        <v>2.66</v>
      </c>
      <c r="G191" s="23"/>
    </row>
    <row r="192" spans="1:7" x14ac:dyDescent="0.3">
      <c r="A192" s="22"/>
      <c r="B192" s="31" t="s">
        <v>66</v>
      </c>
      <c r="C192" s="24">
        <v>6.8000000000000005E-2</v>
      </c>
      <c r="D192" s="32">
        <v>-228.97</v>
      </c>
      <c r="E192" s="33">
        <v>6.99</v>
      </c>
      <c r="F192" s="32">
        <v>3.16</v>
      </c>
      <c r="G192" s="23"/>
    </row>
    <row r="193" spans="1:7" x14ac:dyDescent="0.3">
      <c r="A193" s="22"/>
      <c r="B193" s="31" t="s">
        <v>67</v>
      </c>
      <c r="C193" s="24">
        <v>6.8000000000000005E-2</v>
      </c>
      <c r="D193" s="32">
        <v>-228.97</v>
      </c>
      <c r="E193" s="32">
        <v>6.99</v>
      </c>
      <c r="F193" s="33">
        <v>3.16</v>
      </c>
      <c r="G193" s="23"/>
    </row>
    <row r="194" spans="1:7" x14ac:dyDescent="0.3">
      <c r="A194" s="22"/>
      <c r="B194" s="31" t="s">
        <v>68</v>
      </c>
      <c r="C194" s="24">
        <v>0</v>
      </c>
      <c r="D194" s="32">
        <v>-228.97</v>
      </c>
      <c r="E194" s="32">
        <v>7.57</v>
      </c>
      <c r="F194" s="33">
        <v>2.66</v>
      </c>
      <c r="G194" s="23"/>
    </row>
    <row r="195" spans="1:7" x14ac:dyDescent="0.3">
      <c r="A195" s="22">
        <v>25</v>
      </c>
      <c r="B195" s="31">
        <v>23</v>
      </c>
      <c r="C195" s="24">
        <v>0</v>
      </c>
      <c r="D195" s="32">
        <v>-228.97</v>
      </c>
      <c r="E195" s="32">
        <v>7.35</v>
      </c>
      <c r="F195" s="32">
        <v>3.16</v>
      </c>
      <c r="G195" s="23" t="s">
        <v>280</v>
      </c>
    </row>
    <row r="196" spans="1:7" x14ac:dyDescent="0.3">
      <c r="A196" s="22"/>
      <c r="B196" s="31">
        <v>24</v>
      </c>
      <c r="C196" s="24">
        <v>6.8000000000000005E-2</v>
      </c>
      <c r="D196" s="32">
        <v>-228.97</v>
      </c>
      <c r="E196" s="32">
        <v>6.76</v>
      </c>
      <c r="F196" s="32">
        <v>3.64</v>
      </c>
      <c r="G196" s="23"/>
    </row>
    <row r="197" spans="1:7" x14ac:dyDescent="0.3">
      <c r="A197" s="22"/>
      <c r="B197" s="31" t="s">
        <v>61</v>
      </c>
      <c r="C197" s="24">
        <v>0</v>
      </c>
      <c r="D197" s="33">
        <v>-228.97</v>
      </c>
      <c r="E197" s="32">
        <v>7.35</v>
      </c>
      <c r="F197" s="32">
        <v>3.16</v>
      </c>
      <c r="G197" s="23"/>
    </row>
    <row r="198" spans="1:7" x14ac:dyDescent="0.3">
      <c r="A198" s="22"/>
      <c r="B198" s="31" t="s">
        <v>62</v>
      </c>
      <c r="C198" s="24">
        <v>6.8000000000000005E-2</v>
      </c>
      <c r="D198" s="33">
        <v>-228.97</v>
      </c>
      <c r="E198" s="32">
        <v>6.76</v>
      </c>
      <c r="F198" s="32">
        <v>3.64</v>
      </c>
      <c r="G198" s="23"/>
    </row>
    <row r="199" spans="1:7" x14ac:dyDescent="0.3">
      <c r="A199" s="22"/>
      <c r="B199" s="31" t="s">
        <v>65</v>
      </c>
      <c r="C199" s="24">
        <v>0</v>
      </c>
      <c r="D199" s="32">
        <v>-228.97</v>
      </c>
      <c r="E199" s="33">
        <v>7.35</v>
      </c>
      <c r="F199" s="32">
        <v>3.16</v>
      </c>
      <c r="G199" s="23"/>
    </row>
    <row r="200" spans="1:7" x14ac:dyDescent="0.3">
      <c r="A200" s="22"/>
      <c r="B200" s="31" t="s">
        <v>66</v>
      </c>
      <c r="C200" s="24">
        <v>6.8000000000000005E-2</v>
      </c>
      <c r="D200" s="32">
        <v>-228.97</v>
      </c>
      <c r="E200" s="33">
        <v>6.76</v>
      </c>
      <c r="F200" s="32">
        <v>3.64</v>
      </c>
      <c r="G200" s="23"/>
    </row>
    <row r="201" spans="1:7" x14ac:dyDescent="0.3">
      <c r="A201" s="22"/>
      <c r="B201" s="31" t="s">
        <v>67</v>
      </c>
      <c r="C201" s="24">
        <v>6.8000000000000005E-2</v>
      </c>
      <c r="D201" s="32">
        <v>-228.97</v>
      </c>
      <c r="E201" s="32">
        <v>6.76</v>
      </c>
      <c r="F201" s="33">
        <v>3.64</v>
      </c>
      <c r="G201" s="23"/>
    </row>
    <row r="202" spans="1:7" x14ac:dyDescent="0.3">
      <c r="A202" s="22"/>
      <c r="B202" s="31" t="s">
        <v>68</v>
      </c>
      <c r="C202" s="24">
        <v>0</v>
      </c>
      <c r="D202" s="32">
        <v>-228.97</v>
      </c>
      <c r="E202" s="32">
        <v>7.35</v>
      </c>
      <c r="F202" s="33">
        <v>3.16</v>
      </c>
      <c r="G202" s="23"/>
    </row>
    <row r="203" spans="1:7" x14ac:dyDescent="0.3">
      <c r="A203" s="22">
        <v>26</v>
      </c>
      <c r="B203" s="31">
        <v>24</v>
      </c>
      <c r="C203" s="24">
        <v>0</v>
      </c>
      <c r="D203" s="32">
        <v>-228.97</v>
      </c>
      <c r="E203" s="32">
        <v>7.12</v>
      </c>
      <c r="F203" s="32">
        <v>3.64</v>
      </c>
      <c r="G203" s="23" t="s">
        <v>280</v>
      </c>
    </row>
    <row r="204" spans="1:7" x14ac:dyDescent="0.3">
      <c r="A204" s="22"/>
      <c r="B204" s="31">
        <v>25</v>
      </c>
      <c r="C204" s="24">
        <v>6.8000000000000005E-2</v>
      </c>
      <c r="D204" s="32">
        <v>-228.98</v>
      </c>
      <c r="E204" s="32">
        <v>6.54</v>
      </c>
      <c r="F204" s="32">
        <v>4.0999999999999996</v>
      </c>
      <c r="G204" s="23"/>
    </row>
    <row r="205" spans="1:7" x14ac:dyDescent="0.3">
      <c r="A205" s="22"/>
      <c r="B205" s="31" t="s">
        <v>61</v>
      </c>
      <c r="C205" s="24">
        <v>0</v>
      </c>
      <c r="D205" s="33">
        <v>-228.97</v>
      </c>
      <c r="E205" s="32">
        <v>7.12</v>
      </c>
      <c r="F205" s="32">
        <v>3.64</v>
      </c>
      <c r="G205" s="23"/>
    </row>
    <row r="206" spans="1:7" x14ac:dyDescent="0.3">
      <c r="A206" s="22"/>
      <c r="B206" s="31" t="s">
        <v>62</v>
      </c>
      <c r="C206" s="24">
        <v>6.8000000000000005E-2</v>
      </c>
      <c r="D206" s="33">
        <v>-228.98</v>
      </c>
      <c r="E206" s="32">
        <v>6.54</v>
      </c>
      <c r="F206" s="32">
        <v>4.0999999999999996</v>
      </c>
      <c r="G206" s="23"/>
    </row>
    <row r="207" spans="1:7" x14ac:dyDescent="0.3">
      <c r="A207" s="22"/>
      <c r="B207" s="31" t="s">
        <v>65</v>
      </c>
      <c r="C207" s="24">
        <v>0</v>
      </c>
      <c r="D207" s="32">
        <v>-228.97</v>
      </c>
      <c r="E207" s="33">
        <v>7.12</v>
      </c>
      <c r="F207" s="32">
        <v>3.64</v>
      </c>
      <c r="G207" s="23"/>
    </row>
    <row r="208" spans="1:7" x14ac:dyDescent="0.3">
      <c r="A208" s="22"/>
      <c r="B208" s="31" t="s">
        <v>66</v>
      </c>
      <c r="C208" s="24">
        <v>6.8000000000000005E-2</v>
      </c>
      <c r="D208" s="32">
        <v>-228.98</v>
      </c>
      <c r="E208" s="33">
        <v>6.54</v>
      </c>
      <c r="F208" s="32">
        <v>4.0999999999999996</v>
      </c>
      <c r="G208" s="23"/>
    </row>
    <row r="209" spans="1:7" x14ac:dyDescent="0.3">
      <c r="A209" s="22"/>
      <c r="B209" s="31" t="s">
        <v>67</v>
      </c>
      <c r="C209" s="24">
        <v>6.8000000000000005E-2</v>
      </c>
      <c r="D209" s="32">
        <v>-228.98</v>
      </c>
      <c r="E209" s="32">
        <v>6.54</v>
      </c>
      <c r="F209" s="33">
        <v>4.0999999999999996</v>
      </c>
      <c r="G209" s="23"/>
    </row>
    <row r="210" spans="1:7" x14ac:dyDescent="0.3">
      <c r="A210" s="22"/>
      <c r="B210" s="31" t="s">
        <v>68</v>
      </c>
      <c r="C210" s="24">
        <v>0</v>
      </c>
      <c r="D210" s="32">
        <v>-228.97</v>
      </c>
      <c r="E210" s="32">
        <v>7.12</v>
      </c>
      <c r="F210" s="33">
        <v>3.64</v>
      </c>
      <c r="G210" s="23"/>
    </row>
    <row r="211" spans="1:7" x14ac:dyDescent="0.3">
      <c r="A211" s="22">
        <v>27</v>
      </c>
      <c r="B211" s="31">
        <v>25</v>
      </c>
      <c r="C211" s="24">
        <v>0</v>
      </c>
      <c r="D211" s="32">
        <v>-228.98</v>
      </c>
      <c r="E211" s="32">
        <v>6.91</v>
      </c>
      <c r="F211" s="32">
        <v>4.0999999999999996</v>
      </c>
      <c r="G211" s="23" t="s">
        <v>280</v>
      </c>
    </row>
    <row r="212" spans="1:7" x14ac:dyDescent="0.3">
      <c r="A212" s="22"/>
      <c r="B212" s="31">
        <v>26</v>
      </c>
      <c r="C212" s="24">
        <v>6.8000000000000005E-2</v>
      </c>
      <c r="D212" s="32">
        <v>-228.98</v>
      </c>
      <c r="E212" s="32">
        <v>6.32</v>
      </c>
      <c r="F212" s="32">
        <v>4.55</v>
      </c>
      <c r="G212" s="23"/>
    </row>
    <row r="213" spans="1:7" x14ac:dyDescent="0.3">
      <c r="A213" s="22"/>
      <c r="B213" s="31" t="s">
        <v>61</v>
      </c>
      <c r="C213" s="24">
        <v>0</v>
      </c>
      <c r="D213" s="33">
        <v>-228.98</v>
      </c>
      <c r="E213" s="32">
        <v>6.91</v>
      </c>
      <c r="F213" s="32">
        <v>4.0999999999999996</v>
      </c>
      <c r="G213" s="23"/>
    </row>
    <row r="214" spans="1:7" x14ac:dyDescent="0.3">
      <c r="A214" s="22"/>
      <c r="B214" s="31" t="s">
        <v>62</v>
      </c>
      <c r="C214" s="24">
        <v>6.8000000000000005E-2</v>
      </c>
      <c r="D214" s="33">
        <v>-228.98</v>
      </c>
      <c r="E214" s="32">
        <v>6.32</v>
      </c>
      <c r="F214" s="32">
        <v>4.55</v>
      </c>
      <c r="G214" s="23"/>
    </row>
    <row r="215" spans="1:7" x14ac:dyDescent="0.3">
      <c r="A215" s="22"/>
      <c r="B215" s="31" t="s">
        <v>65</v>
      </c>
      <c r="C215" s="24">
        <v>0</v>
      </c>
      <c r="D215" s="32">
        <v>-228.98</v>
      </c>
      <c r="E215" s="33">
        <v>6.91</v>
      </c>
      <c r="F215" s="32">
        <v>4.0999999999999996</v>
      </c>
      <c r="G215" s="23"/>
    </row>
    <row r="216" spans="1:7" x14ac:dyDescent="0.3">
      <c r="A216" s="22"/>
      <c r="B216" s="31" t="s">
        <v>66</v>
      </c>
      <c r="C216" s="24">
        <v>6.8000000000000005E-2</v>
      </c>
      <c r="D216" s="32">
        <v>-228.98</v>
      </c>
      <c r="E216" s="33">
        <v>6.32</v>
      </c>
      <c r="F216" s="32">
        <v>4.55</v>
      </c>
      <c r="G216" s="23"/>
    </row>
    <row r="217" spans="1:7" x14ac:dyDescent="0.3">
      <c r="A217" s="22"/>
      <c r="B217" s="31" t="s">
        <v>67</v>
      </c>
      <c r="C217" s="24">
        <v>6.8000000000000005E-2</v>
      </c>
      <c r="D217" s="32">
        <v>-228.98</v>
      </c>
      <c r="E217" s="32">
        <v>6.32</v>
      </c>
      <c r="F217" s="33">
        <v>4.55</v>
      </c>
      <c r="G217" s="23"/>
    </row>
    <row r="218" spans="1:7" x14ac:dyDescent="0.3">
      <c r="A218" s="22"/>
      <c r="B218" s="31" t="s">
        <v>68</v>
      </c>
      <c r="C218" s="24">
        <v>0</v>
      </c>
      <c r="D218" s="32">
        <v>-228.98</v>
      </c>
      <c r="E218" s="32">
        <v>6.91</v>
      </c>
      <c r="F218" s="33">
        <v>4.0999999999999996</v>
      </c>
      <c r="G218" s="23"/>
    </row>
    <row r="219" spans="1:7" x14ac:dyDescent="0.3">
      <c r="A219" s="22">
        <v>28</v>
      </c>
      <c r="B219" s="31">
        <v>26</v>
      </c>
      <c r="C219" s="24">
        <v>0</v>
      </c>
      <c r="D219" s="32">
        <v>-228.98</v>
      </c>
      <c r="E219" s="32">
        <v>6.69</v>
      </c>
      <c r="F219" s="32">
        <v>4.55</v>
      </c>
      <c r="G219" s="23" t="s">
        <v>280</v>
      </c>
    </row>
    <row r="220" spans="1:7" x14ac:dyDescent="0.3">
      <c r="A220" s="22"/>
      <c r="B220" s="31">
        <v>27</v>
      </c>
      <c r="C220" s="24">
        <v>6.8000000000000005E-2</v>
      </c>
      <c r="D220" s="32">
        <v>-228.98</v>
      </c>
      <c r="E220" s="32">
        <v>6.1</v>
      </c>
      <c r="F220" s="32">
        <v>4.99</v>
      </c>
      <c r="G220" s="23"/>
    </row>
    <row r="221" spans="1:7" x14ac:dyDescent="0.3">
      <c r="A221" s="22"/>
      <c r="B221" s="31" t="s">
        <v>61</v>
      </c>
      <c r="C221" s="24">
        <v>0</v>
      </c>
      <c r="D221" s="33">
        <v>-228.98</v>
      </c>
      <c r="E221" s="32">
        <v>6.69</v>
      </c>
      <c r="F221" s="32">
        <v>4.55</v>
      </c>
      <c r="G221" s="23"/>
    </row>
    <row r="222" spans="1:7" x14ac:dyDescent="0.3">
      <c r="A222" s="22"/>
      <c r="B222" s="31" t="s">
        <v>62</v>
      </c>
      <c r="C222" s="24">
        <v>6.8000000000000005E-2</v>
      </c>
      <c r="D222" s="33">
        <v>-228.98</v>
      </c>
      <c r="E222" s="32">
        <v>6.1</v>
      </c>
      <c r="F222" s="32">
        <v>4.99</v>
      </c>
      <c r="G222" s="23"/>
    </row>
    <row r="223" spans="1:7" x14ac:dyDescent="0.3">
      <c r="A223" s="22"/>
      <c r="B223" s="31" t="s">
        <v>65</v>
      </c>
      <c r="C223" s="24">
        <v>0</v>
      </c>
      <c r="D223" s="32">
        <v>-228.98</v>
      </c>
      <c r="E223" s="33">
        <v>6.69</v>
      </c>
      <c r="F223" s="32">
        <v>4.55</v>
      </c>
      <c r="G223" s="23"/>
    </row>
    <row r="224" spans="1:7" x14ac:dyDescent="0.3">
      <c r="A224" s="22"/>
      <c r="B224" s="31" t="s">
        <v>66</v>
      </c>
      <c r="C224" s="24">
        <v>6.8000000000000005E-2</v>
      </c>
      <c r="D224" s="32">
        <v>-228.98</v>
      </c>
      <c r="E224" s="33">
        <v>6.1</v>
      </c>
      <c r="F224" s="32">
        <v>4.99</v>
      </c>
      <c r="G224" s="23"/>
    </row>
    <row r="225" spans="1:7" x14ac:dyDescent="0.3">
      <c r="A225" s="22"/>
      <c r="B225" s="31" t="s">
        <v>67</v>
      </c>
      <c r="C225" s="24">
        <v>6.8000000000000005E-2</v>
      </c>
      <c r="D225" s="32">
        <v>-228.98</v>
      </c>
      <c r="E225" s="32">
        <v>6.1</v>
      </c>
      <c r="F225" s="33">
        <v>4.99</v>
      </c>
      <c r="G225" s="23"/>
    </row>
    <row r="226" spans="1:7" x14ac:dyDescent="0.3">
      <c r="A226" s="22"/>
      <c r="B226" s="31" t="s">
        <v>68</v>
      </c>
      <c r="C226" s="24">
        <v>0</v>
      </c>
      <c r="D226" s="32">
        <v>-228.98</v>
      </c>
      <c r="E226" s="32">
        <v>6.69</v>
      </c>
      <c r="F226" s="33">
        <v>4.55</v>
      </c>
      <c r="G226" s="23"/>
    </row>
    <row r="227" spans="1:7" x14ac:dyDescent="0.3">
      <c r="A227" s="22">
        <v>29</v>
      </c>
      <c r="B227" s="31">
        <v>27</v>
      </c>
      <c r="C227" s="24">
        <v>0</v>
      </c>
      <c r="D227" s="32">
        <v>-228.98</v>
      </c>
      <c r="E227" s="32">
        <v>6.48</v>
      </c>
      <c r="F227" s="32">
        <v>4.99</v>
      </c>
      <c r="G227" s="23" t="s">
        <v>280</v>
      </c>
    </row>
    <row r="228" spans="1:7" x14ac:dyDescent="0.3">
      <c r="A228" s="22"/>
      <c r="B228" s="31">
        <v>28</v>
      </c>
      <c r="C228" s="24">
        <v>6.8000000000000005E-2</v>
      </c>
      <c r="D228" s="32">
        <v>-228.98</v>
      </c>
      <c r="E228" s="32">
        <v>5.88</v>
      </c>
      <c r="F228" s="32">
        <v>5.41</v>
      </c>
      <c r="G228" s="23"/>
    </row>
    <row r="229" spans="1:7" x14ac:dyDescent="0.3">
      <c r="A229" s="22"/>
      <c r="B229" s="31" t="s">
        <v>61</v>
      </c>
      <c r="C229" s="24">
        <v>0</v>
      </c>
      <c r="D229" s="33">
        <v>-228.98</v>
      </c>
      <c r="E229" s="32">
        <v>6.48</v>
      </c>
      <c r="F229" s="32">
        <v>4.99</v>
      </c>
      <c r="G229" s="23"/>
    </row>
    <row r="230" spans="1:7" x14ac:dyDescent="0.3">
      <c r="A230" s="22"/>
      <c r="B230" s="31" t="s">
        <v>62</v>
      </c>
      <c r="C230" s="24">
        <v>6.8000000000000005E-2</v>
      </c>
      <c r="D230" s="33">
        <v>-228.98</v>
      </c>
      <c r="E230" s="32">
        <v>5.88</v>
      </c>
      <c r="F230" s="32">
        <v>5.41</v>
      </c>
      <c r="G230" s="23"/>
    </row>
    <row r="231" spans="1:7" x14ac:dyDescent="0.3">
      <c r="A231" s="22"/>
      <c r="B231" s="31" t="s">
        <v>65</v>
      </c>
      <c r="C231" s="24">
        <v>0</v>
      </c>
      <c r="D231" s="32">
        <v>-228.98</v>
      </c>
      <c r="E231" s="33">
        <v>6.48</v>
      </c>
      <c r="F231" s="32">
        <v>4.99</v>
      </c>
      <c r="G231" s="23"/>
    </row>
    <row r="232" spans="1:7" x14ac:dyDescent="0.3">
      <c r="A232" s="22"/>
      <c r="B232" s="31" t="s">
        <v>66</v>
      </c>
      <c r="C232" s="24">
        <v>6.8000000000000005E-2</v>
      </c>
      <c r="D232" s="32">
        <v>-228.98</v>
      </c>
      <c r="E232" s="33">
        <v>5.88</v>
      </c>
      <c r="F232" s="32">
        <v>5.41</v>
      </c>
      <c r="G232" s="23"/>
    </row>
    <row r="233" spans="1:7" x14ac:dyDescent="0.3">
      <c r="A233" s="22"/>
      <c r="B233" s="31" t="s">
        <v>67</v>
      </c>
      <c r="C233" s="24">
        <v>6.8000000000000005E-2</v>
      </c>
      <c r="D233" s="32">
        <v>-228.98</v>
      </c>
      <c r="E233" s="32">
        <v>5.88</v>
      </c>
      <c r="F233" s="33">
        <v>5.41</v>
      </c>
      <c r="G233" s="23"/>
    </row>
    <row r="234" spans="1:7" x14ac:dyDescent="0.3">
      <c r="A234" s="22"/>
      <c r="B234" s="31" t="s">
        <v>68</v>
      </c>
      <c r="C234" s="24">
        <v>0</v>
      </c>
      <c r="D234" s="32">
        <v>-228.98</v>
      </c>
      <c r="E234" s="32">
        <v>6.48</v>
      </c>
      <c r="F234" s="33">
        <v>4.99</v>
      </c>
      <c r="G234" s="23"/>
    </row>
    <row r="235" spans="1:7" x14ac:dyDescent="0.3">
      <c r="A235" s="22">
        <v>30</v>
      </c>
      <c r="B235" s="31">
        <v>28</v>
      </c>
      <c r="C235" s="24">
        <v>0</v>
      </c>
      <c r="D235" s="32">
        <v>-228.98</v>
      </c>
      <c r="E235" s="32">
        <v>6.26</v>
      </c>
      <c r="F235" s="32">
        <v>5.41</v>
      </c>
      <c r="G235" s="23" t="s">
        <v>280</v>
      </c>
    </row>
    <row r="236" spans="1:7" x14ac:dyDescent="0.3">
      <c r="A236" s="22"/>
      <c r="B236" s="31">
        <v>29</v>
      </c>
      <c r="C236" s="24">
        <v>6.8000000000000005E-2</v>
      </c>
      <c r="D236" s="32">
        <v>-228.99</v>
      </c>
      <c r="E236" s="32">
        <v>5.67</v>
      </c>
      <c r="F236" s="32">
        <v>5.82</v>
      </c>
      <c r="G236" s="23"/>
    </row>
    <row r="237" spans="1:7" x14ac:dyDescent="0.3">
      <c r="A237" s="22"/>
      <c r="B237" s="31" t="s">
        <v>61</v>
      </c>
      <c r="C237" s="24">
        <v>0</v>
      </c>
      <c r="D237" s="33">
        <v>-228.98</v>
      </c>
      <c r="E237" s="32">
        <v>6.26</v>
      </c>
      <c r="F237" s="32">
        <v>5.41</v>
      </c>
      <c r="G237" s="23"/>
    </row>
    <row r="238" spans="1:7" x14ac:dyDescent="0.3">
      <c r="A238" s="22"/>
      <c r="B238" s="31" t="s">
        <v>62</v>
      </c>
      <c r="C238" s="24">
        <v>6.8000000000000005E-2</v>
      </c>
      <c r="D238" s="33">
        <v>-228.99</v>
      </c>
      <c r="E238" s="32">
        <v>5.67</v>
      </c>
      <c r="F238" s="32">
        <v>5.82</v>
      </c>
      <c r="G238" s="23"/>
    </row>
    <row r="239" spans="1:7" x14ac:dyDescent="0.3">
      <c r="A239" s="22"/>
      <c r="B239" s="31" t="s">
        <v>65</v>
      </c>
      <c r="C239" s="24">
        <v>0</v>
      </c>
      <c r="D239" s="32">
        <v>-228.98</v>
      </c>
      <c r="E239" s="33">
        <v>6.26</v>
      </c>
      <c r="F239" s="32">
        <v>5.41</v>
      </c>
      <c r="G239" s="23"/>
    </row>
    <row r="240" spans="1:7" x14ac:dyDescent="0.3">
      <c r="A240" s="22"/>
      <c r="B240" s="31" t="s">
        <v>66</v>
      </c>
      <c r="C240" s="24">
        <v>6.8000000000000005E-2</v>
      </c>
      <c r="D240" s="32">
        <v>-228.99</v>
      </c>
      <c r="E240" s="33">
        <v>5.67</v>
      </c>
      <c r="F240" s="32">
        <v>5.82</v>
      </c>
      <c r="G240" s="23"/>
    </row>
    <row r="241" spans="1:7" x14ac:dyDescent="0.3">
      <c r="A241" s="22"/>
      <c r="B241" s="31" t="s">
        <v>67</v>
      </c>
      <c r="C241" s="24">
        <v>6.8000000000000005E-2</v>
      </c>
      <c r="D241" s="32">
        <v>-228.99</v>
      </c>
      <c r="E241" s="32">
        <v>5.67</v>
      </c>
      <c r="F241" s="33">
        <v>5.82</v>
      </c>
      <c r="G241" s="23"/>
    </row>
    <row r="242" spans="1:7" x14ac:dyDescent="0.3">
      <c r="A242" s="22"/>
      <c r="B242" s="31" t="s">
        <v>68</v>
      </c>
      <c r="C242" s="24">
        <v>0</v>
      </c>
      <c r="D242" s="32">
        <v>-228.98</v>
      </c>
      <c r="E242" s="32">
        <v>6.26</v>
      </c>
      <c r="F242" s="33">
        <v>5.41</v>
      </c>
      <c r="G242" s="23"/>
    </row>
    <row r="243" spans="1:7" x14ac:dyDescent="0.3">
      <c r="A243" s="22">
        <v>31</v>
      </c>
      <c r="B243" s="31">
        <v>29</v>
      </c>
      <c r="C243" s="24">
        <v>0</v>
      </c>
      <c r="D243" s="32">
        <v>-228.99</v>
      </c>
      <c r="E243" s="32">
        <v>6.06</v>
      </c>
      <c r="F243" s="32">
        <v>5.82</v>
      </c>
      <c r="G243" s="23" t="s">
        <v>280</v>
      </c>
    </row>
    <row r="244" spans="1:7" x14ac:dyDescent="0.3">
      <c r="A244" s="22"/>
      <c r="B244" s="31">
        <v>30</v>
      </c>
      <c r="C244" s="24">
        <v>6.8000000000000005E-2</v>
      </c>
      <c r="D244" s="32">
        <v>-228.99</v>
      </c>
      <c r="E244" s="32">
        <v>5.46</v>
      </c>
      <c r="F244" s="32">
        <v>6.21</v>
      </c>
      <c r="G244" s="23"/>
    </row>
    <row r="245" spans="1:7" x14ac:dyDescent="0.3">
      <c r="A245" s="22"/>
      <c r="B245" s="31" t="s">
        <v>61</v>
      </c>
      <c r="C245" s="24">
        <v>0</v>
      </c>
      <c r="D245" s="33">
        <v>-228.99</v>
      </c>
      <c r="E245" s="32">
        <v>6.06</v>
      </c>
      <c r="F245" s="32">
        <v>5.82</v>
      </c>
      <c r="G245" s="23"/>
    </row>
    <row r="246" spans="1:7" x14ac:dyDescent="0.3">
      <c r="A246" s="22"/>
      <c r="B246" s="31" t="s">
        <v>62</v>
      </c>
      <c r="C246" s="24">
        <v>6.8000000000000005E-2</v>
      </c>
      <c r="D246" s="33">
        <v>-228.99</v>
      </c>
      <c r="E246" s="32">
        <v>5.46</v>
      </c>
      <c r="F246" s="32">
        <v>6.21</v>
      </c>
      <c r="G246" s="23"/>
    </row>
    <row r="247" spans="1:7" x14ac:dyDescent="0.3">
      <c r="A247" s="22"/>
      <c r="B247" s="31" t="s">
        <v>65</v>
      </c>
      <c r="C247" s="24">
        <v>0</v>
      </c>
      <c r="D247" s="32">
        <v>-228.99</v>
      </c>
      <c r="E247" s="33">
        <v>6.06</v>
      </c>
      <c r="F247" s="32">
        <v>5.82</v>
      </c>
      <c r="G247" s="23"/>
    </row>
    <row r="248" spans="1:7" x14ac:dyDescent="0.3">
      <c r="A248" s="22"/>
      <c r="B248" s="31" t="s">
        <v>66</v>
      </c>
      <c r="C248" s="24">
        <v>6.8000000000000005E-2</v>
      </c>
      <c r="D248" s="32">
        <v>-228.99</v>
      </c>
      <c r="E248" s="33">
        <v>5.46</v>
      </c>
      <c r="F248" s="32">
        <v>6.21</v>
      </c>
      <c r="G248" s="23"/>
    </row>
    <row r="249" spans="1:7" x14ac:dyDescent="0.3">
      <c r="A249" s="22"/>
      <c r="B249" s="31" t="s">
        <v>67</v>
      </c>
      <c r="C249" s="24">
        <v>6.8000000000000005E-2</v>
      </c>
      <c r="D249" s="32">
        <v>-228.99</v>
      </c>
      <c r="E249" s="32">
        <v>5.46</v>
      </c>
      <c r="F249" s="33">
        <v>6.21</v>
      </c>
      <c r="G249" s="23"/>
    </row>
    <row r="250" spans="1:7" x14ac:dyDescent="0.3">
      <c r="A250" s="22"/>
      <c r="B250" s="31" t="s">
        <v>68</v>
      </c>
      <c r="C250" s="24">
        <v>0</v>
      </c>
      <c r="D250" s="32">
        <v>-228.99</v>
      </c>
      <c r="E250" s="32">
        <v>6.06</v>
      </c>
      <c r="F250" s="33">
        <v>5.82</v>
      </c>
      <c r="G250" s="23"/>
    </row>
    <row r="251" spans="1:7" x14ac:dyDescent="0.3">
      <c r="A251" s="22">
        <v>32</v>
      </c>
      <c r="B251" s="31">
        <v>30</v>
      </c>
      <c r="C251" s="24">
        <v>0</v>
      </c>
      <c r="D251" s="32">
        <v>-228.99</v>
      </c>
      <c r="E251" s="32">
        <v>5.85</v>
      </c>
      <c r="F251" s="32">
        <v>6.21</v>
      </c>
      <c r="G251" s="23" t="s">
        <v>280</v>
      </c>
    </row>
    <row r="252" spans="1:7" x14ac:dyDescent="0.3">
      <c r="A252" s="22"/>
      <c r="B252" s="31">
        <v>31</v>
      </c>
      <c r="C252" s="24">
        <v>6.8000000000000005E-2</v>
      </c>
      <c r="D252" s="32">
        <v>-228.99</v>
      </c>
      <c r="E252" s="32">
        <v>5.25</v>
      </c>
      <c r="F252" s="32">
        <v>6.59</v>
      </c>
      <c r="G252" s="23"/>
    </row>
    <row r="253" spans="1:7" x14ac:dyDescent="0.3">
      <c r="A253" s="22"/>
      <c r="B253" s="31" t="s">
        <v>61</v>
      </c>
      <c r="C253" s="24">
        <v>0</v>
      </c>
      <c r="D253" s="33">
        <v>-228.99</v>
      </c>
      <c r="E253" s="32">
        <v>5.85</v>
      </c>
      <c r="F253" s="32">
        <v>6.21</v>
      </c>
      <c r="G253" s="23"/>
    </row>
    <row r="254" spans="1:7" x14ac:dyDescent="0.3">
      <c r="A254" s="22"/>
      <c r="B254" s="31" t="s">
        <v>62</v>
      </c>
      <c r="C254" s="24">
        <v>6.8000000000000005E-2</v>
      </c>
      <c r="D254" s="33">
        <v>-228.99</v>
      </c>
      <c r="E254" s="32">
        <v>5.25</v>
      </c>
      <c r="F254" s="32">
        <v>6.59</v>
      </c>
      <c r="G254" s="23"/>
    </row>
    <row r="255" spans="1:7" x14ac:dyDescent="0.3">
      <c r="A255" s="22"/>
      <c r="B255" s="31" t="s">
        <v>65</v>
      </c>
      <c r="C255" s="24">
        <v>0</v>
      </c>
      <c r="D255" s="32">
        <v>-228.99</v>
      </c>
      <c r="E255" s="33">
        <v>5.85</v>
      </c>
      <c r="F255" s="32">
        <v>6.21</v>
      </c>
      <c r="G255" s="23"/>
    </row>
    <row r="256" spans="1:7" x14ac:dyDescent="0.3">
      <c r="A256" s="22"/>
      <c r="B256" s="31" t="s">
        <v>66</v>
      </c>
      <c r="C256" s="24">
        <v>6.8000000000000005E-2</v>
      </c>
      <c r="D256" s="32">
        <v>-228.99</v>
      </c>
      <c r="E256" s="33">
        <v>5.25</v>
      </c>
      <c r="F256" s="32">
        <v>6.59</v>
      </c>
      <c r="G256" s="23"/>
    </row>
    <row r="257" spans="1:7" x14ac:dyDescent="0.3">
      <c r="A257" s="22"/>
      <c r="B257" s="31" t="s">
        <v>67</v>
      </c>
      <c r="C257" s="24">
        <v>6.8000000000000005E-2</v>
      </c>
      <c r="D257" s="32">
        <v>-228.99</v>
      </c>
      <c r="E257" s="32">
        <v>5.25</v>
      </c>
      <c r="F257" s="33">
        <v>6.59</v>
      </c>
      <c r="G257" s="23"/>
    </row>
    <row r="258" spans="1:7" x14ac:dyDescent="0.3">
      <c r="A258" s="22"/>
      <c r="B258" s="31" t="s">
        <v>68</v>
      </c>
      <c r="C258" s="24">
        <v>0</v>
      </c>
      <c r="D258" s="32">
        <v>-228.99</v>
      </c>
      <c r="E258" s="32">
        <v>5.85</v>
      </c>
      <c r="F258" s="33">
        <v>6.21</v>
      </c>
      <c r="G258" s="23"/>
    </row>
    <row r="259" spans="1:7" x14ac:dyDescent="0.3">
      <c r="A259" s="22">
        <v>33</v>
      </c>
      <c r="B259" s="31">
        <v>31</v>
      </c>
      <c r="C259" s="24">
        <v>0</v>
      </c>
      <c r="D259" s="32">
        <v>-228.99</v>
      </c>
      <c r="E259" s="32">
        <v>5.65</v>
      </c>
      <c r="F259" s="32">
        <v>6.59</v>
      </c>
      <c r="G259" s="23" t="s">
        <v>280</v>
      </c>
    </row>
    <row r="260" spans="1:7" x14ac:dyDescent="0.3">
      <c r="A260" s="22"/>
      <c r="B260" s="31">
        <v>32</v>
      </c>
      <c r="C260" s="24">
        <v>6.8000000000000005E-2</v>
      </c>
      <c r="D260" s="32">
        <v>-229</v>
      </c>
      <c r="E260" s="32">
        <v>5.05</v>
      </c>
      <c r="F260" s="32">
        <v>6.95</v>
      </c>
      <c r="G260" s="23"/>
    </row>
    <row r="261" spans="1:7" x14ac:dyDescent="0.3">
      <c r="A261" s="22"/>
      <c r="B261" s="31" t="s">
        <v>61</v>
      </c>
      <c r="C261" s="24">
        <v>0</v>
      </c>
      <c r="D261" s="33">
        <v>-228.99</v>
      </c>
      <c r="E261" s="32">
        <v>5.65</v>
      </c>
      <c r="F261" s="32">
        <v>6.59</v>
      </c>
      <c r="G261" s="23"/>
    </row>
    <row r="262" spans="1:7" x14ac:dyDescent="0.3">
      <c r="A262" s="22"/>
      <c r="B262" s="31" t="s">
        <v>62</v>
      </c>
      <c r="C262" s="24">
        <v>6.8000000000000005E-2</v>
      </c>
      <c r="D262" s="33">
        <v>-229</v>
      </c>
      <c r="E262" s="32">
        <v>5.05</v>
      </c>
      <c r="F262" s="32">
        <v>6.95</v>
      </c>
      <c r="G262" s="23"/>
    </row>
    <row r="263" spans="1:7" x14ac:dyDescent="0.3">
      <c r="A263" s="22"/>
      <c r="B263" s="31" t="s">
        <v>65</v>
      </c>
      <c r="C263" s="24">
        <v>0</v>
      </c>
      <c r="D263" s="32">
        <v>-228.99</v>
      </c>
      <c r="E263" s="33">
        <v>5.65</v>
      </c>
      <c r="F263" s="32">
        <v>6.59</v>
      </c>
      <c r="G263" s="23"/>
    </row>
    <row r="264" spans="1:7" x14ac:dyDescent="0.3">
      <c r="A264" s="22"/>
      <c r="B264" s="31" t="s">
        <v>66</v>
      </c>
      <c r="C264" s="24">
        <v>6.8000000000000005E-2</v>
      </c>
      <c r="D264" s="32">
        <v>-229</v>
      </c>
      <c r="E264" s="33">
        <v>5.05</v>
      </c>
      <c r="F264" s="32">
        <v>6.95</v>
      </c>
      <c r="G264" s="23"/>
    </row>
    <row r="265" spans="1:7" x14ac:dyDescent="0.3">
      <c r="A265" s="22"/>
      <c r="B265" s="31" t="s">
        <v>67</v>
      </c>
      <c r="C265" s="24">
        <v>6.8000000000000005E-2</v>
      </c>
      <c r="D265" s="32">
        <v>-229</v>
      </c>
      <c r="E265" s="32">
        <v>5.05</v>
      </c>
      <c r="F265" s="33">
        <v>6.95</v>
      </c>
      <c r="G265" s="23"/>
    </row>
    <row r="266" spans="1:7" x14ac:dyDescent="0.3">
      <c r="A266" s="22"/>
      <c r="B266" s="31" t="s">
        <v>68</v>
      </c>
      <c r="C266" s="24">
        <v>0</v>
      </c>
      <c r="D266" s="32">
        <v>-228.99</v>
      </c>
      <c r="E266" s="32">
        <v>5.65</v>
      </c>
      <c r="F266" s="33">
        <v>6.59</v>
      </c>
      <c r="G266" s="23"/>
    </row>
    <row r="267" spans="1:7" x14ac:dyDescent="0.3">
      <c r="A267" s="22">
        <v>34</v>
      </c>
      <c r="B267" s="31">
        <v>32</v>
      </c>
      <c r="C267" s="24">
        <v>0</v>
      </c>
      <c r="D267" s="32">
        <v>-229</v>
      </c>
      <c r="E267" s="32">
        <v>5.47</v>
      </c>
      <c r="F267" s="32">
        <v>6.95</v>
      </c>
      <c r="G267" s="23" t="s">
        <v>280</v>
      </c>
    </row>
    <row r="268" spans="1:7" x14ac:dyDescent="0.3">
      <c r="A268" s="22"/>
      <c r="B268" s="31">
        <v>33</v>
      </c>
      <c r="C268" s="24">
        <v>6.8000000000000005E-2</v>
      </c>
      <c r="D268" s="32">
        <v>-229</v>
      </c>
      <c r="E268" s="32">
        <v>4.8600000000000003</v>
      </c>
      <c r="F268" s="32">
        <v>7.31</v>
      </c>
      <c r="G268" s="23"/>
    </row>
    <row r="269" spans="1:7" x14ac:dyDescent="0.3">
      <c r="A269" s="22"/>
      <c r="B269" s="31" t="s">
        <v>61</v>
      </c>
      <c r="C269" s="24">
        <v>0</v>
      </c>
      <c r="D269" s="33">
        <v>-229</v>
      </c>
      <c r="E269" s="32">
        <v>5.47</v>
      </c>
      <c r="F269" s="32">
        <v>6.95</v>
      </c>
      <c r="G269" s="23"/>
    </row>
    <row r="270" spans="1:7" x14ac:dyDescent="0.3">
      <c r="A270" s="22"/>
      <c r="B270" s="31" t="s">
        <v>62</v>
      </c>
      <c r="C270" s="24">
        <v>6.8000000000000005E-2</v>
      </c>
      <c r="D270" s="33">
        <v>-229</v>
      </c>
      <c r="E270" s="32">
        <v>4.8600000000000003</v>
      </c>
      <c r="F270" s="32">
        <v>7.31</v>
      </c>
      <c r="G270" s="23"/>
    </row>
    <row r="271" spans="1:7" x14ac:dyDescent="0.3">
      <c r="A271" s="22"/>
      <c r="B271" s="31" t="s">
        <v>65</v>
      </c>
      <c r="C271" s="24">
        <v>0</v>
      </c>
      <c r="D271" s="32">
        <v>-229</v>
      </c>
      <c r="E271" s="33">
        <v>5.47</v>
      </c>
      <c r="F271" s="32">
        <v>6.95</v>
      </c>
      <c r="G271" s="23"/>
    </row>
    <row r="272" spans="1:7" x14ac:dyDescent="0.3">
      <c r="A272" s="22"/>
      <c r="B272" s="31" t="s">
        <v>66</v>
      </c>
      <c r="C272" s="24">
        <v>6.8000000000000005E-2</v>
      </c>
      <c r="D272" s="32">
        <v>-229</v>
      </c>
      <c r="E272" s="33">
        <v>4.8600000000000003</v>
      </c>
      <c r="F272" s="32">
        <v>7.31</v>
      </c>
      <c r="G272" s="23"/>
    </row>
    <row r="273" spans="1:7" x14ac:dyDescent="0.3">
      <c r="A273" s="22"/>
      <c r="B273" s="31" t="s">
        <v>67</v>
      </c>
      <c r="C273" s="24">
        <v>6.8000000000000005E-2</v>
      </c>
      <c r="D273" s="32">
        <v>-229</v>
      </c>
      <c r="E273" s="32">
        <v>4.8600000000000003</v>
      </c>
      <c r="F273" s="33">
        <v>7.31</v>
      </c>
      <c r="G273" s="23"/>
    </row>
    <row r="274" spans="1:7" x14ac:dyDescent="0.3">
      <c r="A274" s="22"/>
      <c r="B274" s="31" t="s">
        <v>68</v>
      </c>
      <c r="C274" s="24">
        <v>0</v>
      </c>
      <c r="D274" s="32">
        <v>-229</v>
      </c>
      <c r="E274" s="32">
        <v>5.47</v>
      </c>
      <c r="F274" s="33">
        <v>6.95</v>
      </c>
      <c r="G274" s="23"/>
    </row>
    <row r="275" spans="1:7" x14ac:dyDescent="0.3">
      <c r="A275" s="22">
        <v>35</v>
      </c>
      <c r="B275" s="31">
        <v>33</v>
      </c>
      <c r="C275" s="24">
        <v>0</v>
      </c>
      <c r="D275" s="32">
        <v>-229</v>
      </c>
      <c r="E275" s="32">
        <v>5.3</v>
      </c>
      <c r="F275" s="32">
        <v>7.31</v>
      </c>
      <c r="G275" s="23" t="s">
        <v>280</v>
      </c>
    </row>
    <row r="276" spans="1:7" x14ac:dyDescent="0.3">
      <c r="A276" s="22"/>
      <c r="B276" s="31">
        <v>34</v>
      </c>
      <c r="C276" s="24">
        <v>6.8000000000000005E-2</v>
      </c>
      <c r="D276" s="32">
        <v>-229</v>
      </c>
      <c r="E276" s="32">
        <v>4.6900000000000004</v>
      </c>
      <c r="F276" s="32">
        <v>7.65</v>
      </c>
      <c r="G276" s="23"/>
    </row>
    <row r="277" spans="1:7" x14ac:dyDescent="0.3">
      <c r="A277" s="22"/>
      <c r="B277" s="31" t="s">
        <v>61</v>
      </c>
      <c r="C277" s="24">
        <v>0</v>
      </c>
      <c r="D277" s="33">
        <v>-229</v>
      </c>
      <c r="E277" s="32">
        <v>5.3</v>
      </c>
      <c r="F277" s="32">
        <v>7.31</v>
      </c>
      <c r="G277" s="23"/>
    </row>
    <row r="278" spans="1:7" x14ac:dyDescent="0.3">
      <c r="A278" s="22"/>
      <c r="B278" s="31" t="s">
        <v>62</v>
      </c>
      <c r="C278" s="24">
        <v>6.8000000000000005E-2</v>
      </c>
      <c r="D278" s="33">
        <v>-229</v>
      </c>
      <c r="E278" s="32">
        <v>4.6900000000000004</v>
      </c>
      <c r="F278" s="32">
        <v>7.65</v>
      </c>
      <c r="G278" s="23"/>
    </row>
    <row r="279" spans="1:7" x14ac:dyDescent="0.3">
      <c r="A279" s="22"/>
      <c r="B279" s="31" t="s">
        <v>65</v>
      </c>
      <c r="C279" s="24">
        <v>0</v>
      </c>
      <c r="D279" s="32">
        <v>-229</v>
      </c>
      <c r="E279" s="33">
        <v>5.3</v>
      </c>
      <c r="F279" s="32">
        <v>7.31</v>
      </c>
      <c r="G279" s="23"/>
    </row>
    <row r="280" spans="1:7" x14ac:dyDescent="0.3">
      <c r="A280" s="22"/>
      <c r="B280" s="31" t="s">
        <v>66</v>
      </c>
      <c r="C280" s="24">
        <v>6.8000000000000005E-2</v>
      </c>
      <c r="D280" s="32">
        <v>-229</v>
      </c>
      <c r="E280" s="33">
        <v>4.6900000000000004</v>
      </c>
      <c r="F280" s="32">
        <v>7.65</v>
      </c>
      <c r="G280" s="23"/>
    </row>
    <row r="281" spans="1:7" x14ac:dyDescent="0.3">
      <c r="A281" s="22"/>
      <c r="B281" s="31" t="s">
        <v>67</v>
      </c>
      <c r="C281" s="24">
        <v>6.8000000000000005E-2</v>
      </c>
      <c r="D281" s="32">
        <v>-229</v>
      </c>
      <c r="E281" s="32">
        <v>4.6900000000000004</v>
      </c>
      <c r="F281" s="33">
        <v>7.65</v>
      </c>
      <c r="G281" s="23"/>
    </row>
    <row r="282" spans="1:7" x14ac:dyDescent="0.3">
      <c r="A282" s="22"/>
      <c r="B282" s="31" t="s">
        <v>68</v>
      </c>
      <c r="C282" s="24">
        <v>0</v>
      </c>
      <c r="D282" s="32">
        <v>-229</v>
      </c>
      <c r="E282" s="32">
        <v>5.3</v>
      </c>
      <c r="F282" s="33">
        <v>7.31</v>
      </c>
      <c r="G282" s="23"/>
    </row>
    <row r="283" spans="1:7" x14ac:dyDescent="0.3">
      <c r="A283" s="22">
        <v>36</v>
      </c>
      <c r="B283" s="31">
        <v>34</v>
      </c>
      <c r="C283" s="24">
        <v>0</v>
      </c>
      <c r="D283" s="32">
        <v>-229</v>
      </c>
      <c r="E283" s="32">
        <v>5.1100000000000003</v>
      </c>
      <c r="F283" s="32">
        <v>7.65</v>
      </c>
      <c r="G283" s="23" t="s">
        <v>280</v>
      </c>
    </row>
    <row r="284" spans="1:7" x14ac:dyDescent="0.3">
      <c r="A284" s="22"/>
      <c r="B284" s="31">
        <v>229</v>
      </c>
      <c r="C284" s="24">
        <v>5.7000000000000002E-2</v>
      </c>
      <c r="D284" s="32">
        <v>-229</v>
      </c>
      <c r="E284" s="32">
        <v>4.6100000000000003</v>
      </c>
      <c r="F284" s="32">
        <v>7.92</v>
      </c>
      <c r="G284" s="23"/>
    </row>
    <row r="285" spans="1:7" x14ac:dyDescent="0.3">
      <c r="A285" s="22"/>
      <c r="B285" s="31" t="s">
        <v>61</v>
      </c>
      <c r="C285" s="24">
        <v>0</v>
      </c>
      <c r="D285" s="33">
        <v>-229</v>
      </c>
      <c r="E285" s="32">
        <v>5.1100000000000003</v>
      </c>
      <c r="F285" s="32">
        <v>7.65</v>
      </c>
      <c r="G285" s="23"/>
    </row>
    <row r="286" spans="1:7" x14ac:dyDescent="0.3">
      <c r="A286" s="22"/>
      <c r="B286" s="31" t="s">
        <v>62</v>
      </c>
      <c r="C286" s="24">
        <v>5.7000000000000002E-2</v>
      </c>
      <c r="D286" s="33">
        <v>-229</v>
      </c>
      <c r="E286" s="32">
        <v>4.6100000000000003</v>
      </c>
      <c r="F286" s="32">
        <v>7.92</v>
      </c>
      <c r="G286" s="23"/>
    </row>
    <row r="287" spans="1:7" x14ac:dyDescent="0.3">
      <c r="A287" s="22"/>
      <c r="B287" s="31" t="s">
        <v>65</v>
      </c>
      <c r="C287" s="24">
        <v>0</v>
      </c>
      <c r="D287" s="32">
        <v>-229</v>
      </c>
      <c r="E287" s="33">
        <v>5.1100000000000003</v>
      </c>
      <c r="F287" s="32">
        <v>7.65</v>
      </c>
      <c r="G287" s="23"/>
    </row>
    <row r="288" spans="1:7" x14ac:dyDescent="0.3">
      <c r="A288" s="22"/>
      <c r="B288" s="31" t="s">
        <v>66</v>
      </c>
      <c r="C288" s="24">
        <v>5.7000000000000002E-2</v>
      </c>
      <c r="D288" s="32">
        <v>-229</v>
      </c>
      <c r="E288" s="33">
        <v>4.6100000000000003</v>
      </c>
      <c r="F288" s="32">
        <v>7.92</v>
      </c>
      <c r="G288" s="23"/>
    </row>
    <row r="289" spans="1:7" x14ac:dyDescent="0.3">
      <c r="A289" s="22"/>
      <c r="B289" s="31" t="s">
        <v>67</v>
      </c>
      <c r="C289" s="24">
        <v>5.7000000000000002E-2</v>
      </c>
      <c r="D289" s="32">
        <v>-229</v>
      </c>
      <c r="E289" s="32">
        <v>4.6100000000000003</v>
      </c>
      <c r="F289" s="33">
        <v>7.92</v>
      </c>
      <c r="G289" s="23"/>
    </row>
    <row r="290" spans="1:7" x14ac:dyDescent="0.3">
      <c r="A290" s="22"/>
      <c r="B290" s="31" t="s">
        <v>68</v>
      </c>
      <c r="C290" s="24">
        <v>0</v>
      </c>
      <c r="D290" s="32">
        <v>-229</v>
      </c>
      <c r="E290" s="32">
        <v>5.1100000000000003</v>
      </c>
      <c r="F290" s="33">
        <v>7.65</v>
      </c>
      <c r="G290" s="23"/>
    </row>
    <row r="291" spans="1:7" x14ac:dyDescent="0.3">
      <c r="A291" s="22">
        <v>37</v>
      </c>
      <c r="B291" s="31">
        <v>229</v>
      </c>
      <c r="C291" s="24">
        <v>0</v>
      </c>
      <c r="D291" s="32">
        <v>-308.39999999999998</v>
      </c>
      <c r="E291" s="32">
        <v>4.83</v>
      </c>
      <c r="F291" s="32">
        <v>3.95</v>
      </c>
      <c r="G291" s="23" t="s">
        <v>280</v>
      </c>
    </row>
    <row r="292" spans="1:7" x14ac:dyDescent="0.3">
      <c r="A292" s="22"/>
      <c r="B292" s="31">
        <v>35</v>
      </c>
      <c r="C292" s="24">
        <v>1.0999999999999999E-2</v>
      </c>
      <c r="D292" s="32">
        <v>-308.39999999999998</v>
      </c>
      <c r="E292" s="32">
        <v>4.7300000000000004</v>
      </c>
      <c r="F292" s="32">
        <v>4.01</v>
      </c>
      <c r="G292" s="23"/>
    </row>
    <row r="293" spans="1:7" x14ac:dyDescent="0.3">
      <c r="A293" s="22"/>
      <c r="B293" s="31" t="s">
        <v>61</v>
      </c>
      <c r="C293" s="24">
        <v>0</v>
      </c>
      <c r="D293" s="33">
        <v>-308.39999999999998</v>
      </c>
      <c r="E293" s="32">
        <v>4.83</v>
      </c>
      <c r="F293" s="32">
        <v>3.95</v>
      </c>
      <c r="G293" s="23"/>
    </row>
    <row r="294" spans="1:7" x14ac:dyDescent="0.3">
      <c r="A294" s="22"/>
      <c r="B294" s="31" t="s">
        <v>62</v>
      </c>
      <c r="C294" s="24">
        <v>1.0999999999999999E-2</v>
      </c>
      <c r="D294" s="33">
        <v>-308.39999999999998</v>
      </c>
      <c r="E294" s="32">
        <v>4.7300000000000004</v>
      </c>
      <c r="F294" s="32">
        <v>4.01</v>
      </c>
      <c r="G294" s="23"/>
    </row>
    <row r="295" spans="1:7" x14ac:dyDescent="0.3">
      <c r="A295" s="22"/>
      <c r="B295" s="31" t="s">
        <v>65</v>
      </c>
      <c r="C295" s="24">
        <v>0</v>
      </c>
      <c r="D295" s="32">
        <v>-308.39999999999998</v>
      </c>
      <c r="E295" s="33">
        <v>4.83</v>
      </c>
      <c r="F295" s="32">
        <v>3.95</v>
      </c>
      <c r="G295" s="23"/>
    </row>
    <row r="296" spans="1:7" x14ac:dyDescent="0.3">
      <c r="A296" s="22"/>
      <c r="B296" s="31" t="s">
        <v>66</v>
      </c>
      <c r="C296" s="24">
        <v>1.0999999999999999E-2</v>
      </c>
      <c r="D296" s="32">
        <v>-308.39999999999998</v>
      </c>
      <c r="E296" s="33">
        <v>4.7300000000000004</v>
      </c>
      <c r="F296" s="32">
        <v>4.01</v>
      </c>
      <c r="G296" s="23"/>
    </row>
    <row r="297" spans="1:7" x14ac:dyDescent="0.3">
      <c r="A297" s="22"/>
      <c r="B297" s="31" t="s">
        <v>67</v>
      </c>
      <c r="C297" s="24">
        <v>1.0999999999999999E-2</v>
      </c>
      <c r="D297" s="32">
        <v>-308.39999999999998</v>
      </c>
      <c r="E297" s="32">
        <v>4.7300000000000004</v>
      </c>
      <c r="F297" s="33">
        <v>4.01</v>
      </c>
      <c r="G297" s="23"/>
    </row>
    <row r="298" spans="1:7" x14ac:dyDescent="0.3">
      <c r="A298" s="22"/>
      <c r="B298" s="31" t="s">
        <v>68</v>
      </c>
      <c r="C298" s="24">
        <v>0</v>
      </c>
      <c r="D298" s="32">
        <v>-308.39999999999998</v>
      </c>
      <c r="E298" s="32">
        <v>4.83</v>
      </c>
      <c r="F298" s="33">
        <v>3.95</v>
      </c>
      <c r="G298" s="23"/>
    </row>
    <row r="299" spans="1:7" x14ac:dyDescent="0.3">
      <c r="A299" s="22">
        <v>38</v>
      </c>
      <c r="B299" s="31">
        <v>35</v>
      </c>
      <c r="C299" s="24">
        <v>0</v>
      </c>
      <c r="D299" s="32">
        <v>-308.39999999999998</v>
      </c>
      <c r="E299" s="32">
        <v>4.9000000000000004</v>
      </c>
      <c r="F299" s="32">
        <v>4.01</v>
      </c>
      <c r="G299" s="23" t="s">
        <v>280</v>
      </c>
    </row>
    <row r="300" spans="1:7" x14ac:dyDescent="0.3">
      <c r="A300" s="22"/>
      <c r="B300" s="31">
        <v>36</v>
      </c>
      <c r="C300" s="24">
        <v>6.8000000000000005E-2</v>
      </c>
      <c r="D300" s="32">
        <v>-308.39999999999998</v>
      </c>
      <c r="E300" s="32">
        <v>4.3099999999999996</v>
      </c>
      <c r="F300" s="32">
        <v>4.32</v>
      </c>
      <c r="G300" s="23"/>
    </row>
    <row r="301" spans="1:7" x14ac:dyDescent="0.3">
      <c r="A301" s="22"/>
      <c r="B301" s="31" t="s">
        <v>61</v>
      </c>
      <c r="C301" s="24">
        <v>0</v>
      </c>
      <c r="D301" s="33">
        <v>-308.39999999999998</v>
      </c>
      <c r="E301" s="32">
        <v>4.9000000000000004</v>
      </c>
      <c r="F301" s="32">
        <v>4.01</v>
      </c>
      <c r="G301" s="23"/>
    </row>
    <row r="302" spans="1:7" x14ac:dyDescent="0.3">
      <c r="A302" s="22"/>
      <c r="B302" s="31" t="s">
        <v>62</v>
      </c>
      <c r="C302" s="24">
        <v>6.8000000000000005E-2</v>
      </c>
      <c r="D302" s="33">
        <v>-308.39999999999998</v>
      </c>
      <c r="E302" s="32">
        <v>4.3099999999999996</v>
      </c>
      <c r="F302" s="32">
        <v>4.32</v>
      </c>
      <c r="G302" s="23"/>
    </row>
    <row r="303" spans="1:7" x14ac:dyDescent="0.3">
      <c r="A303" s="22"/>
      <c r="B303" s="31" t="s">
        <v>65</v>
      </c>
      <c r="C303" s="24">
        <v>0</v>
      </c>
      <c r="D303" s="32">
        <v>-308.39999999999998</v>
      </c>
      <c r="E303" s="33">
        <v>4.9000000000000004</v>
      </c>
      <c r="F303" s="32">
        <v>4.01</v>
      </c>
      <c r="G303" s="23"/>
    </row>
    <row r="304" spans="1:7" x14ac:dyDescent="0.3">
      <c r="A304" s="22"/>
      <c r="B304" s="31" t="s">
        <v>66</v>
      </c>
      <c r="C304" s="24">
        <v>6.8000000000000005E-2</v>
      </c>
      <c r="D304" s="32">
        <v>-308.39999999999998</v>
      </c>
      <c r="E304" s="33">
        <v>4.3099999999999996</v>
      </c>
      <c r="F304" s="32">
        <v>4.32</v>
      </c>
      <c r="G304" s="23"/>
    </row>
    <row r="305" spans="1:7" x14ac:dyDescent="0.3">
      <c r="A305" s="22"/>
      <c r="B305" s="31" t="s">
        <v>67</v>
      </c>
      <c r="C305" s="24">
        <v>6.8000000000000005E-2</v>
      </c>
      <c r="D305" s="32">
        <v>-308.39999999999998</v>
      </c>
      <c r="E305" s="32">
        <v>4.3099999999999996</v>
      </c>
      <c r="F305" s="33">
        <v>4.32</v>
      </c>
      <c r="G305" s="23"/>
    </row>
    <row r="306" spans="1:7" x14ac:dyDescent="0.3">
      <c r="A306" s="22"/>
      <c r="B306" s="31" t="s">
        <v>68</v>
      </c>
      <c r="C306" s="24">
        <v>0</v>
      </c>
      <c r="D306" s="32">
        <v>-308.39999999999998</v>
      </c>
      <c r="E306" s="32">
        <v>4.9000000000000004</v>
      </c>
      <c r="F306" s="33">
        <v>4.01</v>
      </c>
      <c r="G306" s="23"/>
    </row>
    <row r="307" spans="1:7" x14ac:dyDescent="0.3">
      <c r="A307" s="22">
        <v>39</v>
      </c>
      <c r="B307" s="31">
        <v>36</v>
      </c>
      <c r="C307" s="24">
        <v>0</v>
      </c>
      <c r="D307" s="32">
        <v>-308.39999999999998</v>
      </c>
      <c r="E307" s="32">
        <v>4.63</v>
      </c>
      <c r="F307" s="32">
        <v>4.32</v>
      </c>
      <c r="G307" s="23" t="s">
        <v>280</v>
      </c>
    </row>
    <row r="308" spans="1:7" x14ac:dyDescent="0.3">
      <c r="A308" s="22"/>
      <c r="B308" s="31">
        <v>37</v>
      </c>
      <c r="C308" s="24">
        <v>6.8000000000000005E-2</v>
      </c>
      <c r="D308" s="32">
        <v>-308.41000000000003</v>
      </c>
      <c r="E308" s="32">
        <v>4.03</v>
      </c>
      <c r="F308" s="32">
        <v>4.62</v>
      </c>
      <c r="G308" s="23"/>
    </row>
    <row r="309" spans="1:7" x14ac:dyDescent="0.3">
      <c r="A309" s="22"/>
      <c r="B309" s="31" t="s">
        <v>61</v>
      </c>
      <c r="C309" s="24">
        <v>0</v>
      </c>
      <c r="D309" s="33">
        <v>-308.39999999999998</v>
      </c>
      <c r="E309" s="32">
        <v>4.63</v>
      </c>
      <c r="F309" s="32">
        <v>4.32</v>
      </c>
      <c r="G309" s="23"/>
    </row>
    <row r="310" spans="1:7" x14ac:dyDescent="0.3">
      <c r="A310" s="22"/>
      <c r="B310" s="31" t="s">
        <v>62</v>
      </c>
      <c r="C310" s="24">
        <v>6.8000000000000005E-2</v>
      </c>
      <c r="D310" s="33">
        <v>-308.41000000000003</v>
      </c>
      <c r="E310" s="32">
        <v>4.03</v>
      </c>
      <c r="F310" s="32">
        <v>4.62</v>
      </c>
      <c r="G310" s="23"/>
    </row>
    <row r="311" spans="1:7" x14ac:dyDescent="0.3">
      <c r="A311" s="22"/>
      <c r="B311" s="31" t="s">
        <v>65</v>
      </c>
      <c r="C311" s="24">
        <v>0</v>
      </c>
      <c r="D311" s="32">
        <v>-308.39999999999998</v>
      </c>
      <c r="E311" s="33">
        <v>4.63</v>
      </c>
      <c r="F311" s="32">
        <v>4.32</v>
      </c>
      <c r="G311" s="23"/>
    </row>
    <row r="312" spans="1:7" x14ac:dyDescent="0.3">
      <c r="A312" s="22"/>
      <c r="B312" s="31" t="s">
        <v>66</v>
      </c>
      <c r="C312" s="24">
        <v>6.8000000000000005E-2</v>
      </c>
      <c r="D312" s="32">
        <v>-308.41000000000003</v>
      </c>
      <c r="E312" s="33">
        <v>4.03</v>
      </c>
      <c r="F312" s="32">
        <v>4.62</v>
      </c>
      <c r="G312" s="23"/>
    </row>
    <row r="313" spans="1:7" x14ac:dyDescent="0.3">
      <c r="A313" s="22"/>
      <c r="B313" s="31" t="s">
        <v>67</v>
      </c>
      <c r="C313" s="24">
        <v>6.8000000000000005E-2</v>
      </c>
      <c r="D313" s="32">
        <v>-308.41000000000003</v>
      </c>
      <c r="E313" s="32">
        <v>4.03</v>
      </c>
      <c r="F313" s="33">
        <v>4.62</v>
      </c>
      <c r="G313" s="23"/>
    </row>
    <row r="314" spans="1:7" x14ac:dyDescent="0.3">
      <c r="A314" s="22"/>
      <c r="B314" s="31" t="s">
        <v>68</v>
      </c>
      <c r="C314" s="24">
        <v>0</v>
      </c>
      <c r="D314" s="32">
        <v>-308.39999999999998</v>
      </c>
      <c r="E314" s="32">
        <v>4.63</v>
      </c>
      <c r="F314" s="33">
        <v>4.32</v>
      </c>
      <c r="G314" s="23"/>
    </row>
    <row r="315" spans="1:7" x14ac:dyDescent="0.3">
      <c r="A315" s="22">
        <v>40</v>
      </c>
      <c r="B315" s="31">
        <v>37</v>
      </c>
      <c r="C315" s="24">
        <v>0</v>
      </c>
      <c r="D315" s="32">
        <v>-308.41000000000003</v>
      </c>
      <c r="E315" s="32">
        <v>4.37</v>
      </c>
      <c r="F315" s="32">
        <v>4.62</v>
      </c>
      <c r="G315" s="23" t="s">
        <v>280</v>
      </c>
    </row>
    <row r="316" spans="1:7" x14ac:dyDescent="0.3">
      <c r="A316" s="22"/>
      <c r="B316" s="31">
        <v>38</v>
      </c>
      <c r="C316" s="24">
        <v>6.8000000000000005E-2</v>
      </c>
      <c r="D316" s="32">
        <v>-308.41000000000003</v>
      </c>
      <c r="E316" s="32">
        <v>3.77</v>
      </c>
      <c r="F316" s="32">
        <v>4.8899999999999997</v>
      </c>
      <c r="G316" s="23"/>
    </row>
    <row r="317" spans="1:7" x14ac:dyDescent="0.3">
      <c r="A317" s="22"/>
      <c r="B317" s="31" t="s">
        <v>61</v>
      </c>
      <c r="C317" s="24">
        <v>0</v>
      </c>
      <c r="D317" s="33">
        <v>-308.41000000000003</v>
      </c>
      <c r="E317" s="32">
        <v>4.37</v>
      </c>
      <c r="F317" s="32">
        <v>4.62</v>
      </c>
      <c r="G317" s="23"/>
    </row>
    <row r="318" spans="1:7" x14ac:dyDescent="0.3">
      <c r="A318" s="22"/>
      <c r="B318" s="31" t="s">
        <v>62</v>
      </c>
      <c r="C318" s="24">
        <v>6.8000000000000005E-2</v>
      </c>
      <c r="D318" s="33">
        <v>-308.41000000000003</v>
      </c>
      <c r="E318" s="32">
        <v>3.77</v>
      </c>
      <c r="F318" s="32">
        <v>4.8899999999999997</v>
      </c>
      <c r="G318" s="23"/>
    </row>
    <row r="319" spans="1:7" x14ac:dyDescent="0.3">
      <c r="A319" s="22"/>
      <c r="B319" s="31" t="s">
        <v>65</v>
      </c>
      <c r="C319" s="24">
        <v>0</v>
      </c>
      <c r="D319" s="32">
        <v>-308.41000000000003</v>
      </c>
      <c r="E319" s="33">
        <v>4.37</v>
      </c>
      <c r="F319" s="32">
        <v>4.62</v>
      </c>
      <c r="G319" s="23"/>
    </row>
    <row r="320" spans="1:7" x14ac:dyDescent="0.3">
      <c r="A320" s="22"/>
      <c r="B320" s="31" t="s">
        <v>66</v>
      </c>
      <c r="C320" s="24">
        <v>6.8000000000000005E-2</v>
      </c>
      <c r="D320" s="32">
        <v>-308.41000000000003</v>
      </c>
      <c r="E320" s="33">
        <v>3.77</v>
      </c>
      <c r="F320" s="32">
        <v>4.8899999999999997</v>
      </c>
      <c r="G320" s="23"/>
    </row>
    <row r="321" spans="1:7" x14ac:dyDescent="0.3">
      <c r="A321" s="22"/>
      <c r="B321" s="31" t="s">
        <v>67</v>
      </c>
      <c r="C321" s="24">
        <v>6.8000000000000005E-2</v>
      </c>
      <c r="D321" s="32">
        <v>-308.41000000000003</v>
      </c>
      <c r="E321" s="32">
        <v>3.77</v>
      </c>
      <c r="F321" s="33">
        <v>4.8899999999999997</v>
      </c>
      <c r="G321" s="23"/>
    </row>
    <row r="322" spans="1:7" x14ac:dyDescent="0.3">
      <c r="A322" s="22"/>
      <c r="B322" s="31" t="s">
        <v>68</v>
      </c>
      <c r="C322" s="24">
        <v>0</v>
      </c>
      <c r="D322" s="32">
        <v>-308.41000000000003</v>
      </c>
      <c r="E322" s="32">
        <v>4.37</v>
      </c>
      <c r="F322" s="33">
        <v>4.62</v>
      </c>
      <c r="G322" s="23"/>
    </row>
    <row r="323" spans="1:7" x14ac:dyDescent="0.3">
      <c r="A323" s="22">
        <v>41</v>
      </c>
      <c r="B323" s="31">
        <v>38</v>
      </c>
      <c r="C323" s="24">
        <v>0</v>
      </c>
      <c r="D323" s="32">
        <v>-308.41000000000003</v>
      </c>
      <c r="E323" s="32">
        <v>4.13</v>
      </c>
      <c r="F323" s="32">
        <v>4.8899999999999997</v>
      </c>
      <c r="G323" s="23" t="s">
        <v>280</v>
      </c>
    </row>
    <row r="324" spans="1:7" x14ac:dyDescent="0.3">
      <c r="A324" s="22"/>
      <c r="B324" s="31">
        <v>39</v>
      </c>
      <c r="C324" s="24">
        <v>6.8000000000000005E-2</v>
      </c>
      <c r="D324" s="32">
        <v>-308.41000000000003</v>
      </c>
      <c r="E324" s="32">
        <v>3.53</v>
      </c>
      <c r="F324" s="32">
        <v>5.15</v>
      </c>
      <c r="G324" s="23"/>
    </row>
    <row r="325" spans="1:7" x14ac:dyDescent="0.3">
      <c r="A325" s="22"/>
      <c r="B325" s="31" t="s">
        <v>61</v>
      </c>
      <c r="C325" s="24">
        <v>0</v>
      </c>
      <c r="D325" s="33">
        <v>-308.41000000000003</v>
      </c>
      <c r="E325" s="32">
        <v>4.13</v>
      </c>
      <c r="F325" s="32">
        <v>4.8899999999999997</v>
      </c>
      <c r="G325" s="23"/>
    </row>
    <row r="326" spans="1:7" x14ac:dyDescent="0.3">
      <c r="A326" s="22"/>
      <c r="B326" s="31" t="s">
        <v>62</v>
      </c>
      <c r="C326" s="24">
        <v>6.8000000000000005E-2</v>
      </c>
      <c r="D326" s="33">
        <v>-308.41000000000003</v>
      </c>
      <c r="E326" s="32">
        <v>3.53</v>
      </c>
      <c r="F326" s="32">
        <v>5.15</v>
      </c>
      <c r="G326" s="23"/>
    </row>
    <row r="327" spans="1:7" x14ac:dyDescent="0.3">
      <c r="A327" s="22"/>
      <c r="B327" s="31" t="s">
        <v>65</v>
      </c>
      <c r="C327" s="24">
        <v>0</v>
      </c>
      <c r="D327" s="32">
        <v>-308.41000000000003</v>
      </c>
      <c r="E327" s="33">
        <v>4.13</v>
      </c>
      <c r="F327" s="32">
        <v>4.8899999999999997</v>
      </c>
      <c r="G327" s="23"/>
    </row>
    <row r="328" spans="1:7" x14ac:dyDescent="0.3">
      <c r="A328" s="22"/>
      <c r="B328" s="31" t="s">
        <v>66</v>
      </c>
      <c r="C328" s="24">
        <v>6.8000000000000005E-2</v>
      </c>
      <c r="D328" s="32">
        <v>-308.41000000000003</v>
      </c>
      <c r="E328" s="33">
        <v>3.53</v>
      </c>
      <c r="F328" s="32">
        <v>5.15</v>
      </c>
      <c r="G328" s="23"/>
    </row>
    <row r="329" spans="1:7" x14ac:dyDescent="0.3">
      <c r="A329" s="22"/>
      <c r="B329" s="31" t="s">
        <v>67</v>
      </c>
      <c r="C329" s="24">
        <v>6.8000000000000005E-2</v>
      </c>
      <c r="D329" s="32">
        <v>-308.41000000000003</v>
      </c>
      <c r="E329" s="32">
        <v>3.53</v>
      </c>
      <c r="F329" s="33">
        <v>5.15</v>
      </c>
      <c r="G329" s="23"/>
    </row>
    <row r="330" spans="1:7" x14ac:dyDescent="0.3">
      <c r="A330" s="22"/>
      <c r="B330" s="31" t="s">
        <v>68</v>
      </c>
      <c r="C330" s="24">
        <v>0</v>
      </c>
      <c r="D330" s="32">
        <v>-308.41000000000003</v>
      </c>
      <c r="E330" s="32">
        <v>4.13</v>
      </c>
      <c r="F330" s="33">
        <v>4.8899999999999997</v>
      </c>
      <c r="G330" s="23"/>
    </row>
    <row r="331" spans="1:7" x14ac:dyDescent="0.3">
      <c r="A331" s="22">
        <v>42</v>
      </c>
      <c r="B331" s="31">
        <v>39</v>
      </c>
      <c r="C331" s="24">
        <v>0</v>
      </c>
      <c r="D331" s="32">
        <v>-308.41000000000003</v>
      </c>
      <c r="E331" s="32">
        <v>3.9</v>
      </c>
      <c r="F331" s="32">
        <v>5.15</v>
      </c>
      <c r="G331" s="23" t="s">
        <v>280</v>
      </c>
    </row>
    <row r="332" spans="1:7" x14ac:dyDescent="0.3">
      <c r="A332" s="22"/>
      <c r="B332" s="31">
        <v>40</v>
      </c>
      <c r="C332" s="24">
        <v>6.8000000000000005E-2</v>
      </c>
      <c r="D332" s="32">
        <v>-308.41000000000003</v>
      </c>
      <c r="E332" s="32">
        <v>3.3</v>
      </c>
      <c r="F332" s="32">
        <v>5.4</v>
      </c>
      <c r="G332" s="23"/>
    </row>
    <row r="333" spans="1:7" x14ac:dyDescent="0.3">
      <c r="A333" s="22"/>
      <c r="B333" s="31" t="s">
        <v>61</v>
      </c>
      <c r="C333" s="24">
        <v>0</v>
      </c>
      <c r="D333" s="33">
        <v>-308.41000000000003</v>
      </c>
      <c r="E333" s="32">
        <v>3.9</v>
      </c>
      <c r="F333" s="32">
        <v>5.15</v>
      </c>
      <c r="G333" s="23"/>
    </row>
    <row r="334" spans="1:7" x14ac:dyDescent="0.3">
      <c r="A334" s="22"/>
      <c r="B334" s="31" t="s">
        <v>62</v>
      </c>
      <c r="C334" s="24">
        <v>6.8000000000000005E-2</v>
      </c>
      <c r="D334" s="33">
        <v>-308.41000000000003</v>
      </c>
      <c r="E334" s="32">
        <v>3.3</v>
      </c>
      <c r="F334" s="32">
        <v>5.4</v>
      </c>
      <c r="G334" s="23"/>
    </row>
    <row r="335" spans="1:7" x14ac:dyDescent="0.3">
      <c r="A335" s="22"/>
      <c r="B335" s="31" t="s">
        <v>65</v>
      </c>
      <c r="C335" s="24">
        <v>0</v>
      </c>
      <c r="D335" s="32">
        <v>-308.41000000000003</v>
      </c>
      <c r="E335" s="33">
        <v>3.9</v>
      </c>
      <c r="F335" s="32">
        <v>5.15</v>
      </c>
      <c r="G335" s="23"/>
    </row>
    <row r="336" spans="1:7" x14ac:dyDescent="0.3">
      <c r="A336" s="22"/>
      <c r="B336" s="31" t="s">
        <v>66</v>
      </c>
      <c r="C336" s="24">
        <v>6.8000000000000005E-2</v>
      </c>
      <c r="D336" s="32">
        <v>-308.41000000000003</v>
      </c>
      <c r="E336" s="33">
        <v>3.3</v>
      </c>
      <c r="F336" s="32">
        <v>5.4</v>
      </c>
      <c r="G336" s="23"/>
    </row>
    <row r="337" spans="1:7" x14ac:dyDescent="0.3">
      <c r="A337" s="22"/>
      <c r="B337" s="31" t="s">
        <v>67</v>
      </c>
      <c r="C337" s="24">
        <v>6.8000000000000005E-2</v>
      </c>
      <c r="D337" s="32">
        <v>-308.41000000000003</v>
      </c>
      <c r="E337" s="32">
        <v>3.3</v>
      </c>
      <c r="F337" s="33">
        <v>5.4</v>
      </c>
      <c r="G337" s="23"/>
    </row>
    <row r="338" spans="1:7" x14ac:dyDescent="0.3">
      <c r="A338" s="22"/>
      <c r="B338" s="31" t="s">
        <v>68</v>
      </c>
      <c r="C338" s="24">
        <v>0</v>
      </c>
      <c r="D338" s="32">
        <v>-308.41000000000003</v>
      </c>
      <c r="E338" s="32">
        <v>3.9</v>
      </c>
      <c r="F338" s="33">
        <v>5.15</v>
      </c>
      <c r="G338" s="23"/>
    </row>
    <row r="339" spans="1:7" x14ac:dyDescent="0.3">
      <c r="A339" s="22">
        <v>43</v>
      </c>
      <c r="B339" s="31">
        <v>40</v>
      </c>
      <c r="C339" s="24">
        <v>0</v>
      </c>
      <c r="D339" s="32">
        <v>-308.41000000000003</v>
      </c>
      <c r="E339" s="32">
        <v>3.68</v>
      </c>
      <c r="F339" s="32">
        <v>5.4</v>
      </c>
      <c r="G339" s="23" t="s">
        <v>280</v>
      </c>
    </row>
    <row r="340" spans="1:7" x14ac:dyDescent="0.3">
      <c r="A340" s="22"/>
      <c r="B340" s="31">
        <v>41</v>
      </c>
      <c r="C340" s="24">
        <v>6.8000000000000005E-2</v>
      </c>
      <c r="D340" s="32">
        <v>-308.41000000000003</v>
      </c>
      <c r="E340" s="32">
        <v>3.07</v>
      </c>
      <c r="F340" s="32">
        <v>5.63</v>
      </c>
      <c r="G340" s="23"/>
    </row>
    <row r="341" spans="1:7" x14ac:dyDescent="0.3">
      <c r="A341" s="22"/>
      <c r="B341" s="31" t="s">
        <v>61</v>
      </c>
      <c r="C341" s="24">
        <v>0</v>
      </c>
      <c r="D341" s="33">
        <v>-308.41000000000003</v>
      </c>
      <c r="E341" s="32">
        <v>3.68</v>
      </c>
      <c r="F341" s="32">
        <v>5.4</v>
      </c>
      <c r="G341" s="23"/>
    </row>
    <row r="342" spans="1:7" x14ac:dyDescent="0.3">
      <c r="A342" s="22"/>
      <c r="B342" s="31" t="s">
        <v>62</v>
      </c>
      <c r="C342" s="24">
        <v>6.8000000000000005E-2</v>
      </c>
      <c r="D342" s="33">
        <v>-308.41000000000003</v>
      </c>
      <c r="E342" s="32">
        <v>3.07</v>
      </c>
      <c r="F342" s="32">
        <v>5.63</v>
      </c>
      <c r="G342" s="23"/>
    </row>
    <row r="343" spans="1:7" x14ac:dyDescent="0.3">
      <c r="A343" s="22"/>
      <c r="B343" s="31" t="s">
        <v>65</v>
      </c>
      <c r="C343" s="24">
        <v>0</v>
      </c>
      <c r="D343" s="32">
        <v>-308.41000000000003</v>
      </c>
      <c r="E343" s="33">
        <v>3.68</v>
      </c>
      <c r="F343" s="32">
        <v>5.4</v>
      </c>
      <c r="G343" s="23"/>
    </row>
    <row r="344" spans="1:7" x14ac:dyDescent="0.3">
      <c r="A344" s="22"/>
      <c r="B344" s="31" t="s">
        <v>66</v>
      </c>
      <c r="C344" s="24">
        <v>6.8000000000000005E-2</v>
      </c>
      <c r="D344" s="32">
        <v>-308.41000000000003</v>
      </c>
      <c r="E344" s="33">
        <v>3.07</v>
      </c>
      <c r="F344" s="32">
        <v>5.63</v>
      </c>
      <c r="G344" s="23"/>
    </row>
    <row r="345" spans="1:7" x14ac:dyDescent="0.3">
      <c r="A345" s="22"/>
      <c r="B345" s="31" t="s">
        <v>67</v>
      </c>
      <c r="C345" s="24">
        <v>6.8000000000000005E-2</v>
      </c>
      <c r="D345" s="32">
        <v>-308.41000000000003</v>
      </c>
      <c r="E345" s="32">
        <v>3.07</v>
      </c>
      <c r="F345" s="33">
        <v>5.63</v>
      </c>
      <c r="G345" s="23"/>
    </row>
    <row r="346" spans="1:7" x14ac:dyDescent="0.3">
      <c r="A346" s="22"/>
      <c r="B346" s="31" t="s">
        <v>68</v>
      </c>
      <c r="C346" s="24">
        <v>0</v>
      </c>
      <c r="D346" s="32">
        <v>-308.41000000000003</v>
      </c>
      <c r="E346" s="32">
        <v>3.68</v>
      </c>
      <c r="F346" s="33">
        <v>5.4</v>
      </c>
      <c r="G346" s="23"/>
    </row>
    <row r="347" spans="1:7" x14ac:dyDescent="0.3">
      <c r="A347" s="22">
        <v>44</v>
      </c>
      <c r="B347" s="31">
        <v>41</v>
      </c>
      <c r="C347" s="24">
        <v>0</v>
      </c>
      <c r="D347" s="32">
        <v>-308.41000000000003</v>
      </c>
      <c r="E347" s="32">
        <v>3.45</v>
      </c>
      <c r="F347" s="32">
        <v>5.63</v>
      </c>
      <c r="G347" s="23" t="s">
        <v>280</v>
      </c>
    </row>
    <row r="348" spans="1:7" x14ac:dyDescent="0.3">
      <c r="A348" s="22"/>
      <c r="B348" s="31">
        <v>42</v>
      </c>
      <c r="C348" s="24">
        <v>6.8000000000000005E-2</v>
      </c>
      <c r="D348" s="32">
        <v>-308.41000000000003</v>
      </c>
      <c r="E348" s="32">
        <v>2.85</v>
      </c>
      <c r="F348" s="32">
        <v>5.84</v>
      </c>
      <c r="G348" s="23"/>
    </row>
    <row r="349" spans="1:7" x14ac:dyDescent="0.3">
      <c r="A349" s="22"/>
      <c r="B349" s="31" t="s">
        <v>61</v>
      </c>
      <c r="C349" s="24">
        <v>0</v>
      </c>
      <c r="D349" s="33">
        <v>-308.41000000000003</v>
      </c>
      <c r="E349" s="32">
        <v>3.45</v>
      </c>
      <c r="F349" s="32">
        <v>5.63</v>
      </c>
      <c r="G349" s="23"/>
    </row>
    <row r="350" spans="1:7" x14ac:dyDescent="0.3">
      <c r="A350" s="22"/>
      <c r="B350" s="31" t="s">
        <v>62</v>
      </c>
      <c r="C350" s="24">
        <v>6.8000000000000005E-2</v>
      </c>
      <c r="D350" s="33">
        <v>-308.41000000000003</v>
      </c>
      <c r="E350" s="32">
        <v>2.85</v>
      </c>
      <c r="F350" s="32">
        <v>5.84</v>
      </c>
      <c r="G350" s="23"/>
    </row>
    <row r="351" spans="1:7" x14ac:dyDescent="0.3">
      <c r="A351" s="22"/>
      <c r="B351" s="31" t="s">
        <v>65</v>
      </c>
      <c r="C351" s="24">
        <v>0</v>
      </c>
      <c r="D351" s="32">
        <v>-308.41000000000003</v>
      </c>
      <c r="E351" s="33">
        <v>3.45</v>
      </c>
      <c r="F351" s="32">
        <v>5.63</v>
      </c>
      <c r="G351" s="23"/>
    </row>
    <row r="352" spans="1:7" x14ac:dyDescent="0.3">
      <c r="A352" s="22"/>
      <c r="B352" s="31" t="s">
        <v>66</v>
      </c>
      <c r="C352" s="24">
        <v>6.8000000000000005E-2</v>
      </c>
      <c r="D352" s="32">
        <v>-308.41000000000003</v>
      </c>
      <c r="E352" s="33">
        <v>2.85</v>
      </c>
      <c r="F352" s="32">
        <v>5.84</v>
      </c>
      <c r="G352" s="23"/>
    </row>
    <row r="353" spans="1:7" x14ac:dyDescent="0.3">
      <c r="A353" s="22"/>
      <c r="B353" s="31" t="s">
        <v>67</v>
      </c>
      <c r="C353" s="24">
        <v>6.8000000000000005E-2</v>
      </c>
      <c r="D353" s="32">
        <v>-308.41000000000003</v>
      </c>
      <c r="E353" s="32">
        <v>2.85</v>
      </c>
      <c r="F353" s="33">
        <v>5.84</v>
      </c>
      <c r="G353" s="23"/>
    </row>
    <row r="354" spans="1:7" x14ac:dyDescent="0.3">
      <c r="A354" s="22"/>
      <c r="B354" s="31" t="s">
        <v>68</v>
      </c>
      <c r="C354" s="24">
        <v>0</v>
      </c>
      <c r="D354" s="32">
        <v>-308.41000000000003</v>
      </c>
      <c r="E354" s="32">
        <v>3.45</v>
      </c>
      <c r="F354" s="33">
        <v>5.63</v>
      </c>
      <c r="G354" s="23"/>
    </row>
    <row r="355" spans="1:7" x14ac:dyDescent="0.3">
      <c r="A355" s="22">
        <v>45</v>
      </c>
      <c r="B355" s="31">
        <v>42</v>
      </c>
      <c r="C355" s="24">
        <v>0</v>
      </c>
      <c r="D355" s="32">
        <v>-308.41000000000003</v>
      </c>
      <c r="E355" s="32">
        <v>3.23</v>
      </c>
      <c r="F355" s="32">
        <v>5.84</v>
      </c>
      <c r="G355" s="23" t="s">
        <v>280</v>
      </c>
    </row>
    <row r="356" spans="1:7" x14ac:dyDescent="0.3">
      <c r="A356" s="22"/>
      <c r="B356" s="31">
        <v>43</v>
      </c>
      <c r="C356" s="24">
        <v>6.8000000000000005E-2</v>
      </c>
      <c r="D356" s="32">
        <v>-308.42</v>
      </c>
      <c r="E356" s="32">
        <v>2.62</v>
      </c>
      <c r="F356" s="32">
        <v>6.04</v>
      </c>
      <c r="G356" s="23"/>
    </row>
    <row r="357" spans="1:7" x14ac:dyDescent="0.3">
      <c r="A357" s="22"/>
      <c r="B357" s="31" t="s">
        <v>61</v>
      </c>
      <c r="C357" s="24">
        <v>0</v>
      </c>
      <c r="D357" s="33">
        <v>-308.41000000000003</v>
      </c>
      <c r="E357" s="32">
        <v>3.23</v>
      </c>
      <c r="F357" s="32">
        <v>5.84</v>
      </c>
      <c r="G357" s="23"/>
    </row>
    <row r="358" spans="1:7" x14ac:dyDescent="0.3">
      <c r="A358" s="22"/>
      <c r="B358" s="31" t="s">
        <v>62</v>
      </c>
      <c r="C358" s="24">
        <v>6.8000000000000005E-2</v>
      </c>
      <c r="D358" s="33">
        <v>-308.42</v>
      </c>
      <c r="E358" s="32">
        <v>2.62</v>
      </c>
      <c r="F358" s="32">
        <v>6.04</v>
      </c>
      <c r="G358" s="23"/>
    </row>
    <row r="359" spans="1:7" x14ac:dyDescent="0.3">
      <c r="A359" s="22"/>
      <c r="B359" s="31" t="s">
        <v>65</v>
      </c>
      <c r="C359" s="24">
        <v>0</v>
      </c>
      <c r="D359" s="32">
        <v>-308.41000000000003</v>
      </c>
      <c r="E359" s="33">
        <v>3.23</v>
      </c>
      <c r="F359" s="32">
        <v>5.84</v>
      </c>
      <c r="G359" s="23"/>
    </row>
    <row r="360" spans="1:7" x14ac:dyDescent="0.3">
      <c r="A360" s="22"/>
      <c r="B360" s="31" t="s">
        <v>66</v>
      </c>
      <c r="C360" s="24">
        <v>6.8000000000000005E-2</v>
      </c>
      <c r="D360" s="32">
        <v>-308.42</v>
      </c>
      <c r="E360" s="33">
        <v>2.62</v>
      </c>
      <c r="F360" s="32">
        <v>6.04</v>
      </c>
      <c r="G360" s="23"/>
    </row>
    <row r="361" spans="1:7" x14ac:dyDescent="0.3">
      <c r="A361" s="22"/>
      <c r="B361" s="31" t="s">
        <v>67</v>
      </c>
      <c r="C361" s="24">
        <v>6.8000000000000005E-2</v>
      </c>
      <c r="D361" s="32">
        <v>-308.42</v>
      </c>
      <c r="E361" s="32">
        <v>2.62</v>
      </c>
      <c r="F361" s="33">
        <v>6.04</v>
      </c>
      <c r="G361" s="23"/>
    </row>
    <row r="362" spans="1:7" x14ac:dyDescent="0.3">
      <c r="A362" s="22"/>
      <c r="B362" s="31" t="s">
        <v>68</v>
      </c>
      <c r="C362" s="24">
        <v>0</v>
      </c>
      <c r="D362" s="32">
        <v>-308.41000000000003</v>
      </c>
      <c r="E362" s="32">
        <v>3.23</v>
      </c>
      <c r="F362" s="33">
        <v>5.84</v>
      </c>
      <c r="G362" s="23"/>
    </row>
    <row r="363" spans="1:7" x14ac:dyDescent="0.3">
      <c r="A363" s="22">
        <v>46</v>
      </c>
      <c r="B363" s="31">
        <v>43</v>
      </c>
      <c r="C363" s="24">
        <v>0</v>
      </c>
      <c r="D363" s="32">
        <v>-308.42</v>
      </c>
      <c r="E363" s="32">
        <v>3.02</v>
      </c>
      <c r="F363" s="32">
        <v>6.04</v>
      </c>
      <c r="G363" s="23" t="s">
        <v>280</v>
      </c>
    </row>
    <row r="364" spans="1:7" x14ac:dyDescent="0.3">
      <c r="A364" s="22"/>
      <c r="B364" s="31">
        <v>44</v>
      </c>
      <c r="C364" s="24">
        <v>6.8000000000000005E-2</v>
      </c>
      <c r="D364" s="32">
        <v>-308.42</v>
      </c>
      <c r="E364" s="32">
        <v>2.41</v>
      </c>
      <c r="F364" s="32">
        <v>6.23</v>
      </c>
      <c r="G364" s="23"/>
    </row>
    <row r="365" spans="1:7" x14ac:dyDescent="0.3">
      <c r="A365" s="22"/>
      <c r="B365" s="31" t="s">
        <v>61</v>
      </c>
      <c r="C365" s="24">
        <v>0</v>
      </c>
      <c r="D365" s="33">
        <v>-308.42</v>
      </c>
      <c r="E365" s="32">
        <v>3.02</v>
      </c>
      <c r="F365" s="32">
        <v>6.04</v>
      </c>
      <c r="G365" s="23"/>
    </row>
    <row r="366" spans="1:7" x14ac:dyDescent="0.3">
      <c r="A366" s="22"/>
      <c r="B366" s="31" t="s">
        <v>62</v>
      </c>
      <c r="C366" s="24">
        <v>6.8000000000000005E-2</v>
      </c>
      <c r="D366" s="33">
        <v>-308.42</v>
      </c>
      <c r="E366" s="32">
        <v>2.41</v>
      </c>
      <c r="F366" s="32">
        <v>6.23</v>
      </c>
      <c r="G366" s="23"/>
    </row>
    <row r="367" spans="1:7" x14ac:dyDescent="0.3">
      <c r="A367" s="22"/>
      <c r="B367" s="31" t="s">
        <v>65</v>
      </c>
      <c r="C367" s="24">
        <v>0</v>
      </c>
      <c r="D367" s="32">
        <v>-308.42</v>
      </c>
      <c r="E367" s="33">
        <v>3.02</v>
      </c>
      <c r="F367" s="32">
        <v>6.04</v>
      </c>
      <c r="G367" s="23"/>
    </row>
    <row r="368" spans="1:7" x14ac:dyDescent="0.3">
      <c r="A368" s="22"/>
      <c r="B368" s="31" t="s">
        <v>66</v>
      </c>
      <c r="C368" s="24">
        <v>6.8000000000000005E-2</v>
      </c>
      <c r="D368" s="32">
        <v>-308.42</v>
      </c>
      <c r="E368" s="33">
        <v>2.41</v>
      </c>
      <c r="F368" s="32">
        <v>6.23</v>
      </c>
      <c r="G368" s="23"/>
    </row>
    <row r="369" spans="1:7" x14ac:dyDescent="0.3">
      <c r="A369" s="22"/>
      <c r="B369" s="31" t="s">
        <v>67</v>
      </c>
      <c r="C369" s="24">
        <v>6.8000000000000005E-2</v>
      </c>
      <c r="D369" s="32">
        <v>-308.42</v>
      </c>
      <c r="E369" s="32">
        <v>2.41</v>
      </c>
      <c r="F369" s="33">
        <v>6.23</v>
      </c>
      <c r="G369" s="23"/>
    </row>
    <row r="370" spans="1:7" x14ac:dyDescent="0.3">
      <c r="A370" s="22"/>
      <c r="B370" s="31" t="s">
        <v>68</v>
      </c>
      <c r="C370" s="24">
        <v>0</v>
      </c>
      <c r="D370" s="32">
        <v>-308.42</v>
      </c>
      <c r="E370" s="32">
        <v>3.02</v>
      </c>
      <c r="F370" s="33">
        <v>6.04</v>
      </c>
      <c r="G370" s="23"/>
    </row>
    <row r="371" spans="1:7" x14ac:dyDescent="0.3">
      <c r="A371" s="22">
        <v>47</v>
      </c>
      <c r="B371" s="31">
        <v>44</v>
      </c>
      <c r="C371" s="24">
        <v>0</v>
      </c>
      <c r="D371" s="32">
        <v>-308.42</v>
      </c>
      <c r="E371" s="32">
        <v>2.8</v>
      </c>
      <c r="F371" s="32">
        <v>6.23</v>
      </c>
      <c r="G371" s="23" t="s">
        <v>280</v>
      </c>
    </row>
    <row r="372" spans="1:7" x14ac:dyDescent="0.3">
      <c r="A372" s="22"/>
      <c r="B372" s="31">
        <v>45</v>
      </c>
      <c r="C372" s="24">
        <v>6.8000000000000005E-2</v>
      </c>
      <c r="D372" s="32">
        <v>-308.42</v>
      </c>
      <c r="E372" s="32">
        <v>2.19</v>
      </c>
      <c r="F372" s="32">
        <v>6.4</v>
      </c>
      <c r="G372" s="23"/>
    </row>
    <row r="373" spans="1:7" x14ac:dyDescent="0.3">
      <c r="A373" s="22"/>
      <c r="B373" s="31" t="s">
        <v>61</v>
      </c>
      <c r="C373" s="24">
        <v>0</v>
      </c>
      <c r="D373" s="33">
        <v>-308.42</v>
      </c>
      <c r="E373" s="32">
        <v>2.8</v>
      </c>
      <c r="F373" s="32">
        <v>6.23</v>
      </c>
      <c r="G373" s="23"/>
    </row>
    <row r="374" spans="1:7" x14ac:dyDescent="0.3">
      <c r="A374" s="22"/>
      <c r="B374" s="31" t="s">
        <v>62</v>
      </c>
      <c r="C374" s="24">
        <v>6.8000000000000005E-2</v>
      </c>
      <c r="D374" s="33">
        <v>-308.42</v>
      </c>
      <c r="E374" s="32">
        <v>2.19</v>
      </c>
      <c r="F374" s="32">
        <v>6.4</v>
      </c>
      <c r="G374" s="23"/>
    </row>
    <row r="375" spans="1:7" x14ac:dyDescent="0.3">
      <c r="A375" s="22"/>
      <c r="B375" s="31" t="s">
        <v>65</v>
      </c>
      <c r="C375" s="24">
        <v>0</v>
      </c>
      <c r="D375" s="32">
        <v>-308.42</v>
      </c>
      <c r="E375" s="33">
        <v>2.8</v>
      </c>
      <c r="F375" s="32">
        <v>6.23</v>
      </c>
      <c r="G375" s="23"/>
    </row>
    <row r="376" spans="1:7" x14ac:dyDescent="0.3">
      <c r="A376" s="22"/>
      <c r="B376" s="31" t="s">
        <v>66</v>
      </c>
      <c r="C376" s="24">
        <v>6.8000000000000005E-2</v>
      </c>
      <c r="D376" s="32">
        <v>-308.42</v>
      </c>
      <c r="E376" s="33">
        <v>2.19</v>
      </c>
      <c r="F376" s="32">
        <v>6.4</v>
      </c>
      <c r="G376" s="23"/>
    </row>
    <row r="377" spans="1:7" x14ac:dyDescent="0.3">
      <c r="A377" s="22"/>
      <c r="B377" s="31" t="s">
        <v>67</v>
      </c>
      <c r="C377" s="24">
        <v>6.8000000000000005E-2</v>
      </c>
      <c r="D377" s="32">
        <v>-308.42</v>
      </c>
      <c r="E377" s="32">
        <v>2.19</v>
      </c>
      <c r="F377" s="33">
        <v>6.4</v>
      </c>
      <c r="G377" s="23"/>
    </row>
    <row r="378" spans="1:7" x14ac:dyDescent="0.3">
      <c r="A378" s="22"/>
      <c r="B378" s="31" t="s">
        <v>68</v>
      </c>
      <c r="C378" s="24">
        <v>0</v>
      </c>
      <c r="D378" s="32">
        <v>-308.42</v>
      </c>
      <c r="E378" s="32">
        <v>2.8</v>
      </c>
      <c r="F378" s="33">
        <v>6.23</v>
      </c>
      <c r="G378" s="23"/>
    </row>
    <row r="379" spans="1:7" x14ac:dyDescent="0.3">
      <c r="A379" s="22">
        <v>48</v>
      </c>
      <c r="B379" s="31">
        <v>45</v>
      </c>
      <c r="C379" s="24">
        <v>0</v>
      </c>
      <c r="D379" s="32">
        <v>-308.42</v>
      </c>
      <c r="E379" s="32">
        <v>2.58</v>
      </c>
      <c r="F379" s="32">
        <v>6.4</v>
      </c>
      <c r="G379" s="23" t="s">
        <v>280</v>
      </c>
    </row>
    <row r="380" spans="1:7" x14ac:dyDescent="0.3">
      <c r="A380" s="22"/>
      <c r="B380" s="31">
        <v>46</v>
      </c>
      <c r="C380" s="24">
        <v>6.8000000000000005E-2</v>
      </c>
      <c r="D380" s="32">
        <v>-308.42</v>
      </c>
      <c r="E380" s="32">
        <v>1.97</v>
      </c>
      <c r="F380" s="32">
        <v>6.55</v>
      </c>
      <c r="G380" s="23"/>
    </row>
    <row r="381" spans="1:7" x14ac:dyDescent="0.3">
      <c r="A381" s="22"/>
      <c r="B381" s="31" t="s">
        <v>61</v>
      </c>
      <c r="C381" s="24">
        <v>0</v>
      </c>
      <c r="D381" s="33">
        <v>-308.42</v>
      </c>
      <c r="E381" s="32">
        <v>2.58</v>
      </c>
      <c r="F381" s="32">
        <v>6.4</v>
      </c>
      <c r="G381" s="23"/>
    </row>
    <row r="382" spans="1:7" x14ac:dyDescent="0.3">
      <c r="A382" s="22"/>
      <c r="B382" s="31" t="s">
        <v>62</v>
      </c>
      <c r="C382" s="24">
        <v>6.8000000000000005E-2</v>
      </c>
      <c r="D382" s="33">
        <v>-308.42</v>
      </c>
      <c r="E382" s="32">
        <v>1.97</v>
      </c>
      <c r="F382" s="32">
        <v>6.55</v>
      </c>
      <c r="G382" s="23"/>
    </row>
    <row r="383" spans="1:7" x14ac:dyDescent="0.3">
      <c r="A383" s="22"/>
      <c r="B383" s="31" t="s">
        <v>65</v>
      </c>
      <c r="C383" s="24">
        <v>0</v>
      </c>
      <c r="D383" s="32">
        <v>-308.42</v>
      </c>
      <c r="E383" s="33">
        <v>2.58</v>
      </c>
      <c r="F383" s="32">
        <v>6.4</v>
      </c>
      <c r="G383" s="23"/>
    </row>
    <row r="384" spans="1:7" x14ac:dyDescent="0.3">
      <c r="A384" s="22"/>
      <c r="B384" s="31" t="s">
        <v>66</v>
      </c>
      <c r="C384" s="24">
        <v>6.8000000000000005E-2</v>
      </c>
      <c r="D384" s="32">
        <v>-308.42</v>
      </c>
      <c r="E384" s="33">
        <v>1.97</v>
      </c>
      <c r="F384" s="32">
        <v>6.55</v>
      </c>
      <c r="G384" s="23"/>
    </row>
    <row r="385" spans="1:7" x14ac:dyDescent="0.3">
      <c r="A385" s="22"/>
      <c r="B385" s="31" t="s">
        <v>67</v>
      </c>
      <c r="C385" s="24">
        <v>6.8000000000000005E-2</v>
      </c>
      <c r="D385" s="32">
        <v>-308.42</v>
      </c>
      <c r="E385" s="32">
        <v>1.97</v>
      </c>
      <c r="F385" s="33">
        <v>6.55</v>
      </c>
      <c r="G385" s="23"/>
    </row>
    <row r="386" spans="1:7" x14ac:dyDescent="0.3">
      <c r="A386" s="22"/>
      <c r="B386" s="31" t="s">
        <v>68</v>
      </c>
      <c r="C386" s="24">
        <v>0</v>
      </c>
      <c r="D386" s="32">
        <v>-308.42</v>
      </c>
      <c r="E386" s="32">
        <v>2.58</v>
      </c>
      <c r="F386" s="33">
        <v>6.4</v>
      </c>
      <c r="G386" s="23"/>
    </row>
    <row r="387" spans="1:7" x14ac:dyDescent="0.3">
      <c r="A387" s="22">
        <v>49</v>
      </c>
      <c r="B387" s="31">
        <v>46</v>
      </c>
      <c r="C387" s="24">
        <v>0</v>
      </c>
      <c r="D387" s="32">
        <v>-308.42</v>
      </c>
      <c r="E387" s="32">
        <v>2.37</v>
      </c>
      <c r="F387" s="32">
        <v>6.55</v>
      </c>
      <c r="G387" s="23" t="s">
        <v>280</v>
      </c>
    </row>
    <row r="388" spans="1:7" x14ac:dyDescent="0.3">
      <c r="A388" s="22"/>
      <c r="B388" s="31">
        <v>47</v>
      </c>
      <c r="C388" s="24">
        <v>6.8000000000000005E-2</v>
      </c>
      <c r="D388" s="32">
        <v>-308.42</v>
      </c>
      <c r="E388" s="32">
        <v>1.75</v>
      </c>
      <c r="F388" s="32">
        <v>6.69</v>
      </c>
      <c r="G388" s="23"/>
    </row>
    <row r="389" spans="1:7" x14ac:dyDescent="0.3">
      <c r="A389" s="22"/>
      <c r="B389" s="31" t="s">
        <v>61</v>
      </c>
      <c r="C389" s="24">
        <v>0</v>
      </c>
      <c r="D389" s="33">
        <v>-308.42</v>
      </c>
      <c r="E389" s="32">
        <v>2.37</v>
      </c>
      <c r="F389" s="32">
        <v>6.55</v>
      </c>
      <c r="G389" s="23"/>
    </row>
    <row r="390" spans="1:7" x14ac:dyDescent="0.3">
      <c r="A390" s="22"/>
      <c r="B390" s="31" t="s">
        <v>62</v>
      </c>
      <c r="C390" s="24">
        <v>6.8000000000000005E-2</v>
      </c>
      <c r="D390" s="33">
        <v>-308.42</v>
      </c>
      <c r="E390" s="32">
        <v>1.75</v>
      </c>
      <c r="F390" s="32">
        <v>6.69</v>
      </c>
      <c r="G390" s="23"/>
    </row>
    <row r="391" spans="1:7" x14ac:dyDescent="0.3">
      <c r="A391" s="22"/>
      <c r="B391" s="31" t="s">
        <v>65</v>
      </c>
      <c r="C391" s="24">
        <v>0</v>
      </c>
      <c r="D391" s="32">
        <v>-308.42</v>
      </c>
      <c r="E391" s="33">
        <v>2.37</v>
      </c>
      <c r="F391" s="32">
        <v>6.55</v>
      </c>
      <c r="G391" s="23"/>
    </row>
    <row r="392" spans="1:7" x14ac:dyDescent="0.3">
      <c r="A392" s="22"/>
      <c r="B392" s="31" t="s">
        <v>66</v>
      </c>
      <c r="C392" s="24">
        <v>6.8000000000000005E-2</v>
      </c>
      <c r="D392" s="32">
        <v>-308.42</v>
      </c>
      <c r="E392" s="33">
        <v>1.75</v>
      </c>
      <c r="F392" s="32">
        <v>6.69</v>
      </c>
      <c r="G392" s="23"/>
    </row>
    <row r="393" spans="1:7" x14ac:dyDescent="0.3">
      <c r="A393" s="22"/>
      <c r="B393" s="31" t="s">
        <v>67</v>
      </c>
      <c r="C393" s="24">
        <v>6.8000000000000005E-2</v>
      </c>
      <c r="D393" s="32">
        <v>-308.42</v>
      </c>
      <c r="E393" s="32">
        <v>1.75</v>
      </c>
      <c r="F393" s="33">
        <v>6.69</v>
      </c>
      <c r="G393" s="23"/>
    </row>
    <row r="394" spans="1:7" x14ac:dyDescent="0.3">
      <c r="A394" s="22"/>
      <c r="B394" s="31" t="s">
        <v>68</v>
      </c>
      <c r="C394" s="24">
        <v>0</v>
      </c>
      <c r="D394" s="32">
        <v>-308.42</v>
      </c>
      <c r="E394" s="32">
        <v>2.37</v>
      </c>
      <c r="F394" s="33">
        <v>6.55</v>
      </c>
      <c r="G394" s="23"/>
    </row>
    <row r="395" spans="1:7" x14ac:dyDescent="0.3">
      <c r="A395" s="22">
        <v>50</v>
      </c>
      <c r="B395" s="31">
        <v>47</v>
      </c>
      <c r="C395" s="24">
        <v>0</v>
      </c>
      <c r="D395" s="32">
        <v>-308.42</v>
      </c>
      <c r="E395" s="32">
        <v>2.15</v>
      </c>
      <c r="F395" s="32">
        <v>6.69</v>
      </c>
      <c r="G395" s="23" t="s">
        <v>280</v>
      </c>
    </row>
    <row r="396" spans="1:7" x14ac:dyDescent="0.3">
      <c r="A396" s="22"/>
      <c r="B396" s="31">
        <v>48</v>
      </c>
      <c r="C396" s="24">
        <v>6.8000000000000005E-2</v>
      </c>
      <c r="D396" s="32">
        <v>-308.42</v>
      </c>
      <c r="E396" s="32">
        <v>1.53</v>
      </c>
      <c r="F396" s="32">
        <v>6.82</v>
      </c>
      <c r="G396" s="23"/>
    </row>
    <row r="397" spans="1:7" x14ac:dyDescent="0.3">
      <c r="A397" s="22"/>
      <c r="B397" s="31" t="s">
        <v>61</v>
      </c>
      <c r="C397" s="24">
        <v>0</v>
      </c>
      <c r="D397" s="33">
        <v>-308.42</v>
      </c>
      <c r="E397" s="32">
        <v>2.15</v>
      </c>
      <c r="F397" s="32">
        <v>6.69</v>
      </c>
      <c r="G397" s="23"/>
    </row>
    <row r="398" spans="1:7" x14ac:dyDescent="0.3">
      <c r="A398" s="22"/>
      <c r="B398" s="31" t="s">
        <v>62</v>
      </c>
      <c r="C398" s="24">
        <v>6.8000000000000005E-2</v>
      </c>
      <c r="D398" s="33">
        <v>-308.42</v>
      </c>
      <c r="E398" s="32">
        <v>1.53</v>
      </c>
      <c r="F398" s="32">
        <v>6.82</v>
      </c>
      <c r="G398" s="23"/>
    </row>
    <row r="399" spans="1:7" x14ac:dyDescent="0.3">
      <c r="A399" s="22"/>
      <c r="B399" s="31" t="s">
        <v>65</v>
      </c>
      <c r="C399" s="24">
        <v>0</v>
      </c>
      <c r="D399" s="32">
        <v>-308.42</v>
      </c>
      <c r="E399" s="33">
        <v>2.15</v>
      </c>
      <c r="F399" s="32">
        <v>6.69</v>
      </c>
      <c r="G399" s="23"/>
    </row>
    <row r="400" spans="1:7" x14ac:dyDescent="0.3">
      <c r="A400" s="22"/>
      <c r="B400" s="31" t="s">
        <v>66</v>
      </c>
      <c r="C400" s="24">
        <v>6.8000000000000005E-2</v>
      </c>
      <c r="D400" s="32">
        <v>-308.42</v>
      </c>
      <c r="E400" s="33">
        <v>1.53</v>
      </c>
      <c r="F400" s="32">
        <v>6.82</v>
      </c>
      <c r="G400" s="23"/>
    </row>
    <row r="401" spans="1:7" x14ac:dyDescent="0.3">
      <c r="A401" s="22"/>
      <c r="B401" s="31" t="s">
        <v>67</v>
      </c>
      <c r="C401" s="24">
        <v>6.8000000000000005E-2</v>
      </c>
      <c r="D401" s="32">
        <v>-308.42</v>
      </c>
      <c r="E401" s="32">
        <v>1.53</v>
      </c>
      <c r="F401" s="33">
        <v>6.82</v>
      </c>
      <c r="G401" s="23"/>
    </row>
    <row r="402" spans="1:7" x14ac:dyDescent="0.3">
      <c r="A402" s="22"/>
      <c r="B402" s="31" t="s">
        <v>68</v>
      </c>
      <c r="C402" s="24">
        <v>0</v>
      </c>
      <c r="D402" s="32">
        <v>-308.42</v>
      </c>
      <c r="E402" s="32">
        <v>2.15</v>
      </c>
      <c r="F402" s="33">
        <v>6.69</v>
      </c>
      <c r="G402" s="23"/>
    </row>
    <row r="403" spans="1:7" x14ac:dyDescent="0.3">
      <c r="A403" s="22">
        <v>51</v>
      </c>
      <c r="B403" s="31">
        <v>48</v>
      </c>
      <c r="C403" s="24">
        <v>0</v>
      </c>
      <c r="D403" s="32">
        <v>-308.42</v>
      </c>
      <c r="E403" s="32">
        <v>1.93</v>
      </c>
      <c r="F403" s="32">
        <v>6.82</v>
      </c>
      <c r="G403" s="23" t="s">
        <v>280</v>
      </c>
    </row>
    <row r="404" spans="1:7" x14ac:dyDescent="0.3">
      <c r="A404" s="22"/>
      <c r="B404" s="31">
        <v>49</v>
      </c>
      <c r="C404" s="24">
        <v>6.8000000000000005E-2</v>
      </c>
      <c r="D404" s="32">
        <v>-308.42</v>
      </c>
      <c r="E404" s="32">
        <v>1.32</v>
      </c>
      <c r="F404" s="32">
        <v>6.93</v>
      </c>
      <c r="G404" s="23"/>
    </row>
    <row r="405" spans="1:7" x14ac:dyDescent="0.3">
      <c r="A405" s="22"/>
      <c r="B405" s="31" t="s">
        <v>61</v>
      </c>
      <c r="C405" s="24">
        <v>0</v>
      </c>
      <c r="D405" s="33">
        <v>-308.42</v>
      </c>
      <c r="E405" s="32">
        <v>1.93</v>
      </c>
      <c r="F405" s="32">
        <v>6.82</v>
      </c>
      <c r="G405" s="23"/>
    </row>
    <row r="406" spans="1:7" x14ac:dyDescent="0.3">
      <c r="A406" s="22"/>
      <c r="B406" s="31" t="s">
        <v>62</v>
      </c>
      <c r="C406" s="24">
        <v>6.8000000000000005E-2</v>
      </c>
      <c r="D406" s="33">
        <v>-308.42</v>
      </c>
      <c r="E406" s="32">
        <v>1.32</v>
      </c>
      <c r="F406" s="32">
        <v>6.93</v>
      </c>
      <c r="G406" s="23"/>
    </row>
    <row r="407" spans="1:7" x14ac:dyDescent="0.3">
      <c r="A407" s="22"/>
      <c r="B407" s="31" t="s">
        <v>65</v>
      </c>
      <c r="C407" s="24">
        <v>0</v>
      </c>
      <c r="D407" s="32">
        <v>-308.42</v>
      </c>
      <c r="E407" s="33">
        <v>1.93</v>
      </c>
      <c r="F407" s="32">
        <v>6.82</v>
      </c>
      <c r="G407" s="23"/>
    </row>
    <row r="408" spans="1:7" x14ac:dyDescent="0.3">
      <c r="A408" s="22"/>
      <c r="B408" s="31" t="s">
        <v>66</v>
      </c>
      <c r="C408" s="24">
        <v>6.8000000000000005E-2</v>
      </c>
      <c r="D408" s="32">
        <v>-308.42</v>
      </c>
      <c r="E408" s="33">
        <v>1.32</v>
      </c>
      <c r="F408" s="32">
        <v>6.93</v>
      </c>
      <c r="G408" s="23"/>
    </row>
    <row r="409" spans="1:7" x14ac:dyDescent="0.3">
      <c r="A409" s="22"/>
      <c r="B409" s="31" t="s">
        <v>67</v>
      </c>
      <c r="C409" s="24">
        <v>6.8000000000000005E-2</v>
      </c>
      <c r="D409" s="32">
        <v>-308.42</v>
      </c>
      <c r="E409" s="32">
        <v>1.32</v>
      </c>
      <c r="F409" s="33">
        <v>6.93</v>
      </c>
      <c r="G409" s="23"/>
    </row>
    <row r="410" spans="1:7" x14ac:dyDescent="0.3">
      <c r="A410" s="22"/>
      <c r="B410" s="31" t="s">
        <v>68</v>
      </c>
      <c r="C410" s="24">
        <v>0</v>
      </c>
      <c r="D410" s="32">
        <v>-308.42</v>
      </c>
      <c r="E410" s="32">
        <v>1.93</v>
      </c>
      <c r="F410" s="33">
        <v>6.82</v>
      </c>
      <c r="G410" s="23"/>
    </row>
    <row r="411" spans="1:7" x14ac:dyDescent="0.3">
      <c r="A411" s="22">
        <v>52</v>
      </c>
      <c r="B411" s="31">
        <v>49</v>
      </c>
      <c r="C411" s="24">
        <v>0</v>
      </c>
      <c r="D411" s="32">
        <v>-308.42</v>
      </c>
      <c r="E411" s="32">
        <v>1.72</v>
      </c>
      <c r="F411" s="32">
        <v>6.93</v>
      </c>
      <c r="G411" s="23" t="s">
        <v>280</v>
      </c>
    </row>
    <row r="412" spans="1:7" x14ac:dyDescent="0.3">
      <c r="A412" s="22"/>
      <c r="B412" s="31">
        <v>50</v>
      </c>
      <c r="C412" s="24">
        <v>6.8000000000000005E-2</v>
      </c>
      <c r="D412" s="32">
        <v>-308.42</v>
      </c>
      <c r="E412" s="32">
        <v>1.1000000000000001</v>
      </c>
      <c r="F412" s="32">
        <v>7.03</v>
      </c>
      <c r="G412" s="23"/>
    </row>
    <row r="413" spans="1:7" x14ac:dyDescent="0.3">
      <c r="A413" s="22"/>
      <c r="B413" s="31" t="s">
        <v>61</v>
      </c>
      <c r="C413" s="24">
        <v>0</v>
      </c>
      <c r="D413" s="33">
        <v>-308.42</v>
      </c>
      <c r="E413" s="32">
        <v>1.72</v>
      </c>
      <c r="F413" s="32">
        <v>6.93</v>
      </c>
      <c r="G413" s="23"/>
    </row>
    <row r="414" spans="1:7" x14ac:dyDescent="0.3">
      <c r="A414" s="22"/>
      <c r="B414" s="31" t="s">
        <v>62</v>
      </c>
      <c r="C414" s="24">
        <v>6.8000000000000005E-2</v>
      </c>
      <c r="D414" s="33">
        <v>-308.42</v>
      </c>
      <c r="E414" s="32">
        <v>1.1000000000000001</v>
      </c>
      <c r="F414" s="32">
        <v>7.03</v>
      </c>
      <c r="G414" s="23"/>
    </row>
    <row r="415" spans="1:7" x14ac:dyDescent="0.3">
      <c r="A415" s="22"/>
      <c r="B415" s="31" t="s">
        <v>65</v>
      </c>
      <c r="C415" s="24">
        <v>0</v>
      </c>
      <c r="D415" s="32">
        <v>-308.42</v>
      </c>
      <c r="E415" s="33">
        <v>1.72</v>
      </c>
      <c r="F415" s="32">
        <v>6.93</v>
      </c>
      <c r="G415" s="23"/>
    </row>
    <row r="416" spans="1:7" x14ac:dyDescent="0.3">
      <c r="A416" s="22"/>
      <c r="B416" s="31" t="s">
        <v>66</v>
      </c>
      <c r="C416" s="24">
        <v>6.8000000000000005E-2</v>
      </c>
      <c r="D416" s="32">
        <v>-308.42</v>
      </c>
      <c r="E416" s="33">
        <v>1.1000000000000001</v>
      </c>
      <c r="F416" s="32">
        <v>7.03</v>
      </c>
      <c r="G416" s="23"/>
    </row>
    <row r="417" spans="1:7" x14ac:dyDescent="0.3">
      <c r="A417" s="22"/>
      <c r="B417" s="31" t="s">
        <v>67</v>
      </c>
      <c r="C417" s="24">
        <v>6.8000000000000005E-2</v>
      </c>
      <c r="D417" s="32">
        <v>-308.42</v>
      </c>
      <c r="E417" s="32">
        <v>1.1000000000000001</v>
      </c>
      <c r="F417" s="33">
        <v>7.03</v>
      </c>
      <c r="G417" s="23"/>
    </row>
    <row r="418" spans="1:7" x14ac:dyDescent="0.3">
      <c r="A418" s="22"/>
      <c r="B418" s="31" t="s">
        <v>68</v>
      </c>
      <c r="C418" s="24">
        <v>0</v>
      </c>
      <c r="D418" s="32">
        <v>-308.42</v>
      </c>
      <c r="E418" s="32">
        <v>1.72</v>
      </c>
      <c r="F418" s="33">
        <v>6.93</v>
      </c>
      <c r="G418" s="23"/>
    </row>
    <row r="419" spans="1:7" x14ac:dyDescent="0.3">
      <c r="A419" s="22">
        <v>53</v>
      </c>
      <c r="B419" s="31">
        <v>50</v>
      </c>
      <c r="C419" s="24">
        <v>0</v>
      </c>
      <c r="D419" s="32">
        <v>-308.42</v>
      </c>
      <c r="E419" s="32">
        <v>1.5</v>
      </c>
      <c r="F419" s="32">
        <v>7.03</v>
      </c>
      <c r="G419" s="23" t="s">
        <v>280</v>
      </c>
    </row>
    <row r="420" spans="1:7" x14ac:dyDescent="0.3">
      <c r="A420" s="22"/>
      <c r="B420" s="31">
        <v>51</v>
      </c>
      <c r="C420" s="24">
        <v>6.8000000000000005E-2</v>
      </c>
      <c r="D420" s="32">
        <v>-308.42</v>
      </c>
      <c r="E420" s="32">
        <v>0.88</v>
      </c>
      <c r="F420" s="32">
        <v>7.11</v>
      </c>
      <c r="G420" s="23"/>
    </row>
    <row r="421" spans="1:7" x14ac:dyDescent="0.3">
      <c r="A421" s="22"/>
      <c r="B421" s="31" t="s">
        <v>61</v>
      </c>
      <c r="C421" s="24">
        <v>0</v>
      </c>
      <c r="D421" s="33">
        <v>-308.42</v>
      </c>
      <c r="E421" s="32">
        <v>1.5</v>
      </c>
      <c r="F421" s="32">
        <v>7.03</v>
      </c>
      <c r="G421" s="23"/>
    </row>
    <row r="422" spans="1:7" x14ac:dyDescent="0.3">
      <c r="A422" s="22"/>
      <c r="B422" s="31" t="s">
        <v>62</v>
      </c>
      <c r="C422" s="24">
        <v>6.8000000000000005E-2</v>
      </c>
      <c r="D422" s="33">
        <v>-308.42</v>
      </c>
      <c r="E422" s="32">
        <v>0.88</v>
      </c>
      <c r="F422" s="32">
        <v>7.11</v>
      </c>
      <c r="G422" s="23"/>
    </row>
    <row r="423" spans="1:7" x14ac:dyDescent="0.3">
      <c r="A423" s="22"/>
      <c r="B423" s="31" t="s">
        <v>65</v>
      </c>
      <c r="C423" s="24">
        <v>0</v>
      </c>
      <c r="D423" s="32">
        <v>-308.42</v>
      </c>
      <c r="E423" s="33">
        <v>1.5</v>
      </c>
      <c r="F423" s="32">
        <v>7.03</v>
      </c>
      <c r="G423" s="23"/>
    </row>
    <row r="424" spans="1:7" x14ac:dyDescent="0.3">
      <c r="A424" s="22"/>
      <c r="B424" s="31" t="s">
        <v>66</v>
      </c>
      <c r="C424" s="24">
        <v>6.8000000000000005E-2</v>
      </c>
      <c r="D424" s="32">
        <v>-308.42</v>
      </c>
      <c r="E424" s="33">
        <v>0.88</v>
      </c>
      <c r="F424" s="32">
        <v>7.11</v>
      </c>
      <c r="G424" s="23"/>
    </row>
    <row r="425" spans="1:7" x14ac:dyDescent="0.3">
      <c r="A425" s="22"/>
      <c r="B425" s="31" t="s">
        <v>67</v>
      </c>
      <c r="C425" s="24">
        <v>6.8000000000000005E-2</v>
      </c>
      <c r="D425" s="32">
        <v>-308.42</v>
      </c>
      <c r="E425" s="32">
        <v>0.88</v>
      </c>
      <c r="F425" s="33">
        <v>7.11</v>
      </c>
      <c r="G425" s="23"/>
    </row>
    <row r="426" spans="1:7" x14ac:dyDescent="0.3">
      <c r="A426" s="22"/>
      <c r="B426" s="31" t="s">
        <v>68</v>
      </c>
      <c r="C426" s="24">
        <v>0</v>
      </c>
      <c r="D426" s="32">
        <v>-308.42</v>
      </c>
      <c r="E426" s="32">
        <v>1.5</v>
      </c>
      <c r="F426" s="33">
        <v>7.03</v>
      </c>
      <c r="G426" s="23"/>
    </row>
    <row r="427" spans="1:7" x14ac:dyDescent="0.3">
      <c r="A427" s="22">
        <v>54</v>
      </c>
      <c r="B427" s="31">
        <v>51</v>
      </c>
      <c r="C427" s="24">
        <v>0</v>
      </c>
      <c r="D427" s="32">
        <v>-308.42</v>
      </c>
      <c r="E427" s="32">
        <v>1.29</v>
      </c>
      <c r="F427" s="32">
        <v>7.11</v>
      </c>
      <c r="G427" s="23" t="s">
        <v>280</v>
      </c>
    </row>
    <row r="428" spans="1:7" x14ac:dyDescent="0.3">
      <c r="A428" s="22"/>
      <c r="B428" s="31">
        <v>52</v>
      </c>
      <c r="C428" s="24">
        <v>6.9000000000000006E-2</v>
      </c>
      <c r="D428" s="32">
        <v>-308.42</v>
      </c>
      <c r="E428" s="32">
        <v>0.66</v>
      </c>
      <c r="F428" s="32">
        <v>7.18</v>
      </c>
      <c r="G428" s="23"/>
    </row>
    <row r="429" spans="1:7" x14ac:dyDescent="0.3">
      <c r="A429" s="22"/>
      <c r="B429" s="31" t="s">
        <v>61</v>
      </c>
      <c r="C429" s="24">
        <v>0</v>
      </c>
      <c r="D429" s="33">
        <v>-308.42</v>
      </c>
      <c r="E429" s="32">
        <v>1.29</v>
      </c>
      <c r="F429" s="32">
        <v>7.11</v>
      </c>
      <c r="G429" s="23"/>
    </row>
    <row r="430" spans="1:7" x14ac:dyDescent="0.3">
      <c r="A430" s="22"/>
      <c r="B430" s="31" t="s">
        <v>62</v>
      </c>
      <c r="C430" s="24">
        <v>6.9000000000000006E-2</v>
      </c>
      <c r="D430" s="33">
        <v>-308.42</v>
      </c>
      <c r="E430" s="32">
        <v>0.66</v>
      </c>
      <c r="F430" s="32">
        <v>7.18</v>
      </c>
      <c r="G430" s="23"/>
    </row>
    <row r="431" spans="1:7" x14ac:dyDescent="0.3">
      <c r="A431" s="22"/>
      <c r="B431" s="31" t="s">
        <v>65</v>
      </c>
      <c r="C431" s="24">
        <v>0</v>
      </c>
      <c r="D431" s="32">
        <v>-308.42</v>
      </c>
      <c r="E431" s="33">
        <v>1.29</v>
      </c>
      <c r="F431" s="32">
        <v>7.11</v>
      </c>
      <c r="G431" s="23"/>
    </row>
    <row r="432" spans="1:7" x14ac:dyDescent="0.3">
      <c r="A432" s="22"/>
      <c r="B432" s="31" t="s">
        <v>66</v>
      </c>
      <c r="C432" s="24">
        <v>6.9000000000000006E-2</v>
      </c>
      <c r="D432" s="32">
        <v>-308.42</v>
      </c>
      <c r="E432" s="33">
        <v>0.66</v>
      </c>
      <c r="F432" s="32">
        <v>7.18</v>
      </c>
      <c r="G432" s="23"/>
    </row>
    <row r="433" spans="1:7" x14ac:dyDescent="0.3">
      <c r="A433" s="22"/>
      <c r="B433" s="31" t="s">
        <v>67</v>
      </c>
      <c r="C433" s="24">
        <v>6.9000000000000006E-2</v>
      </c>
      <c r="D433" s="32">
        <v>-308.42</v>
      </c>
      <c r="E433" s="32">
        <v>0.66</v>
      </c>
      <c r="F433" s="33">
        <v>7.18</v>
      </c>
      <c r="G433" s="23"/>
    </row>
    <row r="434" spans="1:7" x14ac:dyDescent="0.3">
      <c r="A434" s="22"/>
      <c r="B434" s="31" t="s">
        <v>68</v>
      </c>
      <c r="C434" s="24">
        <v>0</v>
      </c>
      <c r="D434" s="32">
        <v>-308.42</v>
      </c>
      <c r="E434" s="32">
        <v>1.29</v>
      </c>
      <c r="F434" s="33">
        <v>7.11</v>
      </c>
      <c r="G434" s="23"/>
    </row>
    <row r="435" spans="1:7" x14ac:dyDescent="0.3">
      <c r="A435" s="22">
        <v>55</v>
      </c>
      <c r="B435" s="31">
        <v>52</v>
      </c>
      <c r="C435" s="24">
        <v>0</v>
      </c>
      <c r="D435" s="32">
        <v>-308.42</v>
      </c>
      <c r="E435" s="32">
        <v>1.07</v>
      </c>
      <c r="F435" s="32">
        <v>7.18</v>
      </c>
      <c r="G435" s="23" t="s">
        <v>280</v>
      </c>
    </row>
    <row r="436" spans="1:7" x14ac:dyDescent="0.3">
      <c r="A436" s="22"/>
      <c r="B436" s="31">
        <v>53</v>
      </c>
      <c r="C436" s="24">
        <v>6.8000000000000005E-2</v>
      </c>
      <c r="D436" s="32">
        <v>-308.43</v>
      </c>
      <c r="E436" s="32">
        <v>0.45</v>
      </c>
      <c r="F436" s="32">
        <v>7.23</v>
      </c>
      <c r="G436" s="23"/>
    </row>
    <row r="437" spans="1:7" x14ac:dyDescent="0.3">
      <c r="A437" s="22"/>
      <c r="B437" s="31" t="s">
        <v>61</v>
      </c>
      <c r="C437" s="24">
        <v>0</v>
      </c>
      <c r="D437" s="33">
        <v>-308.42</v>
      </c>
      <c r="E437" s="32">
        <v>1.07</v>
      </c>
      <c r="F437" s="32">
        <v>7.18</v>
      </c>
      <c r="G437" s="23"/>
    </row>
    <row r="438" spans="1:7" x14ac:dyDescent="0.3">
      <c r="A438" s="22"/>
      <c r="B438" s="31" t="s">
        <v>62</v>
      </c>
      <c r="C438" s="24">
        <v>6.8000000000000005E-2</v>
      </c>
      <c r="D438" s="33">
        <v>-308.43</v>
      </c>
      <c r="E438" s="32">
        <v>0.45</v>
      </c>
      <c r="F438" s="32">
        <v>7.23</v>
      </c>
      <c r="G438" s="23"/>
    </row>
    <row r="439" spans="1:7" x14ac:dyDescent="0.3">
      <c r="A439" s="22"/>
      <c r="B439" s="31" t="s">
        <v>65</v>
      </c>
      <c r="C439" s="24">
        <v>0</v>
      </c>
      <c r="D439" s="32">
        <v>-308.42</v>
      </c>
      <c r="E439" s="33">
        <v>1.07</v>
      </c>
      <c r="F439" s="32">
        <v>7.18</v>
      </c>
      <c r="G439" s="23"/>
    </row>
    <row r="440" spans="1:7" x14ac:dyDescent="0.3">
      <c r="A440" s="22"/>
      <c r="B440" s="31" t="s">
        <v>66</v>
      </c>
      <c r="C440" s="24">
        <v>6.8000000000000005E-2</v>
      </c>
      <c r="D440" s="32">
        <v>-308.43</v>
      </c>
      <c r="E440" s="33">
        <v>0.45</v>
      </c>
      <c r="F440" s="32">
        <v>7.23</v>
      </c>
      <c r="G440" s="23"/>
    </row>
    <row r="441" spans="1:7" x14ac:dyDescent="0.3">
      <c r="A441" s="22"/>
      <c r="B441" s="31" t="s">
        <v>67</v>
      </c>
      <c r="C441" s="24">
        <v>6.8000000000000005E-2</v>
      </c>
      <c r="D441" s="32">
        <v>-308.43</v>
      </c>
      <c r="E441" s="32">
        <v>0.45</v>
      </c>
      <c r="F441" s="33">
        <v>7.23</v>
      </c>
      <c r="G441" s="23"/>
    </row>
    <row r="442" spans="1:7" x14ac:dyDescent="0.3">
      <c r="A442" s="22"/>
      <c r="B442" s="31" t="s">
        <v>68</v>
      </c>
      <c r="C442" s="24">
        <v>0</v>
      </c>
      <c r="D442" s="32">
        <v>-308.42</v>
      </c>
      <c r="E442" s="32">
        <v>1.07</v>
      </c>
      <c r="F442" s="33">
        <v>7.18</v>
      </c>
      <c r="G442" s="23"/>
    </row>
    <row r="443" spans="1:7" x14ac:dyDescent="0.3">
      <c r="A443" s="22">
        <v>56</v>
      </c>
      <c r="B443" s="31">
        <v>53</v>
      </c>
      <c r="C443" s="24">
        <v>0</v>
      </c>
      <c r="D443" s="32">
        <v>-308.43</v>
      </c>
      <c r="E443" s="32">
        <v>0.85</v>
      </c>
      <c r="F443" s="32">
        <v>7.23</v>
      </c>
      <c r="G443" s="23" t="s">
        <v>280</v>
      </c>
    </row>
    <row r="444" spans="1:7" x14ac:dyDescent="0.3">
      <c r="A444" s="22"/>
      <c r="B444" s="31">
        <v>54</v>
      </c>
      <c r="C444" s="24">
        <v>6.8000000000000005E-2</v>
      </c>
      <c r="D444" s="32">
        <v>-308.43</v>
      </c>
      <c r="E444" s="32">
        <v>0.23</v>
      </c>
      <c r="F444" s="32">
        <v>7.26</v>
      </c>
      <c r="G444" s="23"/>
    </row>
    <row r="445" spans="1:7" x14ac:dyDescent="0.3">
      <c r="A445" s="22"/>
      <c r="B445" s="31" t="s">
        <v>61</v>
      </c>
      <c r="C445" s="24">
        <v>0</v>
      </c>
      <c r="D445" s="33">
        <v>-308.43</v>
      </c>
      <c r="E445" s="32">
        <v>0.85</v>
      </c>
      <c r="F445" s="32">
        <v>7.23</v>
      </c>
      <c r="G445" s="23"/>
    </row>
    <row r="446" spans="1:7" x14ac:dyDescent="0.3">
      <c r="A446" s="22"/>
      <c r="B446" s="31" t="s">
        <v>62</v>
      </c>
      <c r="C446" s="24">
        <v>6.8000000000000005E-2</v>
      </c>
      <c r="D446" s="33">
        <v>-308.43</v>
      </c>
      <c r="E446" s="32">
        <v>0.23</v>
      </c>
      <c r="F446" s="32">
        <v>7.26</v>
      </c>
      <c r="G446" s="23"/>
    </row>
    <row r="447" spans="1:7" x14ac:dyDescent="0.3">
      <c r="A447" s="22"/>
      <c r="B447" s="31" t="s">
        <v>65</v>
      </c>
      <c r="C447" s="24">
        <v>0</v>
      </c>
      <c r="D447" s="32">
        <v>-308.43</v>
      </c>
      <c r="E447" s="33">
        <v>0.85</v>
      </c>
      <c r="F447" s="32">
        <v>7.23</v>
      </c>
      <c r="G447" s="23"/>
    </row>
    <row r="448" spans="1:7" x14ac:dyDescent="0.3">
      <c r="A448" s="22"/>
      <c r="B448" s="31" t="s">
        <v>66</v>
      </c>
      <c r="C448" s="24">
        <v>6.8000000000000005E-2</v>
      </c>
      <c r="D448" s="32">
        <v>-308.43</v>
      </c>
      <c r="E448" s="33">
        <v>0.23</v>
      </c>
      <c r="F448" s="32">
        <v>7.26</v>
      </c>
      <c r="G448" s="23"/>
    </row>
    <row r="449" spans="1:7" x14ac:dyDescent="0.3">
      <c r="A449" s="22"/>
      <c r="B449" s="31" t="s">
        <v>67</v>
      </c>
      <c r="C449" s="24">
        <v>6.8000000000000005E-2</v>
      </c>
      <c r="D449" s="32">
        <v>-308.43</v>
      </c>
      <c r="E449" s="32">
        <v>0.23</v>
      </c>
      <c r="F449" s="33">
        <v>7.26</v>
      </c>
      <c r="G449" s="23"/>
    </row>
    <row r="450" spans="1:7" x14ac:dyDescent="0.3">
      <c r="A450" s="22"/>
      <c r="B450" s="31" t="s">
        <v>68</v>
      </c>
      <c r="C450" s="24">
        <v>0</v>
      </c>
      <c r="D450" s="32">
        <v>-308.43</v>
      </c>
      <c r="E450" s="32">
        <v>0.85</v>
      </c>
      <c r="F450" s="33">
        <v>7.23</v>
      </c>
      <c r="G450" s="23"/>
    </row>
    <row r="451" spans="1:7" x14ac:dyDescent="0.3">
      <c r="A451" s="22">
        <v>57</v>
      </c>
      <c r="B451" s="31">
        <v>54</v>
      </c>
      <c r="C451" s="24">
        <v>0</v>
      </c>
      <c r="D451" s="32">
        <v>-308.43</v>
      </c>
      <c r="E451" s="32">
        <v>0.63</v>
      </c>
      <c r="F451" s="32">
        <v>7.26</v>
      </c>
      <c r="G451" s="23" t="s">
        <v>280</v>
      </c>
    </row>
    <row r="452" spans="1:7" x14ac:dyDescent="0.3">
      <c r="A452" s="22"/>
      <c r="B452" s="31">
        <v>55</v>
      </c>
      <c r="C452" s="24">
        <v>6.8000000000000005E-2</v>
      </c>
      <c r="D452" s="32">
        <v>-308.43</v>
      </c>
      <c r="E452" s="32">
        <v>0.01</v>
      </c>
      <c r="F452" s="32">
        <v>7.29</v>
      </c>
      <c r="G452" s="23"/>
    </row>
    <row r="453" spans="1:7" x14ac:dyDescent="0.3">
      <c r="A453" s="22"/>
      <c r="B453" s="31" t="s">
        <v>61</v>
      </c>
      <c r="C453" s="24">
        <v>0</v>
      </c>
      <c r="D453" s="33">
        <v>-308.43</v>
      </c>
      <c r="E453" s="32">
        <v>0.63</v>
      </c>
      <c r="F453" s="32">
        <v>7.26</v>
      </c>
      <c r="G453" s="23"/>
    </row>
    <row r="454" spans="1:7" x14ac:dyDescent="0.3">
      <c r="A454" s="22"/>
      <c r="B454" s="31" t="s">
        <v>62</v>
      </c>
      <c r="C454" s="24">
        <v>5.5E-2</v>
      </c>
      <c r="D454" s="33">
        <v>-308.43</v>
      </c>
      <c r="E454" s="32">
        <v>0.14000000000000001</v>
      </c>
      <c r="F454" s="32">
        <v>7.28</v>
      </c>
      <c r="G454" s="23"/>
    </row>
    <row r="455" spans="1:7" x14ac:dyDescent="0.3">
      <c r="A455" s="22"/>
      <c r="B455" s="31" t="s">
        <v>65</v>
      </c>
      <c r="C455" s="24">
        <v>0</v>
      </c>
      <c r="D455" s="32">
        <v>-308.43</v>
      </c>
      <c r="E455" s="33">
        <v>0.63</v>
      </c>
      <c r="F455" s="32">
        <v>7.26</v>
      </c>
      <c r="G455" s="23"/>
    </row>
    <row r="456" spans="1:7" x14ac:dyDescent="0.3">
      <c r="A456" s="22"/>
      <c r="B456" s="31" t="s">
        <v>66</v>
      </c>
      <c r="C456" s="24">
        <v>6.8000000000000005E-2</v>
      </c>
      <c r="D456" s="32">
        <v>-308.43</v>
      </c>
      <c r="E456" s="33">
        <v>0.01</v>
      </c>
      <c r="F456" s="32">
        <v>7.29</v>
      </c>
      <c r="G456" s="23"/>
    </row>
    <row r="457" spans="1:7" x14ac:dyDescent="0.3">
      <c r="A457" s="22"/>
      <c r="B457" s="31" t="s">
        <v>67</v>
      </c>
      <c r="C457" s="24">
        <v>6.8000000000000005E-2</v>
      </c>
      <c r="D457" s="32">
        <v>-308.43</v>
      </c>
      <c r="E457" s="32">
        <v>0.01</v>
      </c>
      <c r="F457" s="33">
        <v>7.29</v>
      </c>
      <c r="G457" s="23"/>
    </row>
    <row r="458" spans="1:7" x14ac:dyDescent="0.3">
      <c r="A458" s="22"/>
      <c r="B458" s="31" t="s">
        <v>68</v>
      </c>
      <c r="C458" s="24">
        <v>0</v>
      </c>
      <c r="D458" s="32">
        <v>-308.43</v>
      </c>
      <c r="E458" s="32">
        <v>0.63</v>
      </c>
      <c r="F458" s="33">
        <v>7.26</v>
      </c>
      <c r="G458" s="23"/>
    </row>
    <row r="459" spans="1:7" x14ac:dyDescent="0.3">
      <c r="A459" s="22">
        <v>58</v>
      </c>
      <c r="B459" s="31">
        <v>55</v>
      </c>
      <c r="C459" s="24">
        <v>0</v>
      </c>
      <c r="D459" s="32">
        <v>-308.43</v>
      </c>
      <c r="E459" s="32">
        <v>0.42</v>
      </c>
      <c r="F459" s="32">
        <v>7.29</v>
      </c>
      <c r="G459" s="23" t="s">
        <v>280</v>
      </c>
    </row>
    <row r="460" spans="1:7" x14ac:dyDescent="0.3">
      <c r="A460" s="22"/>
      <c r="B460" s="31">
        <v>56</v>
      </c>
      <c r="C460" s="24">
        <v>6.8000000000000005E-2</v>
      </c>
      <c r="D460" s="32">
        <v>-308.43</v>
      </c>
      <c r="E460" s="32">
        <v>-0.2</v>
      </c>
      <c r="F460" s="32">
        <v>7.29</v>
      </c>
      <c r="G460" s="23"/>
    </row>
    <row r="461" spans="1:7" x14ac:dyDescent="0.3">
      <c r="A461" s="22"/>
      <c r="B461" s="31" t="s">
        <v>61</v>
      </c>
      <c r="C461" s="24">
        <v>0</v>
      </c>
      <c r="D461" s="33">
        <v>-308.43</v>
      </c>
      <c r="E461" s="32">
        <v>0.42</v>
      </c>
      <c r="F461" s="32">
        <v>7.29</v>
      </c>
      <c r="G461" s="23"/>
    </row>
    <row r="462" spans="1:7" x14ac:dyDescent="0.3">
      <c r="A462" s="22"/>
      <c r="B462" s="31" t="s">
        <v>62</v>
      </c>
      <c r="C462" s="24">
        <v>2.7E-2</v>
      </c>
      <c r="D462" s="33">
        <v>-308.43</v>
      </c>
      <c r="E462" s="32">
        <v>0.17</v>
      </c>
      <c r="F462" s="32">
        <v>7.29</v>
      </c>
      <c r="G462" s="23"/>
    </row>
    <row r="463" spans="1:7" x14ac:dyDescent="0.3">
      <c r="A463" s="22"/>
      <c r="B463" s="31" t="s">
        <v>65</v>
      </c>
      <c r="C463" s="24">
        <v>0</v>
      </c>
      <c r="D463" s="32">
        <v>-308.43</v>
      </c>
      <c r="E463" s="33">
        <v>0.42</v>
      </c>
      <c r="F463" s="32">
        <v>7.29</v>
      </c>
      <c r="G463" s="23"/>
    </row>
    <row r="464" spans="1:7" x14ac:dyDescent="0.3">
      <c r="A464" s="22"/>
      <c r="B464" s="31" t="s">
        <v>66</v>
      </c>
      <c r="C464" s="24">
        <v>6.8000000000000005E-2</v>
      </c>
      <c r="D464" s="32">
        <v>-308.43</v>
      </c>
      <c r="E464" s="33">
        <v>-0.2</v>
      </c>
      <c r="F464" s="32">
        <v>7.29</v>
      </c>
      <c r="G464" s="23"/>
    </row>
    <row r="465" spans="1:7" x14ac:dyDescent="0.3">
      <c r="A465" s="22"/>
      <c r="B465" s="31" t="s">
        <v>67</v>
      </c>
      <c r="C465" s="24">
        <v>4.8000000000000001E-2</v>
      </c>
      <c r="D465" s="32">
        <v>-308.43</v>
      </c>
      <c r="E465" s="32">
        <v>-0.02</v>
      </c>
      <c r="F465" s="33">
        <v>7.3</v>
      </c>
      <c r="G465" s="23"/>
    </row>
    <row r="466" spans="1:7" x14ac:dyDescent="0.3">
      <c r="A466" s="22"/>
      <c r="B466" s="31" t="s">
        <v>68</v>
      </c>
      <c r="C466" s="24">
        <v>0</v>
      </c>
      <c r="D466" s="32">
        <v>-308.43</v>
      </c>
      <c r="E466" s="32">
        <v>0.42</v>
      </c>
      <c r="F466" s="33">
        <v>7.29</v>
      </c>
      <c r="G466" s="23"/>
    </row>
    <row r="467" spans="1:7" x14ac:dyDescent="0.3">
      <c r="A467" s="22">
        <v>59</v>
      </c>
      <c r="B467" s="31">
        <v>56</v>
      </c>
      <c r="C467" s="24">
        <v>0</v>
      </c>
      <c r="D467" s="32">
        <v>-308.43</v>
      </c>
      <c r="E467" s="32">
        <v>0.2</v>
      </c>
      <c r="F467" s="32">
        <v>7.29</v>
      </c>
      <c r="G467" s="23" t="s">
        <v>280</v>
      </c>
    </row>
    <row r="468" spans="1:7" x14ac:dyDescent="0.3">
      <c r="A468" s="22"/>
      <c r="B468" s="31">
        <v>57</v>
      </c>
      <c r="C468" s="24">
        <v>6.8000000000000005E-2</v>
      </c>
      <c r="D468" s="32">
        <v>-308.43</v>
      </c>
      <c r="E468" s="32">
        <v>-0.42</v>
      </c>
      <c r="F468" s="32">
        <v>7.29</v>
      </c>
      <c r="G468" s="23"/>
    </row>
    <row r="469" spans="1:7" x14ac:dyDescent="0.3">
      <c r="A469" s="22"/>
      <c r="B469" s="31" t="s">
        <v>61</v>
      </c>
      <c r="C469" s="24">
        <v>6.0999999999999999E-2</v>
      </c>
      <c r="D469" s="33">
        <v>-308.43</v>
      </c>
      <c r="E469" s="32">
        <v>-0.36</v>
      </c>
      <c r="F469" s="32">
        <v>7.29</v>
      </c>
      <c r="G469" s="23"/>
    </row>
    <row r="470" spans="1:7" x14ac:dyDescent="0.3">
      <c r="A470" s="22"/>
      <c r="B470" s="31" t="s">
        <v>62</v>
      </c>
      <c r="C470" s="24">
        <v>0</v>
      </c>
      <c r="D470" s="33">
        <v>-308.43</v>
      </c>
      <c r="E470" s="32">
        <v>0.2</v>
      </c>
      <c r="F470" s="32">
        <v>7.29</v>
      </c>
      <c r="G470" s="23"/>
    </row>
    <row r="471" spans="1:7" x14ac:dyDescent="0.3">
      <c r="A471" s="22"/>
      <c r="B471" s="31" t="s">
        <v>65</v>
      </c>
      <c r="C471" s="24">
        <v>0</v>
      </c>
      <c r="D471" s="32">
        <v>-308.43</v>
      </c>
      <c r="E471" s="33">
        <v>0.2</v>
      </c>
      <c r="F471" s="32">
        <v>7.29</v>
      </c>
      <c r="G471" s="23"/>
    </row>
    <row r="472" spans="1:7" x14ac:dyDescent="0.3">
      <c r="A472" s="22"/>
      <c r="B472" s="31" t="s">
        <v>66</v>
      </c>
      <c r="C472" s="24">
        <v>6.8000000000000005E-2</v>
      </c>
      <c r="D472" s="32">
        <v>-308.43</v>
      </c>
      <c r="E472" s="33">
        <v>-0.42</v>
      </c>
      <c r="F472" s="32">
        <v>7.29</v>
      </c>
      <c r="G472" s="23"/>
    </row>
    <row r="473" spans="1:7" x14ac:dyDescent="0.3">
      <c r="A473" s="22"/>
      <c r="B473" s="31" t="s">
        <v>67</v>
      </c>
      <c r="C473" s="24">
        <v>0.02</v>
      </c>
      <c r="D473" s="32">
        <v>-308.43</v>
      </c>
      <c r="E473" s="32">
        <v>0.02</v>
      </c>
      <c r="F473" s="33">
        <v>7.3</v>
      </c>
      <c r="G473" s="23"/>
    </row>
    <row r="474" spans="1:7" x14ac:dyDescent="0.3">
      <c r="A474" s="22"/>
      <c r="B474" s="31" t="s">
        <v>68</v>
      </c>
      <c r="C474" s="24">
        <v>6.8000000000000005E-2</v>
      </c>
      <c r="D474" s="32">
        <v>-308.43</v>
      </c>
      <c r="E474" s="32">
        <v>-0.42</v>
      </c>
      <c r="F474" s="33">
        <v>7.29</v>
      </c>
      <c r="G474" s="23"/>
    </row>
    <row r="475" spans="1:7" x14ac:dyDescent="0.3">
      <c r="A475" s="22">
        <v>60</v>
      </c>
      <c r="B475" s="31">
        <v>57</v>
      </c>
      <c r="C475" s="24">
        <v>0</v>
      </c>
      <c r="D475" s="32">
        <v>-308.43</v>
      </c>
      <c r="E475" s="32">
        <v>-0.01</v>
      </c>
      <c r="F475" s="32">
        <v>7.29</v>
      </c>
      <c r="G475" s="23" t="s">
        <v>280</v>
      </c>
    </row>
    <row r="476" spans="1:7" x14ac:dyDescent="0.3">
      <c r="A476" s="22"/>
      <c r="B476" s="31">
        <v>58</v>
      </c>
      <c r="C476" s="24">
        <v>6.8000000000000005E-2</v>
      </c>
      <c r="D476" s="32">
        <v>-308.43</v>
      </c>
      <c r="E476" s="32">
        <v>-0.63</v>
      </c>
      <c r="F476" s="32">
        <v>7.26</v>
      </c>
      <c r="G476" s="23"/>
    </row>
    <row r="477" spans="1:7" x14ac:dyDescent="0.3">
      <c r="A477" s="22"/>
      <c r="B477" s="31" t="s">
        <v>61</v>
      </c>
      <c r="C477" s="24">
        <v>6.8000000000000005E-2</v>
      </c>
      <c r="D477" s="33">
        <v>-308.43</v>
      </c>
      <c r="E477" s="32">
        <v>-0.63</v>
      </c>
      <c r="F477" s="32">
        <v>7.26</v>
      </c>
      <c r="G477" s="23"/>
    </row>
    <row r="478" spans="1:7" x14ac:dyDescent="0.3">
      <c r="A478" s="22"/>
      <c r="B478" s="31" t="s">
        <v>62</v>
      </c>
      <c r="C478" s="24">
        <v>0</v>
      </c>
      <c r="D478" s="33">
        <v>-308.43</v>
      </c>
      <c r="E478" s="32">
        <v>-0.01</v>
      </c>
      <c r="F478" s="32">
        <v>7.29</v>
      </c>
      <c r="G478" s="23"/>
    </row>
    <row r="479" spans="1:7" x14ac:dyDescent="0.3">
      <c r="A479" s="22"/>
      <c r="B479" s="31" t="s">
        <v>65</v>
      </c>
      <c r="C479" s="24">
        <v>0</v>
      </c>
      <c r="D479" s="32">
        <v>-308.43</v>
      </c>
      <c r="E479" s="33">
        <v>-0.01</v>
      </c>
      <c r="F479" s="32">
        <v>7.29</v>
      </c>
      <c r="G479" s="23"/>
    </row>
    <row r="480" spans="1:7" x14ac:dyDescent="0.3">
      <c r="A480" s="22"/>
      <c r="B480" s="31" t="s">
        <v>66</v>
      </c>
      <c r="C480" s="24">
        <v>6.8000000000000005E-2</v>
      </c>
      <c r="D480" s="32">
        <v>-308.43</v>
      </c>
      <c r="E480" s="33">
        <v>-0.63</v>
      </c>
      <c r="F480" s="32">
        <v>7.26</v>
      </c>
      <c r="G480" s="23"/>
    </row>
    <row r="481" spans="1:7" x14ac:dyDescent="0.3">
      <c r="A481" s="22"/>
      <c r="B481" s="31" t="s">
        <v>67</v>
      </c>
      <c r="C481" s="24">
        <v>0</v>
      </c>
      <c r="D481" s="32">
        <v>-308.43</v>
      </c>
      <c r="E481" s="32">
        <v>-0.01</v>
      </c>
      <c r="F481" s="33">
        <v>7.29</v>
      </c>
      <c r="G481" s="23"/>
    </row>
    <row r="482" spans="1:7" x14ac:dyDescent="0.3">
      <c r="A482" s="22"/>
      <c r="B482" s="31" t="s">
        <v>68</v>
      </c>
      <c r="C482" s="24">
        <v>6.8000000000000005E-2</v>
      </c>
      <c r="D482" s="32">
        <v>-308.43</v>
      </c>
      <c r="E482" s="32">
        <v>-0.63</v>
      </c>
      <c r="F482" s="33">
        <v>7.26</v>
      </c>
      <c r="G482" s="23"/>
    </row>
    <row r="483" spans="1:7" x14ac:dyDescent="0.3">
      <c r="A483" s="22">
        <v>61</v>
      </c>
      <c r="B483" s="31">
        <v>58</v>
      </c>
      <c r="C483" s="24">
        <v>0</v>
      </c>
      <c r="D483" s="32">
        <v>-308.43</v>
      </c>
      <c r="E483" s="32">
        <v>-0.23</v>
      </c>
      <c r="F483" s="32">
        <v>7.26</v>
      </c>
      <c r="G483" s="23" t="s">
        <v>280</v>
      </c>
    </row>
    <row r="484" spans="1:7" x14ac:dyDescent="0.3">
      <c r="A484" s="22"/>
      <c r="B484" s="31">
        <v>59</v>
      </c>
      <c r="C484" s="24">
        <v>6.8000000000000005E-2</v>
      </c>
      <c r="D484" s="32">
        <v>-308.43</v>
      </c>
      <c r="E484" s="32">
        <v>-0.85</v>
      </c>
      <c r="F484" s="32">
        <v>7.23</v>
      </c>
      <c r="G484" s="23"/>
    </row>
    <row r="485" spans="1:7" x14ac:dyDescent="0.3">
      <c r="A485" s="22"/>
      <c r="B485" s="31" t="s">
        <v>61</v>
      </c>
      <c r="C485" s="24">
        <v>6.8000000000000005E-2</v>
      </c>
      <c r="D485" s="33">
        <v>-308.43</v>
      </c>
      <c r="E485" s="32">
        <v>-0.85</v>
      </c>
      <c r="F485" s="32">
        <v>7.23</v>
      </c>
      <c r="G485" s="23"/>
    </row>
    <row r="486" spans="1:7" x14ac:dyDescent="0.3">
      <c r="A486" s="22"/>
      <c r="B486" s="31" t="s">
        <v>62</v>
      </c>
      <c r="C486" s="24">
        <v>0</v>
      </c>
      <c r="D486" s="33">
        <v>-308.43</v>
      </c>
      <c r="E486" s="32">
        <v>-0.23</v>
      </c>
      <c r="F486" s="32">
        <v>7.26</v>
      </c>
      <c r="G486" s="23"/>
    </row>
    <row r="487" spans="1:7" x14ac:dyDescent="0.3">
      <c r="A487" s="22"/>
      <c r="B487" s="31" t="s">
        <v>65</v>
      </c>
      <c r="C487" s="24">
        <v>0</v>
      </c>
      <c r="D487" s="32">
        <v>-308.43</v>
      </c>
      <c r="E487" s="33">
        <v>-0.23</v>
      </c>
      <c r="F487" s="32">
        <v>7.26</v>
      </c>
      <c r="G487" s="23"/>
    </row>
    <row r="488" spans="1:7" x14ac:dyDescent="0.3">
      <c r="A488" s="22"/>
      <c r="B488" s="31" t="s">
        <v>66</v>
      </c>
      <c r="C488" s="24">
        <v>6.8000000000000005E-2</v>
      </c>
      <c r="D488" s="32">
        <v>-308.43</v>
      </c>
      <c r="E488" s="33">
        <v>-0.85</v>
      </c>
      <c r="F488" s="32">
        <v>7.23</v>
      </c>
      <c r="G488" s="23"/>
    </row>
    <row r="489" spans="1:7" x14ac:dyDescent="0.3">
      <c r="A489" s="22"/>
      <c r="B489" s="31" t="s">
        <v>67</v>
      </c>
      <c r="C489" s="24">
        <v>0</v>
      </c>
      <c r="D489" s="32">
        <v>-308.43</v>
      </c>
      <c r="E489" s="32">
        <v>-0.23</v>
      </c>
      <c r="F489" s="33">
        <v>7.26</v>
      </c>
      <c r="G489" s="23"/>
    </row>
    <row r="490" spans="1:7" x14ac:dyDescent="0.3">
      <c r="A490" s="22"/>
      <c r="B490" s="31" t="s">
        <v>68</v>
      </c>
      <c r="C490" s="24">
        <v>6.8000000000000005E-2</v>
      </c>
      <c r="D490" s="32">
        <v>-308.43</v>
      </c>
      <c r="E490" s="32">
        <v>-0.85</v>
      </c>
      <c r="F490" s="33">
        <v>7.23</v>
      </c>
      <c r="G490" s="23"/>
    </row>
    <row r="491" spans="1:7" x14ac:dyDescent="0.3">
      <c r="A491" s="22">
        <v>62</v>
      </c>
      <c r="B491" s="31">
        <v>59</v>
      </c>
      <c r="C491" s="24">
        <v>0</v>
      </c>
      <c r="D491" s="32">
        <v>-308.43</v>
      </c>
      <c r="E491" s="32">
        <v>-0.45</v>
      </c>
      <c r="F491" s="32">
        <v>7.23</v>
      </c>
      <c r="G491" s="23" t="s">
        <v>280</v>
      </c>
    </row>
    <row r="492" spans="1:7" x14ac:dyDescent="0.3">
      <c r="A492" s="22"/>
      <c r="B492" s="31">
        <v>60</v>
      </c>
      <c r="C492" s="24">
        <v>6.8000000000000005E-2</v>
      </c>
      <c r="D492" s="32">
        <v>-308.42</v>
      </c>
      <c r="E492" s="32">
        <v>-1.07</v>
      </c>
      <c r="F492" s="32">
        <v>7.18</v>
      </c>
      <c r="G492" s="23"/>
    </row>
    <row r="493" spans="1:7" x14ac:dyDescent="0.3">
      <c r="A493" s="22"/>
      <c r="B493" s="31" t="s">
        <v>61</v>
      </c>
      <c r="C493" s="24">
        <v>6.8000000000000005E-2</v>
      </c>
      <c r="D493" s="33">
        <v>-308.42</v>
      </c>
      <c r="E493" s="32">
        <v>-1.07</v>
      </c>
      <c r="F493" s="32">
        <v>7.18</v>
      </c>
      <c r="G493" s="23"/>
    </row>
    <row r="494" spans="1:7" x14ac:dyDescent="0.3">
      <c r="A494" s="22"/>
      <c r="B494" s="31" t="s">
        <v>62</v>
      </c>
      <c r="C494" s="24">
        <v>0</v>
      </c>
      <c r="D494" s="33">
        <v>-308.43</v>
      </c>
      <c r="E494" s="32">
        <v>-0.45</v>
      </c>
      <c r="F494" s="32">
        <v>7.23</v>
      </c>
      <c r="G494" s="23"/>
    </row>
    <row r="495" spans="1:7" x14ac:dyDescent="0.3">
      <c r="A495" s="22"/>
      <c r="B495" s="31" t="s">
        <v>65</v>
      </c>
      <c r="C495" s="24">
        <v>0</v>
      </c>
      <c r="D495" s="32">
        <v>-308.43</v>
      </c>
      <c r="E495" s="33">
        <v>-0.45</v>
      </c>
      <c r="F495" s="32">
        <v>7.23</v>
      </c>
      <c r="G495" s="23"/>
    </row>
    <row r="496" spans="1:7" x14ac:dyDescent="0.3">
      <c r="A496" s="22"/>
      <c r="B496" s="31" t="s">
        <v>66</v>
      </c>
      <c r="C496" s="24">
        <v>6.8000000000000005E-2</v>
      </c>
      <c r="D496" s="32">
        <v>-308.42</v>
      </c>
      <c r="E496" s="33">
        <v>-1.07</v>
      </c>
      <c r="F496" s="32">
        <v>7.18</v>
      </c>
      <c r="G496" s="23"/>
    </row>
    <row r="497" spans="1:7" x14ac:dyDescent="0.3">
      <c r="A497" s="22"/>
      <c r="B497" s="31" t="s">
        <v>67</v>
      </c>
      <c r="C497" s="24">
        <v>0</v>
      </c>
      <c r="D497" s="32">
        <v>-308.43</v>
      </c>
      <c r="E497" s="32">
        <v>-0.45</v>
      </c>
      <c r="F497" s="33">
        <v>7.23</v>
      </c>
      <c r="G497" s="23"/>
    </row>
    <row r="498" spans="1:7" x14ac:dyDescent="0.3">
      <c r="A498" s="22"/>
      <c r="B498" s="31" t="s">
        <v>68</v>
      </c>
      <c r="C498" s="24">
        <v>6.8000000000000005E-2</v>
      </c>
      <c r="D498" s="32">
        <v>-308.42</v>
      </c>
      <c r="E498" s="32">
        <v>-1.07</v>
      </c>
      <c r="F498" s="33">
        <v>7.18</v>
      </c>
      <c r="G498" s="23"/>
    </row>
    <row r="499" spans="1:7" x14ac:dyDescent="0.3">
      <c r="A499" s="22">
        <v>63</v>
      </c>
      <c r="B499" s="31">
        <v>60</v>
      </c>
      <c r="C499" s="24">
        <v>0</v>
      </c>
      <c r="D499" s="32">
        <v>-308.42</v>
      </c>
      <c r="E499" s="32">
        <v>-0.66</v>
      </c>
      <c r="F499" s="32">
        <v>7.18</v>
      </c>
      <c r="G499" s="23" t="s">
        <v>280</v>
      </c>
    </row>
    <row r="500" spans="1:7" x14ac:dyDescent="0.3">
      <c r="A500" s="22"/>
      <c r="B500" s="31">
        <v>61</v>
      </c>
      <c r="C500" s="24">
        <v>6.8000000000000005E-2</v>
      </c>
      <c r="D500" s="32">
        <v>-308.42</v>
      </c>
      <c r="E500" s="32">
        <v>-1.28</v>
      </c>
      <c r="F500" s="32">
        <v>7.11</v>
      </c>
      <c r="G500" s="23"/>
    </row>
    <row r="501" spans="1:7" x14ac:dyDescent="0.3">
      <c r="A501" s="22"/>
      <c r="B501" s="31" t="s">
        <v>61</v>
      </c>
      <c r="C501" s="24">
        <v>6.8000000000000005E-2</v>
      </c>
      <c r="D501" s="33">
        <v>-308.42</v>
      </c>
      <c r="E501" s="32">
        <v>-1.28</v>
      </c>
      <c r="F501" s="32">
        <v>7.11</v>
      </c>
      <c r="G501" s="23"/>
    </row>
    <row r="502" spans="1:7" x14ac:dyDescent="0.3">
      <c r="A502" s="22"/>
      <c r="B502" s="31" t="s">
        <v>62</v>
      </c>
      <c r="C502" s="24">
        <v>0</v>
      </c>
      <c r="D502" s="33">
        <v>-308.42</v>
      </c>
      <c r="E502" s="32">
        <v>-0.66</v>
      </c>
      <c r="F502" s="32">
        <v>7.18</v>
      </c>
      <c r="G502" s="23"/>
    </row>
    <row r="503" spans="1:7" x14ac:dyDescent="0.3">
      <c r="A503" s="22"/>
      <c r="B503" s="31" t="s">
        <v>65</v>
      </c>
      <c r="C503" s="24">
        <v>0</v>
      </c>
      <c r="D503" s="32">
        <v>-308.42</v>
      </c>
      <c r="E503" s="33">
        <v>-0.66</v>
      </c>
      <c r="F503" s="32">
        <v>7.18</v>
      </c>
      <c r="G503" s="23"/>
    </row>
    <row r="504" spans="1:7" x14ac:dyDescent="0.3">
      <c r="A504" s="22"/>
      <c r="B504" s="31" t="s">
        <v>66</v>
      </c>
      <c r="C504" s="24">
        <v>6.8000000000000005E-2</v>
      </c>
      <c r="D504" s="32">
        <v>-308.42</v>
      </c>
      <c r="E504" s="33">
        <v>-1.28</v>
      </c>
      <c r="F504" s="32">
        <v>7.11</v>
      </c>
      <c r="G504" s="23"/>
    </row>
    <row r="505" spans="1:7" x14ac:dyDescent="0.3">
      <c r="A505" s="22"/>
      <c r="B505" s="31" t="s">
        <v>67</v>
      </c>
      <c r="C505" s="24">
        <v>0</v>
      </c>
      <c r="D505" s="32">
        <v>-308.42</v>
      </c>
      <c r="E505" s="32">
        <v>-0.66</v>
      </c>
      <c r="F505" s="33">
        <v>7.18</v>
      </c>
      <c r="G505" s="23"/>
    </row>
    <row r="506" spans="1:7" x14ac:dyDescent="0.3">
      <c r="A506" s="22"/>
      <c r="B506" s="31" t="s">
        <v>68</v>
      </c>
      <c r="C506" s="24">
        <v>6.8000000000000005E-2</v>
      </c>
      <c r="D506" s="32">
        <v>-308.42</v>
      </c>
      <c r="E506" s="32">
        <v>-1.28</v>
      </c>
      <c r="F506" s="33">
        <v>7.11</v>
      </c>
      <c r="G506" s="23"/>
    </row>
    <row r="507" spans="1:7" x14ac:dyDescent="0.3">
      <c r="A507" s="22">
        <v>64</v>
      </c>
      <c r="B507" s="31">
        <v>61</v>
      </c>
      <c r="C507" s="24">
        <v>0</v>
      </c>
      <c r="D507" s="32">
        <v>-308.42</v>
      </c>
      <c r="E507" s="32">
        <v>-0.88</v>
      </c>
      <c r="F507" s="32">
        <v>7.11</v>
      </c>
      <c r="G507" s="23" t="s">
        <v>280</v>
      </c>
    </row>
    <row r="508" spans="1:7" x14ac:dyDescent="0.3">
      <c r="A508" s="22"/>
      <c r="B508" s="31">
        <v>62</v>
      </c>
      <c r="C508" s="24">
        <v>6.8000000000000005E-2</v>
      </c>
      <c r="D508" s="32">
        <v>-308.42</v>
      </c>
      <c r="E508" s="32">
        <v>-1.5</v>
      </c>
      <c r="F508" s="32">
        <v>7.03</v>
      </c>
      <c r="G508" s="23"/>
    </row>
    <row r="509" spans="1:7" x14ac:dyDescent="0.3">
      <c r="A509" s="22"/>
      <c r="B509" s="31" t="s">
        <v>61</v>
      </c>
      <c r="C509" s="24">
        <v>6.8000000000000005E-2</v>
      </c>
      <c r="D509" s="33">
        <v>-308.42</v>
      </c>
      <c r="E509" s="32">
        <v>-1.5</v>
      </c>
      <c r="F509" s="32">
        <v>7.03</v>
      </c>
      <c r="G509" s="23"/>
    </row>
    <row r="510" spans="1:7" x14ac:dyDescent="0.3">
      <c r="A510" s="22"/>
      <c r="B510" s="31" t="s">
        <v>62</v>
      </c>
      <c r="C510" s="24">
        <v>0</v>
      </c>
      <c r="D510" s="33">
        <v>-308.42</v>
      </c>
      <c r="E510" s="32">
        <v>-0.88</v>
      </c>
      <c r="F510" s="32">
        <v>7.11</v>
      </c>
      <c r="G510" s="23"/>
    </row>
    <row r="511" spans="1:7" x14ac:dyDescent="0.3">
      <c r="A511" s="22"/>
      <c r="B511" s="31" t="s">
        <v>65</v>
      </c>
      <c r="C511" s="24">
        <v>0</v>
      </c>
      <c r="D511" s="32">
        <v>-308.42</v>
      </c>
      <c r="E511" s="33">
        <v>-0.88</v>
      </c>
      <c r="F511" s="32">
        <v>7.11</v>
      </c>
      <c r="G511" s="23"/>
    </row>
    <row r="512" spans="1:7" x14ac:dyDescent="0.3">
      <c r="A512" s="22"/>
      <c r="B512" s="31" t="s">
        <v>66</v>
      </c>
      <c r="C512" s="24">
        <v>6.8000000000000005E-2</v>
      </c>
      <c r="D512" s="32">
        <v>-308.42</v>
      </c>
      <c r="E512" s="33">
        <v>-1.5</v>
      </c>
      <c r="F512" s="32">
        <v>7.03</v>
      </c>
      <c r="G512" s="23"/>
    </row>
    <row r="513" spans="1:7" x14ac:dyDescent="0.3">
      <c r="A513" s="22"/>
      <c r="B513" s="31" t="s">
        <v>67</v>
      </c>
      <c r="C513" s="24">
        <v>0</v>
      </c>
      <c r="D513" s="32">
        <v>-308.42</v>
      </c>
      <c r="E513" s="32">
        <v>-0.88</v>
      </c>
      <c r="F513" s="33">
        <v>7.11</v>
      </c>
      <c r="G513" s="23"/>
    </row>
    <row r="514" spans="1:7" x14ac:dyDescent="0.3">
      <c r="A514" s="22"/>
      <c r="B514" s="31" t="s">
        <v>68</v>
      </c>
      <c r="C514" s="24">
        <v>6.8000000000000005E-2</v>
      </c>
      <c r="D514" s="32">
        <v>-308.42</v>
      </c>
      <c r="E514" s="32">
        <v>-1.5</v>
      </c>
      <c r="F514" s="33">
        <v>7.03</v>
      </c>
      <c r="G514" s="23"/>
    </row>
    <row r="515" spans="1:7" x14ac:dyDescent="0.3">
      <c r="A515" s="22">
        <v>65</v>
      </c>
      <c r="B515" s="31">
        <v>62</v>
      </c>
      <c r="C515" s="24">
        <v>0</v>
      </c>
      <c r="D515" s="32">
        <v>-308.42</v>
      </c>
      <c r="E515" s="32">
        <v>-1.1000000000000001</v>
      </c>
      <c r="F515" s="32">
        <v>7.03</v>
      </c>
      <c r="G515" s="23" t="s">
        <v>280</v>
      </c>
    </row>
    <row r="516" spans="1:7" x14ac:dyDescent="0.3">
      <c r="A516" s="22"/>
      <c r="B516" s="31">
        <v>63</v>
      </c>
      <c r="C516" s="24">
        <v>6.8000000000000005E-2</v>
      </c>
      <c r="D516" s="32">
        <v>-308.42</v>
      </c>
      <c r="E516" s="32">
        <v>-1.72</v>
      </c>
      <c r="F516" s="32">
        <v>6.93</v>
      </c>
      <c r="G516" s="23"/>
    </row>
    <row r="517" spans="1:7" x14ac:dyDescent="0.3">
      <c r="A517" s="22"/>
      <c r="B517" s="31" t="s">
        <v>61</v>
      </c>
      <c r="C517" s="24">
        <v>6.8000000000000005E-2</v>
      </c>
      <c r="D517" s="33">
        <v>-308.42</v>
      </c>
      <c r="E517" s="32">
        <v>-1.72</v>
      </c>
      <c r="F517" s="32">
        <v>6.93</v>
      </c>
      <c r="G517" s="23"/>
    </row>
    <row r="518" spans="1:7" x14ac:dyDescent="0.3">
      <c r="A518" s="22"/>
      <c r="B518" s="31" t="s">
        <v>62</v>
      </c>
      <c r="C518" s="24">
        <v>0</v>
      </c>
      <c r="D518" s="33">
        <v>-308.42</v>
      </c>
      <c r="E518" s="32">
        <v>-1.1000000000000001</v>
      </c>
      <c r="F518" s="32">
        <v>7.03</v>
      </c>
      <c r="G518" s="23"/>
    </row>
    <row r="519" spans="1:7" x14ac:dyDescent="0.3">
      <c r="A519" s="22"/>
      <c r="B519" s="31" t="s">
        <v>65</v>
      </c>
      <c r="C519" s="24">
        <v>0</v>
      </c>
      <c r="D519" s="32">
        <v>-308.42</v>
      </c>
      <c r="E519" s="33">
        <v>-1.1000000000000001</v>
      </c>
      <c r="F519" s="32">
        <v>7.03</v>
      </c>
      <c r="G519" s="23"/>
    </row>
    <row r="520" spans="1:7" x14ac:dyDescent="0.3">
      <c r="A520" s="22"/>
      <c r="B520" s="31" t="s">
        <v>66</v>
      </c>
      <c r="C520" s="24">
        <v>6.8000000000000005E-2</v>
      </c>
      <c r="D520" s="32">
        <v>-308.42</v>
      </c>
      <c r="E520" s="33">
        <v>-1.72</v>
      </c>
      <c r="F520" s="32">
        <v>6.93</v>
      </c>
      <c r="G520" s="23"/>
    </row>
    <row r="521" spans="1:7" x14ac:dyDescent="0.3">
      <c r="A521" s="22"/>
      <c r="B521" s="31" t="s">
        <v>67</v>
      </c>
      <c r="C521" s="24">
        <v>0</v>
      </c>
      <c r="D521" s="32">
        <v>-308.42</v>
      </c>
      <c r="E521" s="32">
        <v>-1.1000000000000001</v>
      </c>
      <c r="F521" s="33">
        <v>7.03</v>
      </c>
      <c r="G521" s="23"/>
    </row>
    <row r="522" spans="1:7" x14ac:dyDescent="0.3">
      <c r="A522" s="22"/>
      <c r="B522" s="31" t="s">
        <v>68</v>
      </c>
      <c r="C522" s="24">
        <v>6.8000000000000005E-2</v>
      </c>
      <c r="D522" s="32">
        <v>-308.42</v>
      </c>
      <c r="E522" s="32">
        <v>-1.72</v>
      </c>
      <c r="F522" s="33">
        <v>6.93</v>
      </c>
      <c r="G522" s="23"/>
    </row>
    <row r="523" spans="1:7" x14ac:dyDescent="0.3">
      <c r="A523" s="22">
        <v>66</v>
      </c>
      <c r="B523" s="31">
        <v>63</v>
      </c>
      <c r="C523" s="24">
        <v>0</v>
      </c>
      <c r="D523" s="32">
        <v>-308.42</v>
      </c>
      <c r="E523" s="32">
        <v>-1.32</v>
      </c>
      <c r="F523" s="32">
        <v>6.93</v>
      </c>
      <c r="G523" s="23" t="s">
        <v>280</v>
      </c>
    </row>
    <row r="524" spans="1:7" x14ac:dyDescent="0.3">
      <c r="A524" s="22"/>
      <c r="B524" s="31">
        <v>64</v>
      </c>
      <c r="C524" s="24">
        <v>6.8000000000000005E-2</v>
      </c>
      <c r="D524" s="32">
        <v>-308.42</v>
      </c>
      <c r="E524" s="32">
        <v>-1.93</v>
      </c>
      <c r="F524" s="32">
        <v>6.82</v>
      </c>
      <c r="G524" s="23"/>
    </row>
    <row r="525" spans="1:7" x14ac:dyDescent="0.3">
      <c r="A525" s="22"/>
      <c r="B525" s="31" t="s">
        <v>61</v>
      </c>
      <c r="C525" s="24">
        <v>6.8000000000000005E-2</v>
      </c>
      <c r="D525" s="33">
        <v>-308.42</v>
      </c>
      <c r="E525" s="32">
        <v>-1.93</v>
      </c>
      <c r="F525" s="32">
        <v>6.82</v>
      </c>
      <c r="G525" s="23"/>
    </row>
    <row r="526" spans="1:7" x14ac:dyDescent="0.3">
      <c r="A526" s="22"/>
      <c r="B526" s="31" t="s">
        <v>62</v>
      </c>
      <c r="C526" s="24">
        <v>0</v>
      </c>
      <c r="D526" s="33">
        <v>-308.42</v>
      </c>
      <c r="E526" s="32">
        <v>-1.32</v>
      </c>
      <c r="F526" s="32">
        <v>6.93</v>
      </c>
      <c r="G526" s="23"/>
    </row>
    <row r="527" spans="1:7" x14ac:dyDescent="0.3">
      <c r="A527" s="22"/>
      <c r="B527" s="31" t="s">
        <v>65</v>
      </c>
      <c r="C527" s="24">
        <v>0</v>
      </c>
      <c r="D527" s="32">
        <v>-308.42</v>
      </c>
      <c r="E527" s="33">
        <v>-1.32</v>
      </c>
      <c r="F527" s="32">
        <v>6.93</v>
      </c>
      <c r="G527" s="23"/>
    </row>
    <row r="528" spans="1:7" x14ac:dyDescent="0.3">
      <c r="A528" s="22"/>
      <c r="B528" s="31" t="s">
        <v>66</v>
      </c>
      <c r="C528" s="24">
        <v>6.8000000000000005E-2</v>
      </c>
      <c r="D528" s="32">
        <v>-308.42</v>
      </c>
      <c r="E528" s="33">
        <v>-1.93</v>
      </c>
      <c r="F528" s="32">
        <v>6.82</v>
      </c>
      <c r="G528" s="23"/>
    </row>
    <row r="529" spans="1:7" x14ac:dyDescent="0.3">
      <c r="A529" s="22"/>
      <c r="B529" s="31" t="s">
        <v>67</v>
      </c>
      <c r="C529" s="24">
        <v>0</v>
      </c>
      <c r="D529" s="32">
        <v>-308.42</v>
      </c>
      <c r="E529" s="32">
        <v>-1.32</v>
      </c>
      <c r="F529" s="33">
        <v>6.93</v>
      </c>
      <c r="G529" s="23"/>
    </row>
    <row r="530" spans="1:7" x14ac:dyDescent="0.3">
      <c r="A530" s="22"/>
      <c r="B530" s="31" t="s">
        <v>68</v>
      </c>
      <c r="C530" s="24">
        <v>6.8000000000000005E-2</v>
      </c>
      <c r="D530" s="32">
        <v>-308.42</v>
      </c>
      <c r="E530" s="32">
        <v>-1.93</v>
      </c>
      <c r="F530" s="33">
        <v>6.82</v>
      </c>
      <c r="G530" s="23"/>
    </row>
    <row r="531" spans="1:7" x14ac:dyDescent="0.3">
      <c r="A531" s="22">
        <v>67</v>
      </c>
      <c r="B531" s="31">
        <v>64</v>
      </c>
      <c r="C531" s="24">
        <v>0</v>
      </c>
      <c r="D531" s="32">
        <v>-308.42</v>
      </c>
      <c r="E531" s="32">
        <v>-1.53</v>
      </c>
      <c r="F531" s="32">
        <v>6.82</v>
      </c>
      <c r="G531" s="23" t="s">
        <v>280</v>
      </c>
    </row>
    <row r="532" spans="1:7" x14ac:dyDescent="0.3">
      <c r="A532" s="22"/>
      <c r="B532" s="31">
        <v>65</v>
      </c>
      <c r="C532" s="24">
        <v>6.8000000000000005E-2</v>
      </c>
      <c r="D532" s="32">
        <v>-308.42</v>
      </c>
      <c r="E532" s="32">
        <v>-2.15</v>
      </c>
      <c r="F532" s="32">
        <v>6.7</v>
      </c>
      <c r="G532" s="23"/>
    </row>
    <row r="533" spans="1:7" x14ac:dyDescent="0.3">
      <c r="A533" s="22"/>
      <c r="B533" s="31" t="s">
        <v>61</v>
      </c>
      <c r="C533" s="24">
        <v>6.8000000000000005E-2</v>
      </c>
      <c r="D533" s="33">
        <v>-308.42</v>
      </c>
      <c r="E533" s="32">
        <v>-2.15</v>
      </c>
      <c r="F533" s="32">
        <v>6.7</v>
      </c>
      <c r="G533" s="23"/>
    </row>
    <row r="534" spans="1:7" x14ac:dyDescent="0.3">
      <c r="A534" s="22"/>
      <c r="B534" s="31" t="s">
        <v>62</v>
      </c>
      <c r="C534" s="24">
        <v>0</v>
      </c>
      <c r="D534" s="33">
        <v>-308.42</v>
      </c>
      <c r="E534" s="32">
        <v>-1.53</v>
      </c>
      <c r="F534" s="32">
        <v>6.82</v>
      </c>
      <c r="G534" s="23"/>
    </row>
    <row r="535" spans="1:7" x14ac:dyDescent="0.3">
      <c r="A535" s="22"/>
      <c r="B535" s="31" t="s">
        <v>65</v>
      </c>
      <c r="C535" s="24">
        <v>0</v>
      </c>
      <c r="D535" s="32">
        <v>-308.42</v>
      </c>
      <c r="E535" s="33">
        <v>-1.53</v>
      </c>
      <c r="F535" s="32">
        <v>6.82</v>
      </c>
      <c r="G535" s="23"/>
    </row>
    <row r="536" spans="1:7" x14ac:dyDescent="0.3">
      <c r="A536" s="22"/>
      <c r="B536" s="31" t="s">
        <v>66</v>
      </c>
      <c r="C536" s="24">
        <v>6.8000000000000005E-2</v>
      </c>
      <c r="D536" s="32">
        <v>-308.42</v>
      </c>
      <c r="E536" s="33">
        <v>-2.15</v>
      </c>
      <c r="F536" s="32">
        <v>6.7</v>
      </c>
      <c r="G536" s="23"/>
    </row>
    <row r="537" spans="1:7" x14ac:dyDescent="0.3">
      <c r="A537" s="22"/>
      <c r="B537" s="31" t="s">
        <v>67</v>
      </c>
      <c r="C537" s="24">
        <v>0</v>
      </c>
      <c r="D537" s="32">
        <v>-308.42</v>
      </c>
      <c r="E537" s="32">
        <v>-1.53</v>
      </c>
      <c r="F537" s="33">
        <v>6.82</v>
      </c>
      <c r="G537" s="23"/>
    </row>
    <row r="538" spans="1:7" x14ac:dyDescent="0.3">
      <c r="A538" s="22"/>
      <c r="B538" s="31" t="s">
        <v>68</v>
      </c>
      <c r="C538" s="24">
        <v>6.8000000000000005E-2</v>
      </c>
      <c r="D538" s="32">
        <v>-308.42</v>
      </c>
      <c r="E538" s="32">
        <v>-2.15</v>
      </c>
      <c r="F538" s="33">
        <v>6.7</v>
      </c>
      <c r="G538" s="23"/>
    </row>
    <row r="539" spans="1:7" x14ac:dyDescent="0.3">
      <c r="A539" s="22">
        <v>68</v>
      </c>
      <c r="B539" s="31">
        <v>65</v>
      </c>
      <c r="C539" s="24">
        <v>0</v>
      </c>
      <c r="D539" s="32">
        <v>-308.42</v>
      </c>
      <c r="E539" s="32">
        <v>-1.75</v>
      </c>
      <c r="F539" s="32">
        <v>6.7</v>
      </c>
      <c r="G539" s="23" t="s">
        <v>280</v>
      </c>
    </row>
    <row r="540" spans="1:7" x14ac:dyDescent="0.3">
      <c r="A540" s="22"/>
      <c r="B540" s="31">
        <v>66</v>
      </c>
      <c r="C540" s="24">
        <v>6.8000000000000005E-2</v>
      </c>
      <c r="D540" s="32">
        <v>-308.42</v>
      </c>
      <c r="E540" s="32">
        <v>-2.36</v>
      </c>
      <c r="F540" s="32">
        <v>6.56</v>
      </c>
      <c r="G540" s="23"/>
    </row>
    <row r="541" spans="1:7" x14ac:dyDescent="0.3">
      <c r="A541" s="22"/>
      <c r="B541" s="31" t="s">
        <v>61</v>
      </c>
      <c r="C541" s="24">
        <v>6.8000000000000005E-2</v>
      </c>
      <c r="D541" s="33">
        <v>-308.42</v>
      </c>
      <c r="E541" s="32">
        <v>-2.36</v>
      </c>
      <c r="F541" s="32">
        <v>6.56</v>
      </c>
      <c r="G541" s="23"/>
    </row>
    <row r="542" spans="1:7" x14ac:dyDescent="0.3">
      <c r="A542" s="22"/>
      <c r="B542" s="31" t="s">
        <v>62</v>
      </c>
      <c r="C542" s="24">
        <v>0</v>
      </c>
      <c r="D542" s="33">
        <v>-308.42</v>
      </c>
      <c r="E542" s="32">
        <v>-1.75</v>
      </c>
      <c r="F542" s="32">
        <v>6.7</v>
      </c>
      <c r="G542" s="23"/>
    </row>
    <row r="543" spans="1:7" x14ac:dyDescent="0.3">
      <c r="A543" s="22"/>
      <c r="B543" s="31" t="s">
        <v>65</v>
      </c>
      <c r="C543" s="24">
        <v>0</v>
      </c>
      <c r="D543" s="32">
        <v>-308.42</v>
      </c>
      <c r="E543" s="33">
        <v>-1.75</v>
      </c>
      <c r="F543" s="32">
        <v>6.7</v>
      </c>
      <c r="G543" s="23"/>
    </row>
    <row r="544" spans="1:7" x14ac:dyDescent="0.3">
      <c r="A544" s="22"/>
      <c r="B544" s="31" t="s">
        <v>66</v>
      </c>
      <c r="C544" s="24">
        <v>6.8000000000000005E-2</v>
      </c>
      <c r="D544" s="32">
        <v>-308.42</v>
      </c>
      <c r="E544" s="33">
        <v>-2.36</v>
      </c>
      <c r="F544" s="32">
        <v>6.56</v>
      </c>
      <c r="G544" s="23"/>
    </row>
    <row r="545" spans="1:7" x14ac:dyDescent="0.3">
      <c r="A545" s="22"/>
      <c r="B545" s="31" t="s">
        <v>67</v>
      </c>
      <c r="C545" s="24">
        <v>0</v>
      </c>
      <c r="D545" s="32">
        <v>-308.42</v>
      </c>
      <c r="E545" s="32">
        <v>-1.75</v>
      </c>
      <c r="F545" s="33">
        <v>6.7</v>
      </c>
      <c r="G545" s="23"/>
    </row>
    <row r="546" spans="1:7" x14ac:dyDescent="0.3">
      <c r="A546" s="22"/>
      <c r="B546" s="31" t="s">
        <v>68</v>
      </c>
      <c r="C546" s="24">
        <v>6.8000000000000005E-2</v>
      </c>
      <c r="D546" s="32">
        <v>-308.42</v>
      </c>
      <c r="E546" s="32">
        <v>-2.36</v>
      </c>
      <c r="F546" s="33">
        <v>6.56</v>
      </c>
      <c r="G546" s="23"/>
    </row>
    <row r="547" spans="1:7" x14ac:dyDescent="0.3">
      <c r="A547" s="22">
        <v>69</v>
      </c>
      <c r="B547" s="31">
        <v>66</v>
      </c>
      <c r="C547" s="24">
        <v>0</v>
      </c>
      <c r="D547" s="32">
        <v>-308.42</v>
      </c>
      <c r="E547" s="32">
        <v>-1.97</v>
      </c>
      <c r="F547" s="32">
        <v>6.56</v>
      </c>
      <c r="G547" s="23" t="s">
        <v>280</v>
      </c>
    </row>
    <row r="548" spans="1:7" x14ac:dyDescent="0.3">
      <c r="A548" s="22"/>
      <c r="B548" s="31">
        <v>67</v>
      </c>
      <c r="C548" s="24">
        <v>6.8000000000000005E-2</v>
      </c>
      <c r="D548" s="32">
        <v>-308.42</v>
      </c>
      <c r="E548" s="32">
        <v>-2.58</v>
      </c>
      <c r="F548" s="32">
        <v>6.4</v>
      </c>
      <c r="G548" s="23"/>
    </row>
    <row r="549" spans="1:7" x14ac:dyDescent="0.3">
      <c r="A549" s="22"/>
      <c r="B549" s="31" t="s">
        <v>61</v>
      </c>
      <c r="C549" s="24">
        <v>6.8000000000000005E-2</v>
      </c>
      <c r="D549" s="33">
        <v>-308.42</v>
      </c>
      <c r="E549" s="32">
        <v>-2.58</v>
      </c>
      <c r="F549" s="32">
        <v>6.4</v>
      </c>
      <c r="G549" s="23"/>
    </row>
    <row r="550" spans="1:7" x14ac:dyDescent="0.3">
      <c r="A550" s="22"/>
      <c r="B550" s="31" t="s">
        <v>62</v>
      </c>
      <c r="C550" s="24">
        <v>0</v>
      </c>
      <c r="D550" s="33">
        <v>-308.42</v>
      </c>
      <c r="E550" s="32">
        <v>-1.97</v>
      </c>
      <c r="F550" s="32">
        <v>6.56</v>
      </c>
      <c r="G550" s="23"/>
    </row>
    <row r="551" spans="1:7" x14ac:dyDescent="0.3">
      <c r="A551" s="22"/>
      <c r="B551" s="31" t="s">
        <v>65</v>
      </c>
      <c r="C551" s="24">
        <v>0</v>
      </c>
      <c r="D551" s="32">
        <v>-308.42</v>
      </c>
      <c r="E551" s="33">
        <v>-1.97</v>
      </c>
      <c r="F551" s="32">
        <v>6.56</v>
      </c>
      <c r="G551" s="23"/>
    </row>
    <row r="552" spans="1:7" x14ac:dyDescent="0.3">
      <c r="A552" s="22"/>
      <c r="B552" s="31" t="s">
        <v>66</v>
      </c>
      <c r="C552" s="24">
        <v>6.8000000000000005E-2</v>
      </c>
      <c r="D552" s="32">
        <v>-308.42</v>
      </c>
      <c r="E552" s="33">
        <v>-2.58</v>
      </c>
      <c r="F552" s="32">
        <v>6.4</v>
      </c>
      <c r="G552" s="23"/>
    </row>
    <row r="553" spans="1:7" x14ac:dyDescent="0.3">
      <c r="A553" s="22"/>
      <c r="B553" s="31" t="s">
        <v>67</v>
      </c>
      <c r="C553" s="24">
        <v>0</v>
      </c>
      <c r="D553" s="32">
        <v>-308.42</v>
      </c>
      <c r="E553" s="32">
        <v>-1.97</v>
      </c>
      <c r="F553" s="33">
        <v>6.56</v>
      </c>
      <c r="G553" s="23"/>
    </row>
    <row r="554" spans="1:7" x14ac:dyDescent="0.3">
      <c r="A554" s="22"/>
      <c r="B554" s="31" t="s">
        <v>68</v>
      </c>
      <c r="C554" s="24">
        <v>6.8000000000000005E-2</v>
      </c>
      <c r="D554" s="32">
        <v>-308.42</v>
      </c>
      <c r="E554" s="32">
        <v>-2.58</v>
      </c>
      <c r="F554" s="33">
        <v>6.4</v>
      </c>
      <c r="G554" s="23"/>
    </row>
    <row r="555" spans="1:7" x14ac:dyDescent="0.3">
      <c r="A555" s="22">
        <v>70</v>
      </c>
      <c r="B555" s="31">
        <v>67</v>
      </c>
      <c r="C555" s="24">
        <v>0</v>
      </c>
      <c r="D555" s="32">
        <v>-308.42</v>
      </c>
      <c r="E555" s="32">
        <v>-2.19</v>
      </c>
      <c r="F555" s="32">
        <v>6.4</v>
      </c>
      <c r="G555" s="23" t="s">
        <v>280</v>
      </c>
    </row>
    <row r="556" spans="1:7" x14ac:dyDescent="0.3">
      <c r="A556" s="22"/>
      <c r="B556" s="31">
        <v>68</v>
      </c>
      <c r="C556" s="24">
        <v>6.8000000000000005E-2</v>
      </c>
      <c r="D556" s="32">
        <v>-308.42</v>
      </c>
      <c r="E556" s="32">
        <v>-2.8</v>
      </c>
      <c r="F556" s="32">
        <v>6.23</v>
      </c>
      <c r="G556" s="23"/>
    </row>
    <row r="557" spans="1:7" x14ac:dyDescent="0.3">
      <c r="A557" s="22"/>
      <c r="B557" s="31" t="s">
        <v>61</v>
      </c>
      <c r="C557" s="24">
        <v>6.8000000000000005E-2</v>
      </c>
      <c r="D557" s="33">
        <v>-308.42</v>
      </c>
      <c r="E557" s="32">
        <v>-2.8</v>
      </c>
      <c r="F557" s="32">
        <v>6.23</v>
      </c>
      <c r="G557" s="23"/>
    </row>
    <row r="558" spans="1:7" x14ac:dyDescent="0.3">
      <c r="A558" s="22"/>
      <c r="B558" s="31" t="s">
        <v>62</v>
      </c>
      <c r="C558" s="24">
        <v>0</v>
      </c>
      <c r="D558" s="33">
        <v>-308.42</v>
      </c>
      <c r="E558" s="32">
        <v>-2.19</v>
      </c>
      <c r="F558" s="32">
        <v>6.4</v>
      </c>
      <c r="G558" s="23"/>
    </row>
    <row r="559" spans="1:7" x14ac:dyDescent="0.3">
      <c r="A559" s="22"/>
      <c r="B559" s="31" t="s">
        <v>65</v>
      </c>
      <c r="C559" s="24">
        <v>0</v>
      </c>
      <c r="D559" s="32">
        <v>-308.42</v>
      </c>
      <c r="E559" s="33">
        <v>-2.19</v>
      </c>
      <c r="F559" s="32">
        <v>6.4</v>
      </c>
      <c r="G559" s="23"/>
    </row>
    <row r="560" spans="1:7" x14ac:dyDescent="0.3">
      <c r="A560" s="22"/>
      <c r="B560" s="31" t="s">
        <v>66</v>
      </c>
      <c r="C560" s="24">
        <v>6.8000000000000005E-2</v>
      </c>
      <c r="D560" s="32">
        <v>-308.42</v>
      </c>
      <c r="E560" s="33">
        <v>-2.8</v>
      </c>
      <c r="F560" s="32">
        <v>6.23</v>
      </c>
      <c r="G560" s="23"/>
    </row>
    <row r="561" spans="1:7" x14ac:dyDescent="0.3">
      <c r="A561" s="22"/>
      <c r="B561" s="31" t="s">
        <v>67</v>
      </c>
      <c r="C561" s="24">
        <v>0</v>
      </c>
      <c r="D561" s="32">
        <v>-308.42</v>
      </c>
      <c r="E561" s="32">
        <v>-2.19</v>
      </c>
      <c r="F561" s="33">
        <v>6.4</v>
      </c>
      <c r="G561" s="23"/>
    </row>
    <row r="562" spans="1:7" x14ac:dyDescent="0.3">
      <c r="A562" s="22"/>
      <c r="B562" s="31" t="s">
        <v>68</v>
      </c>
      <c r="C562" s="24">
        <v>6.8000000000000005E-2</v>
      </c>
      <c r="D562" s="32">
        <v>-308.42</v>
      </c>
      <c r="E562" s="32">
        <v>-2.8</v>
      </c>
      <c r="F562" s="33">
        <v>6.23</v>
      </c>
      <c r="G562" s="23"/>
    </row>
    <row r="563" spans="1:7" x14ac:dyDescent="0.3">
      <c r="A563" s="22">
        <v>71</v>
      </c>
      <c r="B563" s="31">
        <v>68</v>
      </c>
      <c r="C563" s="24">
        <v>0</v>
      </c>
      <c r="D563" s="32">
        <v>-308.42</v>
      </c>
      <c r="E563" s="32">
        <v>-2.4</v>
      </c>
      <c r="F563" s="32">
        <v>6.23</v>
      </c>
      <c r="G563" s="23" t="s">
        <v>280</v>
      </c>
    </row>
    <row r="564" spans="1:7" x14ac:dyDescent="0.3">
      <c r="A564" s="22"/>
      <c r="B564" s="31">
        <v>69</v>
      </c>
      <c r="C564" s="24">
        <v>6.8000000000000005E-2</v>
      </c>
      <c r="D564" s="32">
        <v>-308.42</v>
      </c>
      <c r="E564" s="32">
        <v>-3.01</v>
      </c>
      <c r="F564" s="32">
        <v>6.05</v>
      </c>
      <c r="G564" s="23"/>
    </row>
    <row r="565" spans="1:7" x14ac:dyDescent="0.3">
      <c r="A565" s="22"/>
      <c r="B565" s="31" t="s">
        <v>61</v>
      </c>
      <c r="C565" s="24">
        <v>6.8000000000000005E-2</v>
      </c>
      <c r="D565" s="33">
        <v>-308.42</v>
      </c>
      <c r="E565" s="32">
        <v>-3.01</v>
      </c>
      <c r="F565" s="32">
        <v>6.05</v>
      </c>
      <c r="G565" s="23"/>
    </row>
    <row r="566" spans="1:7" x14ac:dyDescent="0.3">
      <c r="A566" s="22"/>
      <c r="B566" s="31" t="s">
        <v>62</v>
      </c>
      <c r="C566" s="24">
        <v>0</v>
      </c>
      <c r="D566" s="33">
        <v>-308.42</v>
      </c>
      <c r="E566" s="32">
        <v>-2.4</v>
      </c>
      <c r="F566" s="32">
        <v>6.23</v>
      </c>
      <c r="G566" s="23"/>
    </row>
    <row r="567" spans="1:7" x14ac:dyDescent="0.3">
      <c r="A567" s="22"/>
      <c r="B567" s="31" t="s">
        <v>65</v>
      </c>
      <c r="C567" s="24">
        <v>0</v>
      </c>
      <c r="D567" s="32">
        <v>-308.42</v>
      </c>
      <c r="E567" s="33">
        <v>-2.4</v>
      </c>
      <c r="F567" s="32">
        <v>6.23</v>
      </c>
      <c r="G567" s="23"/>
    </row>
    <row r="568" spans="1:7" x14ac:dyDescent="0.3">
      <c r="A568" s="22"/>
      <c r="B568" s="31" t="s">
        <v>66</v>
      </c>
      <c r="C568" s="24">
        <v>6.8000000000000005E-2</v>
      </c>
      <c r="D568" s="32">
        <v>-308.42</v>
      </c>
      <c r="E568" s="33">
        <v>-3.01</v>
      </c>
      <c r="F568" s="32">
        <v>6.05</v>
      </c>
      <c r="G568" s="23"/>
    </row>
    <row r="569" spans="1:7" x14ac:dyDescent="0.3">
      <c r="A569" s="22"/>
      <c r="B569" s="31" t="s">
        <v>67</v>
      </c>
      <c r="C569" s="24">
        <v>0</v>
      </c>
      <c r="D569" s="32">
        <v>-308.42</v>
      </c>
      <c r="E569" s="32">
        <v>-2.4</v>
      </c>
      <c r="F569" s="33">
        <v>6.23</v>
      </c>
      <c r="G569" s="23"/>
    </row>
    <row r="570" spans="1:7" x14ac:dyDescent="0.3">
      <c r="A570" s="22"/>
      <c r="B570" s="31" t="s">
        <v>68</v>
      </c>
      <c r="C570" s="24">
        <v>6.8000000000000005E-2</v>
      </c>
      <c r="D570" s="32">
        <v>-308.42</v>
      </c>
      <c r="E570" s="32">
        <v>-3.01</v>
      </c>
      <c r="F570" s="33">
        <v>6.05</v>
      </c>
      <c r="G570" s="23"/>
    </row>
    <row r="571" spans="1:7" x14ac:dyDescent="0.3">
      <c r="A571" s="22">
        <v>72</v>
      </c>
      <c r="B571" s="31">
        <v>69</v>
      </c>
      <c r="C571" s="24">
        <v>0</v>
      </c>
      <c r="D571" s="32">
        <v>-308.42</v>
      </c>
      <c r="E571" s="32">
        <v>-2.62</v>
      </c>
      <c r="F571" s="32">
        <v>6.05</v>
      </c>
      <c r="G571" s="23" t="s">
        <v>280</v>
      </c>
    </row>
    <row r="572" spans="1:7" x14ac:dyDescent="0.3">
      <c r="A572" s="22"/>
      <c r="B572" s="31">
        <v>70</v>
      </c>
      <c r="C572" s="24">
        <v>6.8000000000000005E-2</v>
      </c>
      <c r="D572" s="32">
        <v>-308.41000000000003</v>
      </c>
      <c r="E572" s="32">
        <v>-3.23</v>
      </c>
      <c r="F572" s="32">
        <v>5.85</v>
      </c>
      <c r="G572" s="23"/>
    </row>
    <row r="573" spans="1:7" x14ac:dyDescent="0.3">
      <c r="A573" s="22"/>
      <c r="B573" s="31" t="s">
        <v>61</v>
      </c>
      <c r="C573" s="24">
        <v>6.8000000000000005E-2</v>
      </c>
      <c r="D573" s="33">
        <v>-308.41000000000003</v>
      </c>
      <c r="E573" s="32">
        <v>-3.23</v>
      </c>
      <c r="F573" s="32">
        <v>5.85</v>
      </c>
      <c r="G573" s="23"/>
    </row>
    <row r="574" spans="1:7" x14ac:dyDescent="0.3">
      <c r="A574" s="22"/>
      <c r="B574" s="31" t="s">
        <v>62</v>
      </c>
      <c r="C574" s="24">
        <v>0</v>
      </c>
      <c r="D574" s="33">
        <v>-308.42</v>
      </c>
      <c r="E574" s="32">
        <v>-2.62</v>
      </c>
      <c r="F574" s="32">
        <v>6.05</v>
      </c>
      <c r="G574" s="23"/>
    </row>
    <row r="575" spans="1:7" x14ac:dyDescent="0.3">
      <c r="A575" s="22"/>
      <c r="B575" s="31" t="s">
        <v>65</v>
      </c>
      <c r="C575" s="24">
        <v>0</v>
      </c>
      <c r="D575" s="32">
        <v>-308.42</v>
      </c>
      <c r="E575" s="33">
        <v>-2.62</v>
      </c>
      <c r="F575" s="32">
        <v>6.05</v>
      </c>
      <c r="G575" s="23"/>
    </row>
    <row r="576" spans="1:7" x14ac:dyDescent="0.3">
      <c r="A576" s="22"/>
      <c r="B576" s="31" t="s">
        <v>66</v>
      </c>
      <c r="C576" s="24">
        <v>6.8000000000000005E-2</v>
      </c>
      <c r="D576" s="32">
        <v>-308.41000000000003</v>
      </c>
      <c r="E576" s="33">
        <v>-3.23</v>
      </c>
      <c r="F576" s="32">
        <v>5.85</v>
      </c>
      <c r="G576" s="23"/>
    </row>
    <row r="577" spans="1:7" x14ac:dyDescent="0.3">
      <c r="A577" s="22"/>
      <c r="B577" s="31" t="s">
        <v>67</v>
      </c>
      <c r="C577" s="24">
        <v>0</v>
      </c>
      <c r="D577" s="32">
        <v>-308.42</v>
      </c>
      <c r="E577" s="32">
        <v>-2.62</v>
      </c>
      <c r="F577" s="33">
        <v>6.05</v>
      </c>
      <c r="G577" s="23"/>
    </row>
    <row r="578" spans="1:7" x14ac:dyDescent="0.3">
      <c r="A578" s="22"/>
      <c r="B578" s="31" t="s">
        <v>68</v>
      </c>
      <c r="C578" s="24">
        <v>6.8000000000000005E-2</v>
      </c>
      <c r="D578" s="32">
        <v>-308.41000000000003</v>
      </c>
      <c r="E578" s="32">
        <v>-3.23</v>
      </c>
      <c r="F578" s="33">
        <v>5.85</v>
      </c>
      <c r="G578" s="23"/>
    </row>
    <row r="579" spans="1:7" x14ac:dyDescent="0.3">
      <c r="A579" s="22">
        <v>73</v>
      </c>
      <c r="B579" s="31">
        <v>70</v>
      </c>
      <c r="C579" s="24">
        <v>0</v>
      </c>
      <c r="D579" s="32">
        <v>-308.41000000000003</v>
      </c>
      <c r="E579" s="32">
        <v>-2.84</v>
      </c>
      <c r="F579" s="32">
        <v>5.85</v>
      </c>
      <c r="G579" s="23" t="s">
        <v>280</v>
      </c>
    </row>
    <row r="580" spans="1:7" x14ac:dyDescent="0.3">
      <c r="A580" s="22"/>
      <c r="B580" s="31">
        <v>71</v>
      </c>
      <c r="C580" s="24">
        <v>6.8000000000000005E-2</v>
      </c>
      <c r="D580" s="32">
        <v>-308.41000000000003</v>
      </c>
      <c r="E580" s="32">
        <v>-3.45</v>
      </c>
      <c r="F580" s="32">
        <v>5.63</v>
      </c>
      <c r="G580" s="23"/>
    </row>
    <row r="581" spans="1:7" x14ac:dyDescent="0.3">
      <c r="A581" s="22"/>
      <c r="B581" s="31" t="s">
        <v>61</v>
      </c>
      <c r="C581" s="24">
        <v>6.8000000000000005E-2</v>
      </c>
      <c r="D581" s="33">
        <v>-308.41000000000003</v>
      </c>
      <c r="E581" s="32">
        <v>-3.45</v>
      </c>
      <c r="F581" s="32">
        <v>5.63</v>
      </c>
      <c r="G581" s="23"/>
    </row>
    <row r="582" spans="1:7" x14ac:dyDescent="0.3">
      <c r="A582" s="22"/>
      <c r="B582" s="31" t="s">
        <v>62</v>
      </c>
      <c r="C582" s="24">
        <v>0</v>
      </c>
      <c r="D582" s="33">
        <v>-308.41000000000003</v>
      </c>
      <c r="E582" s="32">
        <v>-2.84</v>
      </c>
      <c r="F582" s="32">
        <v>5.85</v>
      </c>
      <c r="G582" s="23"/>
    </row>
    <row r="583" spans="1:7" x14ac:dyDescent="0.3">
      <c r="A583" s="22"/>
      <c r="B583" s="31" t="s">
        <v>65</v>
      </c>
      <c r="C583" s="24">
        <v>0</v>
      </c>
      <c r="D583" s="32">
        <v>-308.41000000000003</v>
      </c>
      <c r="E583" s="33">
        <v>-2.84</v>
      </c>
      <c r="F583" s="32">
        <v>5.85</v>
      </c>
      <c r="G583" s="23"/>
    </row>
    <row r="584" spans="1:7" x14ac:dyDescent="0.3">
      <c r="A584" s="22"/>
      <c r="B584" s="31" t="s">
        <v>66</v>
      </c>
      <c r="C584" s="24">
        <v>6.8000000000000005E-2</v>
      </c>
      <c r="D584" s="32">
        <v>-308.41000000000003</v>
      </c>
      <c r="E584" s="33">
        <v>-3.45</v>
      </c>
      <c r="F584" s="32">
        <v>5.63</v>
      </c>
      <c r="G584" s="23"/>
    </row>
    <row r="585" spans="1:7" x14ac:dyDescent="0.3">
      <c r="A585" s="22"/>
      <c r="B585" s="31" t="s">
        <v>67</v>
      </c>
      <c r="C585" s="24">
        <v>0</v>
      </c>
      <c r="D585" s="32">
        <v>-308.41000000000003</v>
      </c>
      <c r="E585" s="32">
        <v>-2.84</v>
      </c>
      <c r="F585" s="33">
        <v>5.85</v>
      </c>
      <c r="G585" s="23"/>
    </row>
    <row r="586" spans="1:7" x14ac:dyDescent="0.3">
      <c r="A586" s="22"/>
      <c r="B586" s="31" t="s">
        <v>68</v>
      </c>
      <c r="C586" s="24">
        <v>6.8000000000000005E-2</v>
      </c>
      <c r="D586" s="32">
        <v>-308.41000000000003</v>
      </c>
      <c r="E586" s="32">
        <v>-3.45</v>
      </c>
      <c r="F586" s="33">
        <v>5.63</v>
      </c>
      <c r="G586" s="23"/>
    </row>
    <row r="587" spans="1:7" x14ac:dyDescent="0.3">
      <c r="A587" s="22">
        <v>74</v>
      </c>
      <c r="B587" s="31">
        <v>71</v>
      </c>
      <c r="C587" s="24">
        <v>0</v>
      </c>
      <c r="D587" s="32">
        <v>-308.41000000000003</v>
      </c>
      <c r="E587" s="32">
        <v>-3.07</v>
      </c>
      <c r="F587" s="32">
        <v>5.63</v>
      </c>
      <c r="G587" s="23" t="s">
        <v>280</v>
      </c>
    </row>
    <row r="588" spans="1:7" x14ac:dyDescent="0.3">
      <c r="A588" s="22"/>
      <c r="B588" s="31">
        <v>72</v>
      </c>
      <c r="C588" s="24">
        <v>6.8000000000000005E-2</v>
      </c>
      <c r="D588" s="32">
        <v>-308.41000000000003</v>
      </c>
      <c r="E588" s="32">
        <v>-3.67</v>
      </c>
      <c r="F588" s="32">
        <v>5.4</v>
      </c>
      <c r="G588" s="23"/>
    </row>
    <row r="589" spans="1:7" x14ac:dyDescent="0.3">
      <c r="A589" s="22"/>
      <c r="B589" s="31" t="s">
        <v>61</v>
      </c>
      <c r="C589" s="24">
        <v>6.8000000000000005E-2</v>
      </c>
      <c r="D589" s="33">
        <v>-308.41000000000003</v>
      </c>
      <c r="E589" s="32">
        <v>-3.67</v>
      </c>
      <c r="F589" s="32">
        <v>5.4</v>
      </c>
      <c r="G589" s="23"/>
    </row>
    <row r="590" spans="1:7" x14ac:dyDescent="0.3">
      <c r="A590" s="22"/>
      <c r="B590" s="31" t="s">
        <v>62</v>
      </c>
      <c r="C590" s="24">
        <v>0</v>
      </c>
      <c r="D590" s="33">
        <v>-308.41000000000003</v>
      </c>
      <c r="E590" s="32">
        <v>-3.07</v>
      </c>
      <c r="F590" s="32">
        <v>5.63</v>
      </c>
      <c r="G590" s="23"/>
    </row>
    <row r="591" spans="1:7" x14ac:dyDescent="0.3">
      <c r="A591" s="22"/>
      <c r="B591" s="31" t="s">
        <v>65</v>
      </c>
      <c r="C591" s="24">
        <v>0</v>
      </c>
      <c r="D591" s="32">
        <v>-308.41000000000003</v>
      </c>
      <c r="E591" s="33">
        <v>-3.07</v>
      </c>
      <c r="F591" s="32">
        <v>5.63</v>
      </c>
      <c r="G591" s="23"/>
    </row>
    <row r="592" spans="1:7" x14ac:dyDescent="0.3">
      <c r="A592" s="22"/>
      <c r="B592" s="31" t="s">
        <v>66</v>
      </c>
      <c r="C592" s="24">
        <v>6.8000000000000005E-2</v>
      </c>
      <c r="D592" s="32">
        <v>-308.41000000000003</v>
      </c>
      <c r="E592" s="33">
        <v>-3.67</v>
      </c>
      <c r="F592" s="32">
        <v>5.4</v>
      </c>
      <c r="G592" s="23"/>
    </row>
    <row r="593" spans="1:7" x14ac:dyDescent="0.3">
      <c r="A593" s="22"/>
      <c r="B593" s="31" t="s">
        <v>67</v>
      </c>
      <c r="C593" s="24">
        <v>0</v>
      </c>
      <c r="D593" s="32">
        <v>-308.41000000000003</v>
      </c>
      <c r="E593" s="32">
        <v>-3.07</v>
      </c>
      <c r="F593" s="33">
        <v>5.63</v>
      </c>
      <c r="G593" s="23"/>
    </row>
    <row r="594" spans="1:7" x14ac:dyDescent="0.3">
      <c r="A594" s="22"/>
      <c r="B594" s="31" t="s">
        <v>68</v>
      </c>
      <c r="C594" s="24">
        <v>6.8000000000000005E-2</v>
      </c>
      <c r="D594" s="32">
        <v>-308.41000000000003</v>
      </c>
      <c r="E594" s="32">
        <v>-3.67</v>
      </c>
      <c r="F594" s="33">
        <v>5.4</v>
      </c>
      <c r="G594" s="23"/>
    </row>
    <row r="595" spans="1:7" x14ac:dyDescent="0.3">
      <c r="A595" s="22">
        <v>75</v>
      </c>
      <c r="B595" s="31">
        <v>72</v>
      </c>
      <c r="C595" s="24">
        <v>0</v>
      </c>
      <c r="D595" s="32">
        <v>-308.41000000000003</v>
      </c>
      <c r="E595" s="32">
        <v>-3.3</v>
      </c>
      <c r="F595" s="32">
        <v>5.4</v>
      </c>
      <c r="G595" s="23" t="s">
        <v>280</v>
      </c>
    </row>
    <row r="596" spans="1:7" x14ac:dyDescent="0.3">
      <c r="A596" s="22"/>
      <c r="B596" s="31">
        <v>73</v>
      </c>
      <c r="C596" s="24">
        <v>6.8000000000000005E-2</v>
      </c>
      <c r="D596" s="32">
        <v>-308.41000000000003</v>
      </c>
      <c r="E596" s="32">
        <v>-3.9</v>
      </c>
      <c r="F596" s="32">
        <v>5.16</v>
      </c>
      <c r="G596" s="23"/>
    </row>
    <row r="597" spans="1:7" x14ac:dyDescent="0.3">
      <c r="A597" s="22"/>
      <c r="B597" s="31" t="s">
        <v>61</v>
      </c>
      <c r="C597" s="24">
        <v>6.8000000000000005E-2</v>
      </c>
      <c r="D597" s="33">
        <v>-308.41000000000003</v>
      </c>
      <c r="E597" s="32">
        <v>-3.9</v>
      </c>
      <c r="F597" s="32">
        <v>5.16</v>
      </c>
      <c r="G597" s="23"/>
    </row>
    <row r="598" spans="1:7" x14ac:dyDescent="0.3">
      <c r="A598" s="22"/>
      <c r="B598" s="31" t="s">
        <v>62</v>
      </c>
      <c r="C598" s="24">
        <v>0</v>
      </c>
      <c r="D598" s="33">
        <v>-308.41000000000003</v>
      </c>
      <c r="E598" s="32">
        <v>-3.3</v>
      </c>
      <c r="F598" s="32">
        <v>5.4</v>
      </c>
      <c r="G598" s="23"/>
    </row>
    <row r="599" spans="1:7" x14ac:dyDescent="0.3">
      <c r="A599" s="22"/>
      <c r="B599" s="31" t="s">
        <v>65</v>
      </c>
      <c r="C599" s="24">
        <v>0</v>
      </c>
      <c r="D599" s="32">
        <v>-308.41000000000003</v>
      </c>
      <c r="E599" s="33">
        <v>-3.3</v>
      </c>
      <c r="F599" s="32">
        <v>5.4</v>
      </c>
      <c r="G599" s="23"/>
    </row>
    <row r="600" spans="1:7" x14ac:dyDescent="0.3">
      <c r="A600" s="22"/>
      <c r="B600" s="31" t="s">
        <v>66</v>
      </c>
      <c r="C600" s="24">
        <v>6.8000000000000005E-2</v>
      </c>
      <c r="D600" s="32">
        <v>-308.41000000000003</v>
      </c>
      <c r="E600" s="33">
        <v>-3.9</v>
      </c>
      <c r="F600" s="32">
        <v>5.16</v>
      </c>
      <c r="G600" s="23"/>
    </row>
    <row r="601" spans="1:7" x14ac:dyDescent="0.3">
      <c r="A601" s="22"/>
      <c r="B601" s="31" t="s">
        <v>67</v>
      </c>
      <c r="C601" s="24">
        <v>0</v>
      </c>
      <c r="D601" s="32">
        <v>-308.41000000000003</v>
      </c>
      <c r="E601" s="32">
        <v>-3.3</v>
      </c>
      <c r="F601" s="33">
        <v>5.4</v>
      </c>
      <c r="G601" s="23"/>
    </row>
    <row r="602" spans="1:7" x14ac:dyDescent="0.3">
      <c r="A602" s="22"/>
      <c r="B602" s="31" t="s">
        <v>68</v>
      </c>
      <c r="C602" s="24">
        <v>6.8000000000000005E-2</v>
      </c>
      <c r="D602" s="32">
        <v>-308.41000000000003</v>
      </c>
      <c r="E602" s="32">
        <v>-3.9</v>
      </c>
      <c r="F602" s="33">
        <v>5.16</v>
      </c>
      <c r="G602" s="23"/>
    </row>
    <row r="603" spans="1:7" x14ac:dyDescent="0.3">
      <c r="A603" s="22">
        <v>76</v>
      </c>
      <c r="B603" s="31">
        <v>73</v>
      </c>
      <c r="C603" s="24">
        <v>0</v>
      </c>
      <c r="D603" s="32">
        <v>-308.41000000000003</v>
      </c>
      <c r="E603" s="32">
        <v>-3.53</v>
      </c>
      <c r="F603" s="32">
        <v>5.16</v>
      </c>
      <c r="G603" s="23" t="s">
        <v>280</v>
      </c>
    </row>
    <row r="604" spans="1:7" x14ac:dyDescent="0.3">
      <c r="A604" s="22"/>
      <c r="B604" s="31">
        <v>74</v>
      </c>
      <c r="C604" s="24">
        <v>6.8000000000000005E-2</v>
      </c>
      <c r="D604" s="32">
        <v>-308.41000000000003</v>
      </c>
      <c r="E604" s="32">
        <v>-4.13</v>
      </c>
      <c r="F604" s="32">
        <v>4.8899999999999997</v>
      </c>
      <c r="G604" s="23"/>
    </row>
    <row r="605" spans="1:7" x14ac:dyDescent="0.3">
      <c r="A605" s="22"/>
      <c r="B605" s="31" t="s">
        <v>61</v>
      </c>
      <c r="C605" s="24">
        <v>6.8000000000000005E-2</v>
      </c>
      <c r="D605" s="33">
        <v>-308.41000000000003</v>
      </c>
      <c r="E605" s="32">
        <v>-4.13</v>
      </c>
      <c r="F605" s="32">
        <v>4.8899999999999997</v>
      </c>
      <c r="G605" s="23"/>
    </row>
    <row r="606" spans="1:7" x14ac:dyDescent="0.3">
      <c r="A606" s="22"/>
      <c r="B606" s="31" t="s">
        <v>62</v>
      </c>
      <c r="C606" s="24">
        <v>0</v>
      </c>
      <c r="D606" s="33">
        <v>-308.41000000000003</v>
      </c>
      <c r="E606" s="32">
        <v>-3.53</v>
      </c>
      <c r="F606" s="32">
        <v>5.16</v>
      </c>
      <c r="G606" s="23"/>
    </row>
    <row r="607" spans="1:7" x14ac:dyDescent="0.3">
      <c r="A607" s="22"/>
      <c r="B607" s="31" t="s">
        <v>65</v>
      </c>
      <c r="C607" s="24">
        <v>0</v>
      </c>
      <c r="D607" s="32">
        <v>-308.41000000000003</v>
      </c>
      <c r="E607" s="33">
        <v>-3.53</v>
      </c>
      <c r="F607" s="32">
        <v>5.16</v>
      </c>
      <c r="G607" s="23"/>
    </row>
    <row r="608" spans="1:7" x14ac:dyDescent="0.3">
      <c r="A608" s="22"/>
      <c r="B608" s="31" t="s">
        <v>66</v>
      </c>
      <c r="C608" s="24">
        <v>6.8000000000000005E-2</v>
      </c>
      <c r="D608" s="32">
        <v>-308.41000000000003</v>
      </c>
      <c r="E608" s="33">
        <v>-4.13</v>
      </c>
      <c r="F608" s="32">
        <v>4.8899999999999997</v>
      </c>
      <c r="G608" s="23"/>
    </row>
    <row r="609" spans="1:7" x14ac:dyDescent="0.3">
      <c r="A609" s="22"/>
      <c r="B609" s="31" t="s">
        <v>67</v>
      </c>
      <c r="C609" s="24">
        <v>0</v>
      </c>
      <c r="D609" s="32">
        <v>-308.41000000000003</v>
      </c>
      <c r="E609" s="32">
        <v>-3.53</v>
      </c>
      <c r="F609" s="33">
        <v>5.16</v>
      </c>
      <c r="G609" s="23"/>
    </row>
    <row r="610" spans="1:7" x14ac:dyDescent="0.3">
      <c r="A610" s="22"/>
      <c r="B610" s="31" t="s">
        <v>68</v>
      </c>
      <c r="C610" s="24">
        <v>6.8000000000000005E-2</v>
      </c>
      <c r="D610" s="32">
        <v>-308.41000000000003</v>
      </c>
      <c r="E610" s="32">
        <v>-4.13</v>
      </c>
      <c r="F610" s="33">
        <v>4.8899999999999997</v>
      </c>
      <c r="G610" s="23"/>
    </row>
    <row r="611" spans="1:7" x14ac:dyDescent="0.3">
      <c r="A611" s="22">
        <v>77</v>
      </c>
      <c r="B611" s="31">
        <v>74</v>
      </c>
      <c r="C611" s="24">
        <v>0</v>
      </c>
      <c r="D611" s="32">
        <v>-308.41000000000003</v>
      </c>
      <c r="E611" s="32">
        <v>-3.77</v>
      </c>
      <c r="F611" s="32">
        <v>4.8899999999999997</v>
      </c>
      <c r="G611" s="23" t="s">
        <v>280</v>
      </c>
    </row>
    <row r="612" spans="1:7" x14ac:dyDescent="0.3">
      <c r="A612" s="22"/>
      <c r="B612" s="31">
        <v>75</v>
      </c>
      <c r="C612" s="24">
        <v>6.8000000000000005E-2</v>
      </c>
      <c r="D612" s="32">
        <v>-308.41000000000003</v>
      </c>
      <c r="E612" s="32">
        <v>-4.37</v>
      </c>
      <c r="F612" s="32">
        <v>4.62</v>
      </c>
      <c r="G612" s="23"/>
    </row>
    <row r="613" spans="1:7" x14ac:dyDescent="0.3">
      <c r="A613" s="22"/>
      <c r="B613" s="31" t="s">
        <v>61</v>
      </c>
      <c r="C613" s="24">
        <v>6.8000000000000005E-2</v>
      </c>
      <c r="D613" s="33">
        <v>-308.41000000000003</v>
      </c>
      <c r="E613" s="32">
        <v>-4.37</v>
      </c>
      <c r="F613" s="32">
        <v>4.62</v>
      </c>
      <c r="G613" s="23"/>
    </row>
    <row r="614" spans="1:7" x14ac:dyDescent="0.3">
      <c r="A614" s="22"/>
      <c r="B614" s="31" t="s">
        <v>62</v>
      </c>
      <c r="C614" s="24">
        <v>0</v>
      </c>
      <c r="D614" s="33">
        <v>-308.41000000000003</v>
      </c>
      <c r="E614" s="32">
        <v>-3.77</v>
      </c>
      <c r="F614" s="32">
        <v>4.8899999999999997</v>
      </c>
      <c r="G614" s="23"/>
    </row>
    <row r="615" spans="1:7" x14ac:dyDescent="0.3">
      <c r="A615" s="22"/>
      <c r="B615" s="31" t="s">
        <v>65</v>
      </c>
      <c r="C615" s="24">
        <v>0</v>
      </c>
      <c r="D615" s="32">
        <v>-308.41000000000003</v>
      </c>
      <c r="E615" s="33">
        <v>-3.77</v>
      </c>
      <c r="F615" s="32">
        <v>4.8899999999999997</v>
      </c>
      <c r="G615" s="23"/>
    </row>
    <row r="616" spans="1:7" x14ac:dyDescent="0.3">
      <c r="A616" s="22"/>
      <c r="B616" s="31" t="s">
        <v>66</v>
      </c>
      <c r="C616" s="24">
        <v>6.8000000000000005E-2</v>
      </c>
      <c r="D616" s="32">
        <v>-308.41000000000003</v>
      </c>
      <c r="E616" s="33">
        <v>-4.37</v>
      </c>
      <c r="F616" s="32">
        <v>4.62</v>
      </c>
      <c r="G616" s="23"/>
    </row>
    <row r="617" spans="1:7" x14ac:dyDescent="0.3">
      <c r="A617" s="22"/>
      <c r="B617" s="31" t="s">
        <v>67</v>
      </c>
      <c r="C617" s="24">
        <v>0</v>
      </c>
      <c r="D617" s="32">
        <v>-308.41000000000003</v>
      </c>
      <c r="E617" s="32">
        <v>-3.77</v>
      </c>
      <c r="F617" s="33">
        <v>4.8899999999999997</v>
      </c>
      <c r="G617" s="23"/>
    </row>
    <row r="618" spans="1:7" x14ac:dyDescent="0.3">
      <c r="A618" s="22"/>
      <c r="B618" s="31" t="s">
        <v>68</v>
      </c>
      <c r="C618" s="24">
        <v>6.8000000000000005E-2</v>
      </c>
      <c r="D618" s="32">
        <v>-308.41000000000003</v>
      </c>
      <c r="E618" s="32">
        <v>-4.37</v>
      </c>
      <c r="F618" s="33">
        <v>4.62</v>
      </c>
      <c r="G618" s="23"/>
    </row>
    <row r="619" spans="1:7" x14ac:dyDescent="0.3">
      <c r="A619" s="22">
        <v>78</v>
      </c>
      <c r="B619" s="31">
        <v>75</v>
      </c>
      <c r="C619" s="24">
        <v>0</v>
      </c>
      <c r="D619" s="32">
        <v>-308.41000000000003</v>
      </c>
      <c r="E619" s="32">
        <v>-4.03</v>
      </c>
      <c r="F619" s="32">
        <v>4.62</v>
      </c>
      <c r="G619" s="23" t="s">
        <v>280</v>
      </c>
    </row>
    <row r="620" spans="1:7" x14ac:dyDescent="0.3">
      <c r="A620" s="22"/>
      <c r="B620" s="31">
        <v>76</v>
      </c>
      <c r="C620" s="24">
        <v>6.8000000000000005E-2</v>
      </c>
      <c r="D620" s="32">
        <v>-308.39999999999998</v>
      </c>
      <c r="E620" s="32">
        <v>-4.62</v>
      </c>
      <c r="F620" s="32">
        <v>4.32</v>
      </c>
      <c r="G620" s="23"/>
    </row>
    <row r="621" spans="1:7" x14ac:dyDescent="0.3">
      <c r="A621" s="22"/>
      <c r="B621" s="31" t="s">
        <v>61</v>
      </c>
      <c r="C621" s="24">
        <v>6.8000000000000005E-2</v>
      </c>
      <c r="D621" s="33">
        <v>-308.39999999999998</v>
      </c>
      <c r="E621" s="32">
        <v>-4.62</v>
      </c>
      <c r="F621" s="32">
        <v>4.32</v>
      </c>
      <c r="G621" s="23"/>
    </row>
    <row r="622" spans="1:7" x14ac:dyDescent="0.3">
      <c r="A622" s="22"/>
      <c r="B622" s="31" t="s">
        <v>62</v>
      </c>
      <c r="C622" s="24">
        <v>0</v>
      </c>
      <c r="D622" s="33">
        <v>-308.41000000000003</v>
      </c>
      <c r="E622" s="32">
        <v>-4.03</v>
      </c>
      <c r="F622" s="32">
        <v>4.62</v>
      </c>
      <c r="G622" s="23"/>
    </row>
    <row r="623" spans="1:7" x14ac:dyDescent="0.3">
      <c r="A623" s="22"/>
      <c r="B623" s="31" t="s">
        <v>65</v>
      </c>
      <c r="C623" s="24">
        <v>0</v>
      </c>
      <c r="D623" s="32">
        <v>-308.41000000000003</v>
      </c>
      <c r="E623" s="33">
        <v>-4.03</v>
      </c>
      <c r="F623" s="32">
        <v>4.62</v>
      </c>
      <c r="G623" s="23"/>
    </row>
    <row r="624" spans="1:7" x14ac:dyDescent="0.3">
      <c r="A624" s="22"/>
      <c r="B624" s="31" t="s">
        <v>66</v>
      </c>
      <c r="C624" s="24">
        <v>6.8000000000000005E-2</v>
      </c>
      <c r="D624" s="32">
        <v>-308.39999999999998</v>
      </c>
      <c r="E624" s="33">
        <v>-4.62</v>
      </c>
      <c r="F624" s="32">
        <v>4.32</v>
      </c>
      <c r="G624" s="23"/>
    </row>
    <row r="625" spans="1:7" x14ac:dyDescent="0.3">
      <c r="A625" s="22"/>
      <c r="B625" s="31" t="s">
        <v>67</v>
      </c>
      <c r="C625" s="24">
        <v>0</v>
      </c>
      <c r="D625" s="32">
        <v>-308.41000000000003</v>
      </c>
      <c r="E625" s="32">
        <v>-4.03</v>
      </c>
      <c r="F625" s="33">
        <v>4.62</v>
      </c>
      <c r="G625" s="23"/>
    </row>
    <row r="626" spans="1:7" x14ac:dyDescent="0.3">
      <c r="A626" s="22"/>
      <c r="B626" s="31" t="s">
        <v>68</v>
      </c>
      <c r="C626" s="24">
        <v>6.8000000000000005E-2</v>
      </c>
      <c r="D626" s="32">
        <v>-308.39999999999998</v>
      </c>
      <c r="E626" s="32">
        <v>-4.62</v>
      </c>
      <c r="F626" s="33">
        <v>4.32</v>
      </c>
      <c r="G626" s="23"/>
    </row>
    <row r="627" spans="1:7" x14ac:dyDescent="0.3">
      <c r="A627" s="22">
        <v>79</v>
      </c>
      <c r="B627" s="31">
        <v>76</v>
      </c>
      <c r="C627" s="24">
        <v>0</v>
      </c>
      <c r="D627" s="32">
        <v>-308.39999999999998</v>
      </c>
      <c r="E627" s="32">
        <v>-4.3</v>
      </c>
      <c r="F627" s="32">
        <v>4.32</v>
      </c>
      <c r="G627" s="23" t="s">
        <v>280</v>
      </c>
    </row>
    <row r="628" spans="1:7" x14ac:dyDescent="0.3">
      <c r="A628" s="22"/>
      <c r="B628" s="31">
        <v>77</v>
      </c>
      <c r="C628" s="24">
        <v>6.8000000000000005E-2</v>
      </c>
      <c r="D628" s="32">
        <v>-308.39999999999998</v>
      </c>
      <c r="E628" s="32">
        <v>-4.9000000000000004</v>
      </c>
      <c r="F628" s="32">
        <v>4.01</v>
      </c>
      <c r="G628" s="23"/>
    </row>
    <row r="629" spans="1:7" x14ac:dyDescent="0.3">
      <c r="A629" s="22"/>
      <c r="B629" s="31" t="s">
        <v>61</v>
      </c>
      <c r="C629" s="24">
        <v>6.8000000000000005E-2</v>
      </c>
      <c r="D629" s="33">
        <v>-308.39999999999998</v>
      </c>
      <c r="E629" s="32">
        <v>-4.9000000000000004</v>
      </c>
      <c r="F629" s="32">
        <v>4.01</v>
      </c>
      <c r="G629" s="23"/>
    </row>
    <row r="630" spans="1:7" x14ac:dyDescent="0.3">
      <c r="A630" s="22"/>
      <c r="B630" s="31" t="s">
        <v>62</v>
      </c>
      <c r="C630" s="24">
        <v>0</v>
      </c>
      <c r="D630" s="33">
        <v>-308.39999999999998</v>
      </c>
      <c r="E630" s="32">
        <v>-4.3</v>
      </c>
      <c r="F630" s="32">
        <v>4.32</v>
      </c>
      <c r="G630" s="23"/>
    </row>
    <row r="631" spans="1:7" x14ac:dyDescent="0.3">
      <c r="A631" s="22"/>
      <c r="B631" s="31" t="s">
        <v>65</v>
      </c>
      <c r="C631" s="24">
        <v>0</v>
      </c>
      <c r="D631" s="32">
        <v>-308.39999999999998</v>
      </c>
      <c r="E631" s="33">
        <v>-4.3</v>
      </c>
      <c r="F631" s="32">
        <v>4.32</v>
      </c>
      <c r="G631" s="23"/>
    </row>
    <row r="632" spans="1:7" x14ac:dyDescent="0.3">
      <c r="A632" s="22"/>
      <c r="B632" s="31" t="s">
        <v>66</v>
      </c>
      <c r="C632" s="24">
        <v>6.8000000000000005E-2</v>
      </c>
      <c r="D632" s="32">
        <v>-308.39999999999998</v>
      </c>
      <c r="E632" s="33">
        <v>-4.9000000000000004</v>
      </c>
      <c r="F632" s="32">
        <v>4.01</v>
      </c>
      <c r="G632" s="23"/>
    </row>
    <row r="633" spans="1:7" x14ac:dyDescent="0.3">
      <c r="A633" s="22"/>
      <c r="B633" s="31" t="s">
        <v>67</v>
      </c>
      <c r="C633" s="24">
        <v>0</v>
      </c>
      <c r="D633" s="32">
        <v>-308.39999999999998</v>
      </c>
      <c r="E633" s="32">
        <v>-4.3</v>
      </c>
      <c r="F633" s="33">
        <v>4.32</v>
      </c>
      <c r="G633" s="23"/>
    </row>
    <row r="634" spans="1:7" x14ac:dyDescent="0.3">
      <c r="A634" s="22"/>
      <c r="B634" s="31" t="s">
        <v>68</v>
      </c>
      <c r="C634" s="24">
        <v>6.8000000000000005E-2</v>
      </c>
      <c r="D634" s="32">
        <v>-308.39999999999998</v>
      </c>
      <c r="E634" s="32">
        <v>-4.9000000000000004</v>
      </c>
      <c r="F634" s="33">
        <v>4.01</v>
      </c>
      <c r="G634" s="23"/>
    </row>
    <row r="635" spans="1:7" x14ac:dyDescent="0.3">
      <c r="A635" s="22">
        <v>80</v>
      </c>
      <c r="B635" s="31">
        <v>77</v>
      </c>
      <c r="C635" s="24">
        <v>0</v>
      </c>
      <c r="D635" s="32">
        <v>-308.39999999999998</v>
      </c>
      <c r="E635" s="32">
        <v>-4.7300000000000004</v>
      </c>
      <c r="F635" s="32">
        <v>4.01</v>
      </c>
      <c r="G635" s="23" t="s">
        <v>280</v>
      </c>
    </row>
    <row r="636" spans="1:7" x14ac:dyDescent="0.3">
      <c r="A636" s="22"/>
      <c r="B636" s="31">
        <v>238</v>
      </c>
      <c r="C636" s="24">
        <v>1.2E-2</v>
      </c>
      <c r="D636" s="32">
        <v>-308.39999999999998</v>
      </c>
      <c r="E636" s="32">
        <v>-4.83</v>
      </c>
      <c r="F636" s="32">
        <v>3.95</v>
      </c>
      <c r="G636" s="23"/>
    </row>
    <row r="637" spans="1:7" x14ac:dyDescent="0.3">
      <c r="A637" s="22"/>
      <c r="B637" s="31" t="s">
        <v>61</v>
      </c>
      <c r="C637" s="24">
        <v>1.2E-2</v>
      </c>
      <c r="D637" s="33">
        <v>-308.39999999999998</v>
      </c>
      <c r="E637" s="32">
        <v>-4.83</v>
      </c>
      <c r="F637" s="32">
        <v>3.95</v>
      </c>
      <c r="G637" s="23"/>
    </row>
    <row r="638" spans="1:7" x14ac:dyDescent="0.3">
      <c r="A638" s="22"/>
      <c r="B638" s="31" t="s">
        <v>62</v>
      </c>
      <c r="C638" s="24">
        <v>0</v>
      </c>
      <c r="D638" s="33">
        <v>-308.39999999999998</v>
      </c>
      <c r="E638" s="32">
        <v>-4.7300000000000004</v>
      </c>
      <c r="F638" s="32">
        <v>4.01</v>
      </c>
      <c r="G638" s="23"/>
    </row>
    <row r="639" spans="1:7" x14ac:dyDescent="0.3">
      <c r="A639" s="22"/>
      <c r="B639" s="31" t="s">
        <v>65</v>
      </c>
      <c r="C639" s="24">
        <v>0</v>
      </c>
      <c r="D639" s="32">
        <v>-308.39999999999998</v>
      </c>
      <c r="E639" s="33">
        <v>-4.7300000000000004</v>
      </c>
      <c r="F639" s="32">
        <v>4.01</v>
      </c>
      <c r="G639" s="23"/>
    </row>
    <row r="640" spans="1:7" x14ac:dyDescent="0.3">
      <c r="A640" s="22"/>
      <c r="B640" s="31" t="s">
        <v>66</v>
      </c>
      <c r="C640" s="24">
        <v>1.2E-2</v>
      </c>
      <c r="D640" s="32">
        <v>-308.39999999999998</v>
      </c>
      <c r="E640" s="33">
        <v>-4.83</v>
      </c>
      <c r="F640" s="32">
        <v>3.95</v>
      </c>
      <c r="G640" s="23"/>
    </row>
    <row r="641" spans="1:7" x14ac:dyDescent="0.3">
      <c r="A641" s="22"/>
      <c r="B641" s="31" t="s">
        <v>67</v>
      </c>
      <c r="C641" s="24">
        <v>0</v>
      </c>
      <c r="D641" s="32">
        <v>-308.39999999999998</v>
      </c>
      <c r="E641" s="32">
        <v>-4.7300000000000004</v>
      </c>
      <c r="F641" s="33">
        <v>4.01</v>
      </c>
      <c r="G641" s="23"/>
    </row>
    <row r="642" spans="1:7" x14ac:dyDescent="0.3">
      <c r="A642" s="22"/>
      <c r="B642" s="31" t="s">
        <v>68</v>
      </c>
      <c r="C642" s="24">
        <v>1.2E-2</v>
      </c>
      <c r="D642" s="32">
        <v>-308.39999999999998</v>
      </c>
      <c r="E642" s="32">
        <v>-4.83</v>
      </c>
      <c r="F642" s="33">
        <v>3.95</v>
      </c>
      <c r="G642" s="23"/>
    </row>
    <row r="643" spans="1:7" x14ac:dyDescent="0.3">
      <c r="A643" s="22">
        <v>81</v>
      </c>
      <c r="B643" s="31">
        <v>238</v>
      </c>
      <c r="C643" s="24">
        <v>0</v>
      </c>
      <c r="D643" s="32">
        <v>-229.01</v>
      </c>
      <c r="E643" s="32">
        <v>-4.6100000000000003</v>
      </c>
      <c r="F643" s="32">
        <v>7.92</v>
      </c>
      <c r="G643" s="23" t="s">
        <v>280</v>
      </c>
    </row>
    <row r="644" spans="1:7" x14ac:dyDescent="0.3">
      <c r="A644" s="22"/>
      <c r="B644" s="31">
        <v>78</v>
      </c>
      <c r="C644" s="24">
        <v>5.7000000000000002E-2</v>
      </c>
      <c r="D644" s="32">
        <v>-229.01</v>
      </c>
      <c r="E644" s="32">
        <v>-5.1100000000000003</v>
      </c>
      <c r="F644" s="32">
        <v>7.65</v>
      </c>
      <c r="G644" s="23"/>
    </row>
    <row r="645" spans="1:7" x14ac:dyDescent="0.3">
      <c r="A645" s="22"/>
      <c r="B645" s="31" t="s">
        <v>61</v>
      </c>
      <c r="C645" s="24">
        <v>5.7000000000000002E-2</v>
      </c>
      <c r="D645" s="33">
        <v>-229.01</v>
      </c>
      <c r="E645" s="32">
        <v>-5.1100000000000003</v>
      </c>
      <c r="F645" s="32">
        <v>7.65</v>
      </c>
      <c r="G645" s="23"/>
    </row>
    <row r="646" spans="1:7" x14ac:dyDescent="0.3">
      <c r="A646" s="22"/>
      <c r="B646" s="31" t="s">
        <v>62</v>
      </c>
      <c r="C646" s="24">
        <v>0</v>
      </c>
      <c r="D646" s="33">
        <v>-229.01</v>
      </c>
      <c r="E646" s="32">
        <v>-4.6100000000000003</v>
      </c>
      <c r="F646" s="32">
        <v>7.92</v>
      </c>
      <c r="G646" s="23"/>
    </row>
    <row r="647" spans="1:7" x14ac:dyDescent="0.3">
      <c r="A647" s="22"/>
      <c r="B647" s="31" t="s">
        <v>65</v>
      </c>
      <c r="C647" s="24">
        <v>0</v>
      </c>
      <c r="D647" s="32">
        <v>-229.01</v>
      </c>
      <c r="E647" s="33">
        <v>-4.6100000000000003</v>
      </c>
      <c r="F647" s="32">
        <v>7.92</v>
      </c>
      <c r="G647" s="23"/>
    </row>
    <row r="648" spans="1:7" x14ac:dyDescent="0.3">
      <c r="A648" s="22"/>
      <c r="B648" s="31" t="s">
        <v>66</v>
      </c>
      <c r="C648" s="24">
        <v>5.7000000000000002E-2</v>
      </c>
      <c r="D648" s="32">
        <v>-229.01</v>
      </c>
      <c r="E648" s="33">
        <v>-5.1100000000000003</v>
      </c>
      <c r="F648" s="32">
        <v>7.65</v>
      </c>
      <c r="G648" s="23"/>
    </row>
    <row r="649" spans="1:7" x14ac:dyDescent="0.3">
      <c r="A649" s="22"/>
      <c r="B649" s="31" t="s">
        <v>67</v>
      </c>
      <c r="C649" s="24">
        <v>0</v>
      </c>
      <c r="D649" s="32">
        <v>-229.01</v>
      </c>
      <c r="E649" s="32">
        <v>-4.6100000000000003</v>
      </c>
      <c r="F649" s="33">
        <v>7.92</v>
      </c>
      <c r="G649" s="23"/>
    </row>
    <row r="650" spans="1:7" x14ac:dyDescent="0.3">
      <c r="A650" s="22"/>
      <c r="B650" s="31" t="s">
        <v>68</v>
      </c>
      <c r="C650" s="24">
        <v>5.7000000000000002E-2</v>
      </c>
      <c r="D650" s="32">
        <v>-229.01</v>
      </c>
      <c r="E650" s="32">
        <v>-5.1100000000000003</v>
      </c>
      <c r="F650" s="33">
        <v>7.65</v>
      </c>
      <c r="G650" s="23"/>
    </row>
    <row r="651" spans="1:7" x14ac:dyDescent="0.3">
      <c r="A651" s="22">
        <v>82</v>
      </c>
      <c r="B651" s="31">
        <v>78</v>
      </c>
      <c r="C651" s="24">
        <v>0</v>
      </c>
      <c r="D651" s="32">
        <v>-229.01</v>
      </c>
      <c r="E651" s="32">
        <v>-4.6900000000000004</v>
      </c>
      <c r="F651" s="32">
        <v>7.65</v>
      </c>
      <c r="G651" s="23" t="s">
        <v>280</v>
      </c>
    </row>
    <row r="652" spans="1:7" x14ac:dyDescent="0.3">
      <c r="A652" s="22"/>
      <c r="B652" s="31">
        <v>79</v>
      </c>
      <c r="C652" s="24">
        <v>6.8000000000000005E-2</v>
      </c>
      <c r="D652" s="32">
        <v>-229</v>
      </c>
      <c r="E652" s="32">
        <v>-5.3</v>
      </c>
      <c r="F652" s="32">
        <v>7.31</v>
      </c>
      <c r="G652" s="23"/>
    </row>
    <row r="653" spans="1:7" x14ac:dyDescent="0.3">
      <c r="A653" s="22"/>
      <c r="B653" s="31" t="s">
        <v>61</v>
      </c>
      <c r="C653" s="24">
        <v>6.8000000000000005E-2</v>
      </c>
      <c r="D653" s="33">
        <v>-229</v>
      </c>
      <c r="E653" s="32">
        <v>-5.3</v>
      </c>
      <c r="F653" s="32">
        <v>7.31</v>
      </c>
      <c r="G653" s="23"/>
    </row>
    <row r="654" spans="1:7" x14ac:dyDescent="0.3">
      <c r="A654" s="22"/>
      <c r="B654" s="31" t="s">
        <v>62</v>
      </c>
      <c r="C654" s="24">
        <v>0</v>
      </c>
      <c r="D654" s="33">
        <v>-229.01</v>
      </c>
      <c r="E654" s="32">
        <v>-4.6900000000000004</v>
      </c>
      <c r="F654" s="32">
        <v>7.65</v>
      </c>
      <c r="G654" s="23"/>
    </row>
    <row r="655" spans="1:7" x14ac:dyDescent="0.3">
      <c r="A655" s="22"/>
      <c r="B655" s="31" t="s">
        <v>65</v>
      </c>
      <c r="C655" s="24">
        <v>0</v>
      </c>
      <c r="D655" s="32">
        <v>-229.01</v>
      </c>
      <c r="E655" s="33">
        <v>-4.6900000000000004</v>
      </c>
      <c r="F655" s="32">
        <v>7.65</v>
      </c>
      <c r="G655" s="23"/>
    </row>
    <row r="656" spans="1:7" x14ac:dyDescent="0.3">
      <c r="A656" s="22"/>
      <c r="B656" s="31" t="s">
        <v>66</v>
      </c>
      <c r="C656" s="24">
        <v>6.8000000000000005E-2</v>
      </c>
      <c r="D656" s="32">
        <v>-229</v>
      </c>
      <c r="E656" s="33">
        <v>-5.3</v>
      </c>
      <c r="F656" s="32">
        <v>7.31</v>
      </c>
      <c r="G656" s="23"/>
    </row>
    <row r="657" spans="1:7" x14ac:dyDescent="0.3">
      <c r="A657" s="22"/>
      <c r="B657" s="31" t="s">
        <v>67</v>
      </c>
      <c r="C657" s="24">
        <v>0</v>
      </c>
      <c r="D657" s="32">
        <v>-229.01</v>
      </c>
      <c r="E657" s="32">
        <v>-4.6900000000000004</v>
      </c>
      <c r="F657" s="33">
        <v>7.65</v>
      </c>
      <c r="G657" s="23"/>
    </row>
    <row r="658" spans="1:7" x14ac:dyDescent="0.3">
      <c r="A658" s="22"/>
      <c r="B658" s="31" t="s">
        <v>68</v>
      </c>
      <c r="C658" s="24">
        <v>6.8000000000000005E-2</v>
      </c>
      <c r="D658" s="32">
        <v>-229</v>
      </c>
      <c r="E658" s="32">
        <v>-5.3</v>
      </c>
      <c r="F658" s="33">
        <v>7.31</v>
      </c>
      <c r="G658" s="23"/>
    </row>
    <row r="659" spans="1:7" x14ac:dyDescent="0.3">
      <c r="A659" s="22">
        <v>83</v>
      </c>
      <c r="B659" s="31">
        <v>79</v>
      </c>
      <c r="C659" s="24">
        <v>0</v>
      </c>
      <c r="D659" s="32">
        <v>-229</v>
      </c>
      <c r="E659" s="32">
        <v>-4.8600000000000003</v>
      </c>
      <c r="F659" s="32">
        <v>7.31</v>
      </c>
      <c r="G659" s="23" t="s">
        <v>280</v>
      </c>
    </row>
    <row r="660" spans="1:7" x14ac:dyDescent="0.3">
      <c r="A660" s="22"/>
      <c r="B660" s="31">
        <v>80</v>
      </c>
      <c r="C660" s="24">
        <v>6.8000000000000005E-2</v>
      </c>
      <c r="D660" s="32">
        <v>-229</v>
      </c>
      <c r="E660" s="32">
        <v>-5.47</v>
      </c>
      <c r="F660" s="32">
        <v>6.96</v>
      </c>
      <c r="G660" s="23"/>
    </row>
    <row r="661" spans="1:7" x14ac:dyDescent="0.3">
      <c r="A661" s="22"/>
      <c r="B661" s="31" t="s">
        <v>61</v>
      </c>
      <c r="C661" s="24">
        <v>6.8000000000000005E-2</v>
      </c>
      <c r="D661" s="33">
        <v>-229</v>
      </c>
      <c r="E661" s="32">
        <v>-5.47</v>
      </c>
      <c r="F661" s="32">
        <v>6.96</v>
      </c>
      <c r="G661" s="23"/>
    </row>
    <row r="662" spans="1:7" x14ac:dyDescent="0.3">
      <c r="A662" s="22"/>
      <c r="B662" s="31" t="s">
        <v>62</v>
      </c>
      <c r="C662" s="24">
        <v>0</v>
      </c>
      <c r="D662" s="33">
        <v>-229</v>
      </c>
      <c r="E662" s="32">
        <v>-4.8600000000000003</v>
      </c>
      <c r="F662" s="32">
        <v>7.31</v>
      </c>
      <c r="G662" s="23"/>
    </row>
    <row r="663" spans="1:7" x14ac:dyDescent="0.3">
      <c r="A663" s="22"/>
      <c r="B663" s="31" t="s">
        <v>65</v>
      </c>
      <c r="C663" s="24">
        <v>0</v>
      </c>
      <c r="D663" s="32">
        <v>-229</v>
      </c>
      <c r="E663" s="33">
        <v>-4.8600000000000003</v>
      </c>
      <c r="F663" s="32">
        <v>7.31</v>
      </c>
      <c r="G663" s="23"/>
    </row>
    <row r="664" spans="1:7" x14ac:dyDescent="0.3">
      <c r="A664" s="22"/>
      <c r="B664" s="31" t="s">
        <v>66</v>
      </c>
      <c r="C664" s="24">
        <v>6.8000000000000005E-2</v>
      </c>
      <c r="D664" s="32">
        <v>-229</v>
      </c>
      <c r="E664" s="33">
        <v>-5.47</v>
      </c>
      <c r="F664" s="32">
        <v>6.96</v>
      </c>
      <c r="G664" s="23"/>
    </row>
    <row r="665" spans="1:7" x14ac:dyDescent="0.3">
      <c r="A665" s="22"/>
      <c r="B665" s="31" t="s">
        <v>67</v>
      </c>
      <c r="C665" s="24">
        <v>0</v>
      </c>
      <c r="D665" s="32">
        <v>-229</v>
      </c>
      <c r="E665" s="32">
        <v>-4.8600000000000003</v>
      </c>
      <c r="F665" s="33">
        <v>7.31</v>
      </c>
      <c r="G665" s="23"/>
    </row>
    <row r="666" spans="1:7" x14ac:dyDescent="0.3">
      <c r="A666" s="22"/>
      <c r="B666" s="31" t="s">
        <v>68</v>
      </c>
      <c r="C666" s="24">
        <v>6.8000000000000005E-2</v>
      </c>
      <c r="D666" s="32">
        <v>-229</v>
      </c>
      <c r="E666" s="32">
        <v>-5.47</v>
      </c>
      <c r="F666" s="33">
        <v>6.96</v>
      </c>
      <c r="G666" s="23"/>
    </row>
    <row r="667" spans="1:7" x14ac:dyDescent="0.3">
      <c r="A667" s="22">
        <v>84</v>
      </c>
      <c r="B667" s="31">
        <v>80</v>
      </c>
      <c r="C667" s="24">
        <v>0</v>
      </c>
      <c r="D667" s="32">
        <v>-229</v>
      </c>
      <c r="E667" s="32">
        <v>-5.05</v>
      </c>
      <c r="F667" s="32">
        <v>6.96</v>
      </c>
      <c r="G667" s="23" t="s">
        <v>280</v>
      </c>
    </row>
    <row r="668" spans="1:7" x14ac:dyDescent="0.3">
      <c r="A668" s="22"/>
      <c r="B668" s="31">
        <v>81</v>
      </c>
      <c r="C668" s="24">
        <v>6.8000000000000005E-2</v>
      </c>
      <c r="D668" s="32">
        <v>-229</v>
      </c>
      <c r="E668" s="32">
        <v>-5.65</v>
      </c>
      <c r="F668" s="32">
        <v>6.59</v>
      </c>
      <c r="G668" s="23"/>
    </row>
    <row r="669" spans="1:7" x14ac:dyDescent="0.3">
      <c r="A669" s="22"/>
      <c r="B669" s="31" t="s">
        <v>61</v>
      </c>
      <c r="C669" s="24">
        <v>6.8000000000000005E-2</v>
      </c>
      <c r="D669" s="33">
        <v>-229</v>
      </c>
      <c r="E669" s="32">
        <v>-5.65</v>
      </c>
      <c r="F669" s="32">
        <v>6.59</v>
      </c>
      <c r="G669" s="23"/>
    </row>
    <row r="670" spans="1:7" x14ac:dyDescent="0.3">
      <c r="A670" s="22"/>
      <c r="B670" s="31" t="s">
        <v>62</v>
      </c>
      <c r="C670" s="24">
        <v>0</v>
      </c>
      <c r="D670" s="33">
        <v>-229</v>
      </c>
      <c r="E670" s="32">
        <v>-5.05</v>
      </c>
      <c r="F670" s="32">
        <v>6.96</v>
      </c>
      <c r="G670" s="23"/>
    </row>
    <row r="671" spans="1:7" x14ac:dyDescent="0.3">
      <c r="A671" s="22"/>
      <c r="B671" s="31" t="s">
        <v>65</v>
      </c>
      <c r="C671" s="24">
        <v>0</v>
      </c>
      <c r="D671" s="32">
        <v>-229</v>
      </c>
      <c r="E671" s="33">
        <v>-5.05</v>
      </c>
      <c r="F671" s="32">
        <v>6.96</v>
      </c>
      <c r="G671" s="23"/>
    </row>
    <row r="672" spans="1:7" x14ac:dyDescent="0.3">
      <c r="A672" s="22"/>
      <c r="B672" s="31" t="s">
        <v>66</v>
      </c>
      <c r="C672" s="24">
        <v>6.8000000000000005E-2</v>
      </c>
      <c r="D672" s="32">
        <v>-229</v>
      </c>
      <c r="E672" s="33">
        <v>-5.65</v>
      </c>
      <c r="F672" s="32">
        <v>6.59</v>
      </c>
      <c r="G672" s="23"/>
    </row>
    <row r="673" spans="1:7" x14ac:dyDescent="0.3">
      <c r="A673" s="22"/>
      <c r="B673" s="31" t="s">
        <v>67</v>
      </c>
      <c r="C673" s="24">
        <v>0</v>
      </c>
      <c r="D673" s="32">
        <v>-229</v>
      </c>
      <c r="E673" s="32">
        <v>-5.05</v>
      </c>
      <c r="F673" s="33">
        <v>6.96</v>
      </c>
      <c r="G673" s="23"/>
    </row>
    <row r="674" spans="1:7" x14ac:dyDescent="0.3">
      <c r="A674" s="22"/>
      <c r="B674" s="31" t="s">
        <v>68</v>
      </c>
      <c r="C674" s="24">
        <v>6.8000000000000005E-2</v>
      </c>
      <c r="D674" s="32">
        <v>-229</v>
      </c>
      <c r="E674" s="32">
        <v>-5.65</v>
      </c>
      <c r="F674" s="33">
        <v>6.59</v>
      </c>
      <c r="G674" s="23"/>
    </row>
    <row r="675" spans="1:7" x14ac:dyDescent="0.3">
      <c r="A675" s="22">
        <v>85</v>
      </c>
      <c r="B675" s="31">
        <v>81</v>
      </c>
      <c r="C675" s="24">
        <v>0</v>
      </c>
      <c r="D675" s="32">
        <v>-229</v>
      </c>
      <c r="E675" s="32">
        <v>-5.25</v>
      </c>
      <c r="F675" s="32">
        <v>6.59</v>
      </c>
      <c r="G675" s="23" t="s">
        <v>280</v>
      </c>
    </row>
    <row r="676" spans="1:7" x14ac:dyDescent="0.3">
      <c r="A676" s="22"/>
      <c r="B676" s="31">
        <v>82</v>
      </c>
      <c r="C676" s="24">
        <v>6.8000000000000005E-2</v>
      </c>
      <c r="D676" s="32">
        <v>-229</v>
      </c>
      <c r="E676" s="32">
        <v>-5.85</v>
      </c>
      <c r="F676" s="32">
        <v>6.21</v>
      </c>
      <c r="G676" s="23"/>
    </row>
    <row r="677" spans="1:7" x14ac:dyDescent="0.3">
      <c r="A677" s="22"/>
      <c r="B677" s="31" t="s">
        <v>61</v>
      </c>
      <c r="C677" s="24">
        <v>6.8000000000000005E-2</v>
      </c>
      <c r="D677" s="33">
        <v>-229</v>
      </c>
      <c r="E677" s="32">
        <v>-5.85</v>
      </c>
      <c r="F677" s="32">
        <v>6.21</v>
      </c>
      <c r="G677" s="23"/>
    </row>
    <row r="678" spans="1:7" x14ac:dyDescent="0.3">
      <c r="A678" s="22"/>
      <c r="B678" s="31" t="s">
        <v>62</v>
      </c>
      <c r="C678" s="24">
        <v>0</v>
      </c>
      <c r="D678" s="33">
        <v>-229</v>
      </c>
      <c r="E678" s="32">
        <v>-5.25</v>
      </c>
      <c r="F678" s="32">
        <v>6.59</v>
      </c>
      <c r="G678" s="23"/>
    </row>
    <row r="679" spans="1:7" x14ac:dyDescent="0.3">
      <c r="A679" s="22"/>
      <c r="B679" s="31" t="s">
        <v>65</v>
      </c>
      <c r="C679" s="24">
        <v>0</v>
      </c>
      <c r="D679" s="32">
        <v>-229</v>
      </c>
      <c r="E679" s="33">
        <v>-5.25</v>
      </c>
      <c r="F679" s="32">
        <v>6.59</v>
      </c>
      <c r="G679" s="23"/>
    </row>
    <row r="680" spans="1:7" x14ac:dyDescent="0.3">
      <c r="A680" s="22"/>
      <c r="B680" s="31" t="s">
        <v>66</v>
      </c>
      <c r="C680" s="24">
        <v>6.8000000000000005E-2</v>
      </c>
      <c r="D680" s="32">
        <v>-229</v>
      </c>
      <c r="E680" s="33">
        <v>-5.85</v>
      </c>
      <c r="F680" s="32">
        <v>6.21</v>
      </c>
      <c r="G680" s="23"/>
    </row>
    <row r="681" spans="1:7" x14ac:dyDescent="0.3">
      <c r="A681" s="22"/>
      <c r="B681" s="31" t="s">
        <v>67</v>
      </c>
      <c r="C681" s="24">
        <v>0</v>
      </c>
      <c r="D681" s="32">
        <v>-229</v>
      </c>
      <c r="E681" s="32">
        <v>-5.25</v>
      </c>
      <c r="F681" s="33">
        <v>6.59</v>
      </c>
      <c r="G681" s="23"/>
    </row>
    <row r="682" spans="1:7" x14ac:dyDescent="0.3">
      <c r="A682" s="22"/>
      <c r="B682" s="31" t="s">
        <v>68</v>
      </c>
      <c r="C682" s="24">
        <v>6.8000000000000005E-2</v>
      </c>
      <c r="D682" s="32">
        <v>-229</v>
      </c>
      <c r="E682" s="32">
        <v>-5.85</v>
      </c>
      <c r="F682" s="33">
        <v>6.21</v>
      </c>
      <c r="G682" s="23"/>
    </row>
    <row r="683" spans="1:7" x14ac:dyDescent="0.3">
      <c r="A683" s="22">
        <v>86</v>
      </c>
      <c r="B683" s="31">
        <v>82</v>
      </c>
      <c r="C683" s="24">
        <v>0</v>
      </c>
      <c r="D683" s="32">
        <v>-229</v>
      </c>
      <c r="E683" s="32">
        <v>-5.46</v>
      </c>
      <c r="F683" s="32">
        <v>6.21</v>
      </c>
      <c r="G683" s="23" t="s">
        <v>280</v>
      </c>
    </row>
    <row r="684" spans="1:7" x14ac:dyDescent="0.3">
      <c r="A684" s="22"/>
      <c r="B684" s="31">
        <v>83</v>
      </c>
      <c r="C684" s="24">
        <v>6.8000000000000005E-2</v>
      </c>
      <c r="D684" s="32">
        <v>-228.99</v>
      </c>
      <c r="E684" s="32">
        <v>-6.06</v>
      </c>
      <c r="F684" s="32">
        <v>5.82</v>
      </c>
      <c r="G684" s="23"/>
    </row>
    <row r="685" spans="1:7" x14ac:dyDescent="0.3">
      <c r="A685" s="22"/>
      <c r="B685" s="31" t="s">
        <v>61</v>
      </c>
      <c r="C685" s="24">
        <v>6.8000000000000005E-2</v>
      </c>
      <c r="D685" s="33">
        <v>-228.99</v>
      </c>
      <c r="E685" s="32">
        <v>-6.06</v>
      </c>
      <c r="F685" s="32">
        <v>5.82</v>
      </c>
      <c r="G685" s="23"/>
    </row>
    <row r="686" spans="1:7" x14ac:dyDescent="0.3">
      <c r="A686" s="22"/>
      <c r="B686" s="31" t="s">
        <v>62</v>
      </c>
      <c r="C686" s="24">
        <v>0</v>
      </c>
      <c r="D686" s="33">
        <v>-229</v>
      </c>
      <c r="E686" s="32">
        <v>-5.46</v>
      </c>
      <c r="F686" s="32">
        <v>6.21</v>
      </c>
      <c r="G686" s="23"/>
    </row>
    <row r="687" spans="1:7" x14ac:dyDescent="0.3">
      <c r="A687" s="22"/>
      <c r="B687" s="31" t="s">
        <v>65</v>
      </c>
      <c r="C687" s="24">
        <v>0</v>
      </c>
      <c r="D687" s="32">
        <v>-229</v>
      </c>
      <c r="E687" s="33">
        <v>-5.46</v>
      </c>
      <c r="F687" s="32">
        <v>6.21</v>
      </c>
      <c r="G687" s="23"/>
    </row>
    <row r="688" spans="1:7" x14ac:dyDescent="0.3">
      <c r="A688" s="22"/>
      <c r="B688" s="31" t="s">
        <v>66</v>
      </c>
      <c r="C688" s="24">
        <v>6.8000000000000005E-2</v>
      </c>
      <c r="D688" s="32">
        <v>-228.99</v>
      </c>
      <c r="E688" s="33">
        <v>-6.06</v>
      </c>
      <c r="F688" s="32">
        <v>5.82</v>
      </c>
      <c r="G688" s="23"/>
    </row>
    <row r="689" spans="1:7" x14ac:dyDescent="0.3">
      <c r="A689" s="22"/>
      <c r="B689" s="31" t="s">
        <v>67</v>
      </c>
      <c r="C689" s="24">
        <v>0</v>
      </c>
      <c r="D689" s="32">
        <v>-229</v>
      </c>
      <c r="E689" s="32">
        <v>-5.46</v>
      </c>
      <c r="F689" s="33">
        <v>6.21</v>
      </c>
      <c r="G689" s="23"/>
    </row>
    <row r="690" spans="1:7" x14ac:dyDescent="0.3">
      <c r="A690" s="22"/>
      <c r="B690" s="31" t="s">
        <v>68</v>
      </c>
      <c r="C690" s="24">
        <v>6.8000000000000005E-2</v>
      </c>
      <c r="D690" s="32">
        <v>-228.99</v>
      </c>
      <c r="E690" s="32">
        <v>-6.06</v>
      </c>
      <c r="F690" s="33">
        <v>5.82</v>
      </c>
      <c r="G690" s="23"/>
    </row>
    <row r="691" spans="1:7" x14ac:dyDescent="0.3">
      <c r="A691" s="22">
        <v>87</v>
      </c>
      <c r="B691" s="31">
        <v>83</v>
      </c>
      <c r="C691" s="24">
        <v>0</v>
      </c>
      <c r="D691" s="32">
        <v>-228.99</v>
      </c>
      <c r="E691" s="32">
        <v>-5.67</v>
      </c>
      <c r="F691" s="32">
        <v>5.82</v>
      </c>
      <c r="G691" s="23" t="s">
        <v>280</v>
      </c>
    </row>
    <row r="692" spans="1:7" x14ac:dyDescent="0.3">
      <c r="A692" s="22"/>
      <c r="B692" s="31">
        <v>84</v>
      </c>
      <c r="C692" s="24">
        <v>6.8000000000000005E-2</v>
      </c>
      <c r="D692" s="32">
        <v>-228.99</v>
      </c>
      <c r="E692" s="32">
        <v>-6.26</v>
      </c>
      <c r="F692" s="32">
        <v>5.41</v>
      </c>
      <c r="G692" s="23"/>
    </row>
    <row r="693" spans="1:7" x14ac:dyDescent="0.3">
      <c r="A693" s="22"/>
      <c r="B693" s="31" t="s">
        <v>61</v>
      </c>
      <c r="C693" s="24">
        <v>6.8000000000000005E-2</v>
      </c>
      <c r="D693" s="33">
        <v>-228.99</v>
      </c>
      <c r="E693" s="32">
        <v>-6.26</v>
      </c>
      <c r="F693" s="32">
        <v>5.41</v>
      </c>
      <c r="G693" s="23"/>
    </row>
    <row r="694" spans="1:7" x14ac:dyDescent="0.3">
      <c r="A694" s="22"/>
      <c r="B694" s="31" t="s">
        <v>62</v>
      </c>
      <c r="C694" s="24">
        <v>0</v>
      </c>
      <c r="D694" s="33">
        <v>-228.99</v>
      </c>
      <c r="E694" s="32">
        <v>-5.67</v>
      </c>
      <c r="F694" s="32">
        <v>5.82</v>
      </c>
      <c r="G694" s="23"/>
    </row>
    <row r="695" spans="1:7" x14ac:dyDescent="0.3">
      <c r="A695" s="22"/>
      <c r="B695" s="31" t="s">
        <v>65</v>
      </c>
      <c r="C695" s="24">
        <v>0</v>
      </c>
      <c r="D695" s="32">
        <v>-228.99</v>
      </c>
      <c r="E695" s="33">
        <v>-5.67</v>
      </c>
      <c r="F695" s="32">
        <v>5.82</v>
      </c>
      <c r="G695" s="23"/>
    </row>
    <row r="696" spans="1:7" x14ac:dyDescent="0.3">
      <c r="A696" s="22"/>
      <c r="B696" s="31" t="s">
        <v>66</v>
      </c>
      <c r="C696" s="24">
        <v>6.8000000000000005E-2</v>
      </c>
      <c r="D696" s="32">
        <v>-228.99</v>
      </c>
      <c r="E696" s="33">
        <v>-6.26</v>
      </c>
      <c r="F696" s="32">
        <v>5.41</v>
      </c>
      <c r="G696" s="23"/>
    </row>
    <row r="697" spans="1:7" x14ac:dyDescent="0.3">
      <c r="A697" s="22"/>
      <c r="B697" s="31" t="s">
        <v>67</v>
      </c>
      <c r="C697" s="24">
        <v>0</v>
      </c>
      <c r="D697" s="32">
        <v>-228.99</v>
      </c>
      <c r="E697" s="32">
        <v>-5.67</v>
      </c>
      <c r="F697" s="33">
        <v>5.82</v>
      </c>
      <c r="G697" s="23"/>
    </row>
    <row r="698" spans="1:7" x14ac:dyDescent="0.3">
      <c r="A698" s="22"/>
      <c r="B698" s="31" t="s">
        <v>68</v>
      </c>
      <c r="C698" s="24">
        <v>6.8000000000000005E-2</v>
      </c>
      <c r="D698" s="32">
        <v>-228.99</v>
      </c>
      <c r="E698" s="32">
        <v>-6.26</v>
      </c>
      <c r="F698" s="33">
        <v>5.41</v>
      </c>
      <c r="G698" s="23"/>
    </row>
    <row r="699" spans="1:7" x14ac:dyDescent="0.3">
      <c r="A699" s="22">
        <v>88</v>
      </c>
      <c r="B699" s="31">
        <v>84</v>
      </c>
      <c r="C699" s="24">
        <v>0</v>
      </c>
      <c r="D699" s="32">
        <v>-228.99</v>
      </c>
      <c r="E699" s="32">
        <v>-5.88</v>
      </c>
      <c r="F699" s="32">
        <v>5.41</v>
      </c>
      <c r="G699" s="23" t="s">
        <v>280</v>
      </c>
    </row>
    <row r="700" spans="1:7" x14ac:dyDescent="0.3">
      <c r="A700" s="22"/>
      <c r="B700" s="31">
        <v>85</v>
      </c>
      <c r="C700" s="24">
        <v>6.8000000000000005E-2</v>
      </c>
      <c r="D700" s="32">
        <v>-228.99</v>
      </c>
      <c r="E700" s="32">
        <v>-6.48</v>
      </c>
      <c r="F700" s="32">
        <v>4.99</v>
      </c>
      <c r="G700" s="23"/>
    </row>
    <row r="701" spans="1:7" x14ac:dyDescent="0.3">
      <c r="A701" s="22"/>
      <c r="B701" s="31" t="s">
        <v>61</v>
      </c>
      <c r="C701" s="24">
        <v>6.8000000000000005E-2</v>
      </c>
      <c r="D701" s="33">
        <v>-228.99</v>
      </c>
      <c r="E701" s="32">
        <v>-6.48</v>
      </c>
      <c r="F701" s="32">
        <v>4.99</v>
      </c>
      <c r="G701" s="23"/>
    </row>
    <row r="702" spans="1:7" x14ac:dyDescent="0.3">
      <c r="A702" s="22"/>
      <c r="B702" s="31" t="s">
        <v>62</v>
      </c>
      <c r="C702" s="24">
        <v>0</v>
      </c>
      <c r="D702" s="33">
        <v>-228.99</v>
      </c>
      <c r="E702" s="32">
        <v>-5.88</v>
      </c>
      <c r="F702" s="32">
        <v>5.41</v>
      </c>
      <c r="G702" s="23"/>
    </row>
    <row r="703" spans="1:7" x14ac:dyDescent="0.3">
      <c r="A703" s="22"/>
      <c r="B703" s="31" t="s">
        <v>65</v>
      </c>
      <c r="C703" s="24">
        <v>0</v>
      </c>
      <c r="D703" s="32">
        <v>-228.99</v>
      </c>
      <c r="E703" s="33">
        <v>-5.88</v>
      </c>
      <c r="F703" s="32">
        <v>5.41</v>
      </c>
      <c r="G703" s="23"/>
    </row>
    <row r="704" spans="1:7" x14ac:dyDescent="0.3">
      <c r="A704" s="22"/>
      <c r="B704" s="31" t="s">
        <v>66</v>
      </c>
      <c r="C704" s="24">
        <v>6.8000000000000005E-2</v>
      </c>
      <c r="D704" s="32">
        <v>-228.99</v>
      </c>
      <c r="E704" s="33">
        <v>-6.48</v>
      </c>
      <c r="F704" s="32">
        <v>4.99</v>
      </c>
      <c r="G704" s="23"/>
    </row>
    <row r="705" spans="1:7" x14ac:dyDescent="0.3">
      <c r="A705" s="22"/>
      <c r="B705" s="31" t="s">
        <v>67</v>
      </c>
      <c r="C705" s="24">
        <v>0</v>
      </c>
      <c r="D705" s="32">
        <v>-228.99</v>
      </c>
      <c r="E705" s="32">
        <v>-5.88</v>
      </c>
      <c r="F705" s="33">
        <v>5.41</v>
      </c>
      <c r="G705" s="23"/>
    </row>
    <row r="706" spans="1:7" x14ac:dyDescent="0.3">
      <c r="A706" s="22"/>
      <c r="B706" s="31" t="s">
        <v>68</v>
      </c>
      <c r="C706" s="24">
        <v>6.8000000000000005E-2</v>
      </c>
      <c r="D706" s="32">
        <v>-228.99</v>
      </c>
      <c r="E706" s="32">
        <v>-6.48</v>
      </c>
      <c r="F706" s="33">
        <v>4.99</v>
      </c>
      <c r="G706" s="23"/>
    </row>
    <row r="707" spans="1:7" x14ac:dyDescent="0.3">
      <c r="A707" s="22">
        <v>89</v>
      </c>
      <c r="B707" s="31">
        <v>85</v>
      </c>
      <c r="C707" s="24">
        <v>0</v>
      </c>
      <c r="D707" s="32">
        <v>-228.99</v>
      </c>
      <c r="E707" s="32">
        <v>-6.1</v>
      </c>
      <c r="F707" s="32">
        <v>4.99</v>
      </c>
      <c r="G707" s="23" t="s">
        <v>280</v>
      </c>
    </row>
    <row r="708" spans="1:7" x14ac:dyDescent="0.3">
      <c r="A708" s="22"/>
      <c r="B708" s="31">
        <v>86</v>
      </c>
      <c r="C708" s="24">
        <v>6.8000000000000005E-2</v>
      </c>
      <c r="D708" s="32">
        <v>-228.98</v>
      </c>
      <c r="E708" s="32">
        <v>-6.69</v>
      </c>
      <c r="F708" s="32">
        <v>4.55</v>
      </c>
      <c r="G708" s="23"/>
    </row>
    <row r="709" spans="1:7" x14ac:dyDescent="0.3">
      <c r="A709" s="22"/>
      <c r="B709" s="31" t="s">
        <v>61</v>
      </c>
      <c r="C709" s="24">
        <v>6.8000000000000005E-2</v>
      </c>
      <c r="D709" s="33">
        <v>-228.98</v>
      </c>
      <c r="E709" s="32">
        <v>-6.69</v>
      </c>
      <c r="F709" s="32">
        <v>4.55</v>
      </c>
      <c r="G709" s="23"/>
    </row>
    <row r="710" spans="1:7" x14ac:dyDescent="0.3">
      <c r="A710" s="22"/>
      <c r="B710" s="31" t="s">
        <v>62</v>
      </c>
      <c r="C710" s="24">
        <v>0</v>
      </c>
      <c r="D710" s="33">
        <v>-228.99</v>
      </c>
      <c r="E710" s="32">
        <v>-6.1</v>
      </c>
      <c r="F710" s="32">
        <v>4.99</v>
      </c>
      <c r="G710" s="23"/>
    </row>
    <row r="711" spans="1:7" x14ac:dyDescent="0.3">
      <c r="A711" s="22"/>
      <c r="B711" s="31" t="s">
        <v>65</v>
      </c>
      <c r="C711" s="24">
        <v>0</v>
      </c>
      <c r="D711" s="32">
        <v>-228.99</v>
      </c>
      <c r="E711" s="33">
        <v>-6.1</v>
      </c>
      <c r="F711" s="32">
        <v>4.99</v>
      </c>
      <c r="G711" s="23"/>
    </row>
    <row r="712" spans="1:7" x14ac:dyDescent="0.3">
      <c r="A712" s="22"/>
      <c r="B712" s="31" t="s">
        <v>66</v>
      </c>
      <c r="C712" s="24">
        <v>6.8000000000000005E-2</v>
      </c>
      <c r="D712" s="32">
        <v>-228.98</v>
      </c>
      <c r="E712" s="33">
        <v>-6.69</v>
      </c>
      <c r="F712" s="32">
        <v>4.55</v>
      </c>
      <c r="G712" s="23"/>
    </row>
    <row r="713" spans="1:7" x14ac:dyDescent="0.3">
      <c r="A713" s="22"/>
      <c r="B713" s="31" t="s">
        <v>67</v>
      </c>
      <c r="C713" s="24">
        <v>0</v>
      </c>
      <c r="D713" s="32">
        <v>-228.99</v>
      </c>
      <c r="E713" s="32">
        <v>-6.1</v>
      </c>
      <c r="F713" s="33">
        <v>4.99</v>
      </c>
      <c r="G713" s="23"/>
    </row>
    <row r="714" spans="1:7" x14ac:dyDescent="0.3">
      <c r="A714" s="22"/>
      <c r="B714" s="31" t="s">
        <v>68</v>
      </c>
      <c r="C714" s="24">
        <v>6.8000000000000005E-2</v>
      </c>
      <c r="D714" s="32">
        <v>-228.98</v>
      </c>
      <c r="E714" s="32">
        <v>-6.69</v>
      </c>
      <c r="F714" s="33">
        <v>4.55</v>
      </c>
      <c r="G714" s="23"/>
    </row>
    <row r="715" spans="1:7" x14ac:dyDescent="0.3">
      <c r="A715" s="22">
        <v>90</v>
      </c>
      <c r="B715" s="31">
        <v>86</v>
      </c>
      <c r="C715" s="24">
        <v>0</v>
      </c>
      <c r="D715" s="32">
        <v>-228.98</v>
      </c>
      <c r="E715" s="32">
        <v>-6.32</v>
      </c>
      <c r="F715" s="32">
        <v>4.55</v>
      </c>
      <c r="G715" s="23" t="s">
        <v>280</v>
      </c>
    </row>
    <row r="716" spans="1:7" x14ac:dyDescent="0.3">
      <c r="A716" s="22"/>
      <c r="B716" s="31">
        <v>87</v>
      </c>
      <c r="C716" s="24">
        <v>6.8000000000000005E-2</v>
      </c>
      <c r="D716" s="32">
        <v>-228.98</v>
      </c>
      <c r="E716" s="32">
        <v>-6.91</v>
      </c>
      <c r="F716" s="32">
        <v>4.0999999999999996</v>
      </c>
      <c r="G716" s="23"/>
    </row>
    <row r="717" spans="1:7" x14ac:dyDescent="0.3">
      <c r="A717" s="22"/>
      <c r="B717" s="31" t="s">
        <v>61</v>
      </c>
      <c r="C717" s="24">
        <v>6.8000000000000005E-2</v>
      </c>
      <c r="D717" s="33">
        <v>-228.98</v>
      </c>
      <c r="E717" s="32">
        <v>-6.91</v>
      </c>
      <c r="F717" s="32">
        <v>4.0999999999999996</v>
      </c>
      <c r="G717" s="23"/>
    </row>
    <row r="718" spans="1:7" x14ac:dyDescent="0.3">
      <c r="A718" s="22"/>
      <c r="B718" s="31" t="s">
        <v>62</v>
      </c>
      <c r="C718" s="24">
        <v>0</v>
      </c>
      <c r="D718" s="33">
        <v>-228.98</v>
      </c>
      <c r="E718" s="32">
        <v>-6.32</v>
      </c>
      <c r="F718" s="32">
        <v>4.55</v>
      </c>
      <c r="G718" s="23"/>
    </row>
    <row r="719" spans="1:7" x14ac:dyDescent="0.3">
      <c r="A719" s="22"/>
      <c r="B719" s="31" t="s">
        <v>65</v>
      </c>
      <c r="C719" s="24">
        <v>0</v>
      </c>
      <c r="D719" s="32">
        <v>-228.98</v>
      </c>
      <c r="E719" s="33">
        <v>-6.32</v>
      </c>
      <c r="F719" s="32">
        <v>4.55</v>
      </c>
      <c r="G719" s="23"/>
    </row>
    <row r="720" spans="1:7" x14ac:dyDescent="0.3">
      <c r="A720" s="22"/>
      <c r="B720" s="31" t="s">
        <v>66</v>
      </c>
      <c r="C720" s="24">
        <v>6.8000000000000005E-2</v>
      </c>
      <c r="D720" s="32">
        <v>-228.98</v>
      </c>
      <c r="E720" s="33">
        <v>-6.91</v>
      </c>
      <c r="F720" s="32">
        <v>4.0999999999999996</v>
      </c>
      <c r="G720" s="23"/>
    </row>
    <row r="721" spans="1:7" x14ac:dyDescent="0.3">
      <c r="A721" s="22"/>
      <c r="B721" s="31" t="s">
        <v>67</v>
      </c>
      <c r="C721" s="24">
        <v>0</v>
      </c>
      <c r="D721" s="32">
        <v>-228.98</v>
      </c>
      <c r="E721" s="32">
        <v>-6.32</v>
      </c>
      <c r="F721" s="33">
        <v>4.55</v>
      </c>
      <c r="G721" s="23"/>
    </row>
    <row r="722" spans="1:7" x14ac:dyDescent="0.3">
      <c r="A722" s="22"/>
      <c r="B722" s="31" t="s">
        <v>68</v>
      </c>
      <c r="C722" s="24">
        <v>6.8000000000000005E-2</v>
      </c>
      <c r="D722" s="32">
        <v>-228.98</v>
      </c>
      <c r="E722" s="32">
        <v>-6.91</v>
      </c>
      <c r="F722" s="33">
        <v>4.0999999999999996</v>
      </c>
      <c r="G722" s="23"/>
    </row>
    <row r="723" spans="1:7" x14ac:dyDescent="0.3">
      <c r="A723" s="22">
        <v>91</v>
      </c>
      <c r="B723" s="31">
        <v>87</v>
      </c>
      <c r="C723" s="24">
        <v>0</v>
      </c>
      <c r="D723" s="32">
        <v>-228.98</v>
      </c>
      <c r="E723" s="32">
        <v>-6.54</v>
      </c>
      <c r="F723" s="32">
        <v>4.0999999999999996</v>
      </c>
      <c r="G723" s="23" t="s">
        <v>280</v>
      </c>
    </row>
    <row r="724" spans="1:7" x14ac:dyDescent="0.3">
      <c r="A724" s="22"/>
      <c r="B724" s="31">
        <v>88</v>
      </c>
      <c r="C724" s="24">
        <v>6.8000000000000005E-2</v>
      </c>
      <c r="D724" s="32">
        <v>-228.98</v>
      </c>
      <c r="E724" s="32">
        <v>-7.12</v>
      </c>
      <c r="F724" s="32">
        <v>3.64</v>
      </c>
      <c r="G724" s="23"/>
    </row>
    <row r="725" spans="1:7" x14ac:dyDescent="0.3">
      <c r="A725" s="22"/>
      <c r="B725" s="31" t="s">
        <v>61</v>
      </c>
      <c r="C725" s="24">
        <v>6.8000000000000005E-2</v>
      </c>
      <c r="D725" s="33">
        <v>-228.98</v>
      </c>
      <c r="E725" s="32">
        <v>-7.12</v>
      </c>
      <c r="F725" s="32">
        <v>3.64</v>
      </c>
      <c r="G725" s="23"/>
    </row>
    <row r="726" spans="1:7" x14ac:dyDescent="0.3">
      <c r="A726" s="22"/>
      <c r="B726" s="31" t="s">
        <v>62</v>
      </c>
      <c r="C726" s="24">
        <v>0</v>
      </c>
      <c r="D726" s="33">
        <v>-228.98</v>
      </c>
      <c r="E726" s="32">
        <v>-6.54</v>
      </c>
      <c r="F726" s="32">
        <v>4.0999999999999996</v>
      </c>
      <c r="G726" s="23"/>
    </row>
    <row r="727" spans="1:7" x14ac:dyDescent="0.3">
      <c r="A727" s="22"/>
      <c r="B727" s="31" t="s">
        <v>65</v>
      </c>
      <c r="C727" s="24">
        <v>0</v>
      </c>
      <c r="D727" s="32">
        <v>-228.98</v>
      </c>
      <c r="E727" s="33">
        <v>-6.54</v>
      </c>
      <c r="F727" s="32">
        <v>4.0999999999999996</v>
      </c>
      <c r="G727" s="23"/>
    </row>
    <row r="728" spans="1:7" x14ac:dyDescent="0.3">
      <c r="A728" s="22"/>
      <c r="B728" s="31" t="s">
        <v>66</v>
      </c>
      <c r="C728" s="24">
        <v>6.8000000000000005E-2</v>
      </c>
      <c r="D728" s="32">
        <v>-228.98</v>
      </c>
      <c r="E728" s="33">
        <v>-7.12</v>
      </c>
      <c r="F728" s="32">
        <v>3.64</v>
      </c>
      <c r="G728" s="23"/>
    </row>
    <row r="729" spans="1:7" x14ac:dyDescent="0.3">
      <c r="A729" s="22"/>
      <c r="B729" s="31" t="s">
        <v>67</v>
      </c>
      <c r="C729" s="24">
        <v>0</v>
      </c>
      <c r="D729" s="32">
        <v>-228.98</v>
      </c>
      <c r="E729" s="32">
        <v>-6.54</v>
      </c>
      <c r="F729" s="33">
        <v>4.0999999999999996</v>
      </c>
      <c r="G729" s="23"/>
    </row>
    <row r="730" spans="1:7" x14ac:dyDescent="0.3">
      <c r="A730" s="22"/>
      <c r="B730" s="31" t="s">
        <v>68</v>
      </c>
      <c r="C730" s="24">
        <v>6.8000000000000005E-2</v>
      </c>
      <c r="D730" s="32">
        <v>-228.98</v>
      </c>
      <c r="E730" s="32">
        <v>-7.12</v>
      </c>
      <c r="F730" s="33">
        <v>3.64</v>
      </c>
      <c r="G730" s="23"/>
    </row>
    <row r="731" spans="1:7" x14ac:dyDescent="0.3">
      <c r="A731" s="22">
        <v>92</v>
      </c>
      <c r="B731" s="31">
        <v>88</v>
      </c>
      <c r="C731" s="24">
        <v>0</v>
      </c>
      <c r="D731" s="32">
        <v>-228.98</v>
      </c>
      <c r="E731" s="32">
        <v>-6.76</v>
      </c>
      <c r="F731" s="32">
        <v>3.64</v>
      </c>
      <c r="G731" s="23" t="s">
        <v>280</v>
      </c>
    </row>
    <row r="732" spans="1:7" x14ac:dyDescent="0.3">
      <c r="A732" s="22"/>
      <c r="B732" s="31">
        <v>89</v>
      </c>
      <c r="C732" s="24">
        <v>6.8000000000000005E-2</v>
      </c>
      <c r="D732" s="32">
        <v>-228.98</v>
      </c>
      <c r="E732" s="32">
        <v>-7.35</v>
      </c>
      <c r="F732" s="32">
        <v>3.16</v>
      </c>
      <c r="G732" s="23"/>
    </row>
    <row r="733" spans="1:7" x14ac:dyDescent="0.3">
      <c r="A733" s="22"/>
      <c r="B733" s="31" t="s">
        <v>61</v>
      </c>
      <c r="C733" s="24">
        <v>6.8000000000000005E-2</v>
      </c>
      <c r="D733" s="33">
        <v>-228.98</v>
      </c>
      <c r="E733" s="32">
        <v>-7.35</v>
      </c>
      <c r="F733" s="32">
        <v>3.16</v>
      </c>
      <c r="G733" s="23"/>
    </row>
    <row r="734" spans="1:7" x14ac:dyDescent="0.3">
      <c r="A734" s="22"/>
      <c r="B734" s="31" t="s">
        <v>62</v>
      </c>
      <c r="C734" s="24">
        <v>0</v>
      </c>
      <c r="D734" s="33">
        <v>-228.98</v>
      </c>
      <c r="E734" s="32">
        <v>-6.76</v>
      </c>
      <c r="F734" s="32">
        <v>3.64</v>
      </c>
      <c r="G734" s="23"/>
    </row>
    <row r="735" spans="1:7" x14ac:dyDescent="0.3">
      <c r="A735" s="22"/>
      <c r="B735" s="31" t="s">
        <v>65</v>
      </c>
      <c r="C735" s="24">
        <v>0</v>
      </c>
      <c r="D735" s="32">
        <v>-228.98</v>
      </c>
      <c r="E735" s="33">
        <v>-6.76</v>
      </c>
      <c r="F735" s="32">
        <v>3.64</v>
      </c>
      <c r="G735" s="23"/>
    </row>
    <row r="736" spans="1:7" x14ac:dyDescent="0.3">
      <c r="A736" s="22"/>
      <c r="B736" s="31" t="s">
        <v>66</v>
      </c>
      <c r="C736" s="24">
        <v>6.8000000000000005E-2</v>
      </c>
      <c r="D736" s="32">
        <v>-228.98</v>
      </c>
      <c r="E736" s="33">
        <v>-7.35</v>
      </c>
      <c r="F736" s="32">
        <v>3.16</v>
      </c>
      <c r="G736" s="23"/>
    </row>
    <row r="737" spans="1:7" x14ac:dyDescent="0.3">
      <c r="A737" s="22"/>
      <c r="B737" s="31" t="s">
        <v>67</v>
      </c>
      <c r="C737" s="24">
        <v>0</v>
      </c>
      <c r="D737" s="32">
        <v>-228.98</v>
      </c>
      <c r="E737" s="32">
        <v>-6.76</v>
      </c>
      <c r="F737" s="33">
        <v>3.64</v>
      </c>
      <c r="G737" s="23"/>
    </row>
    <row r="738" spans="1:7" x14ac:dyDescent="0.3">
      <c r="A738" s="22"/>
      <c r="B738" s="31" t="s">
        <v>68</v>
      </c>
      <c r="C738" s="24">
        <v>6.8000000000000005E-2</v>
      </c>
      <c r="D738" s="32">
        <v>-228.98</v>
      </c>
      <c r="E738" s="32">
        <v>-7.35</v>
      </c>
      <c r="F738" s="33">
        <v>3.16</v>
      </c>
      <c r="G738" s="23"/>
    </row>
    <row r="739" spans="1:7" x14ac:dyDescent="0.3">
      <c r="A739" s="22">
        <v>93</v>
      </c>
      <c r="B739" s="31">
        <v>89</v>
      </c>
      <c r="C739" s="24">
        <v>0</v>
      </c>
      <c r="D739" s="32">
        <v>-228.98</v>
      </c>
      <c r="E739" s="32">
        <v>-6.99</v>
      </c>
      <c r="F739" s="32">
        <v>3.16</v>
      </c>
      <c r="G739" s="23" t="s">
        <v>280</v>
      </c>
    </row>
    <row r="740" spans="1:7" x14ac:dyDescent="0.3">
      <c r="A740" s="22"/>
      <c r="B740" s="31">
        <v>90</v>
      </c>
      <c r="C740" s="24">
        <v>6.8000000000000005E-2</v>
      </c>
      <c r="D740" s="32">
        <v>-228.97</v>
      </c>
      <c r="E740" s="32">
        <v>-7.57</v>
      </c>
      <c r="F740" s="32">
        <v>2.66</v>
      </c>
      <c r="G740" s="23"/>
    </row>
    <row r="741" spans="1:7" x14ac:dyDescent="0.3">
      <c r="A741" s="22"/>
      <c r="B741" s="31" t="s">
        <v>61</v>
      </c>
      <c r="C741" s="24">
        <v>6.8000000000000005E-2</v>
      </c>
      <c r="D741" s="33">
        <v>-228.97</v>
      </c>
      <c r="E741" s="32">
        <v>-7.57</v>
      </c>
      <c r="F741" s="32">
        <v>2.66</v>
      </c>
      <c r="G741" s="23"/>
    </row>
    <row r="742" spans="1:7" x14ac:dyDescent="0.3">
      <c r="A742" s="22"/>
      <c r="B742" s="31" t="s">
        <v>62</v>
      </c>
      <c r="C742" s="24">
        <v>0</v>
      </c>
      <c r="D742" s="33">
        <v>-228.98</v>
      </c>
      <c r="E742" s="32">
        <v>-6.99</v>
      </c>
      <c r="F742" s="32">
        <v>3.16</v>
      </c>
      <c r="G742" s="23"/>
    </row>
    <row r="743" spans="1:7" x14ac:dyDescent="0.3">
      <c r="A743" s="22"/>
      <c r="B743" s="31" t="s">
        <v>65</v>
      </c>
      <c r="C743" s="24">
        <v>0</v>
      </c>
      <c r="D743" s="32">
        <v>-228.98</v>
      </c>
      <c r="E743" s="33">
        <v>-6.99</v>
      </c>
      <c r="F743" s="32">
        <v>3.16</v>
      </c>
      <c r="G743" s="23"/>
    </row>
    <row r="744" spans="1:7" x14ac:dyDescent="0.3">
      <c r="A744" s="22"/>
      <c r="B744" s="31" t="s">
        <v>66</v>
      </c>
      <c r="C744" s="24">
        <v>6.8000000000000005E-2</v>
      </c>
      <c r="D744" s="32">
        <v>-228.97</v>
      </c>
      <c r="E744" s="33">
        <v>-7.57</v>
      </c>
      <c r="F744" s="32">
        <v>2.66</v>
      </c>
      <c r="G744" s="23"/>
    </row>
    <row r="745" spans="1:7" x14ac:dyDescent="0.3">
      <c r="A745" s="22"/>
      <c r="B745" s="31" t="s">
        <v>67</v>
      </c>
      <c r="C745" s="24">
        <v>0</v>
      </c>
      <c r="D745" s="32">
        <v>-228.98</v>
      </c>
      <c r="E745" s="32">
        <v>-6.99</v>
      </c>
      <c r="F745" s="33">
        <v>3.16</v>
      </c>
      <c r="G745" s="23"/>
    </row>
    <row r="746" spans="1:7" x14ac:dyDescent="0.3">
      <c r="A746" s="22"/>
      <c r="B746" s="31" t="s">
        <v>68</v>
      </c>
      <c r="C746" s="24">
        <v>6.8000000000000005E-2</v>
      </c>
      <c r="D746" s="32">
        <v>-228.97</v>
      </c>
      <c r="E746" s="32">
        <v>-7.57</v>
      </c>
      <c r="F746" s="33">
        <v>2.66</v>
      </c>
      <c r="G746" s="23"/>
    </row>
    <row r="747" spans="1:7" x14ac:dyDescent="0.3">
      <c r="A747" s="22">
        <v>94</v>
      </c>
      <c r="B747" s="31">
        <v>90</v>
      </c>
      <c r="C747" s="24">
        <v>0</v>
      </c>
      <c r="D747" s="32">
        <v>-228.97</v>
      </c>
      <c r="E747" s="32">
        <v>-7.23</v>
      </c>
      <c r="F747" s="32">
        <v>2.66</v>
      </c>
      <c r="G747" s="23" t="s">
        <v>280</v>
      </c>
    </row>
    <row r="748" spans="1:7" x14ac:dyDescent="0.3">
      <c r="A748" s="22"/>
      <c r="B748" s="31">
        <v>91</v>
      </c>
      <c r="C748" s="24">
        <v>6.8000000000000005E-2</v>
      </c>
      <c r="D748" s="32">
        <v>-228.97</v>
      </c>
      <c r="E748" s="32">
        <v>-7.8</v>
      </c>
      <c r="F748" s="32">
        <v>2.15</v>
      </c>
      <c r="G748" s="23"/>
    </row>
    <row r="749" spans="1:7" x14ac:dyDescent="0.3">
      <c r="A749" s="22"/>
      <c r="B749" s="31" t="s">
        <v>61</v>
      </c>
      <c r="C749" s="24">
        <v>6.8000000000000005E-2</v>
      </c>
      <c r="D749" s="33">
        <v>-228.97</v>
      </c>
      <c r="E749" s="32">
        <v>-7.8</v>
      </c>
      <c r="F749" s="32">
        <v>2.15</v>
      </c>
      <c r="G749" s="23"/>
    </row>
    <row r="750" spans="1:7" x14ac:dyDescent="0.3">
      <c r="A750" s="22"/>
      <c r="B750" s="31" t="s">
        <v>62</v>
      </c>
      <c r="C750" s="24">
        <v>0</v>
      </c>
      <c r="D750" s="33">
        <v>-228.97</v>
      </c>
      <c r="E750" s="32">
        <v>-7.23</v>
      </c>
      <c r="F750" s="32">
        <v>2.66</v>
      </c>
      <c r="G750" s="23"/>
    </row>
    <row r="751" spans="1:7" x14ac:dyDescent="0.3">
      <c r="A751" s="22"/>
      <c r="B751" s="31" t="s">
        <v>65</v>
      </c>
      <c r="C751" s="24">
        <v>0</v>
      </c>
      <c r="D751" s="32">
        <v>-228.97</v>
      </c>
      <c r="E751" s="33">
        <v>-7.23</v>
      </c>
      <c r="F751" s="32">
        <v>2.66</v>
      </c>
      <c r="G751" s="23"/>
    </row>
    <row r="752" spans="1:7" x14ac:dyDescent="0.3">
      <c r="A752" s="22"/>
      <c r="B752" s="31" t="s">
        <v>66</v>
      </c>
      <c r="C752" s="24">
        <v>6.8000000000000005E-2</v>
      </c>
      <c r="D752" s="32">
        <v>-228.97</v>
      </c>
      <c r="E752" s="33">
        <v>-7.8</v>
      </c>
      <c r="F752" s="32">
        <v>2.15</v>
      </c>
      <c r="G752" s="23"/>
    </row>
    <row r="753" spans="1:7" x14ac:dyDescent="0.3">
      <c r="A753" s="22"/>
      <c r="B753" s="31" t="s">
        <v>67</v>
      </c>
      <c r="C753" s="24">
        <v>0</v>
      </c>
      <c r="D753" s="32">
        <v>-228.97</v>
      </c>
      <c r="E753" s="32">
        <v>-7.23</v>
      </c>
      <c r="F753" s="33">
        <v>2.66</v>
      </c>
      <c r="G753" s="23"/>
    </row>
    <row r="754" spans="1:7" x14ac:dyDescent="0.3">
      <c r="A754" s="22"/>
      <c r="B754" s="31" t="s">
        <v>68</v>
      </c>
      <c r="C754" s="24">
        <v>6.8000000000000005E-2</v>
      </c>
      <c r="D754" s="32">
        <v>-228.97</v>
      </c>
      <c r="E754" s="32">
        <v>-7.8</v>
      </c>
      <c r="F754" s="33">
        <v>2.15</v>
      </c>
      <c r="G754" s="23"/>
    </row>
    <row r="755" spans="1:7" x14ac:dyDescent="0.3">
      <c r="A755" s="22">
        <v>95</v>
      </c>
      <c r="B755" s="31">
        <v>91</v>
      </c>
      <c r="C755" s="24">
        <v>0</v>
      </c>
      <c r="D755" s="32">
        <v>-228.97</v>
      </c>
      <c r="E755" s="32">
        <v>-7.47</v>
      </c>
      <c r="F755" s="32">
        <v>2.15</v>
      </c>
      <c r="G755" s="23" t="s">
        <v>280</v>
      </c>
    </row>
    <row r="756" spans="1:7" x14ac:dyDescent="0.3">
      <c r="A756" s="22"/>
      <c r="B756" s="31">
        <v>92</v>
      </c>
      <c r="C756" s="24">
        <v>6.8000000000000005E-2</v>
      </c>
      <c r="D756" s="32">
        <v>-228.97</v>
      </c>
      <c r="E756" s="32">
        <v>-8.0399999999999991</v>
      </c>
      <c r="F756" s="32">
        <v>1.62</v>
      </c>
      <c r="G756" s="23"/>
    </row>
    <row r="757" spans="1:7" x14ac:dyDescent="0.3">
      <c r="A757" s="22"/>
      <c r="B757" s="31" t="s">
        <v>61</v>
      </c>
      <c r="C757" s="24">
        <v>6.8000000000000005E-2</v>
      </c>
      <c r="D757" s="33">
        <v>-228.97</v>
      </c>
      <c r="E757" s="32">
        <v>-8.0399999999999991</v>
      </c>
      <c r="F757" s="32">
        <v>1.62</v>
      </c>
      <c r="G757" s="23"/>
    </row>
    <row r="758" spans="1:7" x14ac:dyDescent="0.3">
      <c r="A758" s="22"/>
      <c r="B758" s="31" t="s">
        <v>62</v>
      </c>
      <c r="C758" s="24">
        <v>0</v>
      </c>
      <c r="D758" s="33">
        <v>-228.97</v>
      </c>
      <c r="E758" s="32">
        <v>-7.47</v>
      </c>
      <c r="F758" s="32">
        <v>2.15</v>
      </c>
      <c r="G758" s="23"/>
    </row>
    <row r="759" spans="1:7" x14ac:dyDescent="0.3">
      <c r="A759" s="22"/>
      <c r="B759" s="31" t="s">
        <v>65</v>
      </c>
      <c r="C759" s="24">
        <v>0</v>
      </c>
      <c r="D759" s="32">
        <v>-228.97</v>
      </c>
      <c r="E759" s="33">
        <v>-7.47</v>
      </c>
      <c r="F759" s="32">
        <v>2.15</v>
      </c>
      <c r="G759" s="23"/>
    </row>
    <row r="760" spans="1:7" x14ac:dyDescent="0.3">
      <c r="A760" s="22"/>
      <c r="B760" s="31" t="s">
        <v>66</v>
      </c>
      <c r="C760" s="24">
        <v>6.8000000000000005E-2</v>
      </c>
      <c r="D760" s="32">
        <v>-228.97</v>
      </c>
      <c r="E760" s="33">
        <v>-8.0399999999999991</v>
      </c>
      <c r="F760" s="32">
        <v>1.62</v>
      </c>
      <c r="G760" s="23"/>
    </row>
    <row r="761" spans="1:7" x14ac:dyDescent="0.3">
      <c r="A761" s="22"/>
      <c r="B761" s="31" t="s">
        <v>67</v>
      </c>
      <c r="C761" s="24">
        <v>0</v>
      </c>
      <c r="D761" s="32">
        <v>-228.97</v>
      </c>
      <c r="E761" s="32">
        <v>-7.47</v>
      </c>
      <c r="F761" s="33">
        <v>2.15</v>
      </c>
      <c r="G761" s="23"/>
    </row>
    <row r="762" spans="1:7" x14ac:dyDescent="0.3">
      <c r="A762" s="22"/>
      <c r="B762" s="31" t="s">
        <v>68</v>
      </c>
      <c r="C762" s="24">
        <v>6.8000000000000005E-2</v>
      </c>
      <c r="D762" s="32">
        <v>-228.97</v>
      </c>
      <c r="E762" s="32">
        <v>-8.0399999999999991</v>
      </c>
      <c r="F762" s="33">
        <v>1.62</v>
      </c>
      <c r="G762" s="23"/>
    </row>
    <row r="763" spans="1:7" x14ac:dyDescent="0.3">
      <c r="A763" s="22">
        <v>96</v>
      </c>
      <c r="B763" s="31">
        <v>92</v>
      </c>
      <c r="C763" s="24">
        <v>0</v>
      </c>
      <c r="D763" s="32">
        <v>-228.97</v>
      </c>
      <c r="E763" s="32">
        <v>-7.73</v>
      </c>
      <c r="F763" s="32">
        <v>1.62</v>
      </c>
      <c r="G763" s="23" t="s">
        <v>280</v>
      </c>
    </row>
    <row r="764" spans="1:7" x14ac:dyDescent="0.3">
      <c r="A764" s="22"/>
      <c r="B764" s="31">
        <v>93</v>
      </c>
      <c r="C764" s="24">
        <v>6.8000000000000005E-2</v>
      </c>
      <c r="D764" s="32">
        <v>-228.96</v>
      </c>
      <c r="E764" s="32">
        <v>-8.3000000000000007</v>
      </c>
      <c r="F764" s="32">
        <v>1.07</v>
      </c>
      <c r="G764" s="23"/>
    </row>
    <row r="765" spans="1:7" x14ac:dyDescent="0.3">
      <c r="A765" s="22"/>
      <c r="B765" s="31" t="s">
        <v>61</v>
      </c>
      <c r="C765" s="24">
        <v>6.8000000000000005E-2</v>
      </c>
      <c r="D765" s="33">
        <v>-228.96</v>
      </c>
      <c r="E765" s="32">
        <v>-8.3000000000000007</v>
      </c>
      <c r="F765" s="32">
        <v>1.07</v>
      </c>
      <c r="G765" s="23"/>
    </row>
    <row r="766" spans="1:7" x14ac:dyDescent="0.3">
      <c r="A766" s="22"/>
      <c r="B766" s="31" t="s">
        <v>62</v>
      </c>
      <c r="C766" s="24">
        <v>0</v>
      </c>
      <c r="D766" s="33">
        <v>-228.97</v>
      </c>
      <c r="E766" s="32">
        <v>-7.73</v>
      </c>
      <c r="F766" s="32">
        <v>1.62</v>
      </c>
      <c r="G766" s="23"/>
    </row>
    <row r="767" spans="1:7" x14ac:dyDescent="0.3">
      <c r="A767" s="22"/>
      <c r="B767" s="31" t="s">
        <v>65</v>
      </c>
      <c r="C767" s="24">
        <v>0</v>
      </c>
      <c r="D767" s="32">
        <v>-228.97</v>
      </c>
      <c r="E767" s="33">
        <v>-7.73</v>
      </c>
      <c r="F767" s="32">
        <v>1.62</v>
      </c>
      <c r="G767" s="23"/>
    </row>
    <row r="768" spans="1:7" x14ac:dyDescent="0.3">
      <c r="A768" s="22"/>
      <c r="B768" s="31" t="s">
        <v>66</v>
      </c>
      <c r="C768" s="24">
        <v>6.8000000000000005E-2</v>
      </c>
      <c r="D768" s="32">
        <v>-228.96</v>
      </c>
      <c r="E768" s="33">
        <v>-8.3000000000000007</v>
      </c>
      <c r="F768" s="32">
        <v>1.07</v>
      </c>
      <c r="G768" s="23"/>
    </row>
    <row r="769" spans="1:7" x14ac:dyDescent="0.3">
      <c r="A769" s="22"/>
      <c r="B769" s="31" t="s">
        <v>67</v>
      </c>
      <c r="C769" s="24">
        <v>0</v>
      </c>
      <c r="D769" s="32">
        <v>-228.97</v>
      </c>
      <c r="E769" s="32">
        <v>-7.73</v>
      </c>
      <c r="F769" s="33">
        <v>1.62</v>
      </c>
      <c r="G769" s="23"/>
    </row>
    <row r="770" spans="1:7" x14ac:dyDescent="0.3">
      <c r="A770" s="22"/>
      <c r="B770" s="31" t="s">
        <v>68</v>
      </c>
      <c r="C770" s="24">
        <v>6.8000000000000005E-2</v>
      </c>
      <c r="D770" s="32">
        <v>-228.96</v>
      </c>
      <c r="E770" s="32">
        <v>-8.3000000000000007</v>
      </c>
      <c r="F770" s="33">
        <v>1.07</v>
      </c>
      <c r="G770" s="23"/>
    </row>
    <row r="771" spans="1:7" x14ac:dyDescent="0.3">
      <c r="A771" s="22">
        <v>97</v>
      </c>
      <c r="B771" s="31">
        <v>93</v>
      </c>
      <c r="C771" s="24">
        <v>0</v>
      </c>
      <c r="D771" s="32">
        <v>-228.96</v>
      </c>
      <c r="E771" s="32">
        <v>-8.02</v>
      </c>
      <c r="F771" s="32">
        <v>1.07</v>
      </c>
      <c r="G771" s="23" t="s">
        <v>280</v>
      </c>
    </row>
    <row r="772" spans="1:7" x14ac:dyDescent="0.3">
      <c r="A772" s="22"/>
      <c r="B772" s="31">
        <v>94</v>
      </c>
      <c r="C772" s="24">
        <v>6.8000000000000005E-2</v>
      </c>
      <c r="D772" s="32">
        <v>-228.96</v>
      </c>
      <c r="E772" s="32">
        <v>-8.59</v>
      </c>
      <c r="F772" s="32">
        <v>0.51</v>
      </c>
      <c r="G772" s="23"/>
    </row>
    <row r="773" spans="1:7" x14ac:dyDescent="0.3">
      <c r="A773" s="22"/>
      <c r="B773" s="31" t="s">
        <v>61</v>
      </c>
      <c r="C773" s="24">
        <v>6.8000000000000005E-2</v>
      </c>
      <c r="D773" s="33">
        <v>-228.96</v>
      </c>
      <c r="E773" s="32">
        <v>-8.59</v>
      </c>
      <c r="F773" s="32">
        <v>0.51</v>
      </c>
      <c r="G773" s="23"/>
    </row>
    <row r="774" spans="1:7" x14ac:dyDescent="0.3">
      <c r="A774" s="22"/>
      <c r="B774" s="31" t="s">
        <v>62</v>
      </c>
      <c r="C774" s="24">
        <v>0</v>
      </c>
      <c r="D774" s="33">
        <v>-228.96</v>
      </c>
      <c r="E774" s="32">
        <v>-8.02</v>
      </c>
      <c r="F774" s="32">
        <v>1.07</v>
      </c>
      <c r="G774" s="23"/>
    </row>
    <row r="775" spans="1:7" x14ac:dyDescent="0.3">
      <c r="A775" s="22"/>
      <c r="B775" s="31" t="s">
        <v>65</v>
      </c>
      <c r="C775" s="24">
        <v>0</v>
      </c>
      <c r="D775" s="32">
        <v>-228.96</v>
      </c>
      <c r="E775" s="33">
        <v>-8.02</v>
      </c>
      <c r="F775" s="32">
        <v>1.07</v>
      </c>
      <c r="G775" s="23"/>
    </row>
    <row r="776" spans="1:7" x14ac:dyDescent="0.3">
      <c r="A776" s="22"/>
      <c r="B776" s="31" t="s">
        <v>66</v>
      </c>
      <c r="C776" s="24">
        <v>6.8000000000000005E-2</v>
      </c>
      <c r="D776" s="32">
        <v>-228.96</v>
      </c>
      <c r="E776" s="33">
        <v>-8.59</v>
      </c>
      <c r="F776" s="32">
        <v>0.51</v>
      </c>
      <c r="G776" s="23"/>
    </row>
    <row r="777" spans="1:7" x14ac:dyDescent="0.3">
      <c r="A777" s="22"/>
      <c r="B777" s="31" t="s">
        <v>67</v>
      </c>
      <c r="C777" s="24">
        <v>0</v>
      </c>
      <c r="D777" s="32">
        <v>-228.96</v>
      </c>
      <c r="E777" s="32">
        <v>-8.02</v>
      </c>
      <c r="F777" s="33">
        <v>1.07</v>
      </c>
      <c r="G777" s="23"/>
    </row>
    <row r="778" spans="1:7" x14ac:dyDescent="0.3">
      <c r="A778" s="22"/>
      <c r="B778" s="31" t="s">
        <v>68</v>
      </c>
      <c r="C778" s="24">
        <v>6.8000000000000005E-2</v>
      </c>
      <c r="D778" s="32">
        <v>-228.96</v>
      </c>
      <c r="E778" s="32">
        <v>-8.59</v>
      </c>
      <c r="F778" s="33">
        <v>0.51</v>
      </c>
      <c r="G778" s="23"/>
    </row>
    <row r="779" spans="1:7" x14ac:dyDescent="0.3">
      <c r="A779" s="22">
        <v>98</v>
      </c>
      <c r="B779" s="31">
        <v>94</v>
      </c>
      <c r="C779" s="24">
        <v>0</v>
      </c>
      <c r="D779" s="32">
        <v>-228.96</v>
      </c>
      <c r="E779" s="32">
        <v>-8.3800000000000008</v>
      </c>
      <c r="F779" s="32">
        <v>0.51</v>
      </c>
      <c r="G779" s="23" t="s">
        <v>280</v>
      </c>
    </row>
    <row r="780" spans="1:7" x14ac:dyDescent="0.3">
      <c r="A780" s="22"/>
      <c r="B780" s="31">
        <v>235</v>
      </c>
      <c r="C780" s="24">
        <v>4.8000000000000001E-2</v>
      </c>
      <c r="D780" s="32">
        <v>-228.96</v>
      </c>
      <c r="E780" s="32">
        <v>-8.77</v>
      </c>
      <c r="F780" s="32">
        <v>0.09</v>
      </c>
      <c r="G780" s="23"/>
    </row>
    <row r="781" spans="1:7" x14ac:dyDescent="0.3">
      <c r="A781" s="22"/>
      <c r="B781" s="31" t="s">
        <v>61</v>
      </c>
      <c r="C781" s="24">
        <v>4.8000000000000001E-2</v>
      </c>
      <c r="D781" s="33">
        <v>-228.96</v>
      </c>
      <c r="E781" s="32">
        <v>-8.77</v>
      </c>
      <c r="F781" s="32">
        <v>0.09</v>
      </c>
      <c r="G781" s="23"/>
    </row>
    <row r="782" spans="1:7" x14ac:dyDescent="0.3">
      <c r="A782" s="22"/>
      <c r="B782" s="31" t="s">
        <v>62</v>
      </c>
      <c r="C782" s="24">
        <v>0</v>
      </c>
      <c r="D782" s="33">
        <v>-228.96</v>
      </c>
      <c r="E782" s="32">
        <v>-8.3800000000000008</v>
      </c>
      <c r="F782" s="32">
        <v>0.51</v>
      </c>
      <c r="G782" s="23"/>
    </row>
    <row r="783" spans="1:7" x14ac:dyDescent="0.3">
      <c r="A783" s="22"/>
      <c r="B783" s="31" t="s">
        <v>65</v>
      </c>
      <c r="C783" s="24">
        <v>0</v>
      </c>
      <c r="D783" s="32">
        <v>-228.96</v>
      </c>
      <c r="E783" s="33">
        <v>-8.3800000000000008</v>
      </c>
      <c r="F783" s="32">
        <v>0.51</v>
      </c>
      <c r="G783" s="23"/>
    </row>
    <row r="784" spans="1:7" x14ac:dyDescent="0.3">
      <c r="A784" s="22"/>
      <c r="B784" s="31" t="s">
        <v>66</v>
      </c>
      <c r="C784" s="24">
        <v>4.8000000000000001E-2</v>
      </c>
      <c r="D784" s="32">
        <v>-228.96</v>
      </c>
      <c r="E784" s="33">
        <v>-8.77</v>
      </c>
      <c r="F784" s="32">
        <v>0.09</v>
      </c>
      <c r="G784" s="23"/>
    </row>
    <row r="785" spans="1:7" x14ac:dyDescent="0.3">
      <c r="A785" s="22"/>
      <c r="B785" s="31" t="s">
        <v>67</v>
      </c>
      <c r="C785" s="24">
        <v>0</v>
      </c>
      <c r="D785" s="32">
        <v>-228.96</v>
      </c>
      <c r="E785" s="32">
        <v>-8.3800000000000008</v>
      </c>
      <c r="F785" s="33">
        <v>0.51</v>
      </c>
      <c r="G785" s="23"/>
    </row>
    <row r="786" spans="1:7" x14ac:dyDescent="0.3">
      <c r="A786" s="22"/>
      <c r="B786" s="31" t="s">
        <v>68</v>
      </c>
      <c r="C786" s="24">
        <v>4.8000000000000001E-2</v>
      </c>
      <c r="D786" s="32">
        <v>-228.96</v>
      </c>
      <c r="E786" s="32">
        <v>-8.77</v>
      </c>
      <c r="F786" s="33">
        <v>0.09</v>
      </c>
      <c r="G786" s="23"/>
    </row>
    <row r="787" spans="1:7" x14ac:dyDescent="0.3">
      <c r="A787" s="22">
        <v>99</v>
      </c>
      <c r="B787" s="31">
        <v>235</v>
      </c>
      <c r="C787" s="24">
        <v>0</v>
      </c>
      <c r="D787" s="32">
        <v>-116.12</v>
      </c>
      <c r="E787" s="32">
        <v>-8.6199999999999992</v>
      </c>
      <c r="F787" s="32">
        <v>5.74</v>
      </c>
      <c r="G787" s="23" t="s">
        <v>280</v>
      </c>
    </row>
    <row r="788" spans="1:7" x14ac:dyDescent="0.3">
      <c r="A788" s="22"/>
      <c r="B788" s="31">
        <v>95</v>
      </c>
      <c r="C788" s="24">
        <v>0.02</v>
      </c>
      <c r="D788" s="32">
        <v>-116.12</v>
      </c>
      <c r="E788" s="32">
        <v>-8.8000000000000007</v>
      </c>
      <c r="F788" s="32">
        <v>5.56</v>
      </c>
      <c r="G788" s="23"/>
    </row>
    <row r="789" spans="1:7" x14ac:dyDescent="0.3">
      <c r="A789" s="22"/>
      <c r="B789" s="31" t="s">
        <v>61</v>
      </c>
      <c r="C789" s="24">
        <v>0.02</v>
      </c>
      <c r="D789" s="33">
        <v>-116.12</v>
      </c>
      <c r="E789" s="32">
        <v>-8.8000000000000007</v>
      </c>
      <c r="F789" s="32">
        <v>5.56</v>
      </c>
      <c r="G789" s="23"/>
    </row>
    <row r="790" spans="1:7" x14ac:dyDescent="0.3">
      <c r="A790" s="22"/>
      <c r="B790" s="31" t="s">
        <v>62</v>
      </c>
      <c r="C790" s="24">
        <v>0</v>
      </c>
      <c r="D790" s="33">
        <v>-116.12</v>
      </c>
      <c r="E790" s="32">
        <v>-8.6199999999999992</v>
      </c>
      <c r="F790" s="32">
        <v>5.74</v>
      </c>
      <c r="G790" s="23"/>
    </row>
    <row r="791" spans="1:7" x14ac:dyDescent="0.3">
      <c r="A791" s="22"/>
      <c r="B791" s="31" t="s">
        <v>65</v>
      </c>
      <c r="C791" s="24">
        <v>0</v>
      </c>
      <c r="D791" s="32">
        <v>-116.12</v>
      </c>
      <c r="E791" s="33">
        <v>-8.6199999999999992</v>
      </c>
      <c r="F791" s="32">
        <v>5.74</v>
      </c>
      <c r="G791" s="23"/>
    </row>
    <row r="792" spans="1:7" x14ac:dyDescent="0.3">
      <c r="A792" s="22"/>
      <c r="B792" s="31" t="s">
        <v>66</v>
      </c>
      <c r="C792" s="24">
        <v>0.02</v>
      </c>
      <c r="D792" s="32">
        <v>-116.12</v>
      </c>
      <c r="E792" s="33">
        <v>-8.8000000000000007</v>
      </c>
      <c r="F792" s="32">
        <v>5.56</v>
      </c>
      <c r="G792" s="23"/>
    </row>
    <row r="793" spans="1:7" x14ac:dyDescent="0.3">
      <c r="A793" s="22"/>
      <c r="B793" s="31" t="s">
        <v>67</v>
      </c>
      <c r="C793" s="24">
        <v>0</v>
      </c>
      <c r="D793" s="32">
        <v>-116.12</v>
      </c>
      <c r="E793" s="32">
        <v>-8.6199999999999992</v>
      </c>
      <c r="F793" s="33">
        <v>5.74</v>
      </c>
      <c r="G793" s="23"/>
    </row>
    <row r="794" spans="1:7" x14ac:dyDescent="0.3">
      <c r="A794" s="22"/>
      <c r="B794" s="31" t="s">
        <v>68</v>
      </c>
      <c r="C794" s="24">
        <v>0.02</v>
      </c>
      <c r="D794" s="32">
        <v>-116.12</v>
      </c>
      <c r="E794" s="32">
        <v>-8.8000000000000007</v>
      </c>
      <c r="F794" s="33">
        <v>5.56</v>
      </c>
      <c r="G794" s="23"/>
    </row>
    <row r="795" spans="1:7" x14ac:dyDescent="0.3">
      <c r="A795" s="22">
        <v>100</v>
      </c>
      <c r="B795" s="31">
        <v>95</v>
      </c>
      <c r="C795" s="24">
        <v>0</v>
      </c>
      <c r="D795" s="32">
        <v>-116.12</v>
      </c>
      <c r="E795" s="32">
        <v>-8.49</v>
      </c>
      <c r="F795" s="32">
        <v>5.56</v>
      </c>
      <c r="G795" s="23" t="s">
        <v>280</v>
      </c>
    </row>
    <row r="796" spans="1:7" x14ac:dyDescent="0.3">
      <c r="A796" s="22"/>
      <c r="B796" s="31">
        <v>96</v>
      </c>
      <c r="C796" s="24">
        <v>6.8000000000000005E-2</v>
      </c>
      <c r="D796" s="32">
        <v>-116.12</v>
      </c>
      <c r="E796" s="32">
        <v>-9.07</v>
      </c>
      <c r="F796" s="32">
        <v>4.96</v>
      </c>
      <c r="G796" s="23"/>
    </row>
    <row r="797" spans="1:7" x14ac:dyDescent="0.3">
      <c r="A797" s="22"/>
      <c r="B797" s="31" t="s">
        <v>61</v>
      </c>
      <c r="C797" s="24">
        <v>6.8000000000000005E-2</v>
      </c>
      <c r="D797" s="33">
        <v>-116.12</v>
      </c>
      <c r="E797" s="32">
        <v>-9.07</v>
      </c>
      <c r="F797" s="32">
        <v>4.96</v>
      </c>
      <c r="G797" s="23"/>
    </row>
    <row r="798" spans="1:7" x14ac:dyDescent="0.3">
      <c r="A798" s="22"/>
      <c r="B798" s="31" t="s">
        <v>62</v>
      </c>
      <c r="C798" s="24">
        <v>0</v>
      </c>
      <c r="D798" s="33">
        <v>-116.12</v>
      </c>
      <c r="E798" s="32">
        <v>-8.49</v>
      </c>
      <c r="F798" s="32">
        <v>5.56</v>
      </c>
      <c r="G798" s="23"/>
    </row>
    <row r="799" spans="1:7" x14ac:dyDescent="0.3">
      <c r="A799" s="22"/>
      <c r="B799" s="31" t="s">
        <v>65</v>
      </c>
      <c r="C799" s="24">
        <v>0</v>
      </c>
      <c r="D799" s="32">
        <v>-116.12</v>
      </c>
      <c r="E799" s="33">
        <v>-8.49</v>
      </c>
      <c r="F799" s="32">
        <v>5.56</v>
      </c>
      <c r="G799" s="23"/>
    </row>
    <row r="800" spans="1:7" x14ac:dyDescent="0.3">
      <c r="A800" s="22"/>
      <c r="B800" s="31" t="s">
        <v>66</v>
      </c>
      <c r="C800" s="24">
        <v>6.8000000000000005E-2</v>
      </c>
      <c r="D800" s="32">
        <v>-116.12</v>
      </c>
      <c r="E800" s="33">
        <v>-9.07</v>
      </c>
      <c r="F800" s="32">
        <v>4.96</v>
      </c>
      <c r="G800" s="23"/>
    </row>
    <row r="801" spans="1:7" x14ac:dyDescent="0.3">
      <c r="A801" s="22"/>
      <c r="B801" s="31" t="s">
        <v>67</v>
      </c>
      <c r="C801" s="24">
        <v>0</v>
      </c>
      <c r="D801" s="32">
        <v>-116.12</v>
      </c>
      <c r="E801" s="32">
        <v>-8.49</v>
      </c>
      <c r="F801" s="33">
        <v>5.56</v>
      </c>
      <c r="G801" s="23"/>
    </row>
    <row r="802" spans="1:7" x14ac:dyDescent="0.3">
      <c r="A802" s="22"/>
      <c r="B802" s="31" t="s">
        <v>68</v>
      </c>
      <c r="C802" s="24">
        <v>6.8000000000000005E-2</v>
      </c>
      <c r="D802" s="32">
        <v>-116.12</v>
      </c>
      <c r="E802" s="32">
        <v>-9.07</v>
      </c>
      <c r="F802" s="33">
        <v>4.96</v>
      </c>
      <c r="G802" s="23"/>
    </row>
    <row r="803" spans="1:7" x14ac:dyDescent="0.3">
      <c r="A803" s="22">
        <v>101</v>
      </c>
      <c r="B803" s="31">
        <v>96</v>
      </c>
      <c r="C803" s="24">
        <v>0</v>
      </c>
      <c r="D803" s="32">
        <v>-116.12</v>
      </c>
      <c r="E803" s="32">
        <v>-8.6199999999999992</v>
      </c>
      <c r="F803" s="32">
        <v>4.96</v>
      </c>
      <c r="G803" s="23" t="s">
        <v>280</v>
      </c>
    </row>
    <row r="804" spans="1:7" x14ac:dyDescent="0.3">
      <c r="A804" s="22"/>
      <c r="B804" s="31">
        <v>97</v>
      </c>
      <c r="C804" s="24">
        <v>6.8000000000000005E-2</v>
      </c>
      <c r="D804" s="32">
        <v>-116.12</v>
      </c>
      <c r="E804" s="32">
        <v>-9.1999999999999993</v>
      </c>
      <c r="F804" s="32">
        <v>4.3600000000000003</v>
      </c>
      <c r="G804" s="23"/>
    </row>
    <row r="805" spans="1:7" x14ac:dyDescent="0.3">
      <c r="A805" s="22"/>
      <c r="B805" s="31" t="s">
        <v>61</v>
      </c>
      <c r="C805" s="24">
        <v>6.8000000000000005E-2</v>
      </c>
      <c r="D805" s="33">
        <v>-116.12</v>
      </c>
      <c r="E805" s="32">
        <v>-9.1999999999999993</v>
      </c>
      <c r="F805" s="32">
        <v>4.3600000000000003</v>
      </c>
      <c r="G805" s="23"/>
    </row>
    <row r="806" spans="1:7" x14ac:dyDescent="0.3">
      <c r="A806" s="22"/>
      <c r="B806" s="31" t="s">
        <v>62</v>
      </c>
      <c r="C806" s="24">
        <v>0</v>
      </c>
      <c r="D806" s="33">
        <v>-116.12</v>
      </c>
      <c r="E806" s="32">
        <v>-8.6199999999999992</v>
      </c>
      <c r="F806" s="32">
        <v>4.96</v>
      </c>
      <c r="G806" s="23"/>
    </row>
    <row r="807" spans="1:7" x14ac:dyDescent="0.3">
      <c r="A807" s="22"/>
      <c r="B807" s="31" t="s">
        <v>65</v>
      </c>
      <c r="C807" s="24">
        <v>0</v>
      </c>
      <c r="D807" s="32">
        <v>-116.12</v>
      </c>
      <c r="E807" s="33">
        <v>-8.6199999999999992</v>
      </c>
      <c r="F807" s="32">
        <v>4.96</v>
      </c>
      <c r="G807" s="23"/>
    </row>
    <row r="808" spans="1:7" x14ac:dyDescent="0.3">
      <c r="A808" s="22"/>
      <c r="B808" s="31" t="s">
        <v>66</v>
      </c>
      <c r="C808" s="24">
        <v>6.8000000000000005E-2</v>
      </c>
      <c r="D808" s="32">
        <v>-116.12</v>
      </c>
      <c r="E808" s="33">
        <v>-9.1999999999999993</v>
      </c>
      <c r="F808" s="32">
        <v>4.3600000000000003</v>
      </c>
      <c r="G808" s="23"/>
    </row>
    <row r="809" spans="1:7" x14ac:dyDescent="0.3">
      <c r="A809" s="22"/>
      <c r="B809" s="31" t="s">
        <v>67</v>
      </c>
      <c r="C809" s="24">
        <v>0</v>
      </c>
      <c r="D809" s="32">
        <v>-116.12</v>
      </c>
      <c r="E809" s="32">
        <v>-8.6199999999999992</v>
      </c>
      <c r="F809" s="33">
        <v>4.96</v>
      </c>
      <c r="G809" s="23"/>
    </row>
    <row r="810" spans="1:7" x14ac:dyDescent="0.3">
      <c r="A810" s="22"/>
      <c r="B810" s="31" t="s">
        <v>68</v>
      </c>
      <c r="C810" s="24">
        <v>6.8000000000000005E-2</v>
      </c>
      <c r="D810" s="32">
        <v>-116.12</v>
      </c>
      <c r="E810" s="32">
        <v>-9.1999999999999993</v>
      </c>
      <c r="F810" s="33">
        <v>4.3600000000000003</v>
      </c>
      <c r="G810" s="23"/>
    </row>
    <row r="811" spans="1:7" x14ac:dyDescent="0.3">
      <c r="A811" s="22">
        <v>102</v>
      </c>
      <c r="B811" s="31">
        <v>97</v>
      </c>
      <c r="C811" s="24">
        <v>0</v>
      </c>
      <c r="D811" s="32">
        <v>-116.12</v>
      </c>
      <c r="E811" s="32">
        <v>-8.7899999999999991</v>
      </c>
      <c r="F811" s="32">
        <v>4.3600000000000003</v>
      </c>
      <c r="G811" s="23" t="s">
        <v>280</v>
      </c>
    </row>
    <row r="812" spans="1:7" x14ac:dyDescent="0.3">
      <c r="A812" s="22"/>
      <c r="B812" s="31">
        <v>98</v>
      </c>
      <c r="C812" s="24">
        <v>6.8000000000000005E-2</v>
      </c>
      <c r="D812" s="32">
        <v>-116.11</v>
      </c>
      <c r="E812" s="32">
        <v>-9.3699999999999992</v>
      </c>
      <c r="F812" s="32">
        <v>3.74</v>
      </c>
      <c r="G812" s="23"/>
    </row>
    <row r="813" spans="1:7" x14ac:dyDescent="0.3">
      <c r="A813" s="22"/>
      <c r="B813" s="31" t="s">
        <v>61</v>
      </c>
      <c r="C813" s="24">
        <v>6.8000000000000005E-2</v>
      </c>
      <c r="D813" s="33">
        <v>-116.11</v>
      </c>
      <c r="E813" s="32">
        <v>-9.3699999999999992</v>
      </c>
      <c r="F813" s="32">
        <v>3.74</v>
      </c>
      <c r="G813" s="23"/>
    </row>
    <row r="814" spans="1:7" x14ac:dyDescent="0.3">
      <c r="A814" s="22"/>
      <c r="B814" s="31" t="s">
        <v>62</v>
      </c>
      <c r="C814" s="24">
        <v>0</v>
      </c>
      <c r="D814" s="33">
        <v>-116.12</v>
      </c>
      <c r="E814" s="32">
        <v>-8.7899999999999991</v>
      </c>
      <c r="F814" s="32">
        <v>4.3600000000000003</v>
      </c>
      <c r="G814" s="23"/>
    </row>
    <row r="815" spans="1:7" x14ac:dyDescent="0.3">
      <c r="A815" s="22"/>
      <c r="B815" s="31" t="s">
        <v>65</v>
      </c>
      <c r="C815" s="24">
        <v>0</v>
      </c>
      <c r="D815" s="32">
        <v>-116.12</v>
      </c>
      <c r="E815" s="33">
        <v>-8.7899999999999991</v>
      </c>
      <c r="F815" s="32">
        <v>4.3600000000000003</v>
      </c>
      <c r="G815" s="23"/>
    </row>
    <row r="816" spans="1:7" x14ac:dyDescent="0.3">
      <c r="A816" s="22"/>
      <c r="B816" s="31" t="s">
        <v>66</v>
      </c>
      <c r="C816" s="24">
        <v>6.8000000000000005E-2</v>
      </c>
      <c r="D816" s="32">
        <v>-116.11</v>
      </c>
      <c r="E816" s="33">
        <v>-9.3699999999999992</v>
      </c>
      <c r="F816" s="32">
        <v>3.74</v>
      </c>
      <c r="G816" s="23"/>
    </row>
    <row r="817" spans="1:7" x14ac:dyDescent="0.3">
      <c r="A817" s="22"/>
      <c r="B817" s="31" t="s">
        <v>67</v>
      </c>
      <c r="C817" s="24">
        <v>0</v>
      </c>
      <c r="D817" s="32">
        <v>-116.12</v>
      </c>
      <c r="E817" s="32">
        <v>-8.7899999999999991</v>
      </c>
      <c r="F817" s="33">
        <v>4.3600000000000003</v>
      </c>
      <c r="G817" s="23"/>
    </row>
    <row r="818" spans="1:7" x14ac:dyDescent="0.3">
      <c r="A818" s="22"/>
      <c r="B818" s="31" t="s">
        <v>68</v>
      </c>
      <c r="C818" s="24">
        <v>6.8000000000000005E-2</v>
      </c>
      <c r="D818" s="32">
        <v>-116.11</v>
      </c>
      <c r="E818" s="32">
        <v>-9.3699999999999992</v>
      </c>
      <c r="F818" s="33">
        <v>3.74</v>
      </c>
      <c r="G818" s="23"/>
    </row>
    <row r="819" spans="1:7" x14ac:dyDescent="0.3">
      <c r="A819" s="22">
        <v>103</v>
      </c>
      <c r="B819" s="31">
        <v>98</v>
      </c>
      <c r="C819" s="24">
        <v>0</v>
      </c>
      <c r="D819" s="32">
        <v>-116.11</v>
      </c>
      <c r="E819" s="32">
        <v>-8.98</v>
      </c>
      <c r="F819" s="32">
        <v>3.74</v>
      </c>
      <c r="G819" s="23" t="s">
        <v>280</v>
      </c>
    </row>
    <row r="820" spans="1:7" x14ac:dyDescent="0.3">
      <c r="A820" s="22"/>
      <c r="B820" s="31">
        <v>99</v>
      </c>
      <c r="C820" s="24">
        <v>6.8000000000000005E-2</v>
      </c>
      <c r="D820" s="32">
        <v>-116.11</v>
      </c>
      <c r="E820" s="32">
        <v>-9.56</v>
      </c>
      <c r="F820" s="32">
        <v>3.1</v>
      </c>
      <c r="G820" s="23"/>
    </row>
    <row r="821" spans="1:7" x14ac:dyDescent="0.3">
      <c r="A821" s="22"/>
      <c r="B821" s="31" t="s">
        <v>61</v>
      </c>
      <c r="C821" s="24">
        <v>6.8000000000000005E-2</v>
      </c>
      <c r="D821" s="33">
        <v>-116.11</v>
      </c>
      <c r="E821" s="32">
        <v>-9.56</v>
      </c>
      <c r="F821" s="32">
        <v>3.1</v>
      </c>
      <c r="G821" s="23"/>
    </row>
    <row r="822" spans="1:7" x14ac:dyDescent="0.3">
      <c r="A822" s="22"/>
      <c r="B822" s="31" t="s">
        <v>62</v>
      </c>
      <c r="C822" s="24">
        <v>0</v>
      </c>
      <c r="D822" s="33">
        <v>-116.11</v>
      </c>
      <c r="E822" s="32">
        <v>-8.98</v>
      </c>
      <c r="F822" s="32">
        <v>3.74</v>
      </c>
      <c r="G822" s="23"/>
    </row>
    <row r="823" spans="1:7" x14ac:dyDescent="0.3">
      <c r="A823" s="22"/>
      <c r="B823" s="31" t="s">
        <v>65</v>
      </c>
      <c r="C823" s="24">
        <v>0</v>
      </c>
      <c r="D823" s="32">
        <v>-116.11</v>
      </c>
      <c r="E823" s="33">
        <v>-8.98</v>
      </c>
      <c r="F823" s="32">
        <v>3.74</v>
      </c>
      <c r="G823" s="23"/>
    </row>
    <row r="824" spans="1:7" x14ac:dyDescent="0.3">
      <c r="A824" s="22"/>
      <c r="B824" s="31" t="s">
        <v>66</v>
      </c>
      <c r="C824" s="24">
        <v>6.8000000000000005E-2</v>
      </c>
      <c r="D824" s="32">
        <v>-116.11</v>
      </c>
      <c r="E824" s="33">
        <v>-9.56</v>
      </c>
      <c r="F824" s="32">
        <v>3.1</v>
      </c>
      <c r="G824" s="23"/>
    </row>
    <row r="825" spans="1:7" x14ac:dyDescent="0.3">
      <c r="A825" s="22"/>
      <c r="B825" s="31" t="s">
        <v>67</v>
      </c>
      <c r="C825" s="24">
        <v>0</v>
      </c>
      <c r="D825" s="32">
        <v>-116.11</v>
      </c>
      <c r="E825" s="32">
        <v>-8.98</v>
      </c>
      <c r="F825" s="33">
        <v>3.74</v>
      </c>
      <c r="G825" s="23"/>
    </row>
    <row r="826" spans="1:7" x14ac:dyDescent="0.3">
      <c r="A826" s="22"/>
      <c r="B826" s="31" t="s">
        <v>68</v>
      </c>
      <c r="C826" s="24">
        <v>6.8000000000000005E-2</v>
      </c>
      <c r="D826" s="32">
        <v>-116.11</v>
      </c>
      <c r="E826" s="32">
        <v>-9.56</v>
      </c>
      <c r="F826" s="33">
        <v>3.1</v>
      </c>
      <c r="G826" s="23"/>
    </row>
    <row r="827" spans="1:7" x14ac:dyDescent="0.3">
      <c r="A827" s="22">
        <v>104</v>
      </c>
      <c r="B827" s="31">
        <v>99</v>
      </c>
      <c r="C827" s="24">
        <v>0</v>
      </c>
      <c r="D827" s="32">
        <v>-116.11</v>
      </c>
      <c r="E827" s="32">
        <v>-9.19</v>
      </c>
      <c r="F827" s="32">
        <v>3.1</v>
      </c>
      <c r="G827" s="23" t="s">
        <v>280</v>
      </c>
    </row>
    <row r="828" spans="1:7" x14ac:dyDescent="0.3">
      <c r="A828" s="22"/>
      <c r="B828" s="31">
        <v>100</v>
      </c>
      <c r="C828" s="24">
        <v>6.8000000000000005E-2</v>
      </c>
      <c r="D828" s="32">
        <v>-116.1</v>
      </c>
      <c r="E828" s="32">
        <v>-9.76</v>
      </c>
      <c r="F828" s="32">
        <v>2.46</v>
      </c>
      <c r="G828" s="23"/>
    </row>
    <row r="829" spans="1:7" x14ac:dyDescent="0.3">
      <c r="A829" s="22"/>
      <c r="B829" s="31" t="s">
        <v>61</v>
      </c>
      <c r="C829" s="24">
        <v>6.8000000000000005E-2</v>
      </c>
      <c r="D829" s="33">
        <v>-116.1</v>
      </c>
      <c r="E829" s="32">
        <v>-9.76</v>
      </c>
      <c r="F829" s="32">
        <v>2.46</v>
      </c>
      <c r="G829" s="23"/>
    </row>
    <row r="830" spans="1:7" x14ac:dyDescent="0.3">
      <c r="A830" s="22"/>
      <c r="B830" s="31" t="s">
        <v>62</v>
      </c>
      <c r="C830" s="24">
        <v>0</v>
      </c>
      <c r="D830" s="33">
        <v>-116.11</v>
      </c>
      <c r="E830" s="32">
        <v>-9.19</v>
      </c>
      <c r="F830" s="32">
        <v>3.1</v>
      </c>
      <c r="G830" s="23"/>
    </row>
    <row r="831" spans="1:7" x14ac:dyDescent="0.3">
      <c r="A831" s="22"/>
      <c r="B831" s="31" t="s">
        <v>65</v>
      </c>
      <c r="C831" s="24">
        <v>0</v>
      </c>
      <c r="D831" s="32">
        <v>-116.11</v>
      </c>
      <c r="E831" s="33">
        <v>-9.19</v>
      </c>
      <c r="F831" s="32">
        <v>3.1</v>
      </c>
      <c r="G831" s="23"/>
    </row>
    <row r="832" spans="1:7" x14ac:dyDescent="0.3">
      <c r="A832" s="22"/>
      <c r="B832" s="31" t="s">
        <v>66</v>
      </c>
      <c r="C832" s="24">
        <v>6.8000000000000005E-2</v>
      </c>
      <c r="D832" s="32">
        <v>-116.1</v>
      </c>
      <c r="E832" s="33">
        <v>-9.76</v>
      </c>
      <c r="F832" s="32">
        <v>2.46</v>
      </c>
      <c r="G832" s="23"/>
    </row>
    <row r="833" spans="1:7" x14ac:dyDescent="0.3">
      <c r="A833" s="22"/>
      <c r="B833" s="31" t="s">
        <v>67</v>
      </c>
      <c r="C833" s="24">
        <v>0</v>
      </c>
      <c r="D833" s="32">
        <v>-116.11</v>
      </c>
      <c r="E833" s="32">
        <v>-9.19</v>
      </c>
      <c r="F833" s="33">
        <v>3.1</v>
      </c>
      <c r="G833" s="23"/>
    </row>
    <row r="834" spans="1:7" x14ac:dyDescent="0.3">
      <c r="A834" s="22"/>
      <c r="B834" s="31" t="s">
        <v>68</v>
      </c>
      <c r="C834" s="24">
        <v>6.8000000000000005E-2</v>
      </c>
      <c r="D834" s="32">
        <v>-116.1</v>
      </c>
      <c r="E834" s="32">
        <v>-9.76</v>
      </c>
      <c r="F834" s="33">
        <v>2.46</v>
      </c>
      <c r="G834" s="23"/>
    </row>
    <row r="835" spans="1:7" x14ac:dyDescent="0.3">
      <c r="A835" s="22">
        <v>105</v>
      </c>
      <c r="B835" s="31">
        <v>100</v>
      </c>
      <c r="C835" s="24">
        <v>0</v>
      </c>
      <c r="D835" s="32">
        <v>-116.1</v>
      </c>
      <c r="E835" s="32">
        <v>-9.4</v>
      </c>
      <c r="F835" s="32">
        <v>2.46</v>
      </c>
      <c r="G835" s="23" t="s">
        <v>280</v>
      </c>
    </row>
    <row r="836" spans="1:7" x14ac:dyDescent="0.3">
      <c r="A836" s="22"/>
      <c r="B836" s="31">
        <v>101</v>
      </c>
      <c r="C836" s="24">
        <v>6.8000000000000005E-2</v>
      </c>
      <c r="D836" s="32">
        <v>-116.1</v>
      </c>
      <c r="E836" s="32">
        <v>-9.9700000000000006</v>
      </c>
      <c r="F836" s="32">
        <v>1.8</v>
      </c>
      <c r="G836" s="23"/>
    </row>
    <row r="837" spans="1:7" x14ac:dyDescent="0.3">
      <c r="A837" s="22"/>
      <c r="B837" s="31" t="s">
        <v>61</v>
      </c>
      <c r="C837" s="24">
        <v>6.8000000000000005E-2</v>
      </c>
      <c r="D837" s="33">
        <v>-116.1</v>
      </c>
      <c r="E837" s="32">
        <v>-9.9700000000000006</v>
      </c>
      <c r="F837" s="32">
        <v>1.8</v>
      </c>
      <c r="G837" s="23"/>
    </row>
    <row r="838" spans="1:7" x14ac:dyDescent="0.3">
      <c r="A838" s="22"/>
      <c r="B838" s="31" t="s">
        <v>62</v>
      </c>
      <c r="C838" s="24">
        <v>0</v>
      </c>
      <c r="D838" s="33">
        <v>-116.1</v>
      </c>
      <c r="E838" s="32">
        <v>-9.4</v>
      </c>
      <c r="F838" s="32">
        <v>2.46</v>
      </c>
      <c r="G838" s="23"/>
    </row>
    <row r="839" spans="1:7" x14ac:dyDescent="0.3">
      <c r="A839" s="22"/>
      <c r="B839" s="31" t="s">
        <v>65</v>
      </c>
      <c r="C839" s="24">
        <v>0</v>
      </c>
      <c r="D839" s="32">
        <v>-116.1</v>
      </c>
      <c r="E839" s="33">
        <v>-9.4</v>
      </c>
      <c r="F839" s="32">
        <v>2.46</v>
      </c>
      <c r="G839" s="23"/>
    </row>
    <row r="840" spans="1:7" x14ac:dyDescent="0.3">
      <c r="A840" s="22"/>
      <c r="B840" s="31" t="s">
        <v>66</v>
      </c>
      <c r="C840" s="24">
        <v>6.8000000000000005E-2</v>
      </c>
      <c r="D840" s="32">
        <v>-116.1</v>
      </c>
      <c r="E840" s="33">
        <v>-9.9700000000000006</v>
      </c>
      <c r="F840" s="32">
        <v>1.8</v>
      </c>
      <c r="G840" s="23"/>
    </row>
    <row r="841" spans="1:7" x14ac:dyDescent="0.3">
      <c r="A841" s="22"/>
      <c r="B841" s="31" t="s">
        <v>67</v>
      </c>
      <c r="C841" s="24">
        <v>0</v>
      </c>
      <c r="D841" s="32">
        <v>-116.1</v>
      </c>
      <c r="E841" s="32">
        <v>-9.4</v>
      </c>
      <c r="F841" s="33">
        <v>2.46</v>
      </c>
      <c r="G841" s="23"/>
    </row>
    <row r="842" spans="1:7" x14ac:dyDescent="0.3">
      <c r="A842" s="22"/>
      <c r="B842" s="31" t="s">
        <v>68</v>
      </c>
      <c r="C842" s="24">
        <v>6.8000000000000005E-2</v>
      </c>
      <c r="D842" s="32">
        <v>-116.1</v>
      </c>
      <c r="E842" s="32">
        <v>-9.9700000000000006</v>
      </c>
      <c r="F842" s="33">
        <v>1.8</v>
      </c>
      <c r="G842" s="23"/>
    </row>
    <row r="843" spans="1:7" x14ac:dyDescent="0.3">
      <c r="A843" s="22">
        <v>106</v>
      </c>
      <c r="B843" s="31">
        <v>101</v>
      </c>
      <c r="C843" s="24">
        <v>0</v>
      </c>
      <c r="D843" s="32">
        <v>-116.1</v>
      </c>
      <c r="E843" s="32">
        <v>-9.6300000000000008</v>
      </c>
      <c r="F843" s="32">
        <v>1.8</v>
      </c>
      <c r="G843" s="23" t="s">
        <v>280</v>
      </c>
    </row>
    <row r="844" spans="1:7" x14ac:dyDescent="0.3">
      <c r="A844" s="22"/>
      <c r="B844" s="31">
        <v>102</v>
      </c>
      <c r="C844" s="24">
        <v>6.8000000000000005E-2</v>
      </c>
      <c r="D844" s="32">
        <v>-116.1</v>
      </c>
      <c r="E844" s="32">
        <v>-10.199999999999999</v>
      </c>
      <c r="F844" s="32">
        <v>1.1200000000000001</v>
      </c>
      <c r="G844" s="23"/>
    </row>
    <row r="845" spans="1:7" x14ac:dyDescent="0.3">
      <c r="A845" s="22"/>
      <c r="B845" s="31" t="s">
        <v>61</v>
      </c>
      <c r="C845" s="24">
        <v>6.8000000000000005E-2</v>
      </c>
      <c r="D845" s="33">
        <v>-116.1</v>
      </c>
      <c r="E845" s="32">
        <v>-10.199999999999999</v>
      </c>
      <c r="F845" s="32">
        <v>1.1200000000000001</v>
      </c>
      <c r="G845" s="23"/>
    </row>
    <row r="846" spans="1:7" x14ac:dyDescent="0.3">
      <c r="A846" s="22"/>
      <c r="B846" s="31" t="s">
        <v>62</v>
      </c>
      <c r="C846" s="24">
        <v>0</v>
      </c>
      <c r="D846" s="33">
        <v>-116.1</v>
      </c>
      <c r="E846" s="32">
        <v>-9.6300000000000008</v>
      </c>
      <c r="F846" s="32">
        <v>1.8</v>
      </c>
      <c r="G846" s="23"/>
    </row>
    <row r="847" spans="1:7" x14ac:dyDescent="0.3">
      <c r="A847" s="22"/>
      <c r="B847" s="31" t="s">
        <v>65</v>
      </c>
      <c r="C847" s="24">
        <v>0</v>
      </c>
      <c r="D847" s="32">
        <v>-116.1</v>
      </c>
      <c r="E847" s="33">
        <v>-9.6300000000000008</v>
      </c>
      <c r="F847" s="32">
        <v>1.8</v>
      </c>
      <c r="G847" s="23"/>
    </row>
    <row r="848" spans="1:7" x14ac:dyDescent="0.3">
      <c r="A848" s="22"/>
      <c r="B848" s="31" t="s">
        <v>66</v>
      </c>
      <c r="C848" s="24">
        <v>6.8000000000000005E-2</v>
      </c>
      <c r="D848" s="32">
        <v>-116.1</v>
      </c>
      <c r="E848" s="33">
        <v>-10.199999999999999</v>
      </c>
      <c r="F848" s="32">
        <v>1.1200000000000001</v>
      </c>
      <c r="G848" s="23"/>
    </row>
    <row r="849" spans="1:7" x14ac:dyDescent="0.3">
      <c r="A849" s="22"/>
      <c r="B849" s="31" t="s">
        <v>67</v>
      </c>
      <c r="C849" s="24">
        <v>0</v>
      </c>
      <c r="D849" s="32">
        <v>-116.1</v>
      </c>
      <c r="E849" s="32">
        <v>-9.6300000000000008</v>
      </c>
      <c r="F849" s="33">
        <v>1.8</v>
      </c>
      <c r="G849" s="23"/>
    </row>
    <row r="850" spans="1:7" x14ac:dyDescent="0.3">
      <c r="A850" s="22"/>
      <c r="B850" s="31" t="s">
        <v>68</v>
      </c>
      <c r="C850" s="24">
        <v>6.8000000000000005E-2</v>
      </c>
      <c r="D850" s="32">
        <v>-116.1</v>
      </c>
      <c r="E850" s="32">
        <v>-10.199999999999999</v>
      </c>
      <c r="F850" s="33">
        <v>1.1200000000000001</v>
      </c>
      <c r="G850" s="23"/>
    </row>
    <row r="851" spans="1:7" x14ac:dyDescent="0.3">
      <c r="A851" s="22">
        <v>107</v>
      </c>
      <c r="B851" s="31">
        <v>102</v>
      </c>
      <c r="C851" s="24">
        <v>0</v>
      </c>
      <c r="D851" s="32">
        <v>-116.1</v>
      </c>
      <c r="E851" s="32">
        <v>-9.8699999999999992</v>
      </c>
      <c r="F851" s="32">
        <v>1.1200000000000001</v>
      </c>
      <c r="G851" s="23" t="s">
        <v>280</v>
      </c>
    </row>
    <row r="852" spans="1:7" x14ac:dyDescent="0.3">
      <c r="A852" s="22"/>
      <c r="B852" s="31">
        <v>103</v>
      </c>
      <c r="C852" s="24">
        <v>6.8000000000000005E-2</v>
      </c>
      <c r="D852" s="32">
        <v>-116.09</v>
      </c>
      <c r="E852" s="32">
        <v>-10.44</v>
      </c>
      <c r="F852" s="32">
        <v>0.43</v>
      </c>
      <c r="G852" s="23"/>
    </row>
    <row r="853" spans="1:7" x14ac:dyDescent="0.3">
      <c r="A853" s="22"/>
      <c r="B853" s="31" t="s">
        <v>61</v>
      </c>
      <c r="C853" s="24">
        <v>6.8000000000000005E-2</v>
      </c>
      <c r="D853" s="33">
        <v>-116.09</v>
      </c>
      <c r="E853" s="32">
        <v>-10.44</v>
      </c>
      <c r="F853" s="32">
        <v>0.43</v>
      </c>
      <c r="G853" s="23"/>
    </row>
    <row r="854" spans="1:7" x14ac:dyDescent="0.3">
      <c r="A854" s="22"/>
      <c r="B854" s="31" t="s">
        <v>62</v>
      </c>
      <c r="C854" s="24">
        <v>0</v>
      </c>
      <c r="D854" s="33">
        <v>-116.1</v>
      </c>
      <c r="E854" s="32">
        <v>-9.8699999999999992</v>
      </c>
      <c r="F854" s="32">
        <v>1.1200000000000001</v>
      </c>
      <c r="G854" s="23"/>
    </row>
    <row r="855" spans="1:7" x14ac:dyDescent="0.3">
      <c r="A855" s="22"/>
      <c r="B855" s="31" t="s">
        <v>65</v>
      </c>
      <c r="C855" s="24">
        <v>0</v>
      </c>
      <c r="D855" s="32">
        <v>-116.1</v>
      </c>
      <c r="E855" s="33">
        <v>-9.8699999999999992</v>
      </c>
      <c r="F855" s="32">
        <v>1.1200000000000001</v>
      </c>
      <c r="G855" s="23"/>
    </row>
    <row r="856" spans="1:7" x14ac:dyDescent="0.3">
      <c r="A856" s="22"/>
      <c r="B856" s="31" t="s">
        <v>66</v>
      </c>
      <c r="C856" s="24">
        <v>6.8000000000000005E-2</v>
      </c>
      <c r="D856" s="32">
        <v>-116.09</v>
      </c>
      <c r="E856" s="33">
        <v>-10.44</v>
      </c>
      <c r="F856" s="32">
        <v>0.43</v>
      </c>
      <c r="G856" s="23"/>
    </row>
    <row r="857" spans="1:7" x14ac:dyDescent="0.3">
      <c r="A857" s="22"/>
      <c r="B857" s="31" t="s">
        <v>67</v>
      </c>
      <c r="C857" s="24">
        <v>0</v>
      </c>
      <c r="D857" s="32">
        <v>-116.1</v>
      </c>
      <c r="E857" s="32">
        <v>-9.8699999999999992</v>
      </c>
      <c r="F857" s="33">
        <v>1.1200000000000001</v>
      </c>
      <c r="G857" s="23"/>
    </row>
    <row r="858" spans="1:7" x14ac:dyDescent="0.3">
      <c r="A858" s="22"/>
      <c r="B858" s="31" t="s">
        <v>68</v>
      </c>
      <c r="C858" s="24">
        <v>6.8000000000000005E-2</v>
      </c>
      <c r="D858" s="32">
        <v>-116.09</v>
      </c>
      <c r="E858" s="32">
        <v>-10.44</v>
      </c>
      <c r="F858" s="33">
        <v>0.43</v>
      </c>
      <c r="G858" s="23"/>
    </row>
    <row r="859" spans="1:7" x14ac:dyDescent="0.3">
      <c r="A859" s="22">
        <v>108</v>
      </c>
      <c r="B859" s="31">
        <v>103</v>
      </c>
      <c r="C859" s="24">
        <v>0</v>
      </c>
      <c r="D859" s="32">
        <v>-116.1</v>
      </c>
      <c r="E859" s="32">
        <v>-10.130000000000001</v>
      </c>
      <c r="F859" s="32">
        <v>0.43</v>
      </c>
      <c r="G859" s="23" t="s">
        <v>280</v>
      </c>
    </row>
    <row r="860" spans="1:7" x14ac:dyDescent="0.3">
      <c r="A860" s="22"/>
      <c r="B860" s="31">
        <v>104</v>
      </c>
      <c r="C860" s="24">
        <v>6.8000000000000005E-2</v>
      </c>
      <c r="D860" s="32">
        <v>-116.09</v>
      </c>
      <c r="E860" s="32">
        <v>-10.7</v>
      </c>
      <c r="F860" s="32">
        <v>-0.28000000000000003</v>
      </c>
      <c r="G860" s="23"/>
    </row>
    <row r="861" spans="1:7" x14ac:dyDescent="0.3">
      <c r="A861" s="22"/>
      <c r="B861" s="31" t="s">
        <v>61</v>
      </c>
      <c r="C861" s="24">
        <v>6.8000000000000005E-2</v>
      </c>
      <c r="D861" s="33">
        <v>-116.09</v>
      </c>
      <c r="E861" s="32">
        <v>-10.7</v>
      </c>
      <c r="F861" s="32">
        <v>-0.28000000000000003</v>
      </c>
      <c r="G861" s="23"/>
    </row>
    <row r="862" spans="1:7" x14ac:dyDescent="0.3">
      <c r="A862" s="22"/>
      <c r="B862" s="31" t="s">
        <v>62</v>
      </c>
      <c r="C862" s="24">
        <v>0</v>
      </c>
      <c r="D862" s="33">
        <v>-116.1</v>
      </c>
      <c r="E862" s="32">
        <v>-10.130000000000001</v>
      </c>
      <c r="F862" s="32">
        <v>0.43</v>
      </c>
      <c r="G862" s="23"/>
    </row>
    <row r="863" spans="1:7" x14ac:dyDescent="0.3">
      <c r="A863" s="22"/>
      <c r="B863" s="31" t="s">
        <v>65</v>
      </c>
      <c r="C863" s="24">
        <v>0</v>
      </c>
      <c r="D863" s="32">
        <v>-116.1</v>
      </c>
      <c r="E863" s="33">
        <v>-10.130000000000001</v>
      </c>
      <c r="F863" s="32">
        <v>0.43</v>
      </c>
      <c r="G863" s="23"/>
    </row>
    <row r="864" spans="1:7" x14ac:dyDescent="0.3">
      <c r="A864" s="22"/>
      <c r="B864" s="31" t="s">
        <v>66</v>
      </c>
      <c r="C864" s="24">
        <v>6.8000000000000005E-2</v>
      </c>
      <c r="D864" s="32">
        <v>-116.09</v>
      </c>
      <c r="E864" s="33">
        <v>-10.7</v>
      </c>
      <c r="F864" s="32">
        <v>-0.28000000000000003</v>
      </c>
      <c r="G864" s="23"/>
    </row>
    <row r="865" spans="1:7" x14ac:dyDescent="0.3">
      <c r="A865" s="22"/>
      <c r="B865" s="31" t="s">
        <v>67</v>
      </c>
      <c r="C865" s="24">
        <v>0</v>
      </c>
      <c r="D865" s="32">
        <v>-116.1</v>
      </c>
      <c r="E865" s="32">
        <v>-10.130000000000001</v>
      </c>
      <c r="F865" s="33">
        <v>0.43</v>
      </c>
      <c r="G865" s="23"/>
    </row>
    <row r="866" spans="1:7" x14ac:dyDescent="0.3">
      <c r="A866" s="22"/>
      <c r="B866" s="31" t="s">
        <v>68</v>
      </c>
      <c r="C866" s="24">
        <v>6.8000000000000005E-2</v>
      </c>
      <c r="D866" s="32">
        <v>-116.09</v>
      </c>
      <c r="E866" s="32">
        <v>-10.7</v>
      </c>
      <c r="F866" s="33">
        <v>-0.28000000000000003</v>
      </c>
      <c r="G866" s="23"/>
    </row>
    <row r="867" spans="1:7" x14ac:dyDescent="0.3">
      <c r="A867" s="22">
        <v>109</v>
      </c>
      <c r="B867" s="31">
        <v>104</v>
      </c>
      <c r="C867" s="24">
        <v>0</v>
      </c>
      <c r="D867" s="32">
        <v>-116.09</v>
      </c>
      <c r="E867" s="32">
        <v>-10.42</v>
      </c>
      <c r="F867" s="32">
        <v>-0.28000000000000003</v>
      </c>
      <c r="G867" s="23" t="s">
        <v>280</v>
      </c>
    </row>
    <row r="868" spans="1:7" x14ac:dyDescent="0.3">
      <c r="A868" s="22"/>
      <c r="B868" s="31">
        <v>105</v>
      </c>
      <c r="C868" s="24">
        <v>6.8000000000000005E-2</v>
      </c>
      <c r="D868" s="32">
        <v>-116.09</v>
      </c>
      <c r="E868" s="32">
        <v>-10.98</v>
      </c>
      <c r="F868" s="32">
        <v>-1.01</v>
      </c>
      <c r="G868" s="23"/>
    </row>
    <row r="869" spans="1:7" x14ac:dyDescent="0.3">
      <c r="A869" s="22"/>
      <c r="B869" s="31" t="s">
        <v>61</v>
      </c>
      <c r="C869" s="24">
        <v>6.8000000000000005E-2</v>
      </c>
      <c r="D869" s="33">
        <v>-116.09</v>
      </c>
      <c r="E869" s="32">
        <v>-10.98</v>
      </c>
      <c r="F869" s="32">
        <v>-1.01</v>
      </c>
      <c r="G869" s="23"/>
    </row>
    <row r="870" spans="1:7" x14ac:dyDescent="0.3">
      <c r="A870" s="22"/>
      <c r="B870" s="31" t="s">
        <v>62</v>
      </c>
      <c r="C870" s="24">
        <v>0</v>
      </c>
      <c r="D870" s="33">
        <v>-116.09</v>
      </c>
      <c r="E870" s="32">
        <v>-10.42</v>
      </c>
      <c r="F870" s="32">
        <v>-0.28000000000000003</v>
      </c>
      <c r="G870" s="23"/>
    </row>
    <row r="871" spans="1:7" x14ac:dyDescent="0.3">
      <c r="A871" s="22"/>
      <c r="B871" s="31" t="s">
        <v>65</v>
      </c>
      <c r="C871" s="24">
        <v>0</v>
      </c>
      <c r="D871" s="32">
        <v>-116.09</v>
      </c>
      <c r="E871" s="33">
        <v>-10.42</v>
      </c>
      <c r="F871" s="32">
        <v>-0.28000000000000003</v>
      </c>
      <c r="G871" s="23"/>
    </row>
    <row r="872" spans="1:7" x14ac:dyDescent="0.3">
      <c r="A872" s="22"/>
      <c r="B872" s="31" t="s">
        <v>66</v>
      </c>
      <c r="C872" s="24">
        <v>6.8000000000000005E-2</v>
      </c>
      <c r="D872" s="32">
        <v>-116.09</v>
      </c>
      <c r="E872" s="33">
        <v>-10.98</v>
      </c>
      <c r="F872" s="32">
        <v>-1.01</v>
      </c>
      <c r="G872" s="23"/>
    </row>
    <row r="873" spans="1:7" x14ac:dyDescent="0.3">
      <c r="A873" s="22"/>
      <c r="B873" s="31" t="s">
        <v>67</v>
      </c>
      <c r="C873" s="24">
        <v>0</v>
      </c>
      <c r="D873" s="32">
        <v>-116.09</v>
      </c>
      <c r="E873" s="32">
        <v>-10.42</v>
      </c>
      <c r="F873" s="33">
        <v>-0.28000000000000003</v>
      </c>
      <c r="G873" s="23"/>
    </row>
    <row r="874" spans="1:7" x14ac:dyDescent="0.3">
      <c r="A874" s="22"/>
      <c r="B874" s="31" t="s">
        <v>68</v>
      </c>
      <c r="C874" s="24">
        <v>6.8000000000000005E-2</v>
      </c>
      <c r="D874" s="32">
        <v>-116.09</v>
      </c>
      <c r="E874" s="32">
        <v>-10.98</v>
      </c>
      <c r="F874" s="33">
        <v>-1.01</v>
      </c>
      <c r="G874" s="23"/>
    </row>
    <row r="875" spans="1:7" x14ac:dyDescent="0.3">
      <c r="A875" s="22">
        <v>110</v>
      </c>
      <c r="B875" s="31">
        <v>105</v>
      </c>
      <c r="C875" s="24">
        <v>0</v>
      </c>
      <c r="D875" s="32">
        <v>-116.09</v>
      </c>
      <c r="E875" s="32">
        <v>-10.76</v>
      </c>
      <c r="F875" s="32">
        <v>-1.01</v>
      </c>
      <c r="G875" s="23" t="s">
        <v>280</v>
      </c>
    </row>
    <row r="876" spans="1:7" x14ac:dyDescent="0.3">
      <c r="A876" s="22"/>
      <c r="B876" s="31">
        <v>106</v>
      </c>
      <c r="C876" s="24">
        <v>6.8000000000000005E-2</v>
      </c>
      <c r="D876" s="32">
        <v>-116.09</v>
      </c>
      <c r="E876" s="32">
        <v>-11.32</v>
      </c>
      <c r="F876" s="32">
        <v>-1.76</v>
      </c>
      <c r="G876" s="23"/>
    </row>
    <row r="877" spans="1:7" x14ac:dyDescent="0.3">
      <c r="A877" s="22"/>
      <c r="B877" s="31" t="s">
        <v>61</v>
      </c>
      <c r="C877" s="24">
        <v>6.8000000000000005E-2</v>
      </c>
      <c r="D877" s="33">
        <v>-116.09</v>
      </c>
      <c r="E877" s="32">
        <v>-11.32</v>
      </c>
      <c r="F877" s="32">
        <v>-1.76</v>
      </c>
      <c r="G877" s="23"/>
    </row>
    <row r="878" spans="1:7" x14ac:dyDescent="0.3">
      <c r="A878" s="22"/>
      <c r="B878" s="31" t="s">
        <v>62</v>
      </c>
      <c r="C878" s="24">
        <v>0</v>
      </c>
      <c r="D878" s="33">
        <v>-116.09</v>
      </c>
      <c r="E878" s="32">
        <v>-10.76</v>
      </c>
      <c r="F878" s="32">
        <v>-1.01</v>
      </c>
      <c r="G878" s="23"/>
    </row>
    <row r="879" spans="1:7" x14ac:dyDescent="0.3">
      <c r="A879" s="22"/>
      <c r="B879" s="31" t="s">
        <v>65</v>
      </c>
      <c r="C879" s="24">
        <v>0</v>
      </c>
      <c r="D879" s="32">
        <v>-116.09</v>
      </c>
      <c r="E879" s="33">
        <v>-10.76</v>
      </c>
      <c r="F879" s="32">
        <v>-1.01</v>
      </c>
      <c r="G879" s="23"/>
    </row>
    <row r="880" spans="1:7" x14ac:dyDescent="0.3">
      <c r="A880" s="22"/>
      <c r="B880" s="31" t="s">
        <v>66</v>
      </c>
      <c r="C880" s="24">
        <v>6.8000000000000005E-2</v>
      </c>
      <c r="D880" s="32">
        <v>-116.09</v>
      </c>
      <c r="E880" s="33">
        <v>-11.32</v>
      </c>
      <c r="F880" s="32">
        <v>-1.76</v>
      </c>
      <c r="G880" s="23"/>
    </row>
    <row r="881" spans="1:7" x14ac:dyDescent="0.3">
      <c r="A881" s="22"/>
      <c r="B881" s="31" t="s">
        <v>67</v>
      </c>
      <c r="C881" s="24">
        <v>0</v>
      </c>
      <c r="D881" s="32">
        <v>-116.09</v>
      </c>
      <c r="E881" s="32">
        <v>-10.76</v>
      </c>
      <c r="F881" s="33">
        <v>-1.01</v>
      </c>
      <c r="G881" s="23"/>
    </row>
    <row r="882" spans="1:7" x14ac:dyDescent="0.3">
      <c r="A882" s="22"/>
      <c r="B882" s="31" t="s">
        <v>68</v>
      </c>
      <c r="C882" s="24">
        <v>6.8000000000000005E-2</v>
      </c>
      <c r="D882" s="32">
        <v>-116.09</v>
      </c>
      <c r="E882" s="32">
        <v>-11.32</v>
      </c>
      <c r="F882" s="33">
        <v>-1.76</v>
      </c>
      <c r="G882" s="23"/>
    </row>
    <row r="883" spans="1:7" x14ac:dyDescent="0.3">
      <c r="A883" s="22">
        <v>111</v>
      </c>
      <c r="B883" s="31">
        <v>106</v>
      </c>
      <c r="C883" s="24">
        <v>0</v>
      </c>
      <c r="D883" s="32">
        <v>-116.09</v>
      </c>
      <c r="E883" s="32">
        <v>-11.22</v>
      </c>
      <c r="F883" s="32">
        <v>-1.76</v>
      </c>
      <c r="G883" s="23" t="s">
        <v>280</v>
      </c>
    </row>
    <row r="884" spans="1:7" x14ac:dyDescent="0.3">
      <c r="A884" s="22"/>
      <c r="B884" s="31">
        <v>232</v>
      </c>
      <c r="C884" s="24">
        <v>8.0000000000000002E-3</v>
      </c>
      <c r="D884" s="32">
        <v>-116.09</v>
      </c>
      <c r="E884" s="32">
        <v>-11.28</v>
      </c>
      <c r="F884" s="32">
        <v>-1.86</v>
      </c>
      <c r="G884" s="23"/>
    </row>
    <row r="885" spans="1:7" x14ac:dyDescent="0.3">
      <c r="A885" s="22"/>
      <c r="B885" s="31" t="s">
        <v>61</v>
      </c>
      <c r="C885" s="24">
        <v>8.0000000000000002E-3</v>
      </c>
      <c r="D885" s="33">
        <v>-116.09</v>
      </c>
      <c r="E885" s="32">
        <v>-11.28</v>
      </c>
      <c r="F885" s="32">
        <v>-1.86</v>
      </c>
      <c r="G885" s="23"/>
    </row>
    <row r="886" spans="1:7" x14ac:dyDescent="0.3">
      <c r="A886" s="22"/>
      <c r="B886" s="31" t="s">
        <v>62</v>
      </c>
      <c r="C886" s="24">
        <v>0</v>
      </c>
      <c r="D886" s="33">
        <v>-116.09</v>
      </c>
      <c r="E886" s="32">
        <v>-11.22</v>
      </c>
      <c r="F886" s="32">
        <v>-1.76</v>
      </c>
      <c r="G886" s="23"/>
    </row>
    <row r="887" spans="1:7" x14ac:dyDescent="0.3">
      <c r="A887" s="22"/>
      <c r="B887" s="31" t="s">
        <v>65</v>
      </c>
      <c r="C887" s="24">
        <v>0</v>
      </c>
      <c r="D887" s="32">
        <v>-116.09</v>
      </c>
      <c r="E887" s="33">
        <v>-11.22</v>
      </c>
      <c r="F887" s="32">
        <v>-1.76</v>
      </c>
      <c r="G887" s="23"/>
    </row>
    <row r="888" spans="1:7" x14ac:dyDescent="0.3">
      <c r="A888" s="22"/>
      <c r="B888" s="31" t="s">
        <v>66</v>
      </c>
      <c r="C888" s="24">
        <v>8.0000000000000002E-3</v>
      </c>
      <c r="D888" s="32">
        <v>-116.09</v>
      </c>
      <c r="E888" s="33">
        <v>-11.28</v>
      </c>
      <c r="F888" s="32">
        <v>-1.86</v>
      </c>
      <c r="G888" s="23"/>
    </row>
    <row r="889" spans="1:7" x14ac:dyDescent="0.3">
      <c r="A889" s="22"/>
      <c r="B889" s="31" t="s">
        <v>67</v>
      </c>
      <c r="C889" s="24">
        <v>0</v>
      </c>
      <c r="D889" s="32">
        <v>-116.09</v>
      </c>
      <c r="E889" s="32">
        <v>-11.22</v>
      </c>
      <c r="F889" s="33">
        <v>-1.76</v>
      </c>
      <c r="G889" s="23"/>
    </row>
    <row r="890" spans="1:7" x14ac:dyDescent="0.3">
      <c r="A890" s="22"/>
      <c r="B890" s="31" t="s">
        <v>68</v>
      </c>
      <c r="C890" s="24">
        <v>8.0000000000000002E-3</v>
      </c>
      <c r="D890" s="32">
        <v>-116.09</v>
      </c>
      <c r="E890" s="32">
        <v>-11.28</v>
      </c>
      <c r="F890" s="33">
        <v>-1.86</v>
      </c>
      <c r="G890" s="23"/>
    </row>
    <row r="891" spans="1:7" x14ac:dyDescent="0.3">
      <c r="A891" s="22">
        <v>112</v>
      </c>
      <c r="B891" s="31">
        <v>232</v>
      </c>
      <c r="C891" s="24">
        <v>0</v>
      </c>
      <c r="D891" s="32">
        <v>0</v>
      </c>
      <c r="E891" s="32">
        <v>-11.09</v>
      </c>
      <c r="F891" s="32">
        <v>3.95</v>
      </c>
      <c r="G891" s="23" t="s">
        <v>280</v>
      </c>
    </row>
    <row r="892" spans="1:7" x14ac:dyDescent="0.3">
      <c r="A892" s="22"/>
      <c r="B892" s="31">
        <v>107</v>
      </c>
      <c r="C892" s="24">
        <v>0.06</v>
      </c>
      <c r="D892" s="32">
        <v>0</v>
      </c>
      <c r="E892" s="32">
        <v>-11.58</v>
      </c>
      <c r="F892" s="32">
        <v>3.27</v>
      </c>
      <c r="G892" s="23"/>
    </row>
    <row r="893" spans="1:7" x14ac:dyDescent="0.3">
      <c r="A893" s="22"/>
      <c r="B893" s="31" t="s">
        <v>61</v>
      </c>
      <c r="C893" s="24">
        <v>0.06</v>
      </c>
      <c r="D893" s="33">
        <v>0</v>
      </c>
      <c r="E893" s="32">
        <v>-11.58</v>
      </c>
      <c r="F893" s="32">
        <v>3.27</v>
      </c>
      <c r="G893" s="23"/>
    </row>
    <row r="894" spans="1:7" x14ac:dyDescent="0.3">
      <c r="A894" s="22"/>
      <c r="B894" s="31" t="s">
        <v>62</v>
      </c>
      <c r="C894" s="24">
        <v>0</v>
      </c>
      <c r="D894" s="33">
        <v>0</v>
      </c>
      <c r="E894" s="32">
        <v>-11.09</v>
      </c>
      <c r="F894" s="32">
        <v>3.95</v>
      </c>
      <c r="G894" s="23"/>
    </row>
    <row r="895" spans="1:7" x14ac:dyDescent="0.3">
      <c r="A895" s="22"/>
      <c r="B895" s="31" t="s">
        <v>65</v>
      </c>
      <c r="C895" s="24">
        <v>0</v>
      </c>
      <c r="D895" s="32">
        <v>0</v>
      </c>
      <c r="E895" s="33">
        <v>-11.09</v>
      </c>
      <c r="F895" s="32">
        <v>3.95</v>
      </c>
      <c r="G895" s="23"/>
    </row>
    <row r="896" spans="1:7" x14ac:dyDescent="0.3">
      <c r="A896" s="22"/>
      <c r="B896" s="31" t="s">
        <v>66</v>
      </c>
      <c r="C896" s="24">
        <v>0.06</v>
      </c>
      <c r="D896" s="32">
        <v>0</v>
      </c>
      <c r="E896" s="33">
        <v>-11.58</v>
      </c>
      <c r="F896" s="32">
        <v>3.27</v>
      </c>
      <c r="G896" s="23"/>
    </row>
    <row r="897" spans="1:7" x14ac:dyDescent="0.3">
      <c r="A897" s="22"/>
      <c r="B897" s="31" t="s">
        <v>67</v>
      </c>
      <c r="C897" s="24">
        <v>0</v>
      </c>
      <c r="D897" s="32">
        <v>0</v>
      </c>
      <c r="E897" s="32">
        <v>-11.09</v>
      </c>
      <c r="F897" s="33">
        <v>3.95</v>
      </c>
      <c r="G897" s="23"/>
    </row>
    <row r="898" spans="1:7" x14ac:dyDescent="0.3">
      <c r="A898" s="22"/>
      <c r="B898" s="31" t="s">
        <v>68</v>
      </c>
      <c r="C898" s="24">
        <v>0.06</v>
      </c>
      <c r="D898" s="32">
        <v>0</v>
      </c>
      <c r="E898" s="32">
        <v>-11.58</v>
      </c>
      <c r="F898" s="33">
        <v>3.27</v>
      </c>
      <c r="G898" s="23"/>
    </row>
    <row r="899" spans="1:7" x14ac:dyDescent="0.3">
      <c r="A899" s="22">
        <v>113</v>
      </c>
      <c r="B899" s="31">
        <v>107</v>
      </c>
      <c r="C899" s="24">
        <v>0</v>
      </c>
      <c r="D899" s="32">
        <v>0</v>
      </c>
      <c r="E899" s="32">
        <v>-11.23</v>
      </c>
      <c r="F899" s="32">
        <v>3.27</v>
      </c>
      <c r="G899" s="23" t="s">
        <v>280</v>
      </c>
    </row>
    <row r="900" spans="1:7" x14ac:dyDescent="0.3">
      <c r="A900" s="22"/>
      <c r="B900" s="31">
        <v>108</v>
      </c>
      <c r="C900" s="24">
        <v>6.8000000000000005E-2</v>
      </c>
      <c r="D900" s="32">
        <v>0</v>
      </c>
      <c r="E900" s="32">
        <v>-11.79</v>
      </c>
      <c r="F900" s="32">
        <v>2.48</v>
      </c>
      <c r="G900" s="23"/>
    </row>
    <row r="901" spans="1:7" x14ac:dyDescent="0.3">
      <c r="A901" s="22"/>
      <c r="B901" s="31" t="s">
        <v>61</v>
      </c>
      <c r="C901" s="24">
        <v>6.8000000000000005E-2</v>
      </c>
      <c r="D901" s="33">
        <v>0</v>
      </c>
      <c r="E901" s="32">
        <v>-11.79</v>
      </c>
      <c r="F901" s="32">
        <v>2.48</v>
      </c>
      <c r="G901" s="23"/>
    </row>
    <row r="902" spans="1:7" x14ac:dyDescent="0.3">
      <c r="A902" s="22"/>
      <c r="B902" s="31" t="s">
        <v>62</v>
      </c>
      <c r="C902" s="24">
        <v>0</v>
      </c>
      <c r="D902" s="33">
        <v>0</v>
      </c>
      <c r="E902" s="32">
        <v>-11.23</v>
      </c>
      <c r="F902" s="32">
        <v>3.27</v>
      </c>
      <c r="G902" s="23"/>
    </row>
    <row r="903" spans="1:7" x14ac:dyDescent="0.3">
      <c r="A903" s="22"/>
      <c r="B903" s="31" t="s">
        <v>65</v>
      </c>
      <c r="C903" s="24">
        <v>0</v>
      </c>
      <c r="D903" s="32">
        <v>0</v>
      </c>
      <c r="E903" s="33">
        <v>-11.23</v>
      </c>
      <c r="F903" s="32">
        <v>3.27</v>
      </c>
      <c r="G903" s="23"/>
    </row>
    <row r="904" spans="1:7" x14ac:dyDescent="0.3">
      <c r="A904" s="22"/>
      <c r="B904" s="31" t="s">
        <v>66</v>
      </c>
      <c r="C904" s="24">
        <v>6.8000000000000005E-2</v>
      </c>
      <c r="D904" s="32">
        <v>0</v>
      </c>
      <c r="E904" s="33">
        <v>-11.79</v>
      </c>
      <c r="F904" s="32">
        <v>2.48</v>
      </c>
      <c r="G904" s="23"/>
    </row>
    <row r="905" spans="1:7" x14ac:dyDescent="0.3">
      <c r="A905" s="22"/>
      <c r="B905" s="31" t="s">
        <v>67</v>
      </c>
      <c r="C905" s="24">
        <v>0</v>
      </c>
      <c r="D905" s="32">
        <v>0</v>
      </c>
      <c r="E905" s="32">
        <v>-11.23</v>
      </c>
      <c r="F905" s="33">
        <v>3.27</v>
      </c>
      <c r="G905" s="23"/>
    </row>
    <row r="906" spans="1:7" x14ac:dyDescent="0.3">
      <c r="A906" s="22"/>
      <c r="B906" s="31" t="s">
        <v>68</v>
      </c>
      <c r="C906" s="24">
        <v>6.8000000000000005E-2</v>
      </c>
      <c r="D906" s="32">
        <v>0</v>
      </c>
      <c r="E906" s="32">
        <v>-11.79</v>
      </c>
      <c r="F906" s="33">
        <v>2.48</v>
      </c>
      <c r="G906" s="23"/>
    </row>
    <row r="907" spans="1:7" x14ac:dyDescent="0.3">
      <c r="A907" s="22">
        <v>114</v>
      </c>
      <c r="B907" s="31">
        <v>108</v>
      </c>
      <c r="C907" s="24">
        <v>0</v>
      </c>
      <c r="D907" s="32">
        <v>0</v>
      </c>
      <c r="E907" s="32">
        <v>-11.48</v>
      </c>
      <c r="F907" s="32">
        <v>2.48</v>
      </c>
      <c r="G907" s="23" t="s">
        <v>280</v>
      </c>
    </row>
    <row r="908" spans="1:7" x14ac:dyDescent="0.3">
      <c r="A908" s="22"/>
      <c r="B908" s="31">
        <v>109</v>
      </c>
      <c r="C908" s="24">
        <v>6.8000000000000005E-2</v>
      </c>
      <c r="D908" s="32">
        <v>0.01</v>
      </c>
      <c r="E908" s="32">
        <v>-12.05</v>
      </c>
      <c r="F908" s="32">
        <v>1.68</v>
      </c>
      <c r="G908" s="23"/>
    </row>
    <row r="909" spans="1:7" x14ac:dyDescent="0.3">
      <c r="A909" s="22"/>
      <c r="B909" s="31" t="s">
        <v>61</v>
      </c>
      <c r="C909" s="24">
        <v>6.8000000000000005E-2</v>
      </c>
      <c r="D909" s="33">
        <v>0.01</v>
      </c>
      <c r="E909" s="32">
        <v>-12.05</v>
      </c>
      <c r="F909" s="32">
        <v>1.68</v>
      </c>
      <c r="G909" s="23"/>
    </row>
    <row r="910" spans="1:7" x14ac:dyDescent="0.3">
      <c r="A910" s="22"/>
      <c r="B910" s="31" t="s">
        <v>62</v>
      </c>
      <c r="C910" s="24">
        <v>0</v>
      </c>
      <c r="D910" s="33">
        <v>0</v>
      </c>
      <c r="E910" s="32">
        <v>-11.48</v>
      </c>
      <c r="F910" s="32">
        <v>2.48</v>
      </c>
      <c r="G910" s="23"/>
    </row>
    <row r="911" spans="1:7" x14ac:dyDescent="0.3">
      <c r="A911" s="22"/>
      <c r="B911" s="31" t="s">
        <v>65</v>
      </c>
      <c r="C911" s="24">
        <v>0</v>
      </c>
      <c r="D911" s="32">
        <v>0</v>
      </c>
      <c r="E911" s="33">
        <v>-11.48</v>
      </c>
      <c r="F911" s="32">
        <v>2.48</v>
      </c>
      <c r="G911" s="23"/>
    </row>
    <row r="912" spans="1:7" x14ac:dyDescent="0.3">
      <c r="A912" s="22"/>
      <c r="B912" s="31" t="s">
        <v>66</v>
      </c>
      <c r="C912" s="24">
        <v>6.8000000000000005E-2</v>
      </c>
      <c r="D912" s="32">
        <v>0.01</v>
      </c>
      <c r="E912" s="33">
        <v>-12.05</v>
      </c>
      <c r="F912" s="32">
        <v>1.68</v>
      </c>
      <c r="G912" s="23"/>
    </row>
    <row r="913" spans="1:7" x14ac:dyDescent="0.3">
      <c r="A913" s="22"/>
      <c r="B913" s="31" t="s">
        <v>67</v>
      </c>
      <c r="C913" s="24">
        <v>0</v>
      </c>
      <c r="D913" s="32">
        <v>0</v>
      </c>
      <c r="E913" s="32">
        <v>-11.48</v>
      </c>
      <c r="F913" s="33">
        <v>2.48</v>
      </c>
      <c r="G913" s="23"/>
    </row>
    <row r="914" spans="1:7" x14ac:dyDescent="0.3">
      <c r="A914" s="22"/>
      <c r="B914" s="31" t="s">
        <v>68</v>
      </c>
      <c r="C914" s="24">
        <v>6.8000000000000005E-2</v>
      </c>
      <c r="D914" s="32">
        <v>0.01</v>
      </c>
      <c r="E914" s="32">
        <v>-12.05</v>
      </c>
      <c r="F914" s="33">
        <v>1.68</v>
      </c>
      <c r="G914" s="23"/>
    </row>
    <row r="915" spans="1:7" x14ac:dyDescent="0.3">
      <c r="A915" s="22">
        <v>115</v>
      </c>
      <c r="B915" s="31">
        <v>109</v>
      </c>
      <c r="C915" s="24">
        <v>0</v>
      </c>
      <c r="D915" s="32">
        <v>0.01</v>
      </c>
      <c r="E915" s="32">
        <v>-11.83</v>
      </c>
      <c r="F915" s="32">
        <v>1.68</v>
      </c>
      <c r="G915" s="23" t="s">
        <v>280</v>
      </c>
    </row>
    <row r="916" spans="1:7" x14ac:dyDescent="0.3">
      <c r="A916" s="22"/>
      <c r="B916" s="31">
        <v>110</v>
      </c>
      <c r="C916" s="24">
        <v>6.8000000000000005E-2</v>
      </c>
      <c r="D916" s="32">
        <v>0.01</v>
      </c>
      <c r="E916" s="32">
        <v>-12.39</v>
      </c>
      <c r="F916" s="32">
        <v>0.86</v>
      </c>
      <c r="G916" s="23"/>
    </row>
    <row r="917" spans="1:7" x14ac:dyDescent="0.3">
      <c r="A917" s="22"/>
      <c r="B917" s="31" t="s">
        <v>61</v>
      </c>
      <c r="C917" s="24">
        <v>6.8000000000000005E-2</v>
      </c>
      <c r="D917" s="33">
        <v>0.01</v>
      </c>
      <c r="E917" s="32">
        <v>-12.39</v>
      </c>
      <c r="F917" s="32">
        <v>0.86</v>
      </c>
      <c r="G917" s="23"/>
    </row>
    <row r="918" spans="1:7" x14ac:dyDescent="0.3">
      <c r="A918" s="22"/>
      <c r="B918" s="31" t="s">
        <v>62</v>
      </c>
      <c r="C918" s="24">
        <v>0</v>
      </c>
      <c r="D918" s="33">
        <v>0.01</v>
      </c>
      <c r="E918" s="32">
        <v>-11.83</v>
      </c>
      <c r="F918" s="32">
        <v>1.68</v>
      </c>
      <c r="G918" s="23"/>
    </row>
    <row r="919" spans="1:7" x14ac:dyDescent="0.3">
      <c r="A919" s="22"/>
      <c r="B919" s="31" t="s">
        <v>65</v>
      </c>
      <c r="C919" s="24">
        <v>0</v>
      </c>
      <c r="D919" s="32">
        <v>0.01</v>
      </c>
      <c r="E919" s="33">
        <v>-11.83</v>
      </c>
      <c r="F919" s="32">
        <v>1.68</v>
      </c>
      <c r="G919" s="23"/>
    </row>
    <row r="920" spans="1:7" x14ac:dyDescent="0.3">
      <c r="A920" s="22"/>
      <c r="B920" s="31" t="s">
        <v>66</v>
      </c>
      <c r="C920" s="24">
        <v>6.8000000000000005E-2</v>
      </c>
      <c r="D920" s="32">
        <v>0.01</v>
      </c>
      <c r="E920" s="33">
        <v>-12.39</v>
      </c>
      <c r="F920" s="32">
        <v>0.86</v>
      </c>
      <c r="G920" s="23"/>
    </row>
    <row r="921" spans="1:7" x14ac:dyDescent="0.3">
      <c r="A921" s="22"/>
      <c r="B921" s="31" t="s">
        <v>67</v>
      </c>
      <c r="C921" s="24">
        <v>0</v>
      </c>
      <c r="D921" s="32">
        <v>0.01</v>
      </c>
      <c r="E921" s="32">
        <v>-11.83</v>
      </c>
      <c r="F921" s="33">
        <v>1.68</v>
      </c>
      <c r="G921" s="23"/>
    </row>
    <row r="922" spans="1:7" x14ac:dyDescent="0.3">
      <c r="A922" s="22"/>
      <c r="B922" s="31" t="s">
        <v>68</v>
      </c>
      <c r="C922" s="24">
        <v>6.8000000000000005E-2</v>
      </c>
      <c r="D922" s="32">
        <v>0.01</v>
      </c>
      <c r="E922" s="32">
        <v>-12.39</v>
      </c>
      <c r="F922" s="33">
        <v>0.86</v>
      </c>
      <c r="G922" s="23"/>
    </row>
    <row r="923" spans="1:7" x14ac:dyDescent="0.3">
      <c r="A923" s="22">
        <v>116</v>
      </c>
      <c r="B923" s="31">
        <v>110</v>
      </c>
      <c r="C923" s="24">
        <v>0</v>
      </c>
      <c r="D923" s="32">
        <v>0.01</v>
      </c>
      <c r="E923" s="32">
        <v>-12.28</v>
      </c>
      <c r="F923" s="32">
        <v>0.86</v>
      </c>
      <c r="G923" s="23" t="s">
        <v>280</v>
      </c>
    </row>
    <row r="924" spans="1:7" x14ac:dyDescent="0.3">
      <c r="A924" s="22"/>
      <c r="B924" s="31">
        <v>111</v>
      </c>
      <c r="C924" s="24">
        <v>6.8000000000000005E-2</v>
      </c>
      <c r="D924" s="32">
        <v>0.02</v>
      </c>
      <c r="E924" s="32">
        <v>-12.85</v>
      </c>
      <c r="F924" s="32">
        <v>0</v>
      </c>
      <c r="G924" s="23"/>
    </row>
    <row r="925" spans="1:7" x14ac:dyDescent="0.3">
      <c r="A925" s="22"/>
      <c r="B925" s="31" t="s">
        <v>61</v>
      </c>
      <c r="C925" s="24">
        <v>6.8000000000000005E-2</v>
      </c>
      <c r="D925" s="33">
        <v>0.02</v>
      </c>
      <c r="E925" s="32">
        <v>-12.85</v>
      </c>
      <c r="F925" s="32">
        <v>0</v>
      </c>
      <c r="G925" s="23"/>
    </row>
    <row r="926" spans="1:7" x14ac:dyDescent="0.3">
      <c r="A926" s="22"/>
      <c r="B926" s="31" t="s">
        <v>62</v>
      </c>
      <c r="C926" s="24">
        <v>0</v>
      </c>
      <c r="D926" s="33">
        <v>0.01</v>
      </c>
      <c r="E926" s="32">
        <v>-12.28</v>
      </c>
      <c r="F926" s="32">
        <v>0.86</v>
      </c>
      <c r="G926" s="23"/>
    </row>
    <row r="927" spans="1:7" x14ac:dyDescent="0.3">
      <c r="A927" s="22"/>
      <c r="B927" s="31" t="s">
        <v>65</v>
      </c>
      <c r="C927" s="24">
        <v>0</v>
      </c>
      <c r="D927" s="32">
        <v>0.01</v>
      </c>
      <c r="E927" s="33">
        <v>-12.28</v>
      </c>
      <c r="F927" s="32">
        <v>0.86</v>
      </c>
      <c r="G927" s="23"/>
    </row>
    <row r="928" spans="1:7" x14ac:dyDescent="0.3">
      <c r="A928" s="22"/>
      <c r="B928" s="31" t="s">
        <v>66</v>
      </c>
      <c r="C928" s="24">
        <v>6.8000000000000005E-2</v>
      </c>
      <c r="D928" s="32">
        <v>0.02</v>
      </c>
      <c r="E928" s="33">
        <v>-12.85</v>
      </c>
      <c r="F928" s="32">
        <v>0</v>
      </c>
      <c r="G928" s="23"/>
    </row>
    <row r="929" spans="1:7" x14ac:dyDescent="0.3">
      <c r="A929" s="22"/>
      <c r="B929" s="31" t="s">
        <v>67</v>
      </c>
      <c r="C929" s="24">
        <v>0</v>
      </c>
      <c r="D929" s="32">
        <v>0.01</v>
      </c>
      <c r="E929" s="32">
        <v>-12.28</v>
      </c>
      <c r="F929" s="33">
        <v>0.86</v>
      </c>
      <c r="G929" s="23"/>
    </row>
    <row r="930" spans="1:7" x14ac:dyDescent="0.3">
      <c r="A930" s="22"/>
      <c r="B930" s="31" t="s">
        <v>68</v>
      </c>
      <c r="C930" s="24">
        <v>6.8000000000000005E-2</v>
      </c>
      <c r="D930" s="32">
        <v>0.02</v>
      </c>
      <c r="E930" s="32">
        <v>-12.85</v>
      </c>
      <c r="F930" s="33">
        <v>0</v>
      </c>
      <c r="G930" s="23"/>
    </row>
    <row r="931" spans="1:7" x14ac:dyDescent="0.3">
      <c r="A931" s="22">
        <v>117</v>
      </c>
      <c r="B931" s="31">
        <v>112</v>
      </c>
      <c r="C931" s="24">
        <v>0</v>
      </c>
      <c r="D931" s="32">
        <v>0.2</v>
      </c>
      <c r="E931" s="32">
        <v>23.48</v>
      </c>
      <c r="F931" s="32">
        <v>0</v>
      </c>
      <c r="G931" s="23" t="s">
        <v>369</v>
      </c>
    </row>
    <row r="932" spans="1:7" x14ac:dyDescent="0.3">
      <c r="A932" s="22"/>
      <c r="B932" s="31">
        <v>113</v>
      </c>
      <c r="C932" s="24">
        <v>6.8000000000000005E-2</v>
      </c>
      <c r="D932" s="32">
        <v>0.2</v>
      </c>
      <c r="E932" s="32">
        <v>23.38</v>
      </c>
      <c r="F932" s="32">
        <v>1.6</v>
      </c>
      <c r="G932" s="23"/>
    </row>
    <row r="933" spans="1:7" x14ac:dyDescent="0.3">
      <c r="A933" s="22"/>
      <c r="B933" s="31" t="s">
        <v>61</v>
      </c>
      <c r="C933" s="24">
        <v>0</v>
      </c>
      <c r="D933" s="33">
        <v>0.2</v>
      </c>
      <c r="E933" s="32">
        <v>23.48</v>
      </c>
      <c r="F933" s="32">
        <v>0</v>
      </c>
      <c r="G933" s="23"/>
    </row>
    <row r="934" spans="1:7" x14ac:dyDescent="0.3">
      <c r="A934" s="22"/>
      <c r="B934" s="31" t="s">
        <v>62</v>
      </c>
      <c r="C934" s="24">
        <v>6.8000000000000005E-2</v>
      </c>
      <c r="D934" s="33">
        <v>0.2</v>
      </c>
      <c r="E934" s="32">
        <v>23.38</v>
      </c>
      <c r="F934" s="32">
        <v>1.6</v>
      </c>
      <c r="G934" s="23"/>
    </row>
    <row r="935" spans="1:7" x14ac:dyDescent="0.3">
      <c r="A935" s="22"/>
      <c r="B935" s="31" t="s">
        <v>65</v>
      </c>
      <c r="C935" s="24">
        <v>0</v>
      </c>
      <c r="D935" s="32">
        <v>0.2</v>
      </c>
      <c r="E935" s="33">
        <v>23.48</v>
      </c>
      <c r="F935" s="32">
        <v>0</v>
      </c>
      <c r="G935" s="23"/>
    </row>
    <row r="936" spans="1:7" x14ac:dyDescent="0.3">
      <c r="A936" s="22"/>
      <c r="B936" s="31" t="s">
        <v>66</v>
      </c>
      <c r="C936" s="24">
        <v>6.8000000000000005E-2</v>
      </c>
      <c r="D936" s="32">
        <v>0.2</v>
      </c>
      <c r="E936" s="33">
        <v>23.38</v>
      </c>
      <c r="F936" s="32">
        <v>1.6</v>
      </c>
      <c r="G936" s="23"/>
    </row>
    <row r="937" spans="1:7" x14ac:dyDescent="0.3">
      <c r="A937" s="22"/>
      <c r="B937" s="31" t="s">
        <v>67</v>
      </c>
      <c r="C937" s="24">
        <v>6.8000000000000005E-2</v>
      </c>
      <c r="D937" s="32">
        <v>0.2</v>
      </c>
      <c r="E937" s="32">
        <v>23.38</v>
      </c>
      <c r="F937" s="33">
        <v>1.6</v>
      </c>
      <c r="G937" s="23"/>
    </row>
    <row r="938" spans="1:7" x14ac:dyDescent="0.3">
      <c r="A938" s="22"/>
      <c r="B938" s="31" t="s">
        <v>68</v>
      </c>
      <c r="C938" s="24">
        <v>0</v>
      </c>
      <c r="D938" s="32">
        <v>0.2</v>
      </c>
      <c r="E938" s="32">
        <v>23.48</v>
      </c>
      <c r="F938" s="33">
        <v>0</v>
      </c>
      <c r="G938" s="23"/>
    </row>
    <row r="939" spans="1:7" x14ac:dyDescent="0.3">
      <c r="A939" s="22">
        <v>118</v>
      </c>
      <c r="B939" s="31">
        <v>113</v>
      </c>
      <c r="C939" s="24">
        <v>0</v>
      </c>
      <c r="D939" s="32">
        <v>0.2</v>
      </c>
      <c r="E939" s="32">
        <v>23.27</v>
      </c>
      <c r="F939" s="32">
        <v>1.6</v>
      </c>
      <c r="G939" s="23" t="s">
        <v>369</v>
      </c>
    </row>
    <row r="940" spans="1:7" x14ac:dyDescent="0.3">
      <c r="A940" s="22"/>
      <c r="B940" s="31">
        <v>114</v>
      </c>
      <c r="C940" s="24">
        <v>6.8000000000000005E-2</v>
      </c>
      <c r="D940" s="32">
        <v>0.2</v>
      </c>
      <c r="E940" s="32">
        <v>23.18</v>
      </c>
      <c r="F940" s="32">
        <v>3.18</v>
      </c>
      <c r="G940" s="23"/>
    </row>
    <row r="941" spans="1:7" x14ac:dyDescent="0.3">
      <c r="A941" s="22"/>
      <c r="B941" s="31" t="s">
        <v>61</v>
      </c>
      <c r="C941" s="24">
        <v>0</v>
      </c>
      <c r="D941" s="33">
        <v>0.2</v>
      </c>
      <c r="E941" s="32">
        <v>23.27</v>
      </c>
      <c r="F941" s="32">
        <v>1.6</v>
      </c>
      <c r="G941" s="23"/>
    </row>
    <row r="942" spans="1:7" x14ac:dyDescent="0.3">
      <c r="A942" s="22"/>
      <c r="B942" s="31" t="s">
        <v>62</v>
      </c>
      <c r="C942" s="24">
        <v>6.8000000000000005E-2</v>
      </c>
      <c r="D942" s="33">
        <v>0.2</v>
      </c>
      <c r="E942" s="32">
        <v>23.18</v>
      </c>
      <c r="F942" s="32">
        <v>3.18</v>
      </c>
      <c r="G942" s="23"/>
    </row>
    <row r="943" spans="1:7" x14ac:dyDescent="0.3">
      <c r="A943" s="22"/>
      <c r="B943" s="31" t="s">
        <v>65</v>
      </c>
      <c r="C943" s="24">
        <v>0</v>
      </c>
      <c r="D943" s="32">
        <v>0.2</v>
      </c>
      <c r="E943" s="33">
        <v>23.27</v>
      </c>
      <c r="F943" s="32">
        <v>1.6</v>
      </c>
      <c r="G943" s="23"/>
    </row>
    <row r="944" spans="1:7" x14ac:dyDescent="0.3">
      <c r="A944" s="22"/>
      <c r="B944" s="31" t="s">
        <v>66</v>
      </c>
      <c r="C944" s="24">
        <v>6.8000000000000005E-2</v>
      </c>
      <c r="D944" s="32">
        <v>0.2</v>
      </c>
      <c r="E944" s="33">
        <v>23.18</v>
      </c>
      <c r="F944" s="32">
        <v>3.18</v>
      </c>
      <c r="G944" s="23"/>
    </row>
    <row r="945" spans="1:7" x14ac:dyDescent="0.3">
      <c r="A945" s="22"/>
      <c r="B945" s="31" t="s">
        <v>67</v>
      </c>
      <c r="C945" s="24">
        <v>6.8000000000000005E-2</v>
      </c>
      <c r="D945" s="32">
        <v>0.2</v>
      </c>
      <c r="E945" s="32">
        <v>23.18</v>
      </c>
      <c r="F945" s="33">
        <v>3.18</v>
      </c>
      <c r="G945" s="23"/>
    </row>
    <row r="946" spans="1:7" x14ac:dyDescent="0.3">
      <c r="A946" s="22"/>
      <c r="B946" s="31" t="s">
        <v>68</v>
      </c>
      <c r="C946" s="24">
        <v>0</v>
      </c>
      <c r="D946" s="32">
        <v>0.2</v>
      </c>
      <c r="E946" s="32">
        <v>23.27</v>
      </c>
      <c r="F946" s="33">
        <v>1.6</v>
      </c>
      <c r="G946" s="23"/>
    </row>
    <row r="947" spans="1:7" x14ac:dyDescent="0.3">
      <c r="A947" s="22">
        <v>119</v>
      </c>
      <c r="B947" s="31">
        <v>114</v>
      </c>
      <c r="C947" s="24">
        <v>0</v>
      </c>
      <c r="D947" s="32">
        <v>0.2</v>
      </c>
      <c r="E947" s="32">
        <v>22.96</v>
      </c>
      <c r="F947" s="32">
        <v>3.18</v>
      </c>
      <c r="G947" s="23" t="s">
        <v>369</v>
      </c>
    </row>
    <row r="948" spans="1:7" x14ac:dyDescent="0.3">
      <c r="A948" s="22"/>
      <c r="B948" s="31">
        <v>115</v>
      </c>
      <c r="C948" s="24">
        <v>6.8000000000000005E-2</v>
      </c>
      <c r="D948" s="32">
        <v>0.2</v>
      </c>
      <c r="E948" s="32">
        <v>22.86</v>
      </c>
      <c r="F948" s="32">
        <v>4.74</v>
      </c>
      <c r="G948" s="23"/>
    </row>
    <row r="949" spans="1:7" x14ac:dyDescent="0.3">
      <c r="A949" s="22"/>
      <c r="B949" s="31" t="s">
        <v>61</v>
      </c>
      <c r="C949" s="24">
        <v>0</v>
      </c>
      <c r="D949" s="33">
        <v>0.2</v>
      </c>
      <c r="E949" s="32">
        <v>22.96</v>
      </c>
      <c r="F949" s="32">
        <v>3.18</v>
      </c>
      <c r="G949" s="23"/>
    </row>
    <row r="950" spans="1:7" x14ac:dyDescent="0.3">
      <c r="A950" s="22"/>
      <c r="B950" s="31" t="s">
        <v>62</v>
      </c>
      <c r="C950" s="24">
        <v>6.8000000000000005E-2</v>
      </c>
      <c r="D950" s="33">
        <v>0.2</v>
      </c>
      <c r="E950" s="32">
        <v>22.86</v>
      </c>
      <c r="F950" s="32">
        <v>4.74</v>
      </c>
      <c r="G950" s="23"/>
    </row>
    <row r="951" spans="1:7" x14ac:dyDescent="0.3">
      <c r="A951" s="22"/>
      <c r="B951" s="31" t="s">
        <v>65</v>
      </c>
      <c r="C951" s="24">
        <v>0</v>
      </c>
      <c r="D951" s="32">
        <v>0.2</v>
      </c>
      <c r="E951" s="33">
        <v>22.96</v>
      </c>
      <c r="F951" s="32">
        <v>3.18</v>
      </c>
      <c r="G951" s="23"/>
    </row>
    <row r="952" spans="1:7" x14ac:dyDescent="0.3">
      <c r="A952" s="22"/>
      <c r="B952" s="31" t="s">
        <v>66</v>
      </c>
      <c r="C952" s="24">
        <v>6.8000000000000005E-2</v>
      </c>
      <c r="D952" s="32">
        <v>0.2</v>
      </c>
      <c r="E952" s="33">
        <v>22.86</v>
      </c>
      <c r="F952" s="32">
        <v>4.74</v>
      </c>
      <c r="G952" s="23"/>
    </row>
    <row r="953" spans="1:7" x14ac:dyDescent="0.3">
      <c r="A953" s="22"/>
      <c r="B953" s="31" t="s">
        <v>67</v>
      </c>
      <c r="C953" s="24">
        <v>6.8000000000000005E-2</v>
      </c>
      <c r="D953" s="32">
        <v>0.2</v>
      </c>
      <c r="E953" s="32">
        <v>22.86</v>
      </c>
      <c r="F953" s="33">
        <v>4.74</v>
      </c>
      <c r="G953" s="23"/>
    </row>
    <row r="954" spans="1:7" x14ac:dyDescent="0.3">
      <c r="A954" s="22"/>
      <c r="B954" s="31" t="s">
        <v>68</v>
      </c>
      <c r="C954" s="24">
        <v>0</v>
      </c>
      <c r="D954" s="32">
        <v>0.2</v>
      </c>
      <c r="E954" s="32">
        <v>22.96</v>
      </c>
      <c r="F954" s="33">
        <v>3.18</v>
      </c>
      <c r="G954" s="23"/>
    </row>
    <row r="955" spans="1:7" x14ac:dyDescent="0.3">
      <c r="A955" s="22">
        <v>120</v>
      </c>
      <c r="B955" s="31">
        <v>115</v>
      </c>
      <c r="C955" s="24">
        <v>0</v>
      </c>
      <c r="D955" s="32">
        <v>0.2</v>
      </c>
      <c r="E955" s="32">
        <v>22.55</v>
      </c>
      <c r="F955" s="32">
        <v>4.74</v>
      </c>
      <c r="G955" s="23" t="s">
        <v>369</v>
      </c>
    </row>
    <row r="956" spans="1:7" x14ac:dyDescent="0.3">
      <c r="A956" s="22"/>
      <c r="B956" s="31">
        <v>116</v>
      </c>
      <c r="C956" s="24">
        <v>6.8000000000000005E-2</v>
      </c>
      <c r="D956" s="32">
        <v>0.2</v>
      </c>
      <c r="E956" s="32">
        <v>22.46</v>
      </c>
      <c r="F956" s="32">
        <v>6.28</v>
      </c>
      <c r="G956" s="23"/>
    </row>
    <row r="957" spans="1:7" x14ac:dyDescent="0.3">
      <c r="A957" s="22"/>
      <c r="B957" s="31" t="s">
        <v>61</v>
      </c>
      <c r="C957" s="24">
        <v>0</v>
      </c>
      <c r="D957" s="33">
        <v>0.2</v>
      </c>
      <c r="E957" s="32">
        <v>22.55</v>
      </c>
      <c r="F957" s="32">
        <v>4.74</v>
      </c>
      <c r="G957" s="23"/>
    </row>
    <row r="958" spans="1:7" x14ac:dyDescent="0.3">
      <c r="A958" s="22"/>
      <c r="B958" s="31" t="s">
        <v>62</v>
      </c>
      <c r="C958" s="24">
        <v>6.8000000000000005E-2</v>
      </c>
      <c r="D958" s="33">
        <v>0.2</v>
      </c>
      <c r="E958" s="32">
        <v>22.46</v>
      </c>
      <c r="F958" s="32">
        <v>6.28</v>
      </c>
      <c r="G958" s="23"/>
    </row>
    <row r="959" spans="1:7" x14ac:dyDescent="0.3">
      <c r="A959" s="22"/>
      <c r="B959" s="31" t="s">
        <v>65</v>
      </c>
      <c r="C959" s="24">
        <v>0</v>
      </c>
      <c r="D959" s="32">
        <v>0.2</v>
      </c>
      <c r="E959" s="33">
        <v>22.55</v>
      </c>
      <c r="F959" s="32">
        <v>4.74</v>
      </c>
      <c r="G959" s="23"/>
    </row>
    <row r="960" spans="1:7" x14ac:dyDescent="0.3">
      <c r="A960" s="22"/>
      <c r="B960" s="31" t="s">
        <v>66</v>
      </c>
      <c r="C960" s="24">
        <v>6.8000000000000005E-2</v>
      </c>
      <c r="D960" s="32">
        <v>0.2</v>
      </c>
      <c r="E960" s="33">
        <v>22.46</v>
      </c>
      <c r="F960" s="32">
        <v>6.28</v>
      </c>
      <c r="G960" s="23"/>
    </row>
    <row r="961" spans="1:7" x14ac:dyDescent="0.3">
      <c r="A961" s="22"/>
      <c r="B961" s="31" t="s">
        <v>67</v>
      </c>
      <c r="C961" s="24">
        <v>6.8000000000000005E-2</v>
      </c>
      <c r="D961" s="32">
        <v>0.2</v>
      </c>
      <c r="E961" s="32">
        <v>22.46</v>
      </c>
      <c r="F961" s="33">
        <v>6.28</v>
      </c>
      <c r="G961" s="23"/>
    </row>
    <row r="962" spans="1:7" x14ac:dyDescent="0.3">
      <c r="A962" s="22"/>
      <c r="B962" s="31" t="s">
        <v>68</v>
      </c>
      <c r="C962" s="24">
        <v>0</v>
      </c>
      <c r="D962" s="32">
        <v>0.2</v>
      </c>
      <c r="E962" s="32">
        <v>22.55</v>
      </c>
      <c r="F962" s="33">
        <v>4.74</v>
      </c>
      <c r="G962" s="23"/>
    </row>
    <row r="963" spans="1:7" x14ac:dyDescent="0.3">
      <c r="A963" s="22">
        <v>121</v>
      </c>
      <c r="B963" s="31">
        <v>116</v>
      </c>
      <c r="C963" s="24">
        <v>0</v>
      </c>
      <c r="D963" s="32">
        <v>0.2</v>
      </c>
      <c r="E963" s="32">
        <v>22.1</v>
      </c>
      <c r="F963" s="32">
        <v>6.28</v>
      </c>
      <c r="G963" s="23" t="s">
        <v>369</v>
      </c>
    </row>
    <row r="964" spans="1:7" x14ac:dyDescent="0.3">
      <c r="A964" s="22"/>
      <c r="B964" s="31">
        <v>225</v>
      </c>
      <c r="C964" s="24">
        <v>0.06</v>
      </c>
      <c r="D964" s="32">
        <v>0.19</v>
      </c>
      <c r="E964" s="32">
        <v>22.02</v>
      </c>
      <c r="F964" s="32">
        <v>7.6</v>
      </c>
      <c r="G964" s="23"/>
    </row>
    <row r="965" spans="1:7" x14ac:dyDescent="0.3">
      <c r="A965" s="22"/>
      <c r="B965" s="31" t="s">
        <v>61</v>
      </c>
      <c r="C965" s="24">
        <v>0</v>
      </c>
      <c r="D965" s="33">
        <v>0.2</v>
      </c>
      <c r="E965" s="32">
        <v>22.1</v>
      </c>
      <c r="F965" s="32">
        <v>6.28</v>
      </c>
      <c r="G965" s="23"/>
    </row>
    <row r="966" spans="1:7" x14ac:dyDescent="0.3">
      <c r="A966" s="22"/>
      <c r="B966" s="31" t="s">
        <v>62</v>
      </c>
      <c r="C966" s="24">
        <v>0.06</v>
      </c>
      <c r="D966" s="33">
        <v>0.19</v>
      </c>
      <c r="E966" s="32">
        <v>22.02</v>
      </c>
      <c r="F966" s="32">
        <v>7.6</v>
      </c>
      <c r="G966" s="23"/>
    </row>
    <row r="967" spans="1:7" x14ac:dyDescent="0.3">
      <c r="A967" s="22"/>
      <c r="B967" s="31" t="s">
        <v>65</v>
      </c>
      <c r="C967" s="24">
        <v>0</v>
      </c>
      <c r="D967" s="32">
        <v>0.2</v>
      </c>
      <c r="E967" s="33">
        <v>22.1</v>
      </c>
      <c r="F967" s="32">
        <v>6.28</v>
      </c>
      <c r="G967" s="23"/>
    </row>
    <row r="968" spans="1:7" x14ac:dyDescent="0.3">
      <c r="A968" s="22"/>
      <c r="B968" s="31" t="s">
        <v>66</v>
      </c>
      <c r="C968" s="24">
        <v>0.06</v>
      </c>
      <c r="D968" s="32">
        <v>0.19</v>
      </c>
      <c r="E968" s="33">
        <v>22.02</v>
      </c>
      <c r="F968" s="32">
        <v>7.6</v>
      </c>
      <c r="G968" s="23"/>
    </row>
    <row r="969" spans="1:7" x14ac:dyDescent="0.3">
      <c r="A969" s="22"/>
      <c r="B969" s="31" t="s">
        <v>67</v>
      </c>
      <c r="C969" s="24">
        <v>0.06</v>
      </c>
      <c r="D969" s="32">
        <v>0.19</v>
      </c>
      <c r="E969" s="32">
        <v>22.02</v>
      </c>
      <c r="F969" s="33">
        <v>7.6</v>
      </c>
      <c r="G969" s="23"/>
    </row>
    <row r="970" spans="1:7" x14ac:dyDescent="0.3">
      <c r="A970" s="22"/>
      <c r="B970" s="31" t="s">
        <v>68</v>
      </c>
      <c r="C970" s="24">
        <v>0</v>
      </c>
      <c r="D970" s="32">
        <v>0.2</v>
      </c>
      <c r="E970" s="32">
        <v>22.1</v>
      </c>
      <c r="F970" s="33">
        <v>6.28</v>
      </c>
      <c r="G970" s="23"/>
    </row>
    <row r="971" spans="1:7" x14ac:dyDescent="0.3">
      <c r="A971" s="22">
        <v>122</v>
      </c>
      <c r="B971" s="31">
        <v>225</v>
      </c>
      <c r="C971" s="24">
        <v>0</v>
      </c>
      <c r="D971" s="32">
        <v>116.27</v>
      </c>
      <c r="E971" s="32">
        <v>21.82</v>
      </c>
      <c r="F971" s="32">
        <v>-4.01</v>
      </c>
      <c r="G971" s="23" t="s">
        <v>369</v>
      </c>
    </row>
    <row r="972" spans="1:7" x14ac:dyDescent="0.3">
      <c r="A972" s="22"/>
      <c r="B972" s="31">
        <v>117</v>
      </c>
      <c r="C972" s="24">
        <v>8.0000000000000002E-3</v>
      </c>
      <c r="D972" s="32">
        <v>116.27</v>
      </c>
      <c r="E972" s="32">
        <v>21.81</v>
      </c>
      <c r="F972" s="32">
        <v>-3.83</v>
      </c>
      <c r="G972" s="23"/>
    </row>
    <row r="973" spans="1:7" x14ac:dyDescent="0.3">
      <c r="A973" s="22"/>
      <c r="B973" s="31" t="s">
        <v>61</v>
      </c>
      <c r="C973" s="24">
        <v>8.0000000000000002E-3</v>
      </c>
      <c r="D973" s="33">
        <v>116.27</v>
      </c>
      <c r="E973" s="32">
        <v>21.81</v>
      </c>
      <c r="F973" s="32">
        <v>-3.83</v>
      </c>
      <c r="G973" s="23"/>
    </row>
    <row r="974" spans="1:7" x14ac:dyDescent="0.3">
      <c r="A974" s="22"/>
      <c r="B974" s="31" t="s">
        <v>62</v>
      </c>
      <c r="C974" s="24">
        <v>0</v>
      </c>
      <c r="D974" s="33">
        <v>116.27</v>
      </c>
      <c r="E974" s="32">
        <v>21.82</v>
      </c>
      <c r="F974" s="32">
        <v>-4.01</v>
      </c>
      <c r="G974" s="23"/>
    </row>
    <row r="975" spans="1:7" x14ac:dyDescent="0.3">
      <c r="A975" s="22"/>
      <c r="B975" s="31" t="s">
        <v>65</v>
      </c>
      <c r="C975" s="24">
        <v>0</v>
      </c>
      <c r="D975" s="32">
        <v>116.27</v>
      </c>
      <c r="E975" s="33">
        <v>21.82</v>
      </c>
      <c r="F975" s="32">
        <v>-4.01</v>
      </c>
      <c r="G975" s="23"/>
    </row>
    <row r="976" spans="1:7" x14ac:dyDescent="0.3">
      <c r="A976" s="22"/>
      <c r="B976" s="31" t="s">
        <v>66</v>
      </c>
      <c r="C976" s="24">
        <v>8.0000000000000002E-3</v>
      </c>
      <c r="D976" s="32">
        <v>116.27</v>
      </c>
      <c r="E976" s="33">
        <v>21.81</v>
      </c>
      <c r="F976" s="32">
        <v>-3.83</v>
      </c>
      <c r="G976" s="23"/>
    </row>
    <row r="977" spans="1:7" x14ac:dyDescent="0.3">
      <c r="A977" s="22"/>
      <c r="B977" s="31" t="s">
        <v>67</v>
      </c>
      <c r="C977" s="24">
        <v>8.0000000000000002E-3</v>
      </c>
      <c r="D977" s="32">
        <v>116.27</v>
      </c>
      <c r="E977" s="32">
        <v>21.81</v>
      </c>
      <c r="F977" s="33">
        <v>-3.83</v>
      </c>
      <c r="G977" s="23"/>
    </row>
    <row r="978" spans="1:7" x14ac:dyDescent="0.3">
      <c r="A978" s="22"/>
      <c r="B978" s="31" t="s">
        <v>68</v>
      </c>
      <c r="C978" s="24">
        <v>0</v>
      </c>
      <c r="D978" s="32">
        <v>116.27</v>
      </c>
      <c r="E978" s="32">
        <v>21.82</v>
      </c>
      <c r="F978" s="33">
        <v>-4.01</v>
      </c>
      <c r="G978" s="23"/>
    </row>
    <row r="979" spans="1:7" x14ac:dyDescent="0.3">
      <c r="A979" s="22">
        <v>123</v>
      </c>
      <c r="B979" s="31">
        <v>117</v>
      </c>
      <c r="C979" s="24">
        <v>0</v>
      </c>
      <c r="D979" s="32">
        <v>116.27</v>
      </c>
      <c r="E979" s="32">
        <v>21.7</v>
      </c>
      <c r="F979" s="32">
        <v>-3.83</v>
      </c>
      <c r="G979" s="23" t="s">
        <v>369</v>
      </c>
    </row>
    <row r="980" spans="1:7" x14ac:dyDescent="0.3">
      <c r="A980" s="22"/>
      <c r="B980" s="31">
        <v>118</v>
      </c>
      <c r="C980" s="24">
        <v>6.8000000000000005E-2</v>
      </c>
      <c r="D980" s="32">
        <v>116.27</v>
      </c>
      <c r="E980" s="32">
        <v>21.6</v>
      </c>
      <c r="F980" s="32">
        <v>-2.35</v>
      </c>
      <c r="G980" s="23"/>
    </row>
    <row r="981" spans="1:7" x14ac:dyDescent="0.3">
      <c r="A981" s="22"/>
      <c r="B981" s="31" t="s">
        <v>61</v>
      </c>
      <c r="C981" s="24">
        <v>6.8000000000000005E-2</v>
      </c>
      <c r="D981" s="33">
        <v>116.27</v>
      </c>
      <c r="E981" s="32">
        <v>21.6</v>
      </c>
      <c r="F981" s="32">
        <v>-2.35</v>
      </c>
      <c r="G981" s="23"/>
    </row>
    <row r="982" spans="1:7" x14ac:dyDescent="0.3">
      <c r="A982" s="22"/>
      <c r="B982" s="31" t="s">
        <v>62</v>
      </c>
      <c r="C982" s="24">
        <v>0</v>
      </c>
      <c r="D982" s="33">
        <v>116.27</v>
      </c>
      <c r="E982" s="32">
        <v>21.7</v>
      </c>
      <c r="F982" s="32">
        <v>-3.83</v>
      </c>
      <c r="G982" s="23"/>
    </row>
    <row r="983" spans="1:7" x14ac:dyDescent="0.3">
      <c r="A983" s="22"/>
      <c r="B983" s="31" t="s">
        <v>65</v>
      </c>
      <c r="C983" s="24">
        <v>0</v>
      </c>
      <c r="D983" s="32">
        <v>116.27</v>
      </c>
      <c r="E983" s="33">
        <v>21.7</v>
      </c>
      <c r="F983" s="32">
        <v>-3.83</v>
      </c>
      <c r="G983" s="23"/>
    </row>
    <row r="984" spans="1:7" x14ac:dyDescent="0.3">
      <c r="A984" s="22"/>
      <c r="B984" s="31" t="s">
        <v>66</v>
      </c>
      <c r="C984" s="24">
        <v>6.8000000000000005E-2</v>
      </c>
      <c r="D984" s="32">
        <v>116.27</v>
      </c>
      <c r="E984" s="33">
        <v>21.6</v>
      </c>
      <c r="F984" s="32">
        <v>-2.35</v>
      </c>
      <c r="G984" s="23"/>
    </row>
    <row r="985" spans="1:7" x14ac:dyDescent="0.3">
      <c r="A985" s="22"/>
      <c r="B985" s="31" t="s">
        <v>67</v>
      </c>
      <c r="C985" s="24">
        <v>6.8000000000000005E-2</v>
      </c>
      <c r="D985" s="32">
        <v>116.27</v>
      </c>
      <c r="E985" s="32">
        <v>21.6</v>
      </c>
      <c r="F985" s="33">
        <v>-2.35</v>
      </c>
      <c r="G985" s="23"/>
    </row>
    <row r="986" spans="1:7" x14ac:dyDescent="0.3">
      <c r="A986" s="22"/>
      <c r="B986" s="31" t="s">
        <v>68</v>
      </c>
      <c r="C986" s="24">
        <v>0</v>
      </c>
      <c r="D986" s="32">
        <v>116.27</v>
      </c>
      <c r="E986" s="32">
        <v>21.7</v>
      </c>
      <c r="F986" s="33">
        <v>-3.83</v>
      </c>
      <c r="G986" s="23"/>
    </row>
    <row r="987" spans="1:7" x14ac:dyDescent="0.3">
      <c r="A987" s="22">
        <v>124</v>
      </c>
      <c r="B987" s="31">
        <v>118</v>
      </c>
      <c r="C987" s="24">
        <v>0</v>
      </c>
      <c r="D987" s="32">
        <v>116.27</v>
      </c>
      <c r="E987" s="32">
        <v>21.38</v>
      </c>
      <c r="F987" s="32">
        <v>-2.35</v>
      </c>
      <c r="G987" s="23" t="s">
        <v>369</v>
      </c>
    </row>
    <row r="988" spans="1:7" x14ac:dyDescent="0.3">
      <c r="A988" s="22"/>
      <c r="B988" s="31">
        <v>119</v>
      </c>
      <c r="C988" s="24">
        <v>6.8000000000000005E-2</v>
      </c>
      <c r="D988" s="32">
        <v>116.27</v>
      </c>
      <c r="E988" s="32">
        <v>21.28</v>
      </c>
      <c r="F988" s="32">
        <v>-0.9</v>
      </c>
      <c r="G988" s="23"/>
    </row>
    <row r="989" spans="1:7" x14ac:dyDescent="0.3">
      <c r="A989" s="22"/>
      <c r="B989" s="31" t="s">
        <v>61</v>
      </c>
      <c r="C989" s="24">
        <v>0</v>
      </c>
      <c r="D989" s="33">
        <v>116.27</v>
      </c>
      <c r="E989" s="32">
        <v>21.38</v>
      </c>
      <c r="F989" s="32">
        <v>-2.35</v>
      </c>
      <c r="G989" s="23"/>
    </row>
    <row r="990" spans="1:7" x14ac:dyDescent="0.3">
      <c r="A990" s="22"/>
      <c r="B990" s="31" t="s">
        <v>62</v>
      </c>
      <c r="C990" s="24">
        <v>6.8000000000000005E-2</v>
      </c>
      <c r="D990" s="33">
        <v>116.27</v>
      </c>
      <c r="E990" s="32">
        <v>21.28</v>
      </c>
      <c r="F990" s="32">
        <v>-0.9</v>
      </c>
      <c r="G990" s="23"/>
    </row>
    <row r="991" spans="1:7" x14ac:dyDescent="0.3">
      <c r="A991" s="22"/>
      <c r="B991" s="31" t="s">
        <v>65</v>
      </c>
      <c r="C991" s="24">
        <v>0</v>
      </c>
      <c r="D991" s="32">
        <v>116.27</v>
      </c>
      <c r="E991" s="33">
        <v>21.38</v>
      </c>
      <c r="F991" s="32">
        <v>-2.35</v>
      </c>
      <c r="G991" s="23"/>
    </row>
    <row r="992" spans="1:7" x14ac:dyDescent="0.3">
      <c r="A992" s="22"/>
      <c r="B992" s="31" t="s">
        <v>66</v>
      </c>
      <c r="C992" s="24">
        <v>6.8000000000000005E-2</v>
      </c>
      <c r="D992" s="32">
        <v>116.27</v>
      </c>
      <c r="E992" s="33">
        <v>21.28</v>
      </c>
      <c r="F992" s="32">
        <v>-0.9</v>
      </c>
      <c r="G992" s="23"/>
    </row>
    <row r="993" spans="1:7" x14ac:dyDescent="0.3">
      <c r="A993" s="22"/>
      <c r="B993" s="31" t="s">
        <v>67</v>
      </c>
      <c r="C993" s="24">
        <v>6.8000000000000005E-2</v>
      </c>
      <c r="D993" s="32">
        <v>116.27</v>
      </c>
      <c r="E993" s="32">
        <v>21.28</v>
      </c>
      <c r="F993" s="33">
        <v>-0.9</v>
      </c>
      <c r="G993" s="23"/>
    </row>
    <row r="994" spans="1:7" x14ac:dyDescent="0.3">
      <c r="A994" s="22"/>
      <c r="B994" s="31" t="s">
        <v>68</v>
      </c>
      <c r="C994" s="24">
        <v>0</v>
      </c>
      <c r="D994" s="32">
        <v>116.27</v>
      </c>
      <c r="E994" s="32">
        <v>21.38</v>
      </c>
      <c r="F994" s="33">
        <v>-2.35</v>
      </c>
      <c r="G994" s="23"/>
    </row>
    <row r="995" spans="1:7" x14ac:dyDescent="0.3">
      <c r="A995" s="22">
        <v>125</v>
      </c>
      <c r="B995" s="31">
        <v>119</v>
      </c>
      <c r="C995" s="24">
        <v>0</v>
      </c>
      <c r="D995" s="32">
        <v>116.27</v>
      </c>
      <c r="E995" s="32">
        <v>21</v>
      </c>
      <c r="F995" s="32">
        <v>-0.9</v>
      </c>
      <c r="G995" s="23" t="s">
        <v>369</v>
      </c>
    </row>
    <row r="996" spans="1:7" x14ac:dyDescent="0.3">
      <c r="A996" s="22"/>
      <c r="B996" s="31">
        <v>120</v>
      </c>
      <c r="C996" s="24">
        <v>6.8000000000000005E-2</v>
      </c>
      <c r="D996" s="32">
        <v>116.27</v>
      </c>
      <c r="E996" s="32">
        <v>20.91</v>
      </c>
      <c r="F996" s="32">
        <v>0.53</v>
      </c>
      <c r="G996" s="23"/>
    </row>
    <row r="997" spans="1:7" x14ac:dyDescent="0.3">
      <c r="A997" s="22"/>
      <c r="B997" s="31" t="s">
        <v>61</v>
      </c>
      <c r="C997" s="24">
        <v>0</v>
      </c>
      <c r="D997" s="33">
        <v>116.27</v>
      </c>
      <c r="E997" s="32">
        <v>21</v>
      </c>
      <c r="F997" s="32">
        <v>-0.9</v>
      </c>
      <c r="G997" s="23"/>
    </row>
    <row r="998" spans="1:7" x14ac:dyDescent="0.3">
      <c r="A998" s="22"/>
      <c r="B998" s="31" t="s">
        <v>62</v>
      </c>
      <c r="C998" s="24">
        <v>6.8000000000000005E-2</v>
      </c>
      <c r="D998" s="33">
        <v>116.27</v>
      </c>
      <c r="E998" s="32">
        <v>20.91</v>
      </c>
      <c r="F998" s="32">
        <v>0.53</v>
      </c>
      <c r="G998" s="23"/>
    </row>
    <row r="999" spans="1:7" x14ac:dyDescent="0.3">
      <c r="A999" s="22"/>
      <c r="B999" s="31" t="s">
        <v>65</v>
      </c>
      <c r="C999" s="24">
        <v>0</v>
      </c>
      <c r="D999" s="32">
        <v>116.27</v>
      </c>
      <c r="E999" s="33">
        <v>21</v>
      </c>
      <c r="F999" s="32">
        <v>-0.9</v>
      </c>
      <c r="G999" s="23"/>
    </row>
    <row r="1000" spans="1:7" x14ac:dyDescent="0.3">
      <c r="A1000" s="22"/>
      <c r="B1000" s="31" t="s">
        <v>66</v>
      </c>
      <c r="C1000" s="24">
        <v>6.8000000000000005E-2</v>
      </c>
      <c r="D1000" s="32">
        <v>116.27</v>
      </c>
      <c r="E1000" s="33">
        <v>20.91</v>
      </c>
      <c r="F1000" s="32">
        <v>0.53</v>
      </c>
      <c r="G1000" s="23"/>
    </row>
    <row r="1001" spans="1:7" x14ac:dyDescent="0.3">
      <c r="A1001" s="22"/>
      <c r="B1001" s="31" t="s">
        <v>67</v>
      </c>
      <c r="C1001" s="24">
        <v>6.8000000000000005E-2</v>
      </c>
      <c r="D1001" s="32">
        <v>116.27</v>
      </c>
      <c r="E1001" s="32">
        <v>20.91</v>
      </c>
      <c r="F1001" s="33">
        <v>0.53</v>
      </c>
      <c r="G1001" s="23"/>
    </row>
    <row r="1002" spans="1:7" x14ac:dyDescent="0.3">
      <c r="A1002" s="22"/>
      <c r="B1002" s="31" t="s">
        <v>68</v>
      </c>
      <c r="C1002" s="24">
        <v>0</v>
      </c>
      <c r="D1002" s="32">
        <v>116.27</v>
      </c>
      <c r="E1002" s="32">
        <v>21</v>
      </c>
      <c r="F1002" s="33">
        <v>-0.9</v>
      </c>
      <c r="G1002" s="23"/>
    </row>
    <row r="1003" spans="1:7" x14ac:dyDescent="0.3">
      <c r="A1003" s="22">
        <v>126</v>
      </c>
      <c r="B1003" s="31">
        <v>120</v>
      </c>
      <c r="C1003" s="24">
        <v>0</v>
      </c>
      <c r="D1003" s="32">
        <v>116.27</v>
      </c>
      <c r="E1003" s="32">
        <v>20.6</v>
      </c>
      <c r="F1003" s="32">
        <v>0.53</v>
      </c>
      <c r="G1003" s="23" t="s">
        <v>369</v>
      </c>
    </row>
    <row r="1004" spans="1:7" x14ac:dyDescent="0.3">
      <c r="A1004" s="22"/>
      <c r="B1004" s="31">
        <v>121</v>
      </c>
      <c r="C1004" s="24">
        <v>6.8000000000000005E-2</v>
      </c>
      <c r="D1004" s="32">
        <v>116.27</v>
      </c>
      <c r="E1004" s="32">
        <v>20.51</v>
      </c>
      <c r="F1004" s="32">
        <v>1.93</v>
      </c>
      <c r="G1004" s="23"/>
    </row>
    <row r="1005" spans="1:7" x14ac:dyDescent="0.3">
      <c r="A1005" s="22"/>
      <c r="B1005" s="31" t="s">
        <v>61</v>
      </c>
      <c r="C1005" s="24">
        <v>0</v>
      </c>
      <c r="D1005" s="33">
        <v>116.27</v>
      </c>
      <c r="E1005" s="32">
        <v>20.6</v>
      </c>
      <c r="F1005" s="32">
        <v>0.53</v>
      </c>
      <c r="G1005" s="23"/>
    </row>
    <row r="1006" spans="1:7" x14ac:dyDescent="0.3">
      <c r="A1006" s="22"/>
      <c r="B1006" s="31" t="s">
        <v>62</v>
      </c>
      <c r="C1006" s="24">
        <v>6.8000000000000005E-2</v>
      </c>
      <c r="D1006" s="33">
        <v>116.27</v>
      </c>
      <c r="E1006" s="32">
        <v>20.51</v>
      </c>
      <c r="F1006" s="32">
        <v>1.93</v>
      </c>
      <c r="G1006" s="23"/>
    </row>
    <row r="1007" spans="1:7" x14ac:dyDescent="0.3">
      <c r="A1007" s="22"/>
      <c r="B1007" s="31" t="s">
        <v>65</v>
      </c>
      <c r="C1007" s="24">
        <v>0</v>
      </c>
      <c r="D1007" s="32">
        <v>116.27</v>
      </c>
      <c r="E1007" s="33">
        <v>20.6</v>
      </c>
      <c r="F1007" s="32">
        <v>0.53</v>
      </c>
      <c r="G1007" s="23"/>
    </row>
    <row r="1008" spans="1:7" x14ac:dyDescent="0.3">
      <c r="A1008" s="22"/>
      <c r="B1008" s="31" t="s">
        <v>66</v>
      </c>
      <c r="C1008" s="24">
        <v>6.8000000000000005E-2</v>
      </c>
      <c r="D1008" s="32">
        <v>116.27</v>
      </c>
      <c r="E1008" s="33">
        <v>20.51</v>
      </c>
      <c r="F1008" s="32">
        <v>1.93</v>
      </c>
      <c r="G1008" s="23"/>
    </row>
    <row r="1009" spans="1:7" x14ac:dyDescent="0.3">
      <c r="A1009" s="22"/>
      <c r="B1009" s="31" t="s">
        <v>67</v>
      </c>
      <c r="C1009" s="24">
        <v>6.8000000000000005E-2</v>
      </c>
      <c r="D1009" s="32">
        <v>116.27</v>
      </c>
      <c r="E1009" s="32">
        <v>20.51</v>
      </c>
      <c r="F1009" s="33">
        <v>1.93</v>
      </c>
      <c r="G1009" s="23"/>
    </row>
    <row r="1010" spans="1:7" x14ac:dyDescent="0.3">
      <c r="A1010" s="22"/>
      <c r="B1010" s="31" t="s">
        <v>68</v>
      </c>
      <c r="C1010" s="24">
        <v>0</v>
      </c>
      <c r="D1010" s="32">
        <v>116.27</v>
      </c>
      <c r="E1010" s="32">
        <v>20.6</v>
      </c>
      <c r="F1010" s="33">
        <v>0.53</v>
      </c>
      <c r="G1010" s="23"/>
    </row>
    <row r="1011" spans="1:7" x14ac:dyDescent="0.3">
      <c r="A1011" s="22">
        <v>127</v>
      </c>
      <c r="B1011" s="31">
        <v>121</v>
      </c>
      <c r="C1011" s="24">
        <v>0</v>
      </c>
      <c r="D1011" s="32">
        <v>116.27</v>
      </c>
      <c r="E1011" s="32">
        <v>20.18</v>
      </c>
      <c r="F1011" s="32">
        <v>1.93</v>
      </c>
      <c r="G1011" s="23" t="s">
        <v>369</v>
      </c>
    </row>
    <row r="1012" spans="1:7" x14ac:dyDescent="0.3">
      <c r="A1012" s="22"/>
      <c r="B1012" s="31">
        <v>122</v>
      </c>
      <c r="C1012" s="24">
        <v>6.8000000000000005E-2</v>
      </c>
      <c r="D1012" s="32">
        <v>116.27</v>
      </c>
      <c r="E1012" s="32">
        <v>20.09</v>
      </c>
      <c r="F1012" s="32">
        <v>3.3</v>
      </c>
      <c r="G1012" s="23"/>
    </row>
    <row r="1013" spans="1:7" x14ac:dyDescent="0.3">
      <c r="A1013" s="22"/>
      <c r="B1013" s="31" t="s">
        <v>61</v>
      </c>
      <c r="C1013" s="24">
        <v>0</v>
      </c>
      <c r="D1013" s="33">
        <v>116.27</v>
      </c>
      <c r="E1013" s="32">
        <v>20.18</v>
      </c>
      <c r="F1013" s="32">
        <v>1.93</v>
      </c>
      <c r="G1013" s="23"/>
    </row>
    <row r="1014" spans="1:7" x14ac:dyDescent="0.3">
      <c r="A1014" s="22"/>
      <c r="B1014" s="31" t="s">
        <v>62</v>
      </c>
      <c r="C1014" s="24">
        <v>6.8000000000000005E-2</v>
      </c>
      <c r="D1014" s="33">
        <v>116.27</v>
      </c>
      <c r="E1014" s="32">
        <v>20.09</v>
      </c>
      <c r="F1014" s="32">
        <v>3.3</v>
      </c>
      <c r="G1014" s="23"/>
    </row>
    <row r="1015" spans="1:7" x14ac:dyDescent="0.3">
      <c r="A1015" s="22"/>
      <c r="B1015" s="31" t="s">
        <v>65</v>
      </c>
      <c r="C1015" s="24">
        <v>0</v>
      </c>
      <c r="D1015" s="32">
        <v>116.27</v>
      </c>
      <c r="E1015" s="33">
        <v>20.18</v>
      </c>
      <c r="F1015" s="32">
        <v>1.93</v>
      </c>
      <c r="G1015" s="23"/>
    </row>
    <row r="1016" spans="1:7" x14ac:dyDescent="0.3">
      <c r="A1016" s="22"/>
      <c r="B1016" s="31" t="s">
        <v>66</v>
      </c>
      <c r="C1016" s="24">
        <v>6.8000000000000005E-2</v>
      </c>
      <c r="D1016" s="32">
        <v>116.27</v>
      </c>
      <c r="E1016" s="33">
        <v>20.09</v>
      </c>
      <c r="F1016" s="32">
        <v>3.3</v>
      </c>
      <c r="G1016" s="23"/>
    </row>
    <row r="1017" spans="1:7" x14ac:dyDescent="0.3">
      <c r="A1017" s="22"/>
      <c r="B1017" s="31" t="s">
        <v>67</v>
      </c>
      <c r="C1017" s="24">
        <v>6.8000000000000005E-2</v>
      </c>
      <c r="D1017" s="32">
        <v>116.27</v>
      </c>
      <c r="E1017" s="32">
        <v>20.09</v>
      </c>
      <c r="F1017" s="33">
        <v>3.3</v>
      </c>
      <c r="G1017" s="23"/>
    </row>
    <row r="1018" spans="1:7" x14ac:dyDescent="0.3">
      <c r="A1018" s="22"/>
      <c r="B1018" s="31" t="s">
        <v>68</v>
      </c>
      <c r="C1018" s="24">
        <v>0</v>
      </c>
      <c r="D1018" s="32">
        <v>116.27</v>
      </c>
      <c r="E1018" s="32">
        <v>20.18</v>
      </c>
      <c r="F1018" s="33">
        <v>1.93</v>
      </c>
      <c r="G1018" s="23"/>
    </row>
    <row r="1019" spans="1:7" x14ac:dyDescent="0.3">
      <c r="A1019" s="22">
        <v>128</v>
      </c>
      <c r="B1019" s="31">
        <v>122</v>
      </c>
      <c r="C1019" s="24">
        <v>0</v>
      </c>
      <c r="D1019" s="32">
        <v>116.26</v>
      </c>
      <c r="E1019" s="32">
        <v>19.75</v>
      </c>
      <c r="F1019" s="32">
        <v>3.3</v>
      </c>
      <c r="G1019" s="23" t="s">
        <v>369</v>
      </c>
    </row>
    <row r="1020" spans="1:7" x14ac:dyDescent="0.3">
      <c r="A1020" s="22"/>
      <c r="B1020" s="31">
        <v>123</v>
      </c>
      <c r="C1020" s="24">
        <v>6.8000000000000005E-2</v>
      </c>
      <c r="D1020" s="32">
        <v>116.26</v>
      </c>
      <c r="E1020" s="32">
        <v>19.66</v>
      </c>
      <c r="F1020" s="32">
        <v>4.6500000000000004</v>
      </c>
      <c r="G1020" s="23"/>
    </row>
    <row r="1021" spans="1:7" x14ac:dyDescent="0.3">
      <c r="A1021" s="22"/>
      <c r="B1021" s="31" t="s">
        <v>61</v>
      </c>
      <c r="C1021" s="24">
        <v>0</v>
      </c>
      <c r="D1021" s="33">
        <v>116.26</v>
      </c>
      <c r="E1021" s="32">
        <v>19.75</v>
      </c>
      <c r="F1021" s="32">
        <v>3.3</v>
      </c>
      <c r="G1021" s="23"/>
    </row>
    <row r="1022" spans="1:7" x14ac:dyDescent="0.3">
      <c r="A1022" s="22"/>
      <c r="B1022" s="31" t="s">
        <v>62</v>
      </c>
      <c r="C1022" s="24">
        <v>6.8000000000000005E-2</v>
      </c>
      <c r="D1022" s="33">
        <v>116.26</v>
      </c>
      <c r="E1022" s="32">
        <v>19.66</v>
      </c>
      <c r="F1022" s="32">
        <v>4.6500000000000004</v>
      </c>
      <c r="G1022" s="23"/>
    </row>
    <row r="1023" spans="1:7" x14ac:dyDescent="0.3">
      <c r="A1023" s="22"/>
      <c r="B1023" s="31" t="s">
        <v>65</v>
      </c>
      <c r="C1023" s="24">
        <v>0</v>
      </c>
      <c r="D1023" s="32">
        <v>116.26</v>
      </c>
      <c r="E1023" s="33">
        <v>19.75</v>
      </c>
      <c r="F1023" s="32">
        <v>3.3</v>
      </c>
      <c r="G1023" s="23"/>
    </row>
    <row r="1024" spans="1:7" x14ac:dyDescent="0.3">
      <c r="A1024" s="22"/>
      <c r="B1024" s="31" t="s">
        <v>66</v>
      </c>
      <c r="C1024" s="24">
        <v>6.8000000000000005E-2</v>
      </c>
      <c r="D1024" s="32">
        <v>116.26</v>
      </c>
      <c r="E1024" s="33">
        <v>19.66</v>
      </c>
      <c r="F1024" s="32">
        <v>4.6500000000000004</v>
      </c>
      <c r="G1024" s="23"/>
    </row>
    <row r="1025" spans="1:7" x14ac:dyDescent="0.3">
      <c r="A1025" s="22"/>
      <c r="B1025" s="31" t="s">
        <v>67</v>
      </c>
      <c r="C1025" s="24">
        <v>6.8000000000000005E-2</v>
      </c>
      <c r="D1025" s="32">
        <v>116.26</v>
      </c>
      <c r="E1025" s="32">
        <v>19.66</v>
      </c>
      <c r="F1025" s="33">
        <v>4.6500000000000004</v>
      </c>
      <c r="G1025" s="23"/>
    </row>
    <row r="1026" spans="1:7" x14ac:dyDescent="0.3">
      <c r="A1026" s="22"/>
      <c r="B1026" s="31" t="s">
        <v>68</v>
      </c>
      <c r="C1026" s="24">
        <v>0</v>
      </c>
      <c r="D1026" s="32">
        <v>116.26</v>
      </c>
      <c r="E1026" s="32">
        <v>19.75</v>
      </c>
      <c r="F1026" s="33">
        <v>3.3</v>
      </c>
      <c r="G1026" s="23"/>
    </row>
    <row r="1027" spans="1:7" x14ac:dyDescent="0.3">
      <c r="A1027" s="22">
        <v>129</v>
      </c>
      <c r="B1027" s="31">
        <v>123</v>
      </c>
      <c r="C1027" s="24">
        <v>0</v>
      </c>
      <c r="D1027" s="32">
        <v>116.26</v>
      </c>
      <c r="E1027" s="32">
        <v>19.3</v>
      </c>
      <c r="F1027" s="32">
        <v>4.6500000000000004</v>
      </c>
      <c r="G1027" s="23" t="s">
        <v>369</v>
      </c>
    </row>
    <row r="1028" spans="1:7" x14ac:dyDescent="0.3">
      <c r="A1028" s="22"/>
      <c r="B1028" s="31">
        <v>124</v>
      </c>
      <c r="C1028" s="24">
        <v>6.8000000000000005E-2</v>
      </c>
      <c r="D1028" s="32">
        <v>116.26</v>
      </c>
      <c r="E1028" s="32">
        <v>19.21</v>
      </c>
      <c r="F1028" s="32">
        <v>5.96</v>
      </c>
      <c r="G1028" s="23"/>
    </row>
    <row r="1029" spans="1:7" x14ac:dyDescent="0.3">
      <c r="A1029" s="22"/>
      <c r="B1029" s="31" t="s">
        <v>61</v>
      </c>
      <c r="C1029" s="24">
        <v>0</v>
      </c>
      <c r="D1029" s="33">
        <v>116.26</v>
      </c>
      <c r="E1029" s="32">
        <v>19.3</v>
      </c>
      <c r="F1029" s="32">
        <v>4.6500000000000004</v>
      </c>
      <c r="G1029" s="23"/>
    </row>
    <row r="1030" spans="1:7" x14ac:dyDescent="0.3">
      <c r="A1030" s="22"/>
      <c r="B1030" s="31" t="s">
        <v>62</v>
      </c>
      <c r="C1030" s="24">
        <v>6.8000000000000005E-2</v>
      </c>
      <c r="D1030" s="33">
        <v>116.26</v>
      </c>
      <c r="E1030" s="32">
        <v>19.21</v>
      </c>
      <c r="F1030" s="32">
        <v>5.96</v>
      </c>
      <c r="G1030" s="23"/>
    </row>
    <row r="1031" spans="1:7" x14ac:dyDescent="0.3">
      <c r="A1031" s="22"/>
      <c r="B1031" s="31" t="s">
        <v>65</v>
      </c>
      <c r="C1031" s="24">
        <v>0</v>
      </c>
      <c r="D1031" s="32">
        <v>116.26</v>
      </c>
      <c r="E1031" s="33">
        <v>19.3</v>
      </c>
      <c r="F1031" s="32">
        <v>4.6500000000000004</v>
      </c>
      <c r="G1031" s="23"/>
    </row>
    <row r="1032" spans="1:7" x14ac:dyDescent="0.3">
      <c r="A1032" s="22"/>
      <c r="B1032" s="31" t="s">
        <v>66</v>
      </c>
      <c r="C1032" s="24">
        <v>6.8000000000000005E-2</v>
      </c>
      <c r="D1032" s="32">
        <v>116.26</v>
      </c>
      <c r="E1032" s="33">
        <v>19.21</v>
      </c>
      <c r="F1032" s="32">
        <v>5.96</v>
      </c>
      <c r="G1032" s="23"/>
    </row>
    <row r="1033" spans="1:7" x14ac:dyDescent="0.3">
      <c r="A1033" s="22"/>
      <c r="B1033" s="31" t="s">
        <v>67</v>
      </c>
      <c r="C1033" s="24">
        <v>6.8000000000000005E-2</v>
      </c>
      <c r="D1033" s="32">
        <v>116.26</v>
      </c>
      <c r="E1033" s="32">
        <v>19.21</v>
      </c>
      <c r="F1033" s="33">
        <v>5.96</v>
      </c>
      <c r="G1033" s="23"/>
    </row>
    <row r="1034" spans="1:7" x14ac:dyDescent="0.3">
      <c r="A1034" s="22"/>
      <c r="B1034" s="31" t="s">
        <v>68</v>
      </c>
      <c r="C1034" s="24">
        <v>0</v>
      </c>
      <c r="D1034" s="32">
        <v>116.26</v>
      </c>
      <c r="E1034" s="32">
        <v>19.3</v>
      </c>
      <c r="F1034" s="33">
        <v>4.6500000000000004</v>
      </c>
      <c r="G1034" s="23"/>
    </row>
    <row r="1035" spans="1:7" x14ac:dyDescent="0.3">
      <c r="A1035" s="22">
        <v>130</v>
      </c>
      <c r="B1035" s="31">
        <v>124</v>
      </c>
      <c r="C1035" s="24">
        <v>0</v>
      </c>
      <c r="D1035" s="32">
        <v>116.26</v>
      </c>
      <c r="E1035" s="32">
        <v>18.84</v>
      </c>
      <c r="F1035" s="32">
        <v>5.96</v>
      </c>
      <c r="G1035" s="23" t="s">
        <v>369</v>
      </c>
    </row>
    <row r="1036" spans="1:7" x14ac:dyDescent="0.3">
      <c r="A1036" s="22"/>
      <c r="B1036" s="31">
        <v>125</v>
      </c>
      <c r="C1036" s="24">
        <v>6.8000000000000005E-2</v>
      </c>
      <c r="D1036" s="32">
        <v>116.26</v>
      </c>
      <c r="E1036" s="32">
        <v>18.760000000000002</v>
      </c>
      <c r="F1036" s="32">
        <v>7.24</v>
      </c>
      <c r="G1036" s="23"/>
    </row>
    <row r="1037" spans="1:7" x14ac:dyDescent="0.3">
      <c r="A1037" s="22"/>
      <c r="B1037" s="31" t="s">
        <v>61</v>
      </c>
      <c r="C1037" s="24">
        <v>0</v>
      </c>
      <c r="D1037" s="33">
        <v>116.26</v>
      </c>
      <c r="E1037" s="32">
        <v>18.84</v>
      </c>
      <c r="F1037" s="32">
        <v>5.96</v>
      </c>
      <c r="G1037" s="23"/>
    </row>
    <row r="1038" spans="1:7" x14ac:dyDescent="0.3">
      <c r="A1038" s="22"/>
      <c r="B1038" s="31" t="s">
        <v>62</v>
      </c>
      <c r="C1038" s="24">
        <v>6.8000000000000005E-2</v>
      </c>
      <c r="D1038" s="33">
        <v>116.26</v>
      </c>
      <c r="E1038" s="32">
        <v>18.760000000000002</v>
      </c>
      <c r="F1038" s="32">
        <v>7.24</v>
      </c>
      <c r="G1038" s="23"/>
    </row>
    <row r="1039" spans="1:7" x14ac:dyDescent="0.3">
      <c r="A1039" s="22"/>
      <c r="B1039" s="31" t="s">
        <v>65</v>
      </c>
      <c r="C1039" s="24">
        <v>0</v>
      </c>
      <c r="D1039" s="32">
        <v>116.26</v>
      </c>
      <c r="E1039" s="33">
        <v>18.84</v>
      </c>
      <c r="F1039" s="32">
        <v>5.96</v>
      </c>
      <c r="G1039" s="23"/>
    </row>
    <row r="1040" spans="1:7" x14ac:dyDescent="0.3">
      <c r="A1040" s="22"/>
      <c r="B1040" s="31" t="s">
        <v>66</v>
      </c>
      <c r="C1040" s="24">
        <v>6.8000000000000005E-2</v>
      </c>
      <c r="D1040" s="32">
        <v>116.26</v>
      </c>
      <c r="E1040" s="33">
        <v>18.760000000000002</v>
      </c>
      <c r="F1040" s="32">
        <v>7.24</v>
      </c>
      <c r="G1040" s="23"/>
    </row>
    <row r="1041" spans="1:7" x14ac:dyDescent="0.3">
      <c r="A1041" s="22"/>
      <c r="B1041" s="31" t="s">
        <v>67</v>
      </c>
      <c r="C1041" s="24">
        <v>6.8000000000000005E-2</v>
      </c>
      <c r="D1041" s="32">
        <v>116.26</v>
      </c>
      <c r="E1041" s="32">
        <v>18.760000000000002</v>
      </c>
      <c r="F1041" s="33">
        <v>7.24</v>
      </c>
      <c r="G1041" s="23"/>
    </row>
    <row r="1042" spans="1:7" x14ac:dyDescent="0.3">
      <c r="A1042" s="22"/>
      <c r="B1042" s="31" t="s">
        <v>68</v>
      </c>
      <c r="C1042" s="24">
        <v>0</v>
      </c>
      <c r="D1042" s="32">
        <v>116.26</v>
      </c>
      <c r="E1042" s="32">
        <v>18.84</v>
      </c>
      <c r="F1042" s="33">
        <v>5.96</v>
      </c>
      <c r="G1042" s="23"/>
    </row>
    <row r="1043" spans="1:7" x14ac:dyDescent="0.3">
      <c r="A1043" s="22">
        <v>131</v>
      </c>
      <c r="B1043" s="31">
        <v>125</v>
      </c>
      <c r="C1043" s="24">
        <v>0</v>
      </c>
      <c r="D1043" s="32">
        <v>116.26</v>
      </c>
      <c r="E1043" s="32">
        <v>18.37</v>
      </c>
      <c r="F1043" s="32">
        <v>7.24</v>
      </c>
      <c r="G1043" s="23" t="s">
        <v>369</v>
      </c>
    </row>
    <row r="1044" spans="1:7" x14ac:dyDescent="0.3">
      <c r="A1044" s="22"/>
      <c r="B1044" s="31">
        <v>126</v>
      </c>
      <c r="C1044" s="24">
        <v>6.8000000000000005E-2</v>
      </c>
      <c r="D1044" s="32">
        <v>116.26</v>
      </c>
      <c r="E1044" s="32">
        <v>18.29</v>
      </c>
      <c r="F1044" s="32">
        <v>8.49</v>
      </c>
      <c r="G1044" s="23"/>
    </row>
    <row r="1045" spans="1:7" x14ac:dyDescent="0.3">
      <c r="A1045" s="22"/>
      <c r="B1045" s="31" t="s">
        <v>61</v>
      </c>
      <c r="C1045" s="24">
        <v>0</v>
      </c>
      <c r="D1045" s="33">
        <v>116.26</v>
      </c>
      <c r="E1045" s="32">
        <v>18.37</v>
      </c>
      <c r="F1045" s="32">
        <v>7.24</v>
      </c>
      <c r="G1045" s="23"/>
    </row>
    <row r="1046" spans="1:7" x14ac:dyDescent="0.3">
      <c r="A1046" s="22"/>
      <c r="B1046" s="31" t="s">
        <v>62</v>
      </c>
      <c r="C1046" s="24">
        <v>6.8000000000000005E-2</v>
      </c>
      <c r="D1046" s="33">
        <v>116.26</v>
      </c>
      <c r="E1046" s="32">
        <v>18.29</v>
      </c>
      <c r="F1046" s="32">
        <v>8.49</v>
      </c>
      <c r="G1046" s="23"/>
    </row>
    <row r="1047" spans="1:7" x14ac:dyDescent="0.3">
      <c r="A1047" s="22"/>
      <c r="B1047" s="31" t="s">
        <v>65</v>
      </c>
      <c r="C1047" s="24">
        <v>0</v>
      </c>
      <c r="D1047" s="32">
        <v>116.26</v>
      </c>
      <c r="E1047" s="33">
        <v>18.37</v>
      </c>
      <c r="F1047" s="32">
        <v>7.24</v>
      </c>
      <c r="G1047" s="23"/>
    </row>
    <row r="1048" spans="1:7" x14ac:dyDescent="0.3">
      <c r="A1048" s="22"/>
      <c r="B1048" s="31" t="s">
        <v>66</v>
      </c>
      <c r="C1048" s="24">
        <v>6.8000000000000005E-2</v>
      </c>
      <c r="D1048" s="32">
        <v>116.26</v>
      </c>
      <c r="E1048" s="33">
        <v>18.29</v>
      </c>
      <c r="F1048" s="32">
        <v>8.49</v>
      </c>
      <c r="G1048" s="23"/>
    </row>
    <row r="1049" spans="1:7" x14ac:dyDescent="0.3">
      <c r="A1049" s="22"/>
      <c r="B1049" s="31" t="s">
        <v>67</v>
      </c>
      <c r="C1049" s="24">
        <v>6.8000000000000005E-2</v>
      </c>
      <c r="D1049" s="32">
        <v>116.26</v>
      </c>
      <c r="E1049" s="32">
        <v>18.29</v>
      </c>
      <c r="F1049" s="33">
        <v>8.49</v>
      </c>
      <c r="G1049" s="23"/>
    </row>
    <row r="1050" spans="1:7" x14ac:dyDescent="0.3">
      <c r="A1050" s="22"/>
      <c r="B1050" s="31" t="s">
        <v>68</v>
      </c>
      <c r="C1050" s="24">
        <v>0</v>
      </c>
      <c r="D1050" s="32">
        <v>116.26</v>
      </c>
      <c r="E1050" s="32">
        <v>18.37</v>
      </c>
      <c r="F1050" s="33">
        <v>7.24</v>
      </c>
      <c r="G1050" s="23"/>
    </row>
    <row r="1051" spans="1:7" x14ac:dyDescent="0.3">
      <c r="A1051" s="22">
        <v>132</v>
      </c>
      <c r="B1051" s="31">
        <v>126</v>
      </c>
      <c r="C1051" s="24">
        <v>0</v>
      </c>
      <c r="D1051" s="32">
        <v>116.26</v>
      </c>
      <c r="E1051" s="32">
        <v>17.88</v>
      </c>
      <c r="F1051" s="32">
        <v>8.49</v>
      </c>
      <c r="G1051" s="23" t="s">
        <v>369</v>
      </c>
    </row>
    <row r="1052" spans="1:7" x14ac:dyDescent="0.3">
      <c r="A1052" s="22"/>
      <c r="B1052" s="31">
        <v>127</v>
      </c>
      <c r="C1052" s="24">
        <v>6.8000000000000005E-2</v>
      </c>
      <c r="D1052" s="32">
        <v>116.25</v>
      </c>
      <c r="E1052" s="32">
        <v>17.79</v>
      </c>
      <c r="F1052" s="32">
        <v>9.7100000000000009</v>
      </c>
      <c r="G1052" s="23"/>
    </row>
    <row r="1053" spans="1:7" x14ac:dyDescent="0.3">
      <c r="A1053" s="22"/>
      <c r="B1053" s="31" t="s">
        <v>61</v>
      </c>
      <c r="C1053" s="24">
        <v>0</v>
      </c>
      <c r="D1053" s="33">
        <v>116.26</v>
      </c>
      <c r="E1053" s="32">
        <v>17.88</v>
      </c>
      <c r="F1053" s="32">
        <v>8.49</v>
      </c>
      <c r="G1053" s="23"/>
    </row>
    <row r="1054" spans="1:7" x14ac:dyDescent="0.3">
      <c r="A1054" s="22"/>
      <c r="B1054" s="31" t="s">
        <v>62</v>
      </c>
      <c r="C1054" s="24">
        <v>6.8000000000000005E-2</v>
      </c>
      <c r="D1054" s="33">
        <v>116.25</v>
      </c>
      <c r="E1054" s="32">
        <v>17.79</v>
      </c>
      <c r="F1054" s="32">
        <v>9.7100000000000009</v>
      </c>
      <c r="G1054" s="23"/>
    </row>
    <row r="1055" spans="1:7" x14ac:dyDescent="0.3">
      <c r="A1055" s="22"/>
      <c r="B1055" s="31" t="s">
        <v>65</v>
      </c>
      <c r="C1055" s="24">
        <v>0</v>
      </c>
      <c r="D1055" s="32">
        <v>116.26</v>
      </c>
      <c r="E1055" s="33">
        <v>17.88</v>
      </c>
      <c r="F1055" s="32">
        <v>8.49</v>
      </c>
      <c r="G1055" s="23"/>
    </row>
    <row r="1056" spans="1:7" x14ac:dyDescent="0.3">
      <c r="A1056" s="22"/>
      <c r="B1056" s="31" t="s">
        <v>66</v>
      </c>
      <c r="C1056" s="24">
        <v>6.8000000000000005E-2</v>
      </c>
      <c r="D1056" s="32">
        <v>116.25</v>
      </c>
      <c r="E1056" s="33">
        <v>17.79</v>
      </c>
      <c r="F1056" s="32">
        <v>9.7100000000000009</v>
      </c>
      <c r="G1056" s="23"/>
    </row>
    <row r="1057" spans="1:7" x14ac:dyDescent="0.3">
      <c r="A1057" s="22"/>
      <c r="B1057" s="31" t="s">
        <v>67</v>
      </c>
      <c r="C1057" s="24">
        <v>6.8000000000000005E-2</v>
      </c>
      <c r="D1057" s="32">
        <v>116.25</v>
      </c>
      <c r="E1057" s="32">
        <v>17.79</v>
      </c>
      <c r="F1057" s="33">
        <v>9.7100000000000009</v>
      </c>
      <c r="G1057" s="23"/>
    </row>
    <row r="1058" spans="1:7" x14ac:dyDescent="0.3">
      <c r="A1058" s="22"/>
      <c r="B1058" s="31" t="s">
        <v>68</v>
      </c>
      <c r="C1058" s="24">
        <v>0</v>
      </c>
      <c r="D1058" s="32">
        <v>116.26</v>
      </c>
      <c r="E1058" s="32">
        <v>17.88</v>
      </c>
      <c r="F1058" s="33">
        <v>8.49</v>
      </c>
      <c r="G1058" s="23"/>
    </row>
    <row r="1059" spans="1:7" x14ac:dyDescent="0.3">
      <c r="A1059" s="22">
        <v>133</v>
      </c>
      <c r="B1059" s="31">
        <v>127</v>
      </c>
      <c r="C1059" s="24">
        <v>0</v>
      </c>
      <c r="D1059" s="32">
        <v>116.25</v>
      </c>
      <c r="E1059" s="32">
        <v>17.350000000000001</v>
      </c>
      <c r="F1059" s="32">
        <v>9.7100000000000009</v>
      </c>
      <c r="G1059" s="23" t="s">
        <v>369</v>
      </c>
    </row>
    <row r="1060" spans="1:7" x14ac:dyDescent="0.3">
      <c r="A1060" s="22"/>
      <c r="B1060" s="31">
        <v>128</v>
      </c>
      <c r="C1060" s="24">
        <v>6.8000000000000005E-2</v>
      </c>
      <c r="D1060" s="32">
        <v>116.25</v>
      </c>
      <c r="E1060" s="32">
        <v>17.27</v>
      </c>
      <c r="F1060" s="32">
        <v>10.89</v>
      </c>
      <c r="G1060" s="23"/>
    </row>
    <row r="1061" spans="1:7" x14ac:dyDescent="0.3">
      <c r="A1061" s="22"/>
      <c r="B1061" s="31" t="s">
        <v>61</v>
      </c>
      <c r="C1061" s="24">
        <v>0</v>
      </c>
      <c r="D1061" s="33">
        <v>116.25</v>
      </c>
      <c r="E1061" s="32">
        <v>17.350000000000001</v>
      </c>
      <c r="F1061" s="32">
        <v>9.7100000000000009</v>
      </c>
      <c r="G1061" s="23"/>
    </row>
    <row r="1062" spans="1:7" x14ac:dyDescent="0.3">
      <c r="A1062" s="22"/>
      <c r="B1062" s="31" t="s">
        <v>62</v>
      </c>
      <c r="C1062" s="24">
        <v>6.8000000000000005E-2</v>
      </c>
      <c r="D1062" s="33">
        <v>116.25</v>
      </c>
      <c r="E1062" s="32">
        <v>17.27</v>
      </c>
      <c r="F1062" s="32">
        <v>10.89</v>
      </c>
      <c r="G1062" s="23"/>
    </row>
    <row r="1063" spans="1:7" x14ac:dyDescent="0.3">
      <c r="A1063" s="22"/>
      <c r="B1063" s="31" t="s">
        <v>65</v>
      </c>
      <c r="C1063" s="24">
        <v>0</v>
      </c>
      <c r="D1063" s="32">
        <v>116.25</v>
      </c>
      <c r="E1063" s="33">
        <v>17.350000000000001</v>
      </c>
      <c r="F1063" s="32">
        <v>9.7100000000000009</v>
      </c>
      <c r="G1063" s="23"/>
    </row>
    <row r="1064" spans="1:7" x14ac:dyDescent="0.3">
      <c r="A1064" s="22"/>
      <c r="B1064" s="31" t="s">
        <v>66</v>
      </c>
      <c r="C1064" s="24">
        <v>6.8000000000000005E-2</v>
      </c>
      <c r="D1064" s="32">
        <v>116.25</v>
      </c>
      <c r="E1064" s="33">
        <v>17.27</v>
      </c>
      <c r="F1064" s="32">
        <v>10.89</v>
      </c>
      <c r="G1064" s="23"/>
    </row>
    <row r="1065" spans="1:7" x14ac:dyDescent="0.3">
      <c r="A1065" s="22"/>
      <c r="B1065" s="31" t="s">
        <v>67</v>
      </c>
      <c r="C1065" s="24">
        <v>6.8000000000000005E-2</v>
      </c>
      <c r="D1065" s="32">
        <v>116.25</v>
      </c>
      <c r="E1065" s="32">
        <v>17.27</v>
      </c>
      <c r="F1065" s="33">
        <v>10.89</v>
      </c>
      <c r="G1065" s="23"/>
    </row>
    <row r="1066" spans="1:7" x14ac:dyDescent="0.3">
      <c r="A1066" s="22"/>
      <c r="B1066" s="31" t="s">
        <v>68</v>
      </c>
      <c r="C1066" s="24">
        <v>0</v>
      </c>
      <c r="D1066" s="32">
        <v>116.25</v>
      </c>
      <c r="E1066" s="32">
        <v>17.350000000000001</v>
      </c>
      <c r="F1066" s="33">
        <v>9.7100000000000009</v>
      </c>
      <c r="G1066" s="23"/>
    </row>
    <row r="1067" spans="1:7" x14ac:dyDescent="0.3">
      <c r="A1067" s="22">
        <v>134</v>
      </c>
      <c r="B1067" s="31">
        <v>128</v>
      </c>
      <c r="C1067" s="24">
        <v>0</v>
      </c>
      <c r="D1067" s="32">
        <v>116.25</v>
      </c>
      <c r="E1067" s="32">
        <v>16.96</v>
      </c>
      <c r="F1067" s="32">
        <v>10.89</v>
      </c>
      <c r="G1067" s="23" t="s">
        <v>369</v>
      </c>
    </row>
    <row r="1068" spans="1:7" x14ac:dyDescent="0.3">
      <c r="A1068" s="22"/>
      <c r="B1068" s="31">
        <v>228</v>
      </c>
      <c r="C1068" s="24">
        <v>0.02</v>
      </c>
      <c r="D1068" s="32">
        <v>116.25</v>
      </c>
      <c r="E1068" s="32">
        <v>16.940000000000001</v>
      </c>
      <c r="F1068" s="32">
        <v>11.23</v>
      </c>
      <c r="G1068" s="23"/>
    </row>
    <row r="1069" spans="1:7" x14ac:dyDescent="0.3">
      <c r="A1069" s="22"/>
      <c r="B1069" s="31" t="s">
        <v>61</v>
      </c>
      <c r="C1069" s="24">
        <v>0</v>
      </c>
      <c r="D1069" s="33">
        <v>116.25</v>
      </c>
      <c r="E1069" s="32">
        <v>16.96</v>
      </c>
      <c r="F1069" s="32">
        <v>10.89</v>
      </c>
      <c r="G1069" s="23"/>
    </row>
    <row r="1070" spans="1:7" x14ac:dyDescent="0.3">
      <c r="A1070" s="22"/>
      <c r="B1070" s="31" t="s">
        <v>62</v>
      </c>
      <c r="C1070" s="24">
        <v>0.02</v>
      </c>
      <c r="D1070" s="33">
        <v>116.25</v>
      </c>
      <c r="E1070" s="32">
        <v>16.940000000000001</v>
      </c>
      <c r="F1070" s="32">
        <v>11.23</v>
      </c>
      <c r="G1070" s="23"/>
    </row>
    <row r="1071" spans="1:7" x14ac:dyDescent="0.3">
      <c r="A1071" s="22"/>
      <c r="B1071" s="31" t="s">
        <v>65</v>
      </c>
      <c r="C1071" s="24">
        <v>0</v>
      </c>
      <c r="D1071" s="32">
        <v>116.25</v>
      </c>
      <c r="E1071" s="33">
        <v>16.96</v>
      </c>
      <c r="F1071" s="32">
        <v>10.89</v>
      </c>
      <c r="G1071" s="23"/>
    </row>
    <row r="1072" spans="1:7" x14ac:dyDescent="0.3">
      <c r="A1072" s="22"/>
      <c r="B1072" s="31" t="s">
        <v>66</v>
      </c>
      <c r="C1072" s="24">
        <v>0.02</v>
      </c>
      <c r="D1072" s="32">
        <v>116.25</v>
      </c>
      <c r="E1072" s="33">
        <v>16.940000000000001</v>
      </c>
      <c r="F1072" s="32">
        <v>11.23</v>
      </c>
      <c r="G1072" s="23"/>
    </row>
    <row r="1073" spans="1:7" x14ac:dyDescent="0.3">
      <c r="A1073" s="22"/>
      <c r="B1073" s="31" t="s">
        <v>67</v>
      </c>
      <c r="C1073" s="24">
        <v>0.02</v>
      </c>
      <c r="D1073" s="32">
        <v>116.25</v>
      </c>
      <c r="E1073" s="32">
        <v>16.940000000000001</v>
      </c>
      <c r="F1073" s="33">
        <v>11.23</v>
      </c>
      <c r="G1073" s="23"/>
    </row>
    <row r="1074" spans="1:7" x14ac:dyDescent="0.3">
      <c r="A1074" s="22"/>
      <c r="B1074" s="31" t="s">
        <v>68</v>
      </c>
      <c r="C1074" s="24">
        <v>0</v>
      </c>
      <c r="D1074" s="32">
        <v>116.25</v>
      </c>
      <c r="E1074" s="32">
        <v>16.96</v>
      </c>
      <c r="F1074" s="33">
        <v>10.89</v>
      </c>
      <c r="G1074" s="23"/>
    </row>
    <row r="1075" spans="1:7" x14ac:dyDescent="0.3">
      <c r="A1075" s="22">
        <v>135</v>
      </c>
      <c r="B1075" s="31">
        <v>228</v>
      </c>
      <c r="C1075" s="24">
        <v>0</v>
      </c>
      <c r="D1075" s="32">
        <v>229.09</v>
      </c>
      <c r="E1075" s="32">
        <v>16.79</v>
      </c>
      <c r="F1075" s="32">
        <v>-0.05</v>
      </c>
      <c r="G1075" s="23" t="s">
        <v>369</v>
      </c>
    </row>
    <row r="1076" spans="1:7" x14ac:dyDescent="0.3">
      <c r="A1076" s="22"/>
      <c r="B1076" s="31">
        <v>129</v>
      </c>
      <c r="C1076" s="24">
        <v>4.8000000000000001E-2</v>
      </c>
      <c r="D1076" s="32">
        <v>229.08</v>
      </c>
      <c r="E1076" s="32">
        <v>16.72</v>
      </c>
      <c r="F1076" s="32">
        <v>0.75</v>
      </c>
      <c r="G1076" s="23"/>
    </row>
    <row r="1077" spans="1:7" x14ac:dyDescent="0.3">
      <c r="A1077" s="22"/>
      <c r="B1077" s="31" t="s">
        <v>61</v>
      </c>
      <c r="C1077" s="24">
        <v>0</v>
      </c>
      <c r="D1077" s="33">
        <v>229.09</v>
      </c>
      <c r="E1077" s="32">
        <v>16.79</v>
      </c>
      <c r="F1077" s="32">
        <v>-0.05</v>
      </c>
      <c r="G1077" s="23"/>
    </row>
    <row r="1078" spans="1:7" x14ac:dyDescent="0.3">
      <c r="A1078" s="22"/>
      <c r="B1078" s="31" t="s">
        <v>62</v>
      </c>
      <c r="C1078" s="24">
        <v>4.8000000000000001E-2</v>
      </c>
      <c r="D1078" s="33">
        <v>229.08</v>
      </c>
      <c r="E1078" s="32">
        <v>16.72</v>
      </c>
      <c r="F1078" s="32">
        <v>0.75</v>
      </c>
      <c r="G1078" s="23"/>
    </row>
    <row r="1079" spans="1:7" x14ac:dyDescent="0.3">
      <c r="A1079" s="22"/>
      <c r="B1079" s="31" t="s">
        <v>65</v>
      </c>
      <c r="C1079" s="24">
        <v>0</v>
      </c>
      <c r="D1079" s="32">
        <v>229.09</v>
      </c>
      <c r="E1079" s="33">
        <v>16.79</v>
      </c>
      <c r="F1079" s="32">
        <v>-0.05</v>
      </c>
      <c r="G1079" s="23"/>
    </row>
    <row r="1080" spans="1:7" x14ac:dyDescent="0.3">
      <c r="A1080" s="22"/>
      <c r="B1080" s="31" t="s">
        <v>66</v>
      </c>
      <c r="C1080" s="24">
        <v>4.8000000000000001E-2</v>
      </c>
      <c r="D1080" s="32">
        <v>229.08</v>
      </c>
      <c r="E1080" s="33">
        <v>16.72</v>
      </c>
      <c r="F1080" s="32">
        <v>0.75</v>
      </c>
      <c r="G1080" s="23"/>
    </row>
    <row r="1081" spans="1:7" x14ac:dyDescent="0.3">
      <c r="A1081" s="22"/>
      <c r="B1081" s="31" t="s">
        <v>67</v>
      </c>
      <c r="C1081" s="24">
        <v>4.8000000000000001E-2</v>
      </c>
      <c r="D1081" s="32">
        <v>229.08</v>
      </c>
      <c r="E1081" s="32">
        <v>16.72</v>
      </c>
      <c r="F1081" s="33">
        <v>0.75</v>
      </c>
      <c r="G1081" s="23"/>
    </row>
    <row r="1082" spans="1:7" x14ac:dyDescent="0.3">
      <c r="A1082" s="22"/>
      <c r="B1082" s="31" t="s">
        <v>68</v>
      </c>
      <c r="C1082" s="24">
        <v>0</v>
      </c>
      <c r="D1082" s="32">
        <v>229.09</v>
      </c>
      <c r="E1082" s="32">
        <v>16.79</v>
      </c>
      <c r="F1082" s="33">
        <v>-0.05</v>
      </c>
      <c r="G1082" s="23"/>
    </row>
    <row r="1083" spans="1:7" x14ac:dyDescent="0.3">
      <c r="A1083" s="22">
        <v>136</v>
      </c>
      <c r="B1083" s="31">
        <v>129</v>
      </c>
      <c r="C1083" s="24">
        <v>0</v>
      </c>
      <c r="D1083" s="32">
        <v>229.08</v>
      </c>
      <c r="E1083" s="32">
        <v>16.510000000000002</v>
      </c>
      <c r="F1083" s="32">
        <v>0.75</v>
      </c>
      <c r="G1083" s="23" t="s">
        <v>369</v>
      </c>
    </row>
    <row r="1084" spans="1:7" x14ac:dyDescent="0.3">
      <c r="A1084" s="22"/>
      <c r="B1084" s="31">
        <v>130</v>
      </c>
      <c r="C1084" s="24">
        <v>6.8000000000000005E-2</v>
      </c>
      <c r="D1084" s="32">
        <v>229.08</v>
      </c>
      <c r="E1084" s="32">
        <v>16.420000000000002</v>
      </c>
      <c r="F1084" s="32">
        <v>1.87</v>
      </c>
      <c r="G1084" s="23"/>
    </row>
    <row r="1085" spans="1:7" x14ac:dyDescent="0.3">
      <c r="A1085" s="22"/>
      <c r="B1085" s="31" t="s">
        <v>61</v>
      </c>
      <c r="C1085" s="24">
        <v>0</v>
      </c>
      <c r="D1085" s="33">
        <v>229.08</v>
      </c>
      <c r="E1085" s="32">
        <v>16.510000000000002</v>
      </c>
      <c r="F1085" s="32">
        <v>0.75</v>
      </c>
      <c r="G1085" s="23"/>
    </row>
    <row r="1086" spans="1:7" x14ac:dyDescent="0.3">
      <c r="A1086" s="22"/>
      <c r="B1086" s="31" t="s">
        <v>62</v>
      </c>
      <c r="C1086" s="24">
        <v>6.8000000000000005E-2</v>
      </c>
      <c r="D1086" s="33">
        <v>229.08</v>
      </c>
      <c r="E1086" s="32">
        <v>16.420000000000002</v>
      </c>
      <c r="F1086" s="32">
        <v>1.87</v>
      </c>
      <c r="G1086" s="23"/>
    </row>
    <row r="1087" spans="1:7" x14ac:dyDescent="0.3">
      <c r="A1087" s="22"/>
      <c r="B1087" s="31" t="s">
        <v>65</v>
      </c>
      <c r="C1087" s="24">
        <v>0</v>
      </c>
      <c r="D1087" s="32">
        <v>229.08</v>
      </c>
      <c r="E1087" s="33">
        <v>16.510000000000002</v>
      </c>
      <c r="F1087" s="32">
        <v>0.75</v>
      </c>
      <c r="G1087" s="23"/>
    </row>
    <row r="1088" spans="1:7" x14ac:dyDescent="0.3">
      <c r="A1088" s="22"/>
      <c r="B1088" s="31" t="s">
        <v>66</v>
      </c>
      <c r="C1088" s="24">
        <v>6.8000000000000005E-2</v>
      </c>
      <c r="D1088" s="32">
        <v>229.08</v>
      </c>
      <c r="E1088" s="33">
        <v>16.420000000000002</v>
      </c>
      <c r="F1088" s="32">
        <v>1.87</v>
      </c>
      <c r="G1088" s="23"/>
    </row>
    <row r="1089" spans="1:7" x14ac:dyDescent="0.3">
      <c r="A1089" s="22"/>
      <c r="B1089" s="31" t="s">
        <v>67</v>
      </c>
      <c r="C1089" s="24">
        <v>6.8000000000000005E-2</v>
      </c>
      <c r="D1089" s="32">
        <v>229.08</v>
      </c>
      <c r="E1089" s="32">
        <v>16.420000000000002</v>
      </c>
      <c r="F1089" s="33">
        <v>1.87</v>
      </c>
      <c r="G1089" s="23"/>
    </row>
    <row r="1090" spans="1:7" x14ac:dyDescent="0.3">
      <c r="A1090" s="22"/>
      <c r="B1090" s="31" t="s">
        <v>68</v>
      </c>
      <c r="C1090" s="24">
        <v>0</v>
      </c>
      <c r="D1090" s="32">
        <v>229.08</v>
      </c>
      <c r="E1090" s="32">
        <v>16.510000000000002</v>
      </c>
      <c r="F1090" s="33">
        <v>0.75</v>
      </c>
      <c r="G1090" s="23"/>
    </row>
    <row r="1091" spans="1:7" x14ac:dyDescent="0.3">
      <c r="A1091" s="22">
        <v>137</v>
      </c>
      <c r="B1091" s="31">
        <v>130</v>
      </c>
      <c r="C1091" s="24">
        <v>0</v>
      </c>
      <c r="D1091" s="32">
        <v>229.08</v>
      </c>
      <c r="E1091" s="32">
        <v>16.13</v>
      </c>
      <c r="F1091" s="32">
        <v>1.87</v>
      </c>
      <c r="G1091" s="23" t="s">
        <v>369</v>
      </c>
    </row>
    <row r="1092" spans="1:7" x14ac:dyDescent="0.3">
      <c r="A1092" s="22"/>
      <c r="B1092" s="31">
        <v>131</v>
      </c>
      <c r="C1092" s="24">
        <v>6.8000000000000005E-2</v>
      </c>
      <c r="D1092" s="32">
        <v>229.08</v>
      </c>
      <c r="E1092" s="32">
        <v>16.04</v>
      </c>
      <c r="F1092" s="32">
        <v>2.97</v>
      </c>
      <c r="G1092" s="23"/>
    </row>
    <row r="1093" spans="1:7" x14ac:dyDescent="0.3">
      <c r="A1093" s="22"/>
      <c r="B1093" s="31" t="s">
        <v>61</v>
      </c>
      <c r="C1093" s="24">
        <v>0</v>
      </c>
      <c r="D1093" s="33">
        <v>229.08</v>
      </c>
      <c r="E1093" s="32">
        <v>16.13</v>
      </c>
      <c r="F1093" s="32">
        <v>1.87</v>
      </c>
      <c r="G1093" s="23"/>
    </row>
    <row r="1094" spans="1:7" x14ac:dyDescent="0.3">
      <c r="A1094" s="22"/>
      <c r="B1094" s="31" t="s">
        <v>62</v>
      </c>
      <c r="C1094" s="24">
        <v>6.8000000000000005E-2</v>
      </c>
      <c r="D1094" s="33">
        <v>229.08</v>
      </c>
      <c r="E1094" s="32">
        <v>16.04</v>
      </c>
      <c r="F1094" s="32">
        <v>2.97</v>
      </c>
      <c r="G1094" s="23"/>
    </row>
    <row r="1095" spans="1:7" x14ac:dyDescent="0.3">
      <c r="A1095" s="22"/>
      <c r="B1095" s="31" t="s">
        <v>65</v>
      </c>
      <c r="C1095" s="24">
        <v>0</v>
      </c>
      <c r="D1095" s="32">
        <v>229.08</v>
      </c>
      <c r="E1095" s="33">
        <v>16.13</v>
      </c>
      <c r="F1095" s="32">
        <v>1.87</v>
      </c>
      <c r="G1095" s="23"/>
    </row>
    <row r="1096" spans="1:7" x14ac:dyDescent="0.3">
      <c r="A1096" s="22"/>
      <c r="B1096" s="31" t="s">
        <v>66</v>
      </c>
      <c r="C1096" s="24">
        <v>6.8000000000000005E-2</v>
      </c>
      <c r="D1096" s="32">
        <v>229.08</v>
      </c>
      <c r="E1096" s="33">
        <v>16.04</v>
      </c>
      <c r="F1096" s="32">
        <v>2.97</v>
      </c>
      <c r="G1096" s="23"/>
    </row>
    <row r="1097" spans="1:7" x14ac:dyDescent="0.3">
      <c r="A1097" s="22"/>
      <c r="B1097" s="31" t="s">
        <v>67</v>
      </c>
      <c r="C1097" s="24">
        <v>6.8000000000000005E-2</v>
      </c>
      <c r="D1097" s="32">
        <v>229.08</v>
      </c>
      <c r="E1097" s="32">
        <v>16.04</v>
      </c>
      <c r="F1097" s="33">
        <v>2.97</v>
      </c>
      <c r="G1097" s="23"/>
    </row>
    <row r="1098" spans="1:7" x14ac:dyDescent="0.3">
      <c r="A1098" s="22"/>
      <c r="B1098" s="31" t="s">
        <v>68</v>
      </c>
      <c r="C1098" s="24">
        <v>0</v>
      </c>
      <c r="D1098" s="32">
        <v>229.08</v>
      </c>
      <c r="E1098" s="32">
        <v>16.13</v>
      </c>
      <c r="F1098" s="33">
        <v>1.87</v>
      </c>
      <c r="G1098" s="23"/>
    </row>
    <row r="1099" spans="1:7" x14ac:dyDescent="0.3">
      <c r="A1099" s="22">
        <v>138</v>
      </c>
      <c r="B1099" s="31">
        <v>131</v>
      </c>
      <c r="C1099" s="24">
        <v>0</v>
      </c>
      <c r="D1099" s="32">
        <v>229.08</v>
      </c>
      <c r="E1099" s="32">
        <v>15.73</v>
      </c>
      <c r="F1099" s="32">
        <v>2.97</v>
      </c>
      <c r="G1099" s="23" t="s">
        <v>369</v>
      </c>
    </row>
    <row r="1100" spans="1:7" x14ac:dyDescent="0.3">
      <c r="A1100" s="22"/>
      <c r="B1100" s="31">
        <v>132</v>
      </c>
      <c r="C1100" s="24">
        <v>6.8000000000000005E-2</v>
      </c>
      <c r="D1100" s="32">
        <v>229.08</v>
      </c>
      <c r="E1100" s="32">
        <v>15.64</v>
      </c>
      <c r="F1100" s="32">
        <v>4.04</v>
      </c>
      <c r="G1100" s="23"/>
    </row>
    <row r="1101" spans="1:7" x14ac:dyDescent="0.3">
      <c r="A1101" s="22"/>
      <c r="B1101" s="31" t="s">
        <v>61</v>
      </c>
      <c r="C1101" s="24">
        <v>0</v>
      </c>
      <c r="D1101" s="33">
        <v>229.08</v>
      </c>
      <c r="E1101" s="32">
        <v>15.73</v>
      </c>
      <c r="F1101" s="32">
        <v>2.97</v>
      </c>
      <c r="G1101" s="23"/>
    </row>
    <row r="1102" spans="1:7" x14ac:dyDescent="0.3">
      <c r="A1102" s="22"/>
      <c r="B1102" s="31" t="s">
        <v>62</v>
      </c>
      <c r="C1102" s="24">
        <v>6.8000000000000005E-2</v>
      </c>
      <c r="D1102" s="33">
        <v>229.08</v>
      </c>
      <c r="E1102" s="32">
        <v>15.64</v>
      </c>
      <c r="F1102" s="32">
        <v>4.04</v>
      </c>
      <c r="G1102" s="23"/>
    </row>
    <row r="1103" spans="1:7" x14ac:dyDescent="0.3">
      <c r="A1103" s="22"/>
      <c r="B1103" s="31" t="s">
        <v>65</v>
      </c>
      <c r="C1103" s="24">
        <v>0</v>
      </c>
      <c r="D1103" s="32">
        <v>229.08</v>
      </c>
      <c r="E1103" s="33">
        <v>15.73</v>
      </c>
      <c r="F1103" s="32">
        <v>2.97</v>
      </c>
      <c r="G1103" s="23"/>
    </row>
    <row r="1104" spans="1:7" x14ac:dyDescent="0.3">
      <c r="A1104" s="22"/>
      <c r="B1104" s="31" t="s">
        <v>66</v>
      </c>
      <c r="C1104" s="24">
        <v>6.8000000000000005E-2</v>
      </c>
      <c r="D1104" s="32">
        <v>229.08</v>
      </c>
      <c r="E1104" s="33">
        <v>15.64</v>
      </c>
      <c r="F1104" s="32">
        <v>4.04</v>
      </c>
      <c r="G1104" s="23"/>
    </row>
    <row r="1105" spans="1:7" x14ac:dyDescent="0.3">
      <c r="A1105" s="22"/>
      <c r="B1105" s="31" t="s">
        <v>67</v>
      </c>
      <c r="C1105" s="24">
        <v>6.8000000000000005E-2</v>
      </c>
      <c r="D1105" s="32">
        <v>229.08</v>
      </c>
      <c r="E1105" s="32">
        <v>15.64</v>
      </c>
      <c r="F1105" s="33">
        <v>4.04</v>
      </c>
      <c r="G1105" s="23"/>
    </row>
    <row r="1106" spans="1:7" x14ac:dyDescent="0.3">
      <c r="A1106" s="22"/>
      <c r="B1106" s="31" t="s">
        <v>68</v>
      </c>
      <c r="C1106" s="24">
        <v>0</v>
      </c>
      <c r="D1106" s="32">
        <v>229.08</v>
      </c>
      <c r="E1106" s="32">
        <v>15.73</v>
      </c>
      <c r="F1106" s="33">
        <v>2.97</v>
      </c>
      <c r="G1106" s="23"/>
    </row>
    <row r="1107" spans="1:7" x14ac:dyDescent="0.3">
      <c r="A1107" s="22">
        <v>139</v>
      </c>
      <c r="B1107" s="31">
        <v>132</v>
      </c>
      <c r="C1107" s="24">
        <v>0</v>
      </c>
      <c r="D1107" s="32">
        <v>229.08</v>
      </c>
      <c r="E1107" s="32">
        <v>15.31</v>
      </c>
      <c r="F1107" s="32">
        <v>4.04</v>
      </c>
      <c r="G1107" s="23" t="s">
        <v>369</v>
      </c>
    </row>
    <row r="1108" spans="1:7" x14ac:dyDescent="0.3">
      <c r="A1108" s="22"/>
      <c r="B1108" s="31">
        <v>133</v>
      </c>
      <c r="C1108" s="24">
        <v>6.8000000000000005E-2</v>
      </c>
      <c r="D1108" s="32">
        <v>229.08</v>
      </c>
      <c r="E1108" s="32">
        <v>15.23</v>
      </c>
      <c r="F1108" s="32">
        <v>5.08</v>
      </c>
      <c r="G1108" s="23"/>
    </row>
    <row r="1109" spans="1:7" x14ac:dyDescent="0.3">
      <c r="A1109" s="22"/>
      <c r="B1109" s="31" t="s">
        <v>61</v>
      </c>
      <c r="C1109" s="24">
        <v>0</v>
      </c>
      <c r="D1109" s="33">
        <v>229.08</v>
      </c>
      <c r="E1109" s="32">
        <v>15.31</v>
      </c>
      <c r="F1109" s="32">
        <v>4.04</v>
      </c>
      <c r="G1109" s="23"/>
    </row>
    <row r="1110" spans="1:7" x14ac:dyDescent="0.3">
      <c r="A1110" s="22"/>
      <c r="B1110" s="31" t="s">
        <v>62</v>
      </c>
      <c r="C1110" s="24">
        <v>6.8000000000000005E-2</v>
      </c>
      <c r="D1110" s="33">
        <v>229.08</v>
      </c>
      <c r="E1110" s="32">
        <v>15.23</v>
      </c>
      <c r="F1110" s="32">
        <v>5.08</v>
      </c>
      <c r="G1110" s="23"/>
    </row>
    <row r="1111" spans="1:7" x14ac:dyDescent="0.3">
      <c r="A1111" s="22"/>
      <c r="B1111" s="31" t="s">
        <v>65</v>
      </c>
      <c r="C1111" s="24">
        <v>0</v>
      </c>
      <c r="D1111" s="32">
        <v>229.08</v>
      </c>
      <c r="E1111" s="33">
        <v>15.31</v>
      </c>
      <c r="F1111" s="32">
        <v>4.04</v>
      </c>
      <c r="G1111" s="23"/>
    </row>
    <row r="1112" spans="1:7" x14ac:dyDescent="0.3">
      <c r="A1112" s="22"/>
      <c r="B1112" s="31" t="s">
        <v>66</v>
      </c>
      <c r="C1112" s="24">
        <v>6.8000000000000005E-2</v>
      </c>
      <c r="D1112" s="32">
        <v>229.08</v>
      </c>
      <c r="E1112" s="33">
        <v>15.23</v>
      </c>
      <c r="F1112" s="32">
        <v>5.08</v>
      </c>
      <c r="G1112" s="23"/>
    </row>
    <row r="1113" spans="1:7" x14ac:dyDescent="0.3">
      <c r="A1113" s="22"/>
      <c r="B1113" s="31" t="s">
        <v>67</v>
      </c>
      <c r="C1113" s="24">
        <v>6.8000000000000005E-2</v>
      </c>
      <c r="D1113" s="32">
        <v>229.08</v>
      </c>
      <c r="E1113" s="32">
        <v>15.23</v>
      </c>
      <c r="F1113" s="33">
        <v>5.08</v>
      </c>
      <c r="G1113" s="23"/>
    </row>
    <row r="1114" spans="1:7" x14ac:dyDescent="0.3">
      <c r="A1114" s="22"/>
      <c r="B1114" s="31" t="s">
        <v>68</v>
      </c>
      <c r="C1114" s="24">
        <v>0</v>
      </c>
      <c r="D1114" s="32">
        <v>229.08</v>
      </c>
      <c r="E1114" s="32">
        <v>15.31</v>
      </c>
      <c r="F1114" s="33">
        <v>4.04</v>
      </c>
      <c r="G1114" s="23"/>
    </row>
    <row r="1115" spans="1:7" x14ac:dyDescent="0.3">
      <c r="A1115" s="22">
        <v>140</v>
      </c>
      <c r="B1115" s="31">
        <v>133</v>
      </c>
      <c r="C1115" s="24">
        <v>0</v>
      </c>
      <c r="D1115" s="32">
        <v>229.08</v>
      </c>
      <c r="E1115" s="32">
        <v>14.88</v>
      </c>
      <c r="F1115" s="32">
        <v>5.08</v>
      </c>
      <c r="G1115" s="23" t="s">
        <v>369</v>
      </c>
    </row>
    <row r="1116" spans="1:7" x14ac:dyDescent="0.3">
      <c r="A1116" s="22"/>
      <c r="B1116" s="31">
        <v>134</v>
      </c>
      <c r="C1116" s="24">
        <v>6.8000000000000005E-2</v>
      </c>
      <c r="D1116" s="32">
        <v>229.08</v>
      </c>
      <c r="E1116" s="32">
        <v>14.8</v>
      </c>
      <c r="F1116" s="32">
        <v>6.09</v>
      </c>
      <c r="G1116" s="23"/>
    </row>
    <row r="1117" spans="1:7" x14ac:dyDescent="0.3">
      <c r="A1117" s="22"/>
      <c r="B1117" s="31" t="s">
        <v>61</v>
      </c>
      <c r="C1117" s="24">
        <v>0</v>
      </c>
      <c r="D1117" s="33">
        <v>229.08</v>
      </c>
      <c r="E1117" s="32">
        <v>14.88</v>
      </c>
      <c r="F1117" s="32">
        <v>5.08</v>
      </c>
      <c r="G1117" s="23"/>
    </row>
    <row r="1118" spans="1:7" x14ac:dyDescent="0.3">
      <c r="A1118" s="22"/>
      <c r="B1118" s="31" t="s">
        <v>62</v>
      </c>
      <c r="C1118" s="24">
        <v>6.8000000000000005E-2</v>
      </c>
      <c r="D1118" s="33">
        <v>229.08</v>
      </c>
      <c r="E1118" s="32">
        <v>14.8</v>
      </c>
      <c r="F1118" s="32">
        <v>6.09</v>
      </c>
      <c r="G1118" s="23"/>
    </row>
    <row r="1119" spans="1:7" x14ac:dyDescent="0.3">
      <c r="A1119" s="22"/>
      <c r="B1119" s="31" t="s">
        <v>65</v>
      </c>
      <c r="C1119" s="24">
        <v>0</v>
      </c>
      <c r="D1119" s="32">
        <v>229.08</v>
      </c>
      <c r="E1119" s="33">
        <v>14.88</v>
      </c>
      <c r="F1119" s="32">
        <v>5.08</v>
      </c>
      <c r="G1119" s="23"/>
    </row>
    <row r="1120" spans="1:7" x14ac:dyDescent="0.3">
      <c r="A1120" s="22"/>
      <c r="B1120" s="31" t="s">
        <v>66</v>
      </c>
      <c r="C1120" s="24">
        <v>6.8000000000000005E-2</v>
      </c>
      <c r="D1120" s="32">
        <v>229.08</v>
      </c>
      <c r="E1120" s="33">
        <v>14.8</v>
      </c>
      <c r="F1120" s="32">
        <v>6.09</v>
      </c>
      <c r="G1120" s="23"/>
    </row>
    <row r="1121" spans="1:7" x14ac:dyDescent="0.3">
      <c r="A1121" s="22"/>
      <c r="B1121" s="31" t="s">
        <v>67</v>
      </c>
      <c r="C1121" s="24">
        <v>6.8000000000000005E-2</v>
      </c>
      <c r="D1121" s="32">
        <v>229.08</v>
      </c>
      <c r="E1121" s="32">
        <v>14.8</v>
      </c>
      <c r="F1121" s="33">
        <v>6.09</v>
      </c>
      <c r="G1121" s="23"/>
    </row>
    <row r="1122" spans="1:7" x14ac:dyDescent="0.3">
      <c r="A1122" s="22"/>
      <c r="B1122" s="31" t="s">
        <v>68</v>
      </c>
      <c r="C1122" s="24">
        <v>0</v>
      </c>
      <c r="D1122" s="32">
        <v>229.08</v>
      </c>
      <c r="E1122" s="32">
        <v>14.88</v>
      </c>
      <c r="F1122" s="33">
        <v>5.08</v>
      </c>
      <c r="G1122" s="23"/>
    </row>
    <row r="1123" spans="1:7" x14ac:dyDescent="0.3">
      <c r="A1123" s="22">
        <v>141</v>
      </c>
      <c r="B1123" s="31">
        <v>134</v>
      </c>
      <c r="C1123" s="24">
        <v>0</v>
      </c>
      <c r="D1123" s="32">
        <v>229.08</v>
      </c>
      <c r="E1123" s="32">
        <v>14.45</v>
      </c>
      <c r="F1123" s="32">
        <v>6.09</v>
      </c>
      <c r="G1123" s="23" t="s">
        <v>369</v>
      </c>
    </row>
    <row r="1124" spans="1:7" x14ac:dyDescent="0.3">
      <c r="A1124" s="22"/>
      <c r="B1124" s="31">
        <v>135</v>
      </c>
      <c r="C1124" s="24">
        <v>6.8000000000000005E-2</v>
      </c>
      <c r="D1124" s="32">
        <v>229.08</v>
      </c>
      <c r="E1124" s="32">
        <v>14.37</v>
      </c>
      <c r="F1124" s="32">
        <v>7.07</v>
      </c>
      <c r="G1124" s="23"/>
    </row>
    <row r="1125" spans="1:7" x14ac:dyDescent="0.3">
      <c r="A1125" s="22"/>
      <c r="B1125" s="31" t="s">
        <v>61</v>
      </c>
      <c r="C1125" s="24">
        <v>0</v>
      </c>
      <c r="D1125" s="33">
        <v>229.08</v>
      </c>
      <c r="E1125" s="32">
        <v>14.45</v>
      </c>
      <c r="F1125" s="32">
        <v>6.09</v>
      </c>
      <c r="G1125" s="23"/>
    </row>
    <row r="1126" spans="1:7" x14ac:dyDescent="0.3">
      <c r="A1126" s="22"/>
      <c r="B1126" s="31" t="s">
        <v>62</v>
      </c>
      <c r="C1126" s="24">
        <v>6.8000000000000005E-2</v>
      </c>
      <c r="D1126" s="33">
        <v>229.08</v>
      </c>
      <c r="E1126" s="32">
        <v>14.37</v>
      </c>
      <c r="F1126" s="32">
        <v>7.07</v>
      </c>
      <c r="G1126" s="23"/>
    </row>
    <row r="1127" spans="1:7" x14ac:dyDescent="0.3">
      <c r="A1127" s="22"/>
      <c r="B1127" s="31" t="s">
        <v>65</v>
      </c>
      <c r="C1127" s="24">
        <v>0</v>
      </c>
      <c r="D1127" s="32">
        <v>229.08</v>
      </c>
      <c r="E1127" s="33">
        <v>14.45</v>
      </c>
      <c r="F1127" s="32">
        <v>6.09</v>
      </c>
      <c r="G1127" s="23"/>
    </row>
    <row r="1128" spans="1:7" x14ac:dyDescent="0.3">
      <c r="A1128" s="22"/>
      <c r="B1128" s="31" t="s">
        <v>66</v>
      </c>
      <c r="C1128" s="24">
        <v>6.8000000000000005E-2</v>
      </c>
      <c r="D1128" s="32">
        <v>229.08</v>
      </c>
      <c r="E1128" s="33">
        <v>14.37</v>
      </c>
      <c r="F1128" s="32">
        <v>7.07</v>
      </c>
      <c r="G1128" s="23"/>
    </row>
    <row r="1129" spans="1:7" x14ac:dyDescent="0.3">
      <c r="A1129" s="22"/>
      <c r="B1129" s="31" t="s">
        <v>67</v>
      </c>
      <c r="C1129" s="24">
        <v>6.8000000000000005E-2</v>
      </c>
      <c r="D1129" s="32">
        <v>229.08</v>
      </c>
      <c r="E1129" s="32">
        <v>14.37</v>
      </c>
      <c r="F1129" s="33">
        <v>7.07</v>
      </c>
      <c r="G1129" s="23"/>
    </row>
    <row r="1130" spans="1:7" x14ac:dyDescent="0.3">
      <c r="A1130" s="22"/>
      <c r="B1130" s="31" t="s">
        <v>68</v>
      </c>
      <c r="C1130" s="24">
        <v>0</v>
      </c>
      <c r="D1130" s="32">
        <v>229.08</v>
      </c>
      <c r="E1130" s="32">
        <v>14.45</v>
      </c>
      <c r="F1130" s="33">
        <v>6.09</v>
      </c>
      <c r="G1130" s="23"/>
    </row>
    <row r="1131" spans="1:7" x14ac:dyDescent="0.3">
      <c r="A1131" s="22">
        <v>142</v>
      </c>
      <c r="B1131" s="31">
        <v>135</v>
      </c>
      <c r="C1131" s="24">
        <v>0</v>
      </c>
      <c r="D1131" s="32">
        <v>229.07</v>
      </c>
      <c r="E1131" s="32">
        <v>14.01</v>
      </c>
      <c r="F1131" s="32">
        <v>7.07</v>
      </c>
      <c r="G1131" s="23" t="s">
        <v>369</v>
      </c>
    </row>
    <row r="1132" spans="1:7" x14ac:dyDescent="0.3">
      <c r="A1132" s="22"/>
      <c r="B1132" s="31">
        <v>136</v>
      </c>
      <c r="C1132" s="24">
        <v>6.8000000000000005E-2</v>
      </c>
      <c r="D1132" s="32">
        <v>229.07</v>
      </c>
      <c r="E1132" s="32">
        <v>13.94</v>
      </c>
      <c r="F1132" s="32">
        <v>8.0299999999999994</v>
      </c>
      <c r="G1132" s="23"/>
    </row>
    <row r="1133" spans="1:7" x14ac:dyDescent="0.3">
      <c r="A1133" s="22"/>
      <c r="B1133" s="31" t="s">
        <v>61</v>
      </c>
      <c r="C1133" s="24">
        <v>0</v>
      </c>
      <c r="D1133" s="33">
        <v>229.07</v>
      </c>
      <c r="E1133" s="32">
        <v>14.01</v>
      </c>
      <c r="F1133" s="32">
        <v>7.07</v>
      </c>
      <c r="G1133" s="23"/>
    </row>
    <row r="1134" spans="1:7" x14ac:dyDescent="0.3">
      <c r="A1134" s="22"/>
      <c r="B1134" s="31" t="s">
        <v>62</v>
      </c>
      <c r="C1134" s="24">
        <v>6.8000000000000005E-2</v>
      </c>
      <c r="D1134" s="33">
        <v>229.07</v>
      </c>
      <c r="E1134" s="32">
        <v>13.94</v>
      </c>
      <c r="F1134" s="32">
        <v>8.0299999999999994</v>
      </c>
      <c r="G1134" s="23"/>
    </row>
    <row r="1135" spans="1:7" x14ac:dyDescent="0.3">
      <c r="A1135" s="22"/>
      <c r="B1135" s="31" t="s">
        <v>65</v>
      </c>
      <c r="C1135" s="24">
        <v>0</v>
      </c>
      <c r="D1135" s="32">
        <v>229.07</v>
      </c>
      <c r="E1135" s="33">
        <v>14.01</v>
      </c>
      <c r="F1135" s="32">
        <v>7.07</v>
      </c>
      <c r="G1135" s="23"/>
    </row>
    <row r="1136" spans="1:7" x14ac:dyDescent="0.3">
      <c r="A1136" s="22"/>
      <c r="B1136" s="31" t="s">
        <v>66</v>
      </c>
      <c r="C1136" s="24">
        <v>6.8000000000000005E-2</v>
      </c>
      <c r="D1136" s="32">
        <v>229.07</v>
      </c>
      <c r="E1136" s="33">
        <v>13.94</v>
      </c>
      <c r="F1136" s="32">
        <v>8.0299999999999994</v>
      </c>
      <c r="G1136" s="23"/>
    </row>
    <row r="1137" spans="1:7" x14ac:dyDescent="0.3">
      <c r="A1137" s="22"/>
      <c r="B1137" s="31" t="s">
        <v>67</v>
      </c>
      <c r="C1137" s="24">
        <v>6.8000000000000005E-2</v>
      </c>
      <c r="D1137" s="32">
        <v>229.07</v>
      </c>
      <c r="E1137" s="32">
        <v>13.94</v>
      </c>
      <c r="F1137" s="33">
        <v>8.0299999999999994</v>
      </c>
      <c r="G1137" s="23"/>
    </row>
    <row r="1138" spans="1:7" x14ac:dyDescent="0.3">
      <c r="A1138" s="22"/>
      <c r="B1138" s="31" t="s">
        <v>68</v>
      </c>
      <c r="C1138" s="24">
        <v>0</v>
      </c>
      <c r="D1138" s="32">
        <v>229.07</v>
      </c>
      <c r="E1138" s="32">
        <v>14.01</v>
      </c>
      <c r="F1138" s="33">
        <v>7.07</v>
      </c>
      <c r="G1138" s="23"/>
    </row>
    <row r="1139" spans="1:7" x14ac:dyDescent="0.3">
      <c r="A1139" s="22">
        <v>143</v>
      </c>
      <c r="B1139" s="31">
        <v>136</v>
      </c>
      <c r="C1139" s="24">
        <v>0</v>
      </c>
      <c r="D1139" s="32">
        <v>229.07</v>
      </c>
      <c r="E1139" s="32">
        <v>13.57</v>
      </c>
      <c r="F1139" s="32">
        <v>8.0299999999999994</v>
      </c>
      <c r="G1139" s="23" t="s">
        <v>369</v>
      </c>
    </row>
    <row r="1140" spans="1:7" x14ac:dyDescent="0.3">
      <c r="A1140" s="22"/>
      <c r="B1140" s="31">
        <v>137</v>
      </c>
      <c r="C1140" s="24">
        <v>6.8000000000000005E-2</v>
      </c>
      <c r="D1140" s="32">
        <v>229.07</v>
      </c>
      <c r="E1140" s="32">
        <v>13.5</v>
      </c>
      <c r="F1140" s="32">
        <v>8.9499999999999993</v>
      </c>
      <c r="G1140" s="23"/>
    </row>
    <row r="1141" spans="1:7" x14ac:dyDescent="0.3">
      <c r="A1141" s="22"/>
      <c r="B1141" s="31" t="s">
        <v>61</v>
      </c>
      <c r="C1141" s="24">
        <v>0</v>
      </c>
      <c r="D1141" s="33">
        <v>229.07</v>
      </c>
      <c r="E1141" s="32">
        <v>13.57</v>
      </c>
      <c r="F1141" s="32">
        <v>8.0299999999999994</v>
      </c>
      <c r="G1141" s="23"/>
    </row>
    <row r="1142" spans="1:7" x14ac:dyDescent="0.3">
      <c r="A1142" s="22"/>
      <c r="B1142" s="31" t="s">
        <v>62</v>
      </c>
      <c r="C1142" s="24">
        <v>6.8000000000000005E-2</v>
      </c>
      <c r="D1142" s="33">
        <v>229.07</v>
      </c>
      <c r="E1142" s="32">
        <v>13.5</v>
      </c>
      <c r="F1142" s="32">
        <v>8.9499999999999993</v>
      </c>
      <c r="G1142" s="23"/>
    </row>
    <row r="1143" spans="1:7" x14ac:dyDescent="0.3">
      <c r="A1143" s="22"/>
      <c r="B1143" s="31" t="s">
        <v>65</v>
      </c>
      <c r="C1143" s="24">
        <v>0</v>
      </c>
      <c r="D1143" s="32">
        <v>229.07</v>
      </c>
      <c r="E1143" s="33">
        <v>13.57</v>
      </c>
      <c r="F1143" s="32">
        <v>8.0299999999999994</v>
      </c>
      <c r="G1143" s="23"/>
    </row>
    <row r="1144" spans="1:7" x14ac:dyDescent="0.3">
      <c r="A1144" s="22"/>
      <c r="B1144" s="31" t="s">
        <v>66</v>
      </c>
      <c r="C1144" s="24">
        <v>6.8000000000000005E-2</v>
      </c>
      <c r="D1144" s="32">
        <v>229.07</v>
      </c>
      <c r="E1144" s="33">
        <v>13.5</v>
      </c>
      <c r="F1144" s="32">
        <v>8.9499999999999993</v>
      </c>
      <c r="G1144" s="23"/>
    </row>
    <row r="1145" spans="1:7" x14ac:dyDescent="0.3">
      <c r="A1145" s="22"/>
      <c r="B1145" s="31" t="s">
        <v>67</v>
      </c>
      <c r="C1145" s="24">
        <v>6.8000000000000005E-2</v>
      </c>
      <c r="D1145" s="32">
        <v>229.07</v>
      </c>
      <c r="E1145" s="32">
        <v>13.5</v>
      </c>
      <c r="F1145" s="33">
        <v>8.9499999999999993</v>
      </c>
      <c r="G1145" s="23"/>
    </row>
    <row r="1146" spans="1:7" x14ac:dyDescent="0.3">
      <c r="A1146" s="22"/>
      <c r="B1146" s="31" t="s">
        <v>68</v>
      </c>
      <c r="C1146" s="24">
        <v>0</v>
      </c>
      <c r="D1146" s="32">
        <v>229.07</v>
      </c>
      <c r="E1146" s="32">
        <v>13.57</v>
      </c>
      <c r="F1146" s="33">
        <v>8.0299999999999994</v>
      </c>
      <c r="G1146" s="23"/>
    </row>
    <row r="1147" spans="1:7" x14ac:dyDescent="0.3">
      <c r="A1147" s="22">
        <v>144</v>
      </c>
      <c r="B1147" s="31">
        <v>137</v>
      </c>
      <c r="C1147" s="24">
        <v>0</v>
      </c>
      <c r="D1147" s="32">
        <v>229.07</v>
      </c>
      <c r="E1147" s="32">
        <v>13.12</v>
      </c>
      <c r="F1147" s="32">
        <v>8.9499999999999993</v>
      </c>
      <c r="G1147" s="23" t="s">
        <v>369</v>
      </c>
    </row>
    <row r="1148" spans="1:7" x14ac:dyDescent="0.3">
      <c r="A1148" s="22"/>
      <c r="B1148" s="31">
        <v>138</v>
      </c>
      <c r="C1148" s="24">
        <v>6.8000000000000005E-2</v>
      </c>
      <c r="D1148" s="32">
        <v>229.07</v>
      </c>
      <c r="E1148" s="32">
        <v>13.05</v>
      </c>
      <c r="F1148" s="32">
        <v>9.84</v>
      </c>
      <c r="G1148" s="23"/>
    </row>
    <row r="1149" spans="1:7" x14ac:dyDescent="0.3">
      <c r="A1149" s="22"/>
      <c r="B1149" s="31" t="s">
        <v>61</v>
      </c>
      <c r="C1149" s="24">
        <v>0</v>
      </c>
      <c r="D1149" s="33">
        <v>229.07</v>
      </c>
      <c r="E1149" s="32">
        <v>13.12</v>
      </c>
      <c r="F1149" s="32">
        <v>8.9499999999999993</v>
      </c>
      <c r="G1149" s="23"/>
    </row>
    <row r="1150" spans="1:7" x14ac:dyDescent="0.3">
      <c r="A1150" s="22"/>
      <c r="B1150" s="31" t="s">
        <v>62</v>
      </c>
      <c r="C1150" s="24">
        <v>6.8000000000000005E-2</v>
      </c>
      <c r="D1150" s="33">
        <v>229.07</v>
      </c>
      <c r="E1150" s="32">
        <v>13.05</v>
      </c>
      <c r="F1150" s="32">
        <v>9.84</v>
      </c>
      <c r="G1150" s="23"/>
    </row>
    <row r="1151" spans="1:7" x14ac:dyDescent="0.3">
      <c r="A1151" s="22"/>
      <c r="B1151" s="31" t="s">
        <v>65</v>
      </c>
      <c r="C1151" s="24">
        <v>0</v>
      </c>
      <c r="D1151" s="32">
        <v>229.07</v>
      </c>
      <c r="E1151" s="33">
        <v>13.12</v>
      </c>
      <c r="F1151" s="32">
        <v>8.9499999999999993</v>
      </c>
      <c r="G1151" s="23"/>
    </row>
    <row r="1152" spans="1:7" x14ac:dyDescent="0.3">
      <c r="A1152" s="22"/>
      <c r="B1152" s="31" t="s">
        <v>66</v>
      </c>
      <c r="C1152" s="24">
        <v>6.8000000000000005E-2</v>
      </c>
      <c r="D1152" s="32">
        <v>229.07</v>
      </c>
      <c r="E1152" s="33">
        <v>13.05</v>
      </c>
      <c r="F1152" s="32">
        <v>9.84</v>
      </c>
      <c r="G1152" s="23"/>
    </row>
    <row r="1153" spans="1:7" x14ac:dyDescent="0.3">
      <c r="A1153" s="22"/>
      <c r="B1153" s="31" t="s">
        <v>67</v>
      </c>
      <c r="C1153" s="24">
        <v>6.8000000000000005E-2</v>
      </c>
      <c r="D1153" s="32">
        <v>229.07</v>
      </c>
      <c r="E1153" s="32">
        <v>13.05</v>
      </c>
      <c r="F1153" s="33">
        <v>9.84</v>
      </c>
      <c r="G1153" s="23"/>
    </row>
    <row r="1154" spans="1:7" x14ac:dyDescent="0.3">
      <c r="A1154" s="22"/>
      <c r="B1154" s="31" t="s">
        <v>68</v>
      </c>
      <c r="C1154" s="24">
        <v>0</v>
      </c>
      <c r="D1154" s="32">
        <v>229.07</v>
      </c>
      <c r="E1154" s="32">
        <v>13.12</v>
      </c>
      <c r="F1154" s="33">
        <v>8.9499999999999993</v>
      </c>
      <c r="G1154" s="23"/>
    </row>
    <row r="1155" spans="1:7" x14ac:dyDescent="0.3">
      <c r="A1155" s="22">
        <v>145</v>
      </c>
      <c r="B1155" s="31">
        <v>138</v>
      </c>
      <c r="C1155" s="24">
        <v>0</v>
      </c>
      <c r="D1155" s="32">
        <v>229.07</v>
      </c>
      <c r="E1155" s="32">
        <v>12.68</v>
      </c>
      <c r="F1155" s="32">
        <v>9.84</v>
      </c>
      <c r="G1155" s="23" t="s">
        <v>369</v>
      </c>
    </row>
    <row r="1156" spans="1:7" x14ac:dyDescent="0.3">
      <c r="A1156" s="22"/>
      <c r="B1156" s="31">
        <v>139</v>
      </c>
      <c r="C1156" s="24">
        <v>6.8000000000000005E-2</v>
      </c>
      <c r="D1156" s="32">
        <v>229.07</v>
      </c>
      <c r="E1156" s="32">
        <v>12.61</v>
      </c>
      <c r="F1156" s="32">
        <v>10.7</v>
      </c>
      <c r="G1156" s="23"/>
    </row>
    <row r="1157" spans="1:7" x14ac:dyDescent="0.3">
      <c r="A1157" s="22"/>
      <c r="B1157" s="31" t="s">
        <v>61</v>
      </c>
      <c r="C1157" s="24">
        <v>0</v>
      </c>
      <c r="D1157" s="33">
        <v>229.07</v>
      </c>
      <c r="E1157" s="32">
        <v>12.68</v>
      </c>
      <c r="F1157" s="32">
        <v>9.84</v>
      </c>
      <c r="G1157" s="23"/>
    </row>
    <row r="1158" spans="1:7" x14ac:dyDescent="0.3">
      <c r="A1158" s="22"/>
      <c r="B1158" s="31" t="s">
        <v>62</v>
      </c>
      <c r="C1158" s="24">
        <v>6.8000000000000005E-2</v>
      </c>
      <c r="D1158" s="33">
        <v>229.07</v>
      </c>
      <c r="E1158" s="32">
        <v>12.61</v>
      </c>
      <c r="F1158" s="32">
        <v>10.7</v>
      </c>
      <c r="G1158" s="23"/>
    </row>
    <row r="1159" spans="1:7" x14ac:dyDescent="0.3">
      <c r="A1159" s="22"/>
      <c r="B1159" s="31" t="s">
        <v>65</v>
      </c>
      <c r="C1159" s="24">
        <v>0</v>
      </c>
      <c r="D1159" s="32">
        <v>229.07</v>
      </c>
      <c r="E1159" s="33">
        <v>12.68</v>
      </c>
      <c r="F1159" s="32">
        <v>9.84</v>
      </c>
      <c r="G1159" s="23"/>
    </row>
    <row r="1160" spans="1:7" x14ac:dyDescent="0.3">
      <c r="A1160" s="22"/>
      <c r="B1160" s="31" t="s">
        <v>66</v>
      </c>
      <c r="C1160" s="24">
        <v>6.8000000000000005E-2</v>
      </c>
      <c r="D1160" s="32">
        <v>229.07</v>
      </c>
      <c r="E1160" s="33">
        <v>12.61</v>
      </c>
      <c r="F1160" s="32">
        <v>10.7</v>
      </c>
      <c r="G1160" s="23"/>
    </row>
    <row r="1161" spans="1:7" x14ac:dyDescent="0.3">
      <c r="A1161" s="22"/>
      <c r="B1161" s="31" t="s">
        <v>67</v>
      </c>
      <c r="C1161" s="24">
        <v>6.8000000000000005E-2</v>
      </c>
      <c r="D1161" s="32">
        <v>229.07</v>
      </c>
      <c r="E1161" s="32">
        <v>12.61</v>
      </c>
      <c r="F1161" s="33">
        <v>10.7</v>
      </c>
      <c r="G1161" s="23"/>
    </row>
    <row r="1162" spans="1:7" x14ac:dyDescent="0.3">
      <c r="A1162" s="22"/>
      <c r="B1162" s="31" t="s">
        <v>68</v>
      </c>
      <c r="C1162" s="24">
        <v>0</v>
      </c>
      <c r="D1162" s="32">
        <v>229.07</v>
      </c>
      <c r="E1162" s="32">
        <v>12.68</v>
      </c>
      <c r="F1162" s="33">
        <v>9.84</v>
      </c>
      <c r="G1162" s="23"/>
    </row>
    <row r="1163" spans="1:7" x14ac:dyDescent="0.3">
      <c r="A1163" s="22">
        <v>146</v>
      </c>
      <c r="B1163" s="31">
        <v>139</v>
      </c>
      <c r="C1163" s="24">
        <v>0</v>
      </c>
      <c r="D1163" s="32">
        <v>229.07</v>
      </c>
      <c r="E1163" s="32">
        <v>12.23</v>
      </c>
      <c r="F1163" s="32">
        <v>10.7</v>
      </c>
      <c r="G1163" s="23" t="s">
        <v>369</v>
      </c>
    </row>
    <row r="1164" spans="1:7" x14ac:dyDescent="0.3">
      <c r="A1164" s="22"/>
      <c r="B1164" s="31">
        <v>140</v>
      </c>
      <c r="C1164" s="24">
        <v>6.8000000000000005E-2</v>
      </c>
      <c r="D1164" s="32">
        <v>229.06</v>
      </c>
      <c r="E1164" s="32">
        <v>12.16</v>
      </c>
      <c r="F1164" s="32">
        <v>11.54</v>
      </c>
      <c r="G1164" s="23"/>
    </row>
    <row r="1165" spans="1:7" x14ac:dyDescent="0.3">
      <c r="A1165" s="22"/>
      <c r="B1165" s="31" t="s">
        <v>61</v>
      </c>
      <c r="C1165" s="24">
        <v>0</v>
      </c>
      <c r="D1165" s="33">
        <v>229.07</v>
      </c>
      <c r="E1165" s="32">
        <v>12.23</v>
      </c>
      <c r="F1165" s="32">
        <v>10.7</v>
      </c>
      <c r="G1165" s="23"/>
    </row>
    <row r="1166" spans="1:7" x14ac:dyDescent="0.3">
      <c r="A1166" s="22"/>
      <c r="B1166" s="31" t="s">
        <v>62</v>
      </c>
      <c r="C1166" s="24">
        <v>6.8000000000000005E-2</v>
      </c>
      <c r="D1166" s="33">
        <v>229.06</v>
      </c>
      <c r="E1166" s="32">
        <v>12.16</v>
      </c>
      <c r="F1166" s="32">
        <v>11.54</v>
      </c>
      <c r="G1166" s="23"/>
    </row>
    <row r="1167" spans="1:7" x14ac:dyDescent="0.3">
      <c r="A1167" s="22"/>
      <c r="B1167" s="31" t="s">
        <v>65</v>
      </c>
      <c r="C1167" s="24">
        <v>0</v>
      </c>
      <c r="D1167" s="32">
        <v>229.07</v>
      </c>
      <c r="E1167" s="33">
        <v>12.23</v>
      </c>
      <c r="F1167" s="32">
        <v>10.7</v>
      </c>
      <c r="G1167" s="23"/>
    </row>
    <row r="1168" spans="1:7" x14ac:dyDescent="0.3">
      <c r="A1168" s="22"/>
      <c r="B1168" s="31" t="s">
        <v>66</v>
      </c>
      <c r="C1168" s="24">
        <v>6.8000000000000005E-2</v>
      </c>
      <c r="D1168" s="32">
        <v>229.06</v>
      </c>
      <c r="E1168" s="33">
        <v>12.16</v>
      </c>
      <c r="F1168" s="32">
        <v>11.54</v>
      </c>
      <c r="G1168" s="23"/>
    </row>
    <row r="1169" spans="1:7" x14ac:dyDescent="0.3">
      <c r="A1169" s="22"/>
      <c r="B1169" s="31" t="s">
        <v>67</v>
      </c>
      <c r="C1169" s="24">
        <v>6.8000000000000005E-2</v>
      </c>
      <c r="D1169" s="32">
        <v>229.06</v>
      </c>
      <c r="E1169" s="32">
        <v>12.16</v>
      </c>
      <c r="F1169" s="33">
        <v>11.54</v>
      </c>
      <c r="G1169" s="23"/>
    </row>
    <row r="1170" spans="1:7" x14ac:dyDescent="0.3">
      <c r="A1170" s="22"/>
      <c r="B1170" s="31" t="s">
        <v>68</v>
      </c>
      <c r="C1170" s="24">
        <v>0</v>
      </c>
      <c r="D1170" s="32">
        <v>229.07</v>
      </c>
      <c r="E1170" s="32">
        <v>12.23</v>
      </c>
      <c r="F1170" s="33">
        <v>10.7</v>
      </c>
      <c r="G1170" s="23"/>
    </row>
    <row r="1171" spans="1:7" x14ac:dyDescent="0.3">
      <c r="A1171" s="22">
        <v>147</v>
      </c>
      <c r="B1171" s="31">
        <v>140</v>
      </c>
      <c r="C1171" s="24">
        <v>0</v>
      </c>
      <c r="D1171" s="32">
        <v>229.06</v>
      </c>
      <c r="E1171" s="32">
        <v>11.78</v>
      </c>
      <c r="F1171" s="32">
        <v>11.54</v>
      </c>
      <c r="G1171" s="23" t="s">
        <v>369</v>
      </c>
    </row>
    <row r="1172" spans="1:7" x14ac:dyDescent="0.3">
      <c r="A1172" s="22"/>
      <c r="B1172" s="31">
        <v>141</v>
      </c>
      <c r="C1172" s="24">
        <v>6.8000000000000005E-2</v>
      </c>
      <c r="D1172" s="32">
        <v>229.06</v>
      </c>
      <c r="E1172" s="32">
        <v>11.71</v>
      </c>
      <c r="F1172" s="32">
        <v>12.34</v>
      </c>
      <c r="G1172" s="23"/>
    </row>
    <row r="1173" spans="1:7" x14ac:dyDescent="0.3">
      <c r="A1173" s="22"/>
      <c r="B1173" s="31" t="s">
        <v>61</v>
      </c>
      <c r="C1173" s="24">
        <v>0</v>
      </c>
      <c r="D1173" s="33">
        <v>229.06</v>
      </c>
      <c r="E1173" s="32">
        <v>11.78</v>
      </c>
      <c r="F1173" s="32">
        <v>11.54</v>
      </c>
      <c r="G1173" s="23"/>
    </row>
    <row r="1174" spans="1:7" x14ac:dyDescent="0.3">
      <c r="A1174" s="22"/>
      <c r="B1174" s="31" t="s">
        <v>62</v>
      </c>
      <c r="C1174" s="24">
        <v>6.8000000000000005E-2</v>
      </c>
      <c r="D1174" s="33">
        <v>229.06</v>
      </c>
      <c r="E1174" s="32">
        <v>11.71</v>
      </c>
      <c r="F1174" s="32">
        <v>12.34</v>
      </c>
      <c r="G1174" s="23"/>
    </row>
    <row r="1175" spans="1:7" x14ac:dyDescent="0.3">
      <c r="A1175" s="22"/>
      <c r="B1175" s="31" t="s">
        <v>65</v>
      </c>
      <c r="C1175" s="24">
        <v>0</v>
      </c>
      <c r="D1175" s="32">
        <v>229.06</v>
      </c>
      <c r="E1175" s="33">
        <v>11.78</v>
      </c>
      <c r="F1175" s="32">
        <v>11.54</v>
      </c>
      <c r="G1175" s="23"/>
    </row>
    <row r="1176" spans="1:7" x14ac:dyDescent="0.3">
      <c r="A1176" s="22"/>
      <c r="B1176" s="31" t="s">
        <v>66</v>
      </c>
      <c r="C1176" s="24">
        <v>6.8000000000000005E-2</v>
      </c>
      <c r="D1176" s="32">
        <v>229.06</v>
      </c>
      <c r="E1176" s="33">
        <v>11.71</v>
      </c>
      <c r="F1176" s="32">
        <v>12.34</v>
      </c>
      <c r="G1176" s="23"/>
    </row>
    <row r="1177" spans="1:7" x14ac:dyDescent="0.3">
      <c r="A1177" s="22"/>
      <c r="B1177" s="31" t="s">
        <v>67</v>
      </c>
      <c r="C1177" s="24">
        <v>6.8000000000000005E-2</v>
      </c>
      <c r="D1177" s="32">
        <v>229.06</v>
      </c>
      <c r="E1177" s="32">
        <v>11.71</v>
      </c>
      <c r="F1177" s="33">
        <v>12.34</v>
      </c>
      <c r="G1177" s="23"/>
    </row>
    <row r="1178" spans="1:7" x14ac:dyDescent="0.3">
      <c r="A1178" s="22"/>
      <c r="B1178" s="31" t="s">
        <v>68</v>
      </c>
      <c r="C1178" s="24">
        <v>0</v>
      </c>
      <c r="D1178" s="32">
        <v>229.06</v>
      </c>
      <c r="E1178" s="32">
        <v>11.78</v>
      </c>
      <c r="F1178" s="33">
        <v>11.54</v>
      </c>
      <c r="G1178" s="23"/>
    </row>
    <row r="1179" spans="1:7" x14ac:dyDescent="0.3">
      <c r="A1179" s="22">
        <v>148</v>
      </c>
      <c r="B1179" s="31">
        <v>141</v>
      </c>
      <c r="C1179" s="24">
        <v>0</v>
      </c>
      <c r="D1179" s="32">
        <v>229.06</v>
      </c>
      <c r="E1179" s="32">
        <v>11.32</v>
      </c>
      <c r="F1179" s="32">
        <v>12.34</v>
      </c>
      <c r="G1179" s="23" t="s">
        <v>369</v>
      </c>
    </row>
    <row r="1180" spans="1:7" x14ac:dyDescent="0.3">
      <c r="A1180" s="22"/>
      <c r="B1180" s="31">
        <v>142</v>
      </c>
      <c r="C1180" s="24">
        <v>6.8000000000000005E-2</v>
      </c>
      <c r="D1180" s="32">
        <v>229.06</v>
      </c>
      <c r="E1180" s="32">
        <v>11.26</v>
      </c>
      <c r="F1180" s="32">
        <v>13.11</v>
      </c>
      <c r="G1180" s="23"/>
    </row>
    <row r="1181" spans="1:7" x14ac:dyDescent="0.3">
      <c r="A1181" s="22"/>
      <c r="B1181" s="31" t="s">
        <v>61</v>
      </c>
      <c r="C1181" s="24">
        <v>0</v>
      </c>
      <c r="D1181" s="33">
        <v>229.06</v>
      </c>
      <c r="E1181" s="32">
        <v>11.32</v>
      </c>
      <c r="F1181" s="32">
        <v>12.34</v>
      </c>
      <c r="G1181" s="23"/>
    </row>
    <row r="1182" spans="1:7" x14ac:dyDescent="0.3">
      <c r="A1182" s="22"/>
      <c r="B1182" s="31" t="s">
        <v>62</v>
      </c>
      <c r="C1182" s="24">
        <v>6.8000000000000005E-2</v>
      </c>
      <c r="D1182" s="33">
        <v>229.06</v>
      </c>
      <c r="E1182" s="32">
        <v>11.26</v>
      </c>
      <c r="F1182" s="32">
        <v>13.11</v>
      </c>
      <c r="G1182" s="23"/>
    </row>
    <row r="1183" spans="1:7" x14ac:dyDescent="0.3">
      <c r="A1183" s="22"/>
      <c r="B1183" s="31" t="s">
        <v>65</v>
      </c>
      <c r="C1183" s="24">
        <v>0</v>
      </c>
      <c r="D1183" s="32">
        <v>229.06</v>
      </c>
      <c r="E1183" s="33">
        <v>11.32</v>
      </c>
      <c r="F1183" s="32">
        <v>12.34</v>
      </c>
      <c r="G1183" s="23"/>
    </row>
    <row r="1184" spans="1:7" x14ac:dyDescent="0.3">
      <c r="A1184" s="22"/>
      <c r="B1184" s="31" t="s">
        <v>66</v>
      </c>
      <c r="C1184" s="24">
        <v>6.8000000000000005E-2</v>
      </c>
      <c r="D1184" s="32">
        <v>229.06</v>
      </c>
      <c r="E1184" s="33">
        <v>11.26</v>
      </c>
      <c r="F1184" s="32">
        <v>13.11</v>
      </c>
      <c r="G1184" s="23"/>
    </row>
    <row r="1185" spans="1:7" x14ac:dyDescent="0.3">
      <c r="A1185" s="22"/>
      <c r="B1185" s="31" t="s">
        <v>67</v>
      </c>
      <c r="C1185" s="24">
        <v>6.8000000000000005E-2</v>
      </c>
      <c r="D1185" s="32">
        <v>229.06</v>
      </c>
      <c r="E1185" s="32">
        <v>11.26</v>
      </c>
      <c r="F1185" s="33">
        <v>13.11</v>
      </c>
      <c r="G1185" s="23"/>
    </row>
    <row r="1186" spans="1:7" x14ac:dyDescent="0.3">
      <c r="A1186" s="22"/>
      <c r="B1186" s="31" t="s">
        <v>68</v>
      </c>
      <c r="C1186" s="24">
        <v>0</v>
      </c>
      <c r="D1186" s="32">
        <v>229.06</v>
      </c>
      <c r="E1186" s="32">
        <v>11.32</v>
      </c>
      <c r="F1186" s="33">
        <v>12.34</v>
      </c>
      <c r="G1186" s="23"/>
    </row>
    <row r="1187" spans="1:7" x14ac:dyDescent="0.3">
      <c r="A1187" s="22">
        <v>149</v>
      </c>
      <c r="B1187" s="31">
        <v>142</v>
      </c>
      <c r="C1187" s="24">
        <v>0</v>
      </c>
      <c r="D1187" s="32">
        <v>229.06</v>
      </c>
      <c r="E1187" s="32">
        <v>10.86</v>
      </c>
      <c r="F1187" s="32">
        <v>13.11</v>
      </c>
      <c r="G1187" s="23" t="s">
        <v>369</v>
      </c>
    </row>
    <row r="1188" spans="1:7" x14ac:dyDescent="0.3">
      <c r="A1188" s="22"/>
      <c r="B1188" s="31">
        <v>143</v>
      </c>
      <c r="C1188" s="24">
        <v>6.8000000000000005E-2</v>
      </c>
      <c r="D1188" s="32">
        <v>229.06</v>
      </c>
      <c r="E1188" s="32">
        <v>10.8</v>
      </c>
      <c r="F1188" s="32">
        <v>13.84</v>
      </c>
      <c r="G1188" s="23"/>
    </row>
    <row r="1189" spans="1:7" x14ac:dyDescent="0.3">
      <c r="A1189" s="22"/>
      <c r="B1189" s="31" t="s">
        <v>61</v>
      </c>
      <c r="C1189" s="24">
        <v>0</v>
      </c>
      <c r="D1189" s="33">
        <v>229.06</v>
      </c>
      <c r="E1189" s="32">
        <v>10.86</v>
      </c>
      <c r="F1189" s="32">
        <v>13.11</v>
      </c>
      <c r="G1189" s="23"/>
    </row>
    <row r="1190" spans="1:7" x14ac:dyDescent="0.3">
      <c r="A1190" s="22"/>
      <c r="B1190" s="31" t="s">
        <v>62</v>
      </c>
      <c r="C1190" s="24">
        <v>6.8000000000000005E-2</v>
      </c>
      <c r="D1190" s="33">
        <v>229.06</v>
      </c>
      <c r="E1190" s="32">
        <v>10.8</v>
      </c>
      <c r="F1190" s="32">
        <v>13.84</v>
      </c>
      <c r="G1190" s="23"/>
    </row>
    <row r="1191" spans="1:7" x14ac:dyDescent="0.3">
      <c r="A1191" s="22"/>
      <c r="B1191" s="31" t="s">
        <v>65</v>
      </c>
      <c r="C1191" s="24">
        <v>0</v>
      </c>
      <c r="D1191" s="32">
        <v>229.06</v>
      </c>
      <c r="E1191" s="33">
        <v>10.86</v>
      </c>
      <c r="F1191" s="32">
        <v>13.11</v>
      </c>
      <c r="G1191" s="23"/>
    </row>
    <row r="1192" spans="1:7" x14ac:dyDescent="0.3">
      <c r="A1192" s="22"/>
      <c r="B1192" s="31" t="s">
        <v>66</v>
      </c>
      <c r="C1192" s="24">
        <v>6.8000000000000005E-2</v>
      </c>
      <c r="D1192" s="32">
        <v>229.06</v>
      </c>
      <c r="E1192" s="33">
        <v>10.8</v>
      </c>
      <c r="F1192" s="32">
        <v>13.84</v>
      </c>
      <c r="G1192" s="23"/>
    </row>
    <row r="1193" spans="1:7" x14ac:dyDescent="0.3">
      <c r="A1193" s="22"/>
      <c r="B1193" s="31" t="s">
        <v>67</v>
      </c>
      <c r="C1193" s="24">
        <v>6.8000000000000005E-2</v>
      </c>
      <c r="D1193" s="32">
        <v>229.06</v>
      </c>
      <c r="E1193" s="32">
        <v>10.8</v>
      </c>
      <c r="F1193" s="33">
        <v>13.84</v>
      </c>
      <c r="G1193" s="23"/>
    </row>
    <row r="1194" spans="1:7" x14ac:dyDescent="0.3">
      <c r="A1194" s="22"/>
      <c r="B1194" s="31" t="s">
        <v>68</v>
      </c>
      <c r="C1194" s="24">
        <v>0</v>
      </c>
      <c r="D1194" s="32">
        <v>229.06</v>
      </c>
      <c r="E1194" s="32">
        <v>10.86</v>
      </c>
      <c r="F1194" s="33">
        <v>13.11</v>
      </c>
      <c r="G1194" s="23"/>
    </row>
    <row r="1195" spans="1:7" x14ac:dyDescent="0.3">
      <c r="A1195" s="22">
        <v>150</v>
      </c>
      <c r="B1195" s="31">
        <v>143</v>
      </c>
      <c r="C1195" s="24">
        <v>0</v>
      </c>
      <c r="D1195" s="32">
        <v>229.05</v>
      </c>
      <c r="E1195" s="32">
        <v>10.39</v>
      </c>
      <c r="F1195" s="32">
        <v>13.84</v>
      </c>
      <c r="G1195" s="23" t="s">
        <v>369</v>
      </c>
    </row>
    <row r="1196" spans="1:7" x14ac:dyDescent="0.3">
      <c r="A1196" s="22"/>
      <c r="B1196" s="31">
        <v>144</v>
      </c>
      <c r="C1196" s="24">
        <v>6.8000000000000005E-2</v>
      </c>
      <c r="D1196" s="32">
        <v>229.05</v>
      </c>
      <c r="E1196" s="32">
        <v>10.33</v>
      </c>
      <c r="F1196" s="32">
        <v>14.55</v>
      </c>
      <c r="G1196" s="23"/>
    </row>
    <row r="1197" spans="1:7" x14ac:dyDescent="0.3">
      <c r="A1197" s="22"/>
      <c r="B1197" s="31" t="s">
        <v>61</v>
      </c>
      <c r="C1197" s="24">
        <v>0</v>
      </c>
      <c r="D1197" s="33">
        <v>229.05</v>
      </c>
      <c r="E1197" s="32">
        <v>10.39</v>
      </c>
      <c r="F1197" s="32">
        <v>13.84</v>
      </c>
      <c r="G1197" s="23"/>
    </row>
    <row r="1198" spans="1:7" x14ac:dyDescent="0.3">
      <c r="A1198" s="22"/>
      <c r="B1198" s="31" t="s">
        <v>62</v>
      </c>
      <c r="C1198" s="24">
        <v>6.8000000000000005E-2</v>
      </c>
      <c r="D1198" s="33">
        <v>229.05</v>
      </c>
      <c r="E1198" s="32">
        <v>10.33</v>
      </c>
      <c r="F1198" s="32">
        <v>14.55</v>
      </c>
      <c r="G1198" s="23"/>
    </row>
    <row r="1199" spans="1:7" x14ac:dyDescent="0.3">
      <c r="A1199" s="22"/>
      <c r="B1199" s="31" t="s">
        <v>65</v>
      </c>
      <c r="C1199" s="24">
        <v>0</v>
      </c>
      <c r="D1199" s="32">
        <v>229.05</v>
      </c>
      <c r="E1199" s="33">
        <v>10.39</v>
      </c>
      <c r="F1199" s="32">
        <v>13.84</v>
      </c>
      <c r="G1199" s="23"/>
    </row>
    <row r="1200" spans="1:7" x14ac:dyDescent="0.3">
      <c r="A1200" s="22"/>
      <c r="B1200" s="31" t="s">
        <v>66</v>
      </c>
      <c r="C1200" s="24">
        <v>6.8000000000000005E-2</v>
      </c>
      <c r="D1200" s="32">
        <v>229.05</v>
      </c>
      <c r="E1200" s="33">
        <v>10.33</v>
      </c>
      <c r="F1200" s="32">
        <v>14.55</v>
      </c>
      <c r="G1200" s="23"/>
    </row>
    <row r="1201" spans="1:7" x14ac:dyDescent="0.3">
      <c r="A1201" s="22"/>
      <c r="B1201" s="31" t="s">
        <v>67</v>
      </c>
      <c r="C1201" s="24">
        <v>6.8000000000000005E-2</v>
      </c>
      <c r="D1201" s="32">
        <v>229.05</v>
      </c>
      <c r="E1201" s="32">
        <v>10.33</v>
      </c>
      <c r="F1201" s="33">
        <v>14.55</v>
      </c>
      <c r="G1201" s="23"/>
    </row>
    <row r="1202" spans="1:7" x14ac:dyDescent="0.3">
      <c r="A1202" s="22"/>
      <c r="B1202" s="31" t="s">
        <v>68</v>
      </c>
      <c r="C1202" s="24">
        <v>0</v>
      </c>
      <c r="D1202" s="32">
        <v>229.05</v>
      </c>
      <c r="E1202" s="32">
        <v>10.39</v>
      </c>
      <c r="F1202" s="33">
        <v>13.84</v>
      </c>
      <c r="G1202" s="23"/>
    </row>
    <row r="1203" spans="1:7" x14ac:dyDescent="0.3">
      <c r="A1203" s="22">
        <v>151</v>
      </c>
      <c r="B1203" s="31">
        <v>144</v>
      </c>
      <c r="C1203" s="24">
        <v>0</v>
      </c>
      <c r="D1203" s="32">
        <v>229.05</v>
      </c>
      <c r="E1203" s="32">
        <v>9.9</v>
      </c>
      <c r="F1203" s="32">
        <v>14.55</v>
      </c>
      <c r="G1203" s="23" t="s">
        <v>369</v>
      </c>
    </row>
    <row r="1204" spans="1:7" x14ac:dyDescent="0.3">
      <c r="A1204" s="22"/>
      <c r="B1204" s="31">
        <v>145</v>
      </c>
      <c r="C1204" s="24">
        <v>6.8000000000000005E-2</v>
      </c>
      <c r="D1204" s="32">
        <v>229.05</v>
      </c>
      <c r="E1204" s="32">
        <v>9.84</v>
      </c>
      <c r="F1204" s="32">
        <v>15.22</v>
      </c>
      <c r="G1204" s="23"/>
    </row>
    <row r="1205" spans="1:7" x14ac:dyDescent="0.3">
      <c r="A1205" s="22"/>
      <c r="B1205" s="31" t="s">
        <v>61</v>
      </c>
      <c r="C1205" s="24">
        <v>0</v>
      </c>
      <c r="D1205" s="33">
        <v>229.05</v>
      </c>
      <c r="E1205" s="32">
        <v>9.9</v>
      </c>
      <c r="F1205" s="32">
        <v>14.55</v>
      </c>
      <c r="G1205" s="23"/>
    </row>
    <row r="1206" spans="1:7" x14ac:dyDescent="0.3">
      <c r="A1206" s="22"/>
      <c r="B1206" s="31" t="s">
        <v>62</v>
      </c>
      <c r="C1206" s="24">
        <v>6.8000000000000005E-2</v>
      </c>
      <c r="D1206" s="33">
        <v>229.05</v>
      </c>
      <c r="E1206" s="32">
        <v>9.84</v>
      </c>
      <c r="F1206" s="32">
        <v>15.22</v>
      </c>
      <c r="G1206" s="23"/>
    </row>
    <row r="1207" spans="1:7" x14ac:dyDescent="0.3">
      <c r="A1207" s="22"/>
      <c r="B1207" s="31" t="s">
        <v>65</v>
      </c>
      <c r="C1207" s="24">
        <v>0</v>
      </c>
      <c r="D1207" s="32">
        <v>229.05</v>
      </c>
      <c r="E1207" s="33">
        <v>9.9</v>
      </c>
      <c r="F1207" s="32">
        <v>14.55</v>
      </c>
      <c r="G1207" s="23"/>
    </row>
    <row r="1208" spans="1:7" x14ac:dyDescent="0.3">
      <c r="A1208" s="22"/>
      <c r="B1208" s="31" t="s">
        <v>66</v>
      </c>
      <c r="C1208" s="24">
        <v>6.8000000000000005E-2</v>
      </c>
      <c r="D1208" s="32">
        <v>229.05</v>
      </c>
      <c r="E1208" s="33">
        <v>9.84</v>
      </c>
      <c r="F1208" s="32">
        <v>15.22</v>
      </c>
      <c r="G1208" s="23"/>
    </row>
    <row r="1209" spans="1:7" x14ac:dyDescent="0.3">
      <c r="A1209" s="22"/>
      <c r="B1209" s="31" t="s">
        <v>67</v>
      </c>
      <c r="C1209" s="24">
        <v>6.8000000000000005E-2</v>
      </c>
      <c r="D1209" s="32">
        <v>229.05</v>
      </c>
      <c r="E1209" s="32">
        <v>9.84</v>
      </c>
      <c r="F1209" s="33">
        <v>15.22</v>
      </c>
      <c r="G1209" s="23"/>
    </row>
    <row r="1210" spans="1:7" x14ac:dyDescent="0.3">
      <c r="A1210" s="22"/>
      <c r="B1210" s="31" t="s">
        <v>68</v>
      </c>
      <c r="C1210" s="24">
        <v>0</v>
      </c>
      <c r="D1210" s="32">
        <v>229.05</v>
      </c>
      <c r="E1210" s="32">
        <v>9.9</v>
      </c>
      <c r="F1210" s="33">
        <v>14.55</v>
      </c>
      <c r="G1210" s="23"/>
    </row>
    <row r="1211" spans="1:7" x14ac:dyDescent="0.3">
      <c r="A1211" s="22">
        <v>152</v>
      </c>
      <c r="B1211" s="31">
        <v>145</v>
      </c>
      <c r="C1211" s="24">
        <v>0</v>
      </c>
      <c r="D1211" s="32">
        <v>229.05</v>
      </c>
      <c r="E1211" s="32">
        <v>9.42</v>
      </c>
      <c r="F1211" s="32">
        <v>15.22</v>
      </c>
      <c r="G1211" s="23" t="s">
        <v>369</v>
      </c>
    </row>
    <row r="1212" spans="1:7" x14ac:dyDescent="0.3">
      <c r="A1212" s="22"/>
      <c r="B1212" s="31">
        <v>231</v>
      </c>
      <c r="C1212" s="24">
        <v>5.7000000000000002E-2</v>
      </c>
      <c r="D1212" s="32">
        <v>229.05</v>
      </c>
      <c r="E1212" s="32">
        <v>9.3800000000000008</v>
      </c>
      <c r="F1212" s="32">
        <v>15.76</v>
      </c>
      <c r="G1212" s="23"/>
    </row>
    <row r="1213" spans="1:7" x14ac:dyDescent="0.3">
      <c r="A1213" s="22"/>
      <c r="B1213" s="31" t="s">
        <v>61</v>
      </c>
      <c r="C1213" s="24">
        <v>0</v>
      </c>
      <c r="D1213" s="33">
        <v>229.05</v>
      </c>
      <c r="E1213" s="32">
        <v>9.42</v>
      </c>
      <c r="F1213" s="32">
        <v>15.22</v>
      </c>
      <c r="G1213" s="23"/>
    </row>
    <row r="1214" spans="1:7" x14ac:dyDescent="0.3">
      <c r="A1214" s="22"/>
      <c r="B1214" s="31" t="s">
        <v>62</v>
      </c>
      <c r="C1214" s="24">
        <v>5.7000000000000002E-2</v>
      </c>
      <c r="D1214" s="33">
        <v>229.05</v>
      </c>
      <c r="E1214" s="32">
        <v>9.3800000000000008</v>
      </c>
      <c r="F1214" s="32">
        <v>15.76</v>
      </c>
      <c r="G1214" s="23"/>
    </row>
    <row r="1215" spans="1:7" x14ac:dyDescent="0.3">
      <c r="A1215" s="22"/>
      <c r="B1215" s="31" t="s">
        <v>65</v>
      </c>
      <c r="C1215" s="24">
        <v>0</v>
      </c>
      <c r="D1215" s="32">
        <v>229.05</v>
      </c>
      <c r="E1215" s="33">
        <v>9.42</v>
      </c>
      <c r="F1215" s="32">
        <v>15.22</v>
      </c>
      <c r="G1215" s="23"/>
    </row>
    <row r="1216" spans="1:7" x14ac:dyDescent="0.3">
      <c r="A1216" s="22"/>
      <c r="B1216" s="31" t="s">
        <v>66</v>
      </c>
      <c r="C1216" s="24">
        <v>5.7000000000000002E-2</v>
      </c>
      <c r="D1216" s="32">
        <v>229.05</v>
      </c>
      <c r="E1216" s="33">
        <v>9.3800000000000008</v>
      </c>
      <c r="F1216" s="32">
        <v>15.76</v>
      </c>
      <c r="G1216" s="23"/>
    </row>
    <row r="1217" spans="1:7" x14ac:dyDescent="0.3">
      <c r="A1217" s="22"/>
      <c r="B1217" s="31" t="s">
        <v>67</v>
      </c>
      <c r="C1217" s="24">
        <v>5.7000000000000002E-2</v>
      </c>
      <c r="D1217" s="32">
        <v>229.05</v>
      </c>
      <c r="E1217" s="32">
        <v>9.3800000000000008</v>
      </c>
      <c r="F1217" s="33">
        <v>15.76</v>
      </c>
      <c r="G1217" s="23"/>
    </row>
    <row r="1218" spans="1:7" x14ac:dyDescent="0.3">
      <c r="A1218" s="22"/>
      <c r="B1218" s="31" t="s">
        <v>68</v>
      </c>
      <c r="C1218" s="24">
        <v>0</v>
      </c>
      <c r="D1218" s="32">
        <v>229.05</v>
      </c>
      <c r="E1218" s="32">
        <v>9.42</v>
      </c>
      <c r="F1218" s="33">
        <v>15.22</v>
      </c>
      <c r="G1218" s="23"/>
    </row>
    <row r="1219" spans="1:7" x14ac:dyDescent="0.3">
      <c r="A1219" s="22">
        <v>153</v>
      </c>
      <c r="B1219" s="31">
        <v>231</v>
      </c>
      <c r="C1219" s="24">
        <v>0</v>
      </c>
      <c r="D1219" s="32">
        <v>308.45</v>
      </c>
      <c r="E1219" s="32">
        <v>9.15</v>
      </c>
      <c r="F1219" s="32">
        <v>7.82</v>
      </c>
      <c r="G1219" s="23" t="s">
        <v>369</v>
      </c>
    </row>
    <row r="1220" spans="1:7" x14ac:dyDescent="0.3">
      <c r="A1220" s="22"/>
      <c r="B1220" s="31">
        <v>146</v>
      </c>
      <c r="C1220" s="24">
        <v>1.0999999999999999E-2</v>
      </c>
      <c r="D1220" s="32">
        <v>308.45</v>
      </c>
      <c r="E1220" s="32">
        <v>9.14</v>
      </c>
      <c r="F1220" s="32">
        <v>7.92</v>
      </c>
      <c r="G1220" s="23"/>
    </row>
    <row r="1221" spans="1:7" x14ac:dyDescent="0.3">
      <c r="A1221" s="22"/>
      <c r="B1221" s="31" t="s">
        <v>61</v>
      </c>
      <c r="C1221" s="24">
        <v>0</v>
      </c>
      <c r="D1221" s="33">
        <v>308.45</v>
      </c>
      <c r="E1221" s="32">
        <v>9.15</v>
      </c>
      <c r="F1221" s="32">
        <v>7.82</v>
      </c>
      <c r="G1221" s="23"/>
    </row>
    <row r="1222" spans="1:7" x14ac:dyDescent="0.3">
      <c r="A1222" s="22"/>
      <c r="B1222" s="31" t="s">
        <v>62</v>
      </c>
      <c r="C1222" s="24">
        <v>1.0999999999999999E-2</v>
      </c>
      <c r="D1222" s="33">
        <v>308.45</v>
      </c>
      <c r="E1222" s="32">
        <v>9.14</v>
      </c>
      <c r="F1222" s="32">
        <v>7.92</v>
      </c>
      <c r="G1222" s="23"/>
    </row>
    <row r="1223" spans="1:7" x14ac:dyDescent="0.3">
      <c r="A1223" s="22"/>
      <c r="B1223" s="31" t="s">
        <v>65</v>
      </c>
      <c r="C1223" s="24">
        <v>0</v>
      </c>
      <c r="D1223" s="32">
        <v>308.45</v>
      </c>
      <c r="E1223" s="33">
        <v>9.15</v>
      </c>
      <c r="F1223" s="32">
        <v>7.82</v>
      </c>
      <c r="G1223" s="23"/>
    </row>
    <row r="1224" spans="1:7" x14ac:dyDescent="0.3">
      <c r="A1224" s="22"/>
      <c r="B1224" s="31" t="s">
        <v>66</v>
      </c>
      <c r="C1224" s="24">
        <v>1.0999999999999999E-2</v>
      </c>
      <c r="D1224" s="32">
        <v>308.45</v>
      </c>
      <c r="E1224" s="33">
        <v>9.14</v>
      </c>
      <c r="F1224" s="32">
        <v>7.92</v>
      </c>
      <c r="G1224" s="23"/>
    </row>
    <row r="1225" spans="1:7" x14ac:dyDescent="0.3">
      <c r="A1225" s="22"/>
      <c r="B1225" s="31" t="s">
        <v>67</v>
      </c>
      <c r="C1225" s="24">
        <v>1.0999999999999999E-2</v>
      </c>
      <c r="D1225" s="32">
        <v>308.45</v>
      </c>
      <c r="E1225" s="32">
        <v>9.14</v>
      </c>
      <c r="F1225" s="33">
        <v>7.92</v>
      </c>
      <c r="G1225" s="23"/>
    </row>
    <row r="1226" spans="1:7" x14ac:dyDescent="0.3">
      <c r="A1226" s="22"/>
      <c r="B1226" s="31" t="s">
        <v>68</v>
      </c>
      <c r="C1226" s="24">
        <v>0</v>
      </c>
      <c r="D1226" s="32">
        <v>308.45</v>
      </c>
      <c r="E1226" s="32">
        <v>9.15</v>
      </c>
      <c r="F1226" s="33">
        <v>7.82</v>
      </c>
      <c r="G1226" s="23"/>
    </row>
    <row r="1227" spans="1:7" x14ac:dyDescent="0.3">
      <c r="A1227" s="22">
        <v>154</v>
      </c>
      <c r="B1227" s="31">
        <v>146</v>
      </c>
      <c r="C1227" s="24">
        <v>0</v>
      </c>
      <c r="D1227" s="32">
        <v>308.45</v>
      </c>
      <c r="E1227" s="32">
        <v>8.9700000000000006</v>
      </c>
      <c r="F1227" s="32">
        <v>7.92</v>
      </c>
      <c r="G1227" s="23" t="s">
        <v>369</v>
      </c>
    </row>
    <row r="1228" spans="1:7" x14ac:dyDescent="0.3">
      <c r="A1228" s="22"/>
      <c r="B1228" s="31">
        <v>147</v>
      </c>
      <c r="C1228" s="24">
        <v>6.8000000000000005E-2</v>
      </c>
      <c r="D1228" s="32">
        <v>308.45</v>
      </c>
      <c r="E1228" s="32">
        <v>8.9</v>
      </c>
      <c r="F1228" s="32">
        <v>8.5299999999999994</v>
      </c>
      <c r="G1228" s="23"/>
    </row>
    <row r="1229" spans="1:7" x14ac:dyDescent="0.3">
      <c r="A1229" s="22"/>
      <c r="B1229" s="31" t="s">
        <v>61</v>
      </c>
      <c r="C1229" s="24">
        <v>0</v>
      </c>
      <c r="D1229" s="33">
        <v>308.45</v>
      </c>
      <c r="E1229" s="32">
        <v>8.9700000000000006</v>
      </c>
      <c r="F1229" s="32">
        <v>7.92</v>
      </c>
      <c r="G1229" s="23"/>
    </row>
    <row r="1230" spans="1:7" x14ac:dyDescent="0.3">
      <c r="A1230" s="22"/>
      <c r="B1230" s="31" t="s">
        <v>62</v>
      </c>
      <c r="C1230" s="24">
        <v>6.8000000000000005E-2</v>
      </c>
      <c r="D1230" s="33">
        <v>308.45</v>
      </c>
      <c r="E1230" s="32">
        <v>8.9</v>
      </c>
      <c r="F1230" s="32">
        <v>8.5299999999999994</v>
      </c>
      <c r="G1230" s="23"/>
    </row>
    <row r="1231" spans="1:7" x14ac:dyDescent="0.3">
      <c r="A1231" s="22"/>
      <c r="B1231" s="31" t="s">
        <v>65</v>
      </c>
      <c r="C1231" s="24">
        <v>0</v>
      </c>
      <c r="D1231" s="32">
        <v>308.45</v>
      </c>
      <c r="E1231" s="33">
        <v>8.9700000000000006</v>
      </c>
      <c r="F1231" s="32">
        <v>7.92</v>
      </c>
      <c r="G1231" s="23"/>
    </row>
    <row r="1232" spans="1:7" x14ac:dyDescent="0.3">
      <c r="A1232" s="22"/>
      <c r="B1232" s="31" t="s">
        <v>66</v>
      </c>
      <c r="C1232" s="24">
        <v>6.8000000000000005E-2</v>
      </c>
      <c r="D1232" s="32">
        <v>308.45</v>
      </c>
      <c r="E1232" s="33">
        <v>8.9</v>
      </c>
      <c r="F1232" s="32">
        <v>8.5299999999999994</v>
      </c>
      <c r="G1232" s="23"/>
    </row>
    <row r="1233" spans="1:7" x14ac:dyDescent="0.3">
      <c r="A1233" s="22"/>
      <c r="B1233" s="31" t="s">
        <v>67</v>
      </c>
      <c r="C1233" s="24">
        <v>6.8000000000000005E-2</v>
      </c>
      <c r="D1233" s="32">
        <v>308.45</v>
      </c>
      <c r="E1233" s="32">
        <v>8.9</v>
      </c>
      <c r="F1233" s="33">
        <v>8.5299999999999994</v>
      </c>
      <c r="G1233" s="23"/>
    </row>
    <row r="1234" spans="1:7" x14ac:dyDescent="0.3">
      <c r="A1234" s="22"/>
      <c r="B1234" s="31" t="s">
        <v>68</v>
      </c>
      <c r="C1234" s="24">
        <v>0</v>
      </c>
      <c r="D1234" s="32">
        <v>308.45</v>
      </c>
      <c r="E1234" s="32">
        <v>8.9700000000000006</v>
      </c>
      <c r="F1234" s="33">
        <v>7.92</v>
      </c>
      <c r="G1234" s="23"/>
    </row>
    <row r="1235" spans="1:7" x14ac:dyDescent="0.3">
      <c r="A1235" s="22">
        <v>155</v>
      </c>
      <c r="B1235" s="31">
        <v>147</v>
      </c>
      <c r="C1235" s="24">
        <v>0</v>
      </c>
      <c r="D1235" s="32">
        <v>308.45</v>
      </c>
      <c r="E1235" s="32">
        <v>8.59</v>
      </c>
      <c r="F1235" s="32">
        <v>8.5299999999999994</v>
      </c>
      <c r="G1235" s="23" t="s">
        <v>369</v>
      </c>
    </row>
    <row r="1236" spans="1:7" x14ac:dyDescent="0.3">
      <c r="A1236" s="22"/>
      <c r="B1236" s="31">
        <v>148</v>
      </c>
      <c r="C1236" s="24">
        <v>6.8000000000000005E-2</v>
      </c>
      <c r="D1236" s="32">
        <v>308.44</v>
      </c>
      <c r="E1236" s="32">
        <v>8.52</v>
      </c>
      <c r="F1236" s="32">
        <v>9.11</v>
      </c>
      <c r="G1236" s="23"/>
    </row>
    <row r="1237" spans="1:7" x14ac:dyDescent="0.3">
      <c r="A1237" s="22"/>
      <c r="B1237" s="31" t="s">
        <v>61</v>
      </c>
      <c r="C1237" s="24">
        <v>0</v>
      </c>
      <c r="D1237" s="33">
        <v>308.45</v>
      </c>
      <c r="E1237" s="32">
        <v>8.59</v>
      </c>
      <c r="F1237" s="32">
        <v>8.5299999999999994</v>
      </c>
      <c r="G1237" s="23"/>
    </row>
    <row r="1238" spans="1:7" x14ac:dyDescent="0.3">
      <c r="A1238" s="22"/>
      <c r="B1238" s="31" t="s">
        <v>62</v>
      </c>
      <c r="C1238" s="24">
        <v>6.8000000000000005E-2</v>
      </c>
      <c r="D1238" s="33">
        <v>308.44</v>
      </c>
      <c r="E1238" s="32">
        <v>8.52</v>
      </c>
      <c r="F1238" s="32">
        <v>9.11</v>
      </c>
      <c r="G1238" s="23"/>
    </row>
    <row r="1239" spans="1:7" x14ac:dyDescent="0.3">
      <c r="A1239" s="22"/>
      <c r="B1239" s="31" t="s">
        <v>65</v>
      </c>
      <c r="C1239" s="24">
        <v>0</v>
      </c>
      <c r="D1239" s="32">
        <v>308.45</v>
      </c>
      <c r="E1239" s="33">
        <v>8.59</v>
      </c>
      <c r="F1239" s="32">
        <v>8.5299999999999994</v>
      </c>
      <c r="G1239" s="23"/>
    </row>
    <row r="1240" spans="1:7" x14ac:dyDescent="0.3">
      <c r="A1240" s="22"/>
      <c r="B1240" s="31" t="s">
        <v>66</v>
      </c>
      <c r="C1240" s="24">
        <v>6.8000000000000005E-2</v>
      </c>
      <c r="D1240" s="32">
        <v>308.44</v>
      </c>
      <c r="E1240" s="33">
        <v>8.52</v>
      </c>
      <c r="F1240" s="32">
        <v>9.11</v>
      </c>
      <c r="G1240" s="23"/>
    </row>
    <row r="1241" spans="1:7" x14ac:dyDescent="0.3">
      <c r="A1241" s="22"/>
      <c r="B1241" s="31" t="s">
        <v>67</v>
      </c>
      <c r="C1241" s="24">
        <v>6.8000000000000005E-2</v>
      </c>
      <c r="D1241" s="32">
        <v>308.44</v>
      </c>
      <c r="E1241" s="32">
        <v>8.52</v>
      </c>
      <c r="F1241" s="33">
        <v>9.11</v>
      </c>
      <c r="G1241" s="23"/>
    </row>
    <row r="1242" spans="1:7" x14ac:dyDescent="0.3">
      <c r="A1242" s="22"/>
      <c r="B1242" s="31" t="s">
        <v>68</v>
      </c>
      <c r="C1242" s="24">
        <v>0</v>
      </c>
      <c r="D1242" s="32">
        <v>308.45</v>
      </c>
      <c r="E1242" s="32">
        <v>8.59</v>
      </c>
      <c r="F1242" s="33">
        <v>8.5299999999999994</v>
      </c>
      <c r="G1242" s="23"/>
    </row>
    <row r="1243" spans="1:7" x14ac:dyDescent="0.3">
      <c r="A1243" s="22">
        <v>156</v>
      </c>
      <c r="B1243" s="31">
        <v>148</v>
      </c>
      <c r="C1243" s="24">
        <v>0</v>
      </c>
      <c r="D1243" s="32">
        <v>308.44</v>
      </c>
      <c r="E1243" s="32">
        <v>8.18</v>
      </c>
      <c r="F1243" s="32">
        <v>9.11</v>
      </c>
      <c r="G1243" s="23" t="s">
        <v>369</v>
      </c>
    </row>
    <row r="1244" spans="1:7" x14ac:dyDescent="0.3">
      <c r="A1244" s="22"/>
      <c r="B1244" s="31">
        <v>149</v>
      </c>
      <c r="C1244" s="24">
        <v>6.8000000000000005E-2</v>
      </c>
      <c r="D1244" s="32">
        <v>308.44</v>
      </c>
      <c r="E1244" s="32">
        <v>8.1199999999999992</v>
      </c>
      <c r="F1244" s="32">
        <v>9.67</v>
      </c>
      <c r="G1244" s="23"/>
    </row>
    <row r="1245" spans="1:7" x14ac:dyDescent="0.3">
      <c r="A1245" s="22"/>
      <c r="B1245" s="31" t="s">
        <v>61</v>
      </c>
      <c r="C1245" s="24">
        <v>0</v>
      </c>
      <c r="D1245" s="33">
        <v>308.44</v>
      </c>
      <c r="E1245" s="32">
        <v>8.18</v>
      </c>
      <c r="F1245" s="32">
        <v>9.11</v>
      </c>
      <c r="G1245" s="23"/>
    </row>
    <row r="1246" spans="1:7" x14ac:dyDescent="0.3">
      <c r="A1246" s="22"/>
      <c r="B1246" s="31" t="s">
        <v>62</v>
      </c>
      <c r="C1246" s="24">
        <v>6.8000000000000005E-2</v>
      </c>
      <c r="D1246" s="33">
        <v>308.44</v>
      </c>
      <c r="E1246" s="32">
        <v>8.1199999999999992</v>
      </c>
      <c r="F1246" s="32">
        <v>9.67</v>
      </c>
      <c r="G1246" s="23"/>
    </row>
    <row r="1247" spans="1:7" x14ac:dyDescent="0.3">
      <c r="A1247" s="22"/>
      <c r="B1247" s="31" t="s">
        <v>65</v>
      </c>
      <c r="C1247" s="24">
        <v>0</v>
      </c>
      <c r="D1247" s="32">
        <v>308.44</v>
      </c>
      <c r="E1247" s="33">
        <v>8.18</v>
      </c>
      <c r="F1247" s="32">
        <v>9.11</v>
      </c>
      <c r="G1247" s="23"/>
    </row>
    <row r="1248" spans="1:7" x14ac:dyDescent="0.3">
      <c r="A1248" s="22"/>
      <c r="B1248" s="31" t="s">
        <v>66</v>
      </c>
      <c r="C1248" s="24">
        <v>6.8000000000000005E-2</v>
      </c>
      <c r="D1248" s="32">
        <v>308.44</v>
      </c>
      <c r="E1248" s="33">
        <v>8.1199999999999992</v>
      </c>
      <c r="F1248" s="32">
        <v>9.67</v>
      </c>
      <c r="G1248" s="23"/>
    </row>
    <row r="1249" spans="1:7" x14ac:dyDescent="0.3">
      <c r="A1249" s="22"/>
      <c r="B1249" s="31" t="s">
        <v>67</v>
      </c>
      <c r="C1249" s="24">
        <v>6.8000000000000005E-2</v>
      </c>
      <c r="D1249" s="32">
        <v>308.44</v>
      </c>
      <c r="E1249" s="32">
        <v>8.1199999999999992</v>
      </c>
      <c r="F1249" s="33">
        <v>9.67</v>
      </c>
      <c r="G1249" s="23"/>
    </row>
    <row r="1250" spans="1:7" x14ac:dyDescent="0.3">
      <c r="A1250" s="22"/>
      <c r="B1250" s="31" t="s">
        <v>68</v>
      </c>
      <c r="C1250" s="24">
        <v>0</v>
      </c>
      <c r="D1250" s="32">
        <v>308.44</v>
      </c>
      <c r="E1250" s="32">
        <v>8.18</v>
      </c>
      <c r="F1250" s="33">
        <v>9.11</v>
      </c>
      <c r="G1250" s="23"/>
    </row>
    <row r="1251" spans="1:7" x14ac:dyDescent="0.3">
      <c r="A1251" s="22">
        <v>157</v>
      </c>
      <c r="B1251" s="31">
        <v>149</v>
      </c>
      <c r="C1251" s="24">
        <v>0</v>
      </c>
      <c r="D1251" s="32">
        <v>308.44</v>
      </c>
      <c r="E1251" s="32">
        <v>7.76</v>
      </c>
      <c r="F1251" s="32">
        <v>9.67</v>
      </c>
      <c r="G1251" s="23" t="s">
        <v>369</v>
      </c>
    </row>
    <row r="1252" spans="1:7" x14ac:dyDescent="0.3">
      <c r="A1252" s="22"/>
      <c r="B1252" s="31">
        <v>150</v>
      </c>
      <c r="C1252" s="24">
        <v>6.8000000000000005E-2</v>
      </c>
      <c r="D1252" s="32">
        <v>308.44</v>
      </c>
      <c r="E1252" s="32">
        <v>7.7</v>
      </c>
      <c r="F1252" s="32">
        <v>10.199999999999999</v>
      </c>
      <c r="G1252" s="23"/>
    </row>
    <row r="1253" spans="1:7" x14ac:dyDescent="0.3">
      <c r="A1253" s="22"/>
      <c r="B1253" s="31" t="s">
        <v>61</v>
      </c>
      <c r="C1253" s="24">
        <v>0</v>
      </c>
      <c r="D1253" s="33">
        <v>308.44</v>
      </c>
      <c r="E1253" s="32">
        <v>7.76</v>
      </c>
      <c r="F1253" s="32">
        <v>9.67</v>
      </c>
      <c r="G1253" s="23"/>
    </row>
    <row r="1254" spans="1:7" x14ac:dyDescent="0.3">
      <c r="A1254" s="22"/>
      <c r="B1254" s="31" t="s">
        <v>62</v>
      </c>
      <c r="C1254" s="24">
        <v>6.8000000000000005E-2</v>
      </c>
      <c r="D1254" s="33">
        <v>308.44</v>
      </c>
      <c r="E1254" s="32">
        <v>7.7</v>
      </c>
      <c r="F1254" s="32">
        <v>10.199999999999999</v>
      </c>
      <c r="G1254" s="23"/>
    </row>
    <row r="1255" spans="1:7" x14ac:dyDescent="0.3">
      <c r="A1255" s="22"/>
      <c r="B1255" s="31" t="s">
        <v>65</v>
      </c>
      <c r="C1255" s="24">
        <v>0</v>
      </c>
      <c r="D1255" s="32">
        <v>308.44</v>
      </c>
      <c r="E1255" s="33">
        <v>7.76</v>
      </c>
      <c r="F1255" s="32">
        <v>9.67</v>
      </c>
      <c r="G1255" s="23"/>
    </row>
    <row r="1256" spans="1:7" x14ac:dyDescent="0.3">
      <c r="A1256" s="22"/>
      <c r="B1256" s="31" t="s">
        <v>66</v>
      </c>
      <c r="C1256" s="24">
        <v>6.8000000000000005E-2</v>
      </c>
      <c r="D1256" s="32">
        <v>308.44</v>
      </c>
      <c r="E1256" s="33">
        <v>7.7</v>
      </c>
      <c r="F1256" s="32">
        <v>10.199999999999999</v>
      </c>
      <c r="G1256" s="23"/>
    </row>
    <row r="1257" spans="1:7" x14ac:dyDescent="0.3">
      <c r="A1257" s="22"/>
      <c r="B1257" s="31" t="s">
        <v>67</v>
      </c>
      <c r="C1257" s="24">
        <v>6.8000000000000005E-2</v>
      </c>
      <c r="D1257" s="32">
        <v>308.44</v>
      </c>
      <c r="E1257" s="32">
        <v>7.7</v>
      </c>
      <c r="F1257" s="33">
        <v>10.199999999999999</v>
      </c>
      <c r="G1257" s="23"/>
    </row>
    <row r="1258" spans="1:7" x14ac:dyDescent="0.3">
      <c r="A1258" s="22"/>
      <c r="B1258" s="31" t="s">
        <v>68</v>
      </c>
      <c r="C1258" s="24">
        <v>0</v>
      </c>
      <c r="D1258" s="32">
        <v>308.44</v>
      </c>
      <c r="E1258" s="32">
        <v>7.76</v>
      </c>
      <c r="F1258" s="33">
        <v>9.67</v>
      </c>
      <c r="G1258" s="23"/>
    </row>
    <row r="1259" spans="1:7" x14ac:dyDescent="0.3">
      <c r="A1259" s="22">
        <v>158</v>
      </c>
      <c r="B1259" s="31">
        <v>150</v>
      </c>
      <c r="C1259" s="24">
        <v>0</v>
      </c>
      <c r="D1259" s="32">
        <v>308.44</v>
      </c>
      <c r="E1259" s="32">
        <v>7.33</v>
      </c>
      <c r="F1259" s="32">
        <v>10.199999999999999</v>
      </c>
      <c r="G1259" s="23" t="s">
        <v>369</v>
      </c>
    </row>
    <row r="1260" spans="1:7" x14ac:dyDescent="0.3">
      <c r="A1260" s="22"/>
      <c r="B1260" s="31">
        <v>151</v>
      </c>
      <c r="C1260" s="24">
        <v>6.8000000000000005E-2</v>
      </c>
      <c r="D1260" s="32">
        <v>308.44</v>
      </c>
      <c r="E1260" s="32">
        <v>7.27</v>
      </c>
      <c r="F1260" s="32">
        <v>10.69</v>
      </c>
      <c r="G1260" s="23"/>
    </row>
    <row r="1261" spans="1:7" x14ac:dyDescent="0.3">
      <c r="A1261" s="22"/>
      <c r="B1261" s="31" t="s">
        <v>61</v>
      </c>
      <c r="C1261" s="24">
        <v>0</v>
      </c>
      <c r="D1261" s="33">
        <v>308.44</v>
      </c>
      <c r="E1261" s="32">
        <v>7.33</v>
      </c>
      <c r="F1261" s="32">
        <v>10.199999999999999</v>
      </c>
      <c r="G1261" s="23"/>
    </row>
    <row r="1262" spans="1:7" x14ac:dyDescent="0.3">
      <c r="A1262" s="22"/>
      <c r="B1262" s="31" t="s">
        <v>62</v>
      </c>
      <c r="C1262" s="24">
        <v>6.8000000000000005E-2</v>
      </c>
      <c r="D1262" s="33">
        <v>308.44</v>
      </c>
      <c r="E1262" s="32">
        <v>7.27</v>
      </c>
      <c r="F1262" s="32">
        <v>10.69</v>
      </c>
      <c r="G1262" s="23"/>
    </row>
    <row r="1263" spans="1:7" x14ac:dyDescent="0.3">
      <c r="A1263" s="22"/>
      <c r="B1263" s="31" t="s">
        <v>65</v>
      </c>
      <c r="C1263" s="24">
        <v>0</v>
      </c>
      <c r="D1263" s="32">
        <v>308.44</v>
      </c>
      <c r="E1263" s="33">
        <v>7.33</v>
      </c>
      <c r="F1263" s="32">
        <v>10.199999999999999</v>
      </c>
      <c r="G1263" s="23"/>
    </row>
    <row r="1264" spans="1:7" x14ac:dyDescent="0.3">
      <c r="A1264" s="22"/>
      <c r="B1264" s="31" t="s">
        <v>66</v>
      </c>
      <c r="C1264" s="24">
        <v>6.8000000000000005E-2</v>
      </c>
      <c r="D1264" s="32">
        <v>308.44</v>
      </c>
      <c r="E1264" s="33">
        <v>7.27</v>
      </c>
      <c r="F1264" s="32">
        <v>10.69</v>
      </c>
      <c r="G1264" s="23"/>
    </row>
    <row r="1265" spans="1:7" x14ac:dyDescent="0.3">
      <c r="A1265" s="22"/>
      <c r="B1265" s="31" t="s">
        <v>67</v>
      </c>
      <c r="C1265" s="24">
        <v>6.8000000000000005E-2</v>
      </c>
      <c r="D1265" s="32">
        <v>308.44</v>
      </c>
      <c r="E1265" s="32">
        <v>7.27</v>
      </c>
      <c r="F1265" s="33">
        <v>10.69</v>
      </c>
      <c r="G1265" s="23"/>
    </row>
    <row r="1266" spans="1:7" x14ac:dyDescent="0.3">
      <c r="A1266" s="22"/>
      <c r="B1266" s="31" t="s">
        <v>68</v>
      </c>
      <c r="C1266" s="24">
        <v>0</v>
      </c>
      <c r="D1266" s="32">
        <v>308.44</v>
      </c>
      <c r="E1266" s="32">
        <v>7.33</v>
      </c>
      <c r="F1266" s="33">
        <v>10.199999999999999</v>
      </c>
      <c r="G1266" s="23"/>
    </row>
    <row r="1267" spans="1:7" x14ac:dyDescent="0.3">
      <c r="A1267" s="22">
        <v>159</v>
      </c>
      <c r="B1267" s="31">
        <v>151</v>
      </c>
      <c r="C1267" s="24">
        <v>0</v>
      </c>
      <c r="D1267" s="32">
        <v>308.44</v>
      </c>
      <c r="E1267" s="32">
        <v>6.9</v>
      </c>
      <c r="F1267" s="32">
        <v>10.69</v>
      </c>
      <c r="G1267" s="23" t="s">
        <v>369</v>
      </c>
    </row>
    <row r="1268" spans="1:7" x14ac:dyDescent="0.3">
      <c r="A1268" s="22"/>
      <c r="B1268" s="31">
        <v>152</v>
      </c>
      <c r="C1268" s="24">
        <v>6.8000000000000005E-2</v>
      </c>
      <c r="D1268" s="32">
        <v>308.44</v>
      </c>
      <c r="E1268" s="32">
        <v>6.84</v>
      </c>
      <c r="F1268" s="32">
        <v>11.16</v>
      </c>
      <c r="G1268" s="23"/>
    </row>
    <row r="1269" spans="1:7" x14ac:dyDescent="0.3">
      <c r="A1269" s="22"/>
      <c r="B1269" s="31" t="s">
        <v>61</v>
      </c>
      <c r="C1269" s="24">
        <v>0</v>
      </c>
      <c r="D1269" s="33">
        <v>308.44</v>
      </c>
      <c r="E1269" s="32">
        <v>6.9</v>
      </c>
      <c r="F1269" s="32">
        <v>10.69</v>
      </c>
      <c r="G1269" s="23"/>
    </row>
    <row r="1270" spans="1:7" x14ac:dyDescent="0.3">
      <c r="A1270" s="22"/>
      <c r="B1270" s="31" t="s">
        <v>62</v>
      </c>
      <c r="C1270" s="24">
        <v>6.8000000000000005E-2</v>
      </c>
      <c r="D1270" s="33">
        <v>308.44</v>
      </c>
      <c r="E1270" s="32">
        <v>6.84</v>
      </c>
      <c r="F1270" s="32">
        <v>11.16</v>
      </c>
      <c r="G1270" s="23"/>
    </row>
    <row r="1271" spans="1:7" x14ac:dyDescent="0.3">
      <c r="A1271" s="22"/>
      <c r="B1271" s="31" t="s">
        <v>65</v>
      </c>
      <c r="C1271" s="24">
        <v>0</v>
      </c>
      <c r="D1271" s="32">
        <v>308.44</v>
      </c>
      <c r="E1271" s="33">
        <v>6.9</v>
      </c>
      <c r="F1271" s="32">
        <v>10.69</v>
      </c>
      <c r="G1271" s="23"/>
    </row>
    <row r="1272" spans="1:7" x14ac:dyDescent="0.3">
      <c r="A1272" s="22"/>
      <c r="B1272" s="31" t="s">
        <v>66</v>
      </c>
      <c r="C1272" s="24">
        <v>6.8000000000000005E-2</v>
      </c>
      <c r="D1272" s="32">
        <v>308.44</v>
      </c>
      <c r="E1272" s="33">
        <v>6.84</v>
      </c>
      <c r="F1272" s="32">
        <v>11.16</v>
      </c>
      <c r="G1272" s="23"/>
    </row>
    <row r="1273" spans="1:7" x14ac:dyDescent="0.3">
      <c r="A1273" s="22"/>
      <c r="B1273" s="31" t="s">
        <v>67</v>
      </c>
      <c r="C1273" s="24">
        <v>6.8000000000000005E-2</v>
      </c>
      <c r="D1273" s="32">
        <v>308.44</v>
      </c>
      <c r="E1273" s="32">
        <v>6.84</v>
      </c>
      <c r="F1273" s="33">
        <v>11.16</v>
      </c>
      <c r="G1273" s="23"/>
    </row>
    <row r="1274" spans="1:7" x14ac:dyDescent="0.3">
      <c r="A1274" s="22"/>
      <c r="B1274" s="31" t="s">
        <v>68</v>
      </c>
      <c r="C1274" s="24">
        <v>0</v>
      </c>
      <c r="D1274" s="32">
        <v>308.44</v>
      </c>
      <c r="E1274" s="32">
        <v>6.9</v>
      </c>
      <c r="F1274" s="33">
        <v>10.69</v>
      </c>
      <c r="G1274" s="23"/>
    </row>
    <row r="1275" spans="1:7" x14ac:dyDescent="0.3">
      <c r="A1275" s="22">
        <v>160</v>
      </c>
      <c r="B1275" s="31">
        <v>152</v>
      </c>
      <c r="C1275" s="24">
        <v>0</v>
      </c>
      <c r="D1275" s="32">
        <v>308.44</v>
      </c>
      <c r="E1275" s="32">
        <v>6.46</v>
      </c>
      <c r="F1275" s="32">
        <v>11.16</v>
      </c>
      <c r="G1275" s="23" t="s">
        <v>369</v>
      </c>
    </row>
    <row r="1276" spans="1:7" x14ac:dyDescent="0.3">
      <c r="A1276" s="22"/>
      <c r="B1276" s="31">
        <v>153</v>
      </c>
      <c r="C1276" s="24">
        <v>6.8000000000000005E-2</v>
      </c>
      <c r="D1276" s="32">
        <v>308.44</v>
      </c>
      <c r="E1276" s="32">
        <v>6.4</v>
      </c>
      <c r="F1276" s="32">
        <v>11.6</v>
      </c>
      <c r="G1276" s="23"/>
    </row>
    <row r="1277" spans="1:7" x14ac:dyDescent="0.3">
      <c r="A1277" s="22"/>
      <c r="B1277" s="31" t="s">
        <v>61</v>
      </c>
      <c r="C1277" s="24">
        <v>0</v>
      </c>
      <c r="D1277" s="33">
        <v>308.44</v>
      </c>
      <c r="E1277" s="32">
        <v>6.46</v>
      </c>
      <c r="F1277" s="32">
        <v>11.16</v>
      </c>
      <c r="G1277" s="23"/>
    </row>
    <row r="1278" spans="1:7" x14ac:dyDescent="0.3">
      <c r="A1278" s="22"/>
      <c r="B1278" s="31" t="s">
        <v>62</v>
      </c>
      <c r="C1278" s="24">
        <v>6.8000000000000005E-2</v>
      </c>
      <c r="D1278" s="33">
        <v>308.44</v>
      </c>
      <c r="E1278" s="32">
        <v>6.4</v>
      </c>
      <c r="F1278" s="32">
        <v>11.6</v>
      </c>
      <c r="G1278" s="23"/>
    </row>
    <row r="1279" spans="1:7" x14ac:dyDescent="0.3">
      <c r="A1279" s="22"/>
      <c r="B1279" s="31" t="s">
        <v>65</v>
      </c>
      <c r="C1279" s="24">
        <v>0</v>
      </c>
      <c r="D1279" s="32">
        <v>308.44</v>
      </c>
      <c r="E1279" s="33">
        <v>6.46</v>
      </c>
      <c r="F1279" s="32">
        <v>11.16</v>
      </c>
      <c r="G1279" s="23"/>
    </row>
    <row r="1280" spans="1:7" x14ac:dyDescent="0.3">
      <c r="A1280" s="22"/>
      <c r="B1280" s="31" t="s">
        <v>66</v>
      </c>
      <c r="C1280" s="24">
        <v>6.8000000000000005E-2</v>
      </c>
      <c r="D1280" s="32">
        <v>308.44</v>
      </c>
      <c r="E1280" s="33">
        <v>6.4</v>
      </c>
      <c r="F1280" s="32">
        <v>11.6</v>
      </c>
      <c r="G1280" s="23"/>
    </row>
    <row r="1281" spans="1:7" x14ac:dyDescent="0.3">
      <c r="A1281" s="22"/>
      <c r="B1281" s="31" t="s">
        <v>67</v>
      </c>
      <c r="C1281" s="24">
        <v>6.8000000000000005E-2</v>
      </c>
      <c r="D1281" s="32">
        <v>308.44</v>
      </c>
      <c r="E1281" s="32">
        <v>6.4</v>
      </c>
      <c r="F1281" s="33">
        <v>11.6</v>
      </c>
      <c r="G1281" s="23"/>
    </row>
    <row r="1282" spans="1:7" x14ac:dyDescent="0.3">
      <c r="A1282" s="22"/>
      <c r="B1282" s="31" t="s">
        <v>68</v>
      </c>
      <c r="C1282" s="24">
        <v>0</v>
      </c>
      <c r="D1282" s="32">
        <v>308.44</v>
      </c>
      <c r="E1282" s="32">
        <v>6.46</v>
      </c>
      <c r="F1282" s="33">
        <v>11.16</v>
      </c>
      <c r="G1282" s="23"/>
    </row>
    <row r="1283" spans="1:7" x14ac:dyDescent="0.3">
      <c r="A1283" s="22">
        <v>161</v>
      </c>
      <c r="B1283" s="31">
        <v>153</v>
      </c>
      <c r="C1283" s="24">
        <v>0</v>
      </c>
      <c r="D1283" s="32">
        <v>308.44</v>
      </c>
      <c r="E1283" s="32">
        <v>6.02</v>
      </c>
      <c r="F1283" s="32">
        <v>11.6</v>
      </c>
      <c r="G1283" s="23" t="s">
        <v>369</v>
      </c>
    </row>
    <row r="1284" spans="1:7" x14ac:dyDescent="0.3">
      <c r="A1284" s="22"/>
      <c r="B1284" s="31">
        <v>154</v>
      </c>
      <c r="C1284" s="24">
        <v>6.8000000000000005E-2</v>
      </c>
      <c r="D1284" s="32">
        <v>308.44</v>
      </c>
      <c r="E1284" s="32">
        <v>5.96</v>
      </c>
      <c r="F1284" s="32">
        <v>12.01</v>
      </c>
      <c r="G1284" s="23"/>
    </row>
    <row r="1285" spans="1:7" x14ac:dyDescent="0.3">
      <c r="A1285" s="22"/>
      <c r="B1285" s="31" t="s">
        <v>61</v>
      </c>
      <c r="C1285" s="24">
        <v>0</v>
      </c>
      <c r="D1285" s="33">
        <v>308.44</v>
      </c>
      <c r="E1285" s="32">
        <v>6.02</v>
      </c>
      <c r="F1285" s="32">
        <v>11.6</v>
      </c>
      <c r="G1285" s="23"/>
    </row>
    <row r="1286" spans="1:7" x14ac:dyDescent="0.3">
      <c r="A1286" s="22"/>
      <c r="B1286" s="31" t="s">
        <v>62</v>
      </c>
      <c r="C1286" s="24">
        <v>6.8000000000000005E-2</v>
      </c>
      <c r="D1286" s="33">
        <v>308.44</v>
      </c>
      <c r="E1286" s="32">
        <v>5.96</v>
      </c>
      <c r="F1286" s="32">
        <v>12.01</v>
      </c>
      <c r="G1286" s="23"/>
    </row>
    <row r="1287" spans="1:7" x14ac:dyDescent="0.3">
      <c r="A1287" s="22"/>
      <c r="B1287" s="31" t="s">
        <v>65</v>
      </c>
      <c r="C1287" s="24">
        <v>0</v>
      </c>
      <c r="D1287" s="32">
        <v>308.44</v>
      </c>
      <c r="E1287" s="33">
        <v>6.02</v>
      </c>
      <c r="F1287" s="32">
        <v>11.6</v>
      </c>
      <c r="G1287" s="23"/>
    </row>
    <row r="1288" spans="1:7" x14ac:dyDescent="0.3">
      <c r="A1288" s="22"/>
      <c r="B1288" s="31" t="s">
        <v>66</v>
      </c>
      <c r="C1288" s="24">
        <v>6.8000000000000005E-2</v>
      </c>
      <c r="D1288" s="32">
        <v>308.44</v>
      </c>
      <c r="E1288" s="33">
        <v>5.96</v>
      </c>
      <c r="F1288" s="32">
        <v>12.01</v>
      </c>
      <c r="G1288" s="23"/>
    </row>
    <row r="1289" spans="1:7" x14ac:dyDescent="0.3">
      <c r="A1289" s="22"/>
      <c r="B1289" s="31" t="s">
        <v>67</v>
      </c>
      <c r="C1289" s="24">
        <v>6.8000000000000005E-2</v>
      </c>
      <c r="D1289" s="32">
        <v>308.44</v>
      </c>
      <c r="E1289" s="32">
        <v>5.96</v>
      </c>
      <c r="F1289" s="33">
        <v>12.01</v>
      </c>
      <c r="G1289" s="23"/>
    </row>
    <row r="1290" spans="1:7" x14ac:dyDescent="0.3">
      <c r="A1290" s="22"/>
      <c r="B1290" s="31" t="s">
        <v>68</v>
      </c>
      <c r="C1290" s="24">
        <v>0</v>
      </c>
      <c r="D1290" s="32">
        <v>308.44</v>
      </c>
      <c r="E1290" s="32">
        <v>6.02</v>
      </c>
      <c r="F1290" s="33">
        <v>11.6</v>
      </c>
      <c r="G1290" s="23"/>
    </row>
    <row r="1291" spans="1:7" x14ac:dyDescent="0.3">
      <c r="A1291" s="22">
        <v>162</v>
      </c>
      <c r="B1291" s="31">
        <v>154</v>
      </c>
      <c r="C1291" s="24">
        <v>0</v>
      </c>
      <c r="D1291" s="32">
        <v>308.44</v>
      </c>
      <c r="E1291" s="32">
        <v>5.57</v>
      </c>
      <c r="F1291" s="32">
        <v>12.01</v>
      </c>
      <c r="G1291" s="23" t="s">
        <v>369</v>
      </c>
    </row>
    <row r="1292" spans="1:7" x14ac:dyDescent="0.3">
      <c r="A1292" s="22"/>
      <c r="B1292" s="31">
        <v>155</v>
      </c>
      <c r="C1292" s="24">
        <v>6.8000000000000005E-2</v>
      </c>
      <c r="D1292" s="32">
        <v>308.43</v>
      </c>
      <c r="E1292" s="32">
        <v>5.52</v>
      </c>
      <c r="F1292" s="32">
        <v>12.39</v>
      </c>
      <c r="G1292" s="23"/>
    </row>
    <row r="1293" spans="1:7" x14ac:dyDescent="0.3">
      <c r="A1293" s="22"/>
      <c r="B1293" s="31" t="s">
        <v>61</v>
      </c>
      <c r="C1293" s="24">
        <v>0</v>
      </c>
      <c r="D1293" s="33">
        <v>308.44</v>
      </c>
      <c r="E1293" s="32">
        <v>5.57</v>
      </c>
      <c r="F1293" s="32">
        <v>12.01</v>
      </c>
      <c r="G1293" s="23"/>
    </row>
    <row r="1294" spans="1:7" x14ac:dyDescent="0.3">
      <c r="A1294" s="22"/>
      <c r="B1294" s="31" t="s">
        <v>62</v>
      </c>
      <c r="C1294" s="24">
        <v>6.8000000000000005E-2</v>
      </c>
      <c r="D1294" s="33">
        <v>308.43</v>
      </c>
      <c r="E1294" s="32">
        <v>5.52</v>
      </c>
      <c r="F1294" s="32">
        <v>12.39</v>
      </c>
      <c r="G1294" s="23"/>
    </row>
    <row r="1295" spans="1:7" x14ac:dyDescent="0.3">
      <c r="A1295" s="22"/>
      <c r="B1295" s="31" t="s">
        <v>65</v>
      </c>
      <c r="C1295" s="24">
        <v>0</v>
      </c>
      <c r="D1295" s="32">
        <v>308.44</v>
      </c>
      <c r="E1295" s="33">
        <v>5.57</v>
      </c>
      <c r="F1295" s="32">
        <v>12.01</v>
      </c>
      <c r="G1295" s="23"/>
    </row>
    <row r="1296" spans="1:7" x14ac:dyDescent="0.3">
      <c r="A1296" s="22"/>
      <c r="B1296" s="31" t="s">
        <v>66</v>
      </c>
      <c r="C1296" s="24">
        <v>6.8000000000000005E-2</v>
      </c>
      <c r="D1296" s="32">
        <v>308.43</v>
      </c>
      <c r="E1296" s="33">
        <v>5.52</v>
      </c>
      <c r="F1296" s="32">
        <v>12.39</v>
      </c>
      <c r="G1296" s="23"/>
    </row>
    <row r="1297" spans="1:7" x14ac:dyDescent="0.3">
      <c r="A1297" s="22"/>
      <c r="B1297" s="31" t="s">
        <v>67</v>
      </c>
      <c r="C1297" s="24">
        <v>6.8000000000000005E-2</v>
      </c>
      <c r="D1297" s="32">
        <v>308.43</v>
      </c>
      <c r="E1297" s="32">
        <v>5.52</v>
      </c>
      <c r="F1297" s="33">
        <v>12.39</v>
      </c>
      <c r="G1297" s="23"/>
    </row>
    <row r="1298" spans="1:7" x14ac:dyDescent="0.3">
      <c r="A1298" s="22"/>
      <c r="B1298" s="31" t="s">
        <v>68</v>
      </c>
      <c r="C1298" s="24">
        <v>0</v>
      </c>
      <c r="D1298" s="32">
        <v>308.44</v>
      </c>
      <c r="E1298" s="32">
        <v>5.57</v>
      </c>
      <c r="F1298" s="33">
        <v>12.01</v>
      </c>
      <c r="G1298" s="23"/>
    </row>
    <row r="1299" spans="1:7" x14ac:dyDescent="0.3">
      <c r="A1299" s="22">
        <v>163</v>
      </c>
      <c r="B1299" s="31">
        <v>155</v>
      </c>
      <c r="C1299" s="24">
        <v>0</v>
      </c>
      <c r="D1299" s="32">
        <v>308.43</v>
      </c>
      <c r="E1299" s="32">
        <v>5.13</v>
      </c>
      <c r="F1299" s="32">
        <v>12.39</v>
      </c>
      <c r="G1299" s="23" t="s">
        <v>369</v>
      </c>
    </row>
    <row r="1300" spans="1:7" x14ac:dyDescent="0.3">
      <c r="A1300" s="22"/>
      <c r="B1300" s="31">
        <v>156</v>
      </c>
      <c r="C1300" s="24">
        <v>6.8000000000000005E-2</v>
      </c>
      <c r="D1300" s="32">
        <v>308.43</v>
      </c>
      <c r="E1300" s="32">
        <v>5.08</v>
      </c>
      <c r="F1300" s="32">
        <v>12.73</v>
      </c>
      <c r="G1300" s="23"/>
    </row>
    <row r="1301" spans="1:7" x14ac:dyDescent="0.3">
      <c r="A1301" s="22"/>
      <c r="B1301" s="31" t="s">
        <v>61</v>
      </c>
      <c r="C1301" s="24">
        <v>0</v>
      </c>
      <c r="D1301" s="33">
        <v>308.43</v>
      </c>
      <c r="E1301" s="32">
        <v>5.13</v>
      </c>
      <c r="F1301" s="32">
        <v>12.39</v>
      </c>
      <c r="G1301" s="23"/>
    </row>
    <row r="1302" spans="1:7" x14ac:dyDescent="0.3">
      <c r="A1302" s="22"/>
      <c r="B1302" s="31" t="s">
        <v>62</v>
      </c>
      <c r="C1302" s="24">
        <v>6.8000000000000005E-2</v>
      </c>
      <c r="D1302" s="33">
        <v>308.43</v>
      </c>
      <c r="E1302" s="32">
        <v>5.08</v>
      </c>
      <c r="F1302" s="32">
        <v>12.73</v>
      </c>
      <c r="G1302" s="23"/>
    </row>
    <row r="1303" spans="1:7" x14ac:dyDescent="0.3">
      <c r="A1303" s="22"/>
      <c r="B1303" s="31" t="s">
        <v>65</v>
      </c>
      <c r="C1303" s="24">
        <v>0</v>
      </c>
      <c r="D1303" s="32">
        <v>308.43</v>
      </c>
      <c r="E1303" s="33">
        <v>5.13</v>
      </c>
      <c r="F1303" s="32">
        <v>12.39</v>
      </c>
      <c r="G1303" s="23"/>
    </row>
    <row r="1304" spans="1:7" x14ac:dyDescent="0.3">
      <c r="A1304" s="22"/>
      <c r="B1304" s="31" t="s">
        <v>66</v>
      </c>
      <c r="C1304" s="24">
        <v>6.8000000000000005E-2</v>
      </c>
      <c r="D1304" s="32">
        <v>308.43</v>
      </c>
      <c r="E1304" s="33">
        <v>5.08</v>
      </c>
      <c r="F1304" s="32">
        <v>12.73</v>
      </c>
      <c r="G1304" s="23"/>
    </row>
    <row r="1305" spans="1:7" x14ac:dyDescent="0.3">
      <c r="A1305" s="22"/>
      <c r="B1305" s="31" t="s">
        <v>67</v>
      </c>
      <c r="C1305" s="24">
        <v>6.8000000000000005E-2</v>
      </c>
      <c r="D1305" s="32">
        <v>308.43</v>
      </c>
      <c r="E1305" s="32">
        <v>5.08</v>
      </c>
      <c r="F1305" s="33">
        <v>12.73</v>
      </c>
      <c r="G1305" s="23"/>
    </row>
    <row r="1306" spans="1:7" x14ac:dyDescent="0.3">
      <c r="A1306" s="22"/>
      <c r="B1306" s="31" t="s">
        <v>68</v>
      </c>
      <c r="C1306" s="24">
        <v>0</v>
      </c>
      <c r="D1306" s="32">
        <v>308.43</v>
      </c>
      <c r="E1306" s="32">
        <v>5.13</v>
      </c>
      <c r="F1306" s="33">
        <v>12.39</v>
      </c>
      <c r="G1306" s="23"/>
    </row>
    <row r="1307" spans="1:7" x14ac:dyDescent="0.3">
      <c r="A1307" s="22">
        <v>164</v>
      </c>
      <c r="B1307" s="31">
        <v>156</v>
      </c>
      <c r="C1307" s="24">
        <v>0</v>
      </c>
      <c r="D1307" s="32">
        <v>308.43</v>
      </c>
      <c r="E1307" s="32">
        <v>4.6900000000000004</v>
      </c>
      <c r="F1307" s="32">
        <v>12.73</v>
      </c>
      <c r="G1307" s="23" t="s">
        <v>369</v>
      </c>
    </row>
    <row r="1308" spans="1:7" x14ac:dyDescent="0.3">
      <c r="A1308" s="22"/>
      <c r="B1308" s="31">
        <v>157</v>
      </c>
      <c r="C1308" s="24">
        <v>6.8000000000000005E-2</v>
      </c>
      <c r="D1308" s="32">
        <v>308.43</v>
      </c>
      <c r="E1308" s="32">
        <v>4.6399999999999997</v>
      </c>
      <c r="F1308" s="32">
        <v>13.05</v>
      </c>
      <c r="G1308" s="23"/>
    </row>
    <row r="1309" spans="1:7" x14ac:dyDescent="0.3">
      <c r="A1309" s="22"/>
      <c r="B1309" s="31" t="s">
        <v>61</v>
      </c>
      <c r="C1309" s="24">
        <v>0</v>
      </c>
      <c r="D1309" s="33">
        <v>308.43</v>
      </c>
      <c r="E1309" s="32">
        <v>4.6900000000000004</v>
      </c>
      <c r="F1309" s="32">
        <v>12.73</v>
      </c>
      <c r="G1309" s="23"/>
    </row>
    <row r="1310" spans="1:7" x14ac:dyDescent="0.3">
      <c r="A1310" s="22"/>
      <c r="B1310" s="31" t="s">
        <v>62</v>
      </c>
      <c r="C1310" s="24">
        <v>6.8000000000000005E-2</v>
      </c>
      <c r="D1310" s="33">
        <v>308.43</v>
      </c>
      <c r="E1310" s="32">
        <v>4.6399999999999997</v>
      </c>
      <c r="F1310" s="32">
        <v>13.05</v>
      </c>
      <c r="G1310" s="23"/>
    </row>
    <row r="1311" spans="1:7" x14ac:dyDescent="0.3">
      <c r="A1311" s="22"/>
      <c r="B1311" s="31" t="s">
        <v>65</v>
      </c>
      <c r="C1311" s="24">
        <v>0</v>
      </c>
      <c r="D1311" s="32">
        <v>308.43</v>
      </c>
      <c r="E1311" s="33">
        <v>4.6900000000000004</v>
      </c>
      <c r="F1311" s="32">
        <v>12.73</v>
      </c>
      <c r="G1311" s="23"/>
    </row>
    <row r="1312" spans="1:7" x14ac:dyDescent="0.3">
      <c r="A1312" s="22"/>
      <c r="B1312" s="31" t="s">
        <v>66</v>
      </c>
      <c r="C1312" s="24">
        <v>6.8000000000000005E-2</v>
      </c>
      <c r="D1312" s="32">
        <v>308.43</v>
      </c>
      <c r="E1312" s="33">
        <v>4.6399999999999997</v>
      </c>
      <c r="F1312" s="32">
        <v>13.05</v>
      </c>
      <c r="G1312" s="23"/>
    </row>
    <row r="1313" spans="1:7" x14ac:dyDescent="0.3">
      <c r="A1313" s="22"/>
      <c r="B1313" s="31" t="s">
        <v>67</v>
      </c>
      <c r="C1313" s="24">
        <v>6.8000000000000005E-2</v>
      </c>
      <c r="D1313" s="32">
        <v>308.43</v>
      </c>
      <c r="E1313" s="32">
        <v>4.6399999999999997</v>
      </c>
      <c r="F1313" s="33">
        <v>13.05</v>
      </c>
      <c r="G1313" s="23"/>
    </row>
    <row r="1314" spans="1:7" x14ac:dyDescent="0.3">
      <c r="A1314" s="22"/>
      <c r="B1314" s="31" t="s">
        <v>68</v>
      </c>
      <c r="C1314" s="24">
        <v>0</v>
      </c>
      <c r="D1314" s="32">
        <v>308.43</v>
      </c>
      <c r="E1314" s="32">
        <v>4.6900000000000004</v>
      </c>
      <c r="F1314" s="33">
        <v>12.73</v>
      </c>
      <c r="G1314" s="23"/>
    </row>
    <row r="1315" spans="1:7" x14ac:dyDescent="0.3">
      <c r="A1315" s="22">
        <v>165</v>
      </c>
      <c r="B1315" s="31">
        <v>157</v>
      </c>
      <c r="C1315" s="24">
        <v>0</v>
      </c>
      <c r="D1315" s="32">
        <v>308.43</v>
      </c>
      <c r="E1315" s="32">
        <v>4.24</v>
      </c>
      <c r="F1315" s="32">
        <v>13.05</v>
      </c>
      <c r="G1315" s="23" t="s">
        <v>369</v>
      </c>
    </row>
    <row r="1316" spans="1:7" x14ac:dyDescent="0.3">
      <c r="A1316" s="22"/>
      <c r="B1316" s="31">
        <v>158</v>
      </c>
      <c r="C1316" s="24">
        <v>6.8000000000000005E-2</v>
      </c>
      <c r="D1316" s="32">
        <v>308.43</v>
      </c>
      <c r="E1316" s="32">
        <v>4.2</v>
      </c>
      <c r="F1316" s="32">
        <v>13.34</v>
      </c>
      <c r="G1316" s="23"/>
    </row>
    <row r="1317" spans="1:7" x14ac:dyDescent="0.3">
      <c r="A1317" s="22"/>
      <c r="B1317" s="31" t="s">
        <v>61</v>
      </c>
      <c r="C1317" s="24">
        <v>0</v>
      </c>
      <c r="D1317" s="33">
        <v>308.43</v>
      </c>
      <c r="E1317" s="32">
        <v>4.24</v>
      </c>
      <c r="F1317" s="32">
        <v>13.05</v>
      </c>
      <c r="G1317" s="23"/>
    </row>
    <row r="1318" spans="1:7" x14ac:dyDescent="0.3">
      <c r="A1318" s="22"/>
      <c r="B1318" s="31" t="s">
        <v>62</v>
      </c>
      <c r="C1318" s="24">
        <v>6.8000000000000005E-2</v>
      </c>
      <c r="D1318" s="33">
        <v>308.43</v>
      </c>
      <c r="E1318" s="32">
        <v>4.2</v>
      </c>
      <c r="F1318" s="32">
        <v>13.34</v>
      </c>
      <c r="G1318" s="23"/>
    </row>
    <row r="1319" spans="1:7" x14ac:dyDescent="0.3">
      <c r="A1319" s="22"/>
      <c r="B1319" s="31" t="s">
        <v>65</v>
      </c>
      <c r="C1319" s="24">
        <v>0</v>
      </c>
      <c r="D1319" s="32">
        <v>308.43</v>
      </c>
      <c r="E1319" s="33">
        <v>4.24</v>
      </c>
      <c r="F1319" s="32">
        <v>13.05</v>
      </c>
      <c r="G1319" s="23"/>
    </row>
    <row r="1320" spans="1:7" x14ac:dyDescent="0.3">
      <c r="A1320" s="22"/>
      <c r="B1320" s="31" t="s">
        <v>66</v>
      </c>
      <c r="C1320" s="24">
        <v>6.8000000000000005E-2</v>
      </c>
      <c r="D1320" s="32">
        <v>308.43</v>
      </c>
      <c r="E1320" s="33">
        <v>4.2</v>
      </c>
      <c r="F1320" s="32">
        <v>13.34</v>
      </c>
      <c r="G1320" s="23"/>
    </row>
    <row r="1321" spans="1:7" x14ac:dyDescent="0.3">
      <c r="A1321" s="22"/>
      <c r="B1321" s="31" t="s">
        <v>67</v>
      </c>
      <c r="C1321" s="24">
        <v>6.8000000000000005E-2</v>
      </c>
      <c r="D1321" s="32">
        <v>308.43</v>
      </c>
      <c r="E1321" s="32">
        <v>4.2</v>
      </c>
      <c r="F1321" s="33">
        <v>13.34</v>
      </c>
      <c r="G1321" s="23"/>
    </row>
    <row r="1322" spans="1:7" x14ac:dyDescent="0.3">
      <c r="A1322" s="22"/>
      <c r="B1322" s="31" t="s">
        <v>68</v>
      </c>
      <c r="C1322" s="24">
        <v>0</v>
      </c>
      <c r="D1322" s="32">
        <v>308.43</v>
      </c>
      <c r="E1322" s="32">
        <v>4.24</v>
      </c>
      <c r="F1322" s="33">
        <v>13.05</v>
      </c>
      <c r="G1322" s="23"/>
    </row>
    <row r="1323" spans="1:7" x14ac:dyDescent="0.3">
      <c r="A1323" s="22">
        <v>166</v>
      </c>
      <c r="B1323" s="31">
        <v>158</v>
      </c>
      <c r="C1323" s="24">
        <v>0</v>
      </c>
      <c r="D1323" s="32">
        <v>308.43</v>
      </c>
      <c r="E1323" s="32">
        <v>3.8</v>
      </c>
      <c r="F1323" s="32">
        <v>13.34</v>
      </c>
      <c r="G1323" s="23" t="s">
        <v>369</v>
      </c>
    </row>
    <row r="1324" spans="1:7" x14ac:dyDescent="0.3">
      <c r="A1324" s="22"/>
      <c r="B1324" s="31">
        <v>159</v>
      </c>
      <c r="C1324" s="24">
        <v>6.8000000000000005E-2</v>
      </c>
      <c r="D1324" s="32">
        <v>308.43</v>
      </c>
      <c r="E1324" s="32">
        <v>3.75</v>
      </c>
      <c r="F1324" s="32">
        <v>13.6</v>
      </c>
      <c r="G1324" s="23"/>
    </row>
    <row r="1325" spans="1:7" x14ac:dyDescent="0.3">
      <c r="A1325" s="22"/>
      <c r="B1325" s="31" t="s">
        <v>61</v>
      </c>
      <c r="C1325" s="24">
        <v>0</v>
      </c>
      <c r="D1325" s="33">
        <v>308.43</v>
      </c>
      <c r="E1325" s="32">
        <v>3.8</v>
      </c>
      <c r="F1325" s="32">
        <v>13.34</v>
      </c>
      <c r="G1325" s="23"/>
    </row>
    <row r="1326" spans="1:7" x14ac:dyDescent="0.3">
      <c r="A1326" s="22"/>
      <c r="B1326" s="31" t="s">
        <v>62</v>
      </c>
      <c r="C1326" s="24">
        <v>6.8000000000000005E-2</v>
      </c>
      <c r="D1326" s="33">
        <v>308.43</v>
      </c>
      <c r="E1326" s="32">
        <v>3.75</v>
      </c>
      <c r="F1326" s="32">
        <v>13.6</v>
      </c>
      <c r="G1326" s="23"/>
    </row>
    <row r="1327" spans="1:7" x14ac:dyDescent="0.3">
      <c r="A1327" s="22"/>
      <c r="B1327" s="31" t="s">
        <v>65</v>
      </c>
      <c r="C1327" s="24">
        <v>0</v>
      </c>
      <c r="D1327" s="32">
        <v>308.43</v>
      </c>
      <c r="E1327" s="33">
        <v>3.8</v>
      </c>
      <c r="F1327" s="32">
        <v>13.34</v>
      </c>
      <c r="G1327" s="23"/>
    </row>
    <row r="1328" spans="1:7" x14ac:dyDescent="0.3">
      <c r="A1328" s="22"/>
      <c r="B1328" s="31" t="s">
        <v>66</v>
      </c>
      <c r="C1328" s="24">
        <v>6.8000000000000005E-2</v>
      </c>
      <c r="D1328" s="32">
        <v>308.43</v>
      </c>
      <c r="E1328" s="33">
        <v>3.75</v>
      </c>
      <c r="F1328" s="32">
        <v>13.6</v>
      </c>
      <c r="G1328" s="23"/>
    </row>
    <row r="1329" spans="1:7" x14ac:dyDescent="0.3">
      <c r="A1329" s="22"/>
      <c r="B1329" s="31" t="s">
        <v>67</v>
      </c>
      <c r="C1329" s="24">
        <v>6.8000000000000005E-2</v>
      </c>
      <c r="D1329" s="32">
        <v>308.43</v>
      </c>
      <c r="E1329" s="32">
        <v>3.75</v>
      </c>
      <c r="F1329" s="33">
        <v>13.6</v>
      </c>
      <c r="G1329" s="23"/>
    </row>
    <row r="1330" spans="1:7" x14ac:dyDescent="0.3">
      <c r="A1330" s="22"/>
      <c r="B1330" s="31" t="s">
        <v>68</v>
      </c>
      <c r="C1330" s="24">
        <v>0</v>
      </c>
      <c r="D1330" s="32">
        <v>308.43</v>
      </c>
      <c r="E1330" s="32">
        <v>3.8</v>
      </c>
      <c r="F1330" s="33">
        <v>13.34</v>
      </c>
      <c r="G1330" s="23"/>
    </row>
    <row r="1331" spans="1:7" x14ac:dyDescent="0.3">
      <c r="A1331" s="22">
        <v>167</v>
      </c>
      <c r="B1331" s="31">
        <v>159</v>
      </c>
      <c r="C1331" s="24">
        <v>0</v>
      </c>
      <c r="D1331" s="32">
        <v>308.43</v>
      </c>
      <c r="E1331" s="32">
        <v>3.35</v>
      </c>
      <c r="F1331" s="32">
        <v>13.6</v>
      </c>
      <c r="G1331" s="23" t="s">
        <v>369</v>
      </c>
    </row>
    <row r="1332" spans="1:7" x14ac:dyDescent="0.3">
      <c r="A1332" s="22"/>
      <c r="B1332" s="31">
        <v>160</v>
      </c>
      <c r="C1332" s="24">
        <v>6.8000000000000005E-2</v>
      </c>
      <c r="D1332" s="32">
        <v>308.43</v>
      </c>
      <c r="E1332" s="32">
        <v>3.31</v>
      </c>
      <c r="F1332" s="32">
        <v>13.82</v>
      </c>
      <c r="G1332" s="23"/>
    </row>
    <row r="1333" spans="1:7" x14ac:dyDescent="0.3">
      <c r="A1333" s="22"/>
      <c r="B1333" s="31" t="s">
        <v>61</v>
      </c>
      <c r="C1333" s="24">
        <v>0</v>
      </c>
      <c r="D1333" s="33">
        <v>308.43</v>
      </c>
      <c r="E1333" s="32">
        <v>3.35</v>
      </c>
      <c r="F1333" s="32">
        <v>13.6</v>
      </c>
      <c r="G1333" s="23"/>
    </row>
    <row r="1334" spans="1:7" x14ac:dyDescent="0.3">
      <c r="A1334" s="22"/>
      <c r="B1334" s="31" t="s">
        <v>62</v>
      </c>
      <c r="C1334" s="24">
        <v>6.8000000000000005E-2</v>
      </c>
      <c r="D1334" s="33">
        <v>308.43</v>
      </c>
      <c r="E1334" s="32">
        <v>3.31</v>
      </c>
      <c r="F1334" s="32">
        <v>13.82</v>
      </c>
      <c r="G1334" s="23"/>
    </row>
    <row r="1335" spans="1:7" x14ac:dyDescent="0.3">
      <c r="A1335" s="22"/>
      <c r="B1335" s="31" t="s">
        <v>65</v>
      </c>
      <c r="C1335" s="24">
        <v>0</v>
      </c>
      <c r="D1335" s="32">
        <v>308.43</v>
      </c>
      <c r="E1335" s="33">
        <v>3.35</v>
      </c>
      <c r="F1335" s="32">
        <v>13.6</v>
      </c>
      <c r="G1335" s="23"/>
    </row>
    <row r="1336" spans="1:7" x14ac:dyDescent="0.3">
      <c r="A1336" s="22"/>
      <c r="B1336" s="31" t="s">
        <v>66</v>
      </c>
      <c r="C1336" s="24">
        <v>6.8000000000000005E-2</v>
      </c>
      <c r="D1336" s="32">
        <v>308.43</v>
      </c>
      <c r="E1336" s="33">
        <v>3.31</v>
      </c>
      <c r="F1336" s="32">
        <v>13.82</v>
      </c>
      <c r="G1336" s="23"/>
    </row>
    <row r="1337" spans="1:7" x14ac:dyDescent="0.3">
      <c r="A1337" s="22"/>
      <c r="B1337" s="31" t="s">
        <v>67</v>
      </c>
      <c r="C1337" s="24">
        <v>6.8000000000000005E-2</v>
      </c>
      <c r="D1337" s="32">
        <v>308.43</v>
      </c>
      <c r="E1337" s="32">
        <v>3.31</v>
      </c>
      <c r="F1337" s="33">
        <v>13.82</v>
      </c>
      <c r="G1337" s="23"/>
    </row>
    <row r="1338" spans="1:7" x14ac:dyDescent="0.3">
      <c r="A1338" s="22"/>
      <c r="B1338" s="31" t="s">
        <v>68</v>
      </c>
      <c r="C1338" s="24">
        <v>0</v>
      </c>
      <c r="D1338" s="32">
        <v>308.43</v>
      </c>
      <c r="E1338" s="32">
        <v>3.35</v>
      </c>
      <c r="F1338" s="33">
        <v>13.6</v>
      </c>
      <c r="G1338" s="23"/>
    </row>
    <row r="1339" spans="1:7" x14ac:dyDescent="0.3">
      <c r="A1339" s="22">
        <v>168</v>
      </c>
      <c r="B1339" s="31">
        <v>160</v>
      </c>
      <c r="C1339" s="24">
        <v>0</v>
      </c>
      <c r="D1339" s="32">
        <v>308.43</v>
      </c>
      <c r="E1339" s="32">
        <v>2.91</v>
      </c>
      <c r="F1339" s="32">
        <v>13.82</v>
      </c>
      <c r="G1339" s="23" t="s">
        <v>369</v>
      </c>
    </row>
    <row r="1340" spans="1:7" x14ac:dyDescent="0.3">
      <c r="A1340" s="22"/>
      <c r="B1340" s="31">
        <v>161</v>
      </c>
      <c r="C1340" s="24">
        <v>6.8000000000000005E-2</v>
      </c>
      <c r="D1340" s="32">
        <v>308.43</v>
      </c>
      <c r="E1340" s="32">
        <v>2.87</v>
      </c>
      <c r="F1340" s="32">
        <v>14.02</v>
      </c>
      <c r="G1340" s="23"/>
    </row>
    <row r="1341" spans="1:7" x14ac:dyDescent="0.3">
      <c r="A1341" s="22"/>
      <c r="B1341" s="31" t="s">
        <v>61</v>
      </c>
      <c r="C1341" s="24">
        <v>0</v>
      </c>
      <c r="D1341" s="33">
        <v>308.43</v>
      </c>
      <c r="E1341" s="32">
        <v>2.91</v>
      </c>
      <c r="F1341" s="32">
        <v>13.82</v>
      </c>
      <c r="G1341" s="23"/>
    </row>
    <row r="1342" spans="1:7" x14ac:dyDescent="0.3">
      <c r="A1342" s="22"/>
      <c r="B1342" s="31" t="s">
        <v>62</v>
      </c>
      <c r="C1342" s="24">
        <v>6.8000000000000005E-2</v>
      </c>
      <c r="D1342" s="33">
        <v>308.43</v>
      </c>
      <c r="E1342" s="32">
        <v>2.87</v>
      </c>
      <c r="F1342" s="32">
        <v>14.02</v>
      </c>
      <c r="G1342" s="23"/>
    </row>
    <row r="1343" spans="1:7" x14ac:dyDescent="0.3">
      <c r="A1343" s="22"/>
      <c r="B1343" s="31" t="s">
        <v>65</v>
      </c>
      <c r="C1343" s="24">
        <v>0</v>
      </c>
      <c r="D1343" s="32">
        <v>308.43</v>
      </c>
      <c r="E1343" s="33">
        <v>2.91</v>
      </c>
      <c r="F1343" s="32">
        <v>13.82</v>
      </c>
      <c r="G1343" s="23"/>
    </row>
    <row r="1344" spans="1:7" x14ac:dyDescent="0.3">
      <c r="A1344" s="22"/>
      <c r="B1344" s="31" t="s">
        <v>66</v>
      </c>
      <c r="C1344" s="24">
        <v>6.8000000000000005E-2</v>
      </c>
      <c r="D1344" s="32">
        <v>308.43</v>
      </c>
      <c r="E1344" s="33">
        <v>2.87</v>
      </c>
      <c r="F1344" s="32">
        <v>14.02</v>
      </c>
      <c r="G1344" s="23"/>
    </row>
    <row r="1345" spans="1:7" x14ac:dyDescent="0.3">
      <c r="A1345" s="22"/>
      <c r="B1345" s="31" t="s">
        <v>67</v>
      </c>
      <c r="C1345" s="24">
        <v>6.8000000000000005E-2</v>
      </c>
      <c r="D1345" s="32">
        <v>308.43</v>
      </c>
      <c r="E1345" s="32">
        <v>2.87</v>
      </c>
      <c r="F1345" s="33">
        <v>14.02</v>
      </c>
      <c r="G1345" s="23"/>
    </row>
    <row r="1346" spans="1:7" x14ac:dyDescent="0.3">
      <c r="A1346" s="22"/>
      <c r="B1346" s="31" t="s">
        <v>68</v>
      </c>
      <c r="C1346" s="24">
        <v>0</v>
      </c>
      <c r="D1346" s="32">
        <v>308.43</v>
      </c>
      <c r="E1346" s="32">
        <v>2.91</v>
      </c>
      <c r="F1346" s="33">
        <v>13.82</v>
      </c>
      <c r="G1346" s="23"/>
    </row>
    <row r="1347" spans="1:7" x14ac:dyDescent="0.3">
      <c r="A1347" s="22">
        <v>169</v>
      </c>
      <c r="B1347" s="31">
        <v>161</v>
      </c>
      <c r="C1347" s="24">
        <v>0</v>
      </c>
      <c r="D1347" s="32">
        <v>308.43</v>
      </c>
      <c r="E1347" s="32">
        <v>2.4700000000000002</v>
      </c>
      <c r="F1347" s="32">
        <v>14.02</v>
      </c>
      <c r="G1347" s="23" t="s">
        <v>369</v>
      </c>
    </row>
    <row r="1348" spans="1:7" x14ac:dyDescent="0.3">
      <c r="A1348" s="22"/>
      <c r="B1348" s="31">
        <v>162</v>
      </c>
      <c r="C1348" s="24">
        <v>6.8000000000000005E-2</v>
      </c>
      <c r="D1348" s="32">
        <v>308.43</v>
      </c>
      <c r="E1348" s="32">
        <v>2.42</v>
      </c>
      <c r="F1348" s="32">
        <v>14.19</v>
      </c>
      <c r="G1348" s="23"/>
    </row>
    <row r="1349" spans="1:7" x14ac:dyDescent="0.3">
      <c r="A1349" s="22"/>
      <c r="B1349" s="31" t="s">
        <v>61</v>
      </c>
      <c r="C1349" s="24">
        <v>0</v>
      </c>
      <c r="D1349" s="33">
        <v>308.43</v>
      </c>
      <c r="E1349" s="32">
        <v>2.4700000000000002</v>
      </c>
      <c r="F1349" s="32">
        <v>14.02</v>
      </c>
      <c r="G1349" s="23"/>
    </row>
    <row r="1350" spans="1:7" x14ac:dyDescent="0.3">
      <c r="A1350" s="22"/>
      <c r="B1350" s="31" t="s">
        <v>62</v>
      </c>
      <c r="C1350" s="24">
        <v>6.8000000000000005E-2</v>
      </c>
      <c r="D1350" s="33">
        <v>308.43</v>
      </c>
      <c r="E1350" s="32">
        <v>2.42</v>
      </c>
      <c r="F1350" s="32">
        <v>14.19</v>
      </c>
      <c r="G1350" s="23"/>
    </row>
    <row r="1351" spans="1:7" x14ac:dyDescent="0.3">
      <c r="A1351" s="22"/>
      <c r="B1351" s="31" t="s">
        <v>65</v>
      </c>
      <c r="C1351" s="24">
        <v>0</v>
      </c>
      <c r="D1351" s="32">
        <v>308.43</v>
      </c>
      <c r="E1351" s="33">
        <v>2.4700000000000002</v>
      </c>
      <c r="F1351" s="32">
        <v>14.02</v>
      </c>
      <c r="G1351" s="23"/>
    </row>
    <row r="1352" spans="1:7" x14ac:dyDescent="0.3">
      <c r="A1352" s="22"/>
      <c r="B1352" s="31" t="s">
        <v>66</v>
      </c>
      <c r="C1352" s="24">
        <v>6.8000000000000005E-2</v>
      </c>
      <c r="D1352" s="32">
        <v>308.43</v>
      </c>
      <c r="E1352" s="33">
        <v>2.42</v>
      </c>
      <c r="F1352" s="32">
        <v>14.19</v>
      </c>
      <c r="G1352" s="23"/>
    </row>
    <row r="1353" spans="1:7" x14ac:dyDescent="0.3">
      <c r="A1353" s="22"/>
      <c r="B1353" s="31" t="s">
        <v>67</v>
      </c>
      <c r="C1353" s="24">
        <v>6.8000000000000005E-2</v>
      </c>
      <c r="D1353" s="32">
        <v>308.43</v>
      </c>
      <c r="E1353" s="32">
        <v>2.42</v>
      </c>
      <c r="F1353" s="33">
        <v>14.19</v>
      </c>
      <c r="G1353" s="23"/>
    </row>
    <row r="1354" spans="1:7" x14ac:dyDescent="0.3">
      <c r="A1354" s="22"/>
      <c r="B1354" s="31" t="s">
        <v>68</v>
      </c>
      <c r="C1354" s="24">
        <v>0</v>
      </c>
      <c r="D1354" s="32">
        <v>308.43</v>
      </c>
      <c r="E1354" s="32">
        <v>2.4700000000000002</v>
      </c>
      <c r="F1354" s="33">
        <v>14.02</v>
      </c>
      <c r="G1354" s="23"/>
    </row>
    <row r="1355" spans="1:7" x14ac:dyDescent="0.3">
      <c r="A1355" s="22">
        <v>170</v>
      </c>
      <c r="B1355" s="31">
        <v>162</v>
      </c>
      <c r="C1355" s="24">
        <v>0</v>
      </c>
      <c r="D1355" s="32">
        <v>308.43</v>
      </c>
      <c r="E1355" s="32">
        <v>2.02</v>
      </c>
      <c r="F1355" s="32">
        <v>14.19</v>
      </c>
      <c r="G1355" s="23" t="s">
        <v>369</v>
      </c>
    </row>
    <row r="1356" spans="1:7" x14ac:dyDescent="0.3">
      <c r="A1356" s="22"/>
      <c r="B1356" s="31">
        <v>163</v>
      </c>
      <c r="C1356" s="24">
        <v>6.9000000000000006E-2</v>
      </c>
      <c r="D1356" s="32">
        <v>308.43</v>
      </c>
      <c r="E1356" s="32">
        <v>1.98</v>
      </c>
      <c r="F1356" s="32">
        <v>14.33</v>
      </c>
      <c r="G1356" s="23"/>
    </row>
    <row r="1357" spans="1:7" x14ac:dyDescent="0.3">
      <c r="A1357" s="22"/>
      <c r="B1357" s="31" t="s">
        <v>61</v>
      </c>
      <c r="C1357" s="24">
        <v>0</v>
      </c>
      <c r="D1357" s="33">
        <v>308.43</v>
      </c>
      <c r="E1357" s="32">
        <v>2.02</v>
      </c>
      <c r="F1357" s="32">
        <v>14.19</v>
      </c>
      <c r="G1357" s="23"/>
    </row>
    <row r="1358" spans="1:7" x14ac:dyDescent="0.3">
      <c r="A1358" s="22"/>
      <c r="B1358" s="31" t="s">
        <v>62</v>
      </c>
      <c r="C1358" s="24">
        <v>6.9000000000000006E-2</v>
      </c>
      <c r="D1358" s="33">
        <v>308.43</v>
      </c>
      <c r="E1358" s="32">
        <v>1.98</v>
      </c>
      <c r="F1358" s="32">
        <v>14.33</v>
      </c>
      <c r="G1358" s="23"/>
    </row>
    <row r="1359" spans="1:7" x14ac:dyDescent="0.3">
      <c r="A1359" s="22"/>
      <c r="B1359" s="31" t="s">
        <v>65</v>
      </c>
      <c r="C1359" s="24">
        <v>0</v>
      </c>
      <c r="D1359" s="32">
        <v>308.43</v>
      </c>
      <c r="E1359" s="33">
        <v>2.02</v>
      </c>
      <c r="F1359" s="32">
        <v>14.19</v>
      </c>
      <c r="G1359" s="23"/>
    </row>
    <row r="1360" spans="1:7" x14ac:dyDescent="0.3">
      <c r="A1360" s="22"/>
      <c r="B1360" s="31" t="s">
        <v>66</v>
      </c>
      <c r="C1360" s="24">
        <v>6.9000000000000006E-2</v>
      </c>
      <c r="D1360" s="32">
        <v>308.43</v>
      </c>
      <c r="E1360" s="33">
        <v>1.98</v>
      </c>
      <c r="F1360" s="32">
        <v>14.33</v>
      </c>
      <c r="G1360" s="23"/>
    </row>
    <row r="1361" spans="1:7" x14ac:dyDescent="0.3">
      <c r="A1361" s="22"/>
      <c r="B1361" s="31" t="s">
        <v>67</v>
      </c>
      <c r="C1361" s="24">
        <v>6.9000000000000006E-2</v>
      </c>
      <c r="D1361" s="32">
        <v>308.43</v>
      </c>
      <c r="E1361" s="32">
        <v>1.98</v>
      </c>
      <c r="F1361" s="33">
        <v>14.33</v>
      </c>
      <c r="G1361" s="23"/>
    </row>
    <row r="1362" spans="1:7" x14ac:dyDescent="0.3">
      <c r="A1362" s="22"/>
      <c r="B1362" s="31" t="s">
        <v>68</v>
      </c>
      <c r="C1362" s="24">
        <v>0</v>
      </c>
      <c r="D1362" s="32">
        <v>308.43</v>
      </c>
      <c r="E1362" s="32">
        <v>2.02</v>
      </c>
      <c r="F1362" s="33">
        <v>14.19</v>
      </c>
      <c r="G1362" s="23"/>
    </row>
    <row r="1363" spans="1:7" x14ac:dyDescent="0.3">
      <c r="A1363" s="22">
        <v>171</v>
      </c>
      <c r="B1363" s="31">
        <v>163</v>
      </c>
      <c r="C1363" s="24">
        <v>0</v>
      </c>
      <c r="D1363" s="32">
        <v>308.43</v>
      </c>
      <c r="E1363" s="32">
        <v>1.58</v>
      </c>
      <c r="F1363" s="32">
        <v>14.33</v>
      </c>
      <c r="G1363" s="23" t="s">
        <v>369</v>
      </c>
    </row>
    <row r="1364" spans="1:7" x14ac:dyDescent="0.3">
      <c r="A1364" s="22"/>
      <c r="B1364" s="31">
        <v>164</v>
      </c>
      <c r="C1364" s="24">
        <v>6.8000000000000005E-2</v>
      </c>
      <c r="D1364" s="32">
        <v>308.43</v>
      </c>
      <c r="E1364" s="32">
        <v>1.53</v>
      </c>
      <c r="F1364" s="32">
        <v>14.43</v>
      </c>
      <c r="G1364" s="23"/>
    </row>
    <row r="1365" spans="1:7" x14ac:dyDescent="0.3">
      <c r="A1365" s="22"/>
      <c r="B1365" s="31" t="s">
        <v>61</v>
      </c>
      <c r="C1365" s="24">
        <v>0</v>
      </c>
      <c r="D1365" s="33">
        <v>308.43</v>
      </c>
      <c r="E1365" s="32">
        <v>1.58</v>
      </c>
      <c r="F1365" s="32">
        <v>14.33</v>
      </c>
      <c r="G1365" s="23"/>
    </row>
    <row r="1366" spans="1:7" x14ac:dyDescent="0.3">
      <c r="A1366" s="22"/>
      <c r="B1366" s="31" t="s">
        <v>62</v>
      </c>
      <c r="C1366" s="24">
        <v>6.8000000000000005E-2</v>
      </c>
      <c r="D1366" s="33">
        <v>308.43</v>
      </c>
      <c r="E1366" s="32">
        <v>1.53</v>
      </c>
      <c r="F1366" s="32">
        <v>14.43</v>
      </c>
      <c r="G1366" s="23"/>
    </row>
    <row r="1367" spans="1:7" x14ac:dyDescent="0.3">
      <c r="A1367" s="22"/>
      <c r="B1367" s="31" t="s">
        <v>65</v>
      </c>
      <c r="C1367" s="24">
        <v>0</v>
      </c>
      <c r="D1367" s="32">
        <v>308.43</v>
      </c>
      <c r="E1367" s="33">
        <v>1.58</v>
      </c>
      <c r="F1367" s="32">
        <v>14.33</v>
      </c>
      <c r="G1367" s="23"/>
    </row>
    <row r="1368" spans="1:7" x14ac:dyDescent="0.3">
      <c r="A1368" s="22"/>
      <c r="B1368" s="31" t="s">
        <v>66</v>
      </c>
      <c r="C1368" s="24">
        <v>6.8000000000000005E-2</v>
      </c>
      <c r="D1368" s="32">
        <v>308.43</v>
      </c>
      <c r="E1368" s="33">
        <v>1.53</v>
      </c>
      <c r="F1368" s="32">
        <v>14.43</v>
      </c>
      <c r="G1368" s="23"/>
    </row>
    <row r="1369" spans="1:7" x14ac:dyDescent="0.3">
      <c r="A1369" s="22"/>
      <c r="B1369" s="31" t="s">
        <v>67</v>
      </c>
      <c r="C1369" s="24">
        <v>6.8000000000000005E-2</v>
      </c>
      <c r="D1369" s="32">
        <v>308.43</v>
      </c>
      <c r="E1369" s="32">
        <v>1.53</v>
      </c>
      <c r="F1369" s="33">
        <v>14.43</v>
      </c>
      <c r="G1369" s="23"/>
    </row>
    <row r="1370" spans="1:7" x14ac:dyDescent="0.3">
      <c r="A1370" s="22"/>
      <c r="B1370" s="31" t="s">
        <v>68</v>
      </c>
      <c r="C1370" s="24">
        <v>0</v>
      </c>
      <c r="D1370" s="32">
        <v>308.43</v>
      </c>
      <c r="E1370" s="32">
        <v>1.58</v>
      </c>
      <c r="F1370" s="33">
        <v>14.33</v>
      </c>
      <c r="G1370" s="23"/>
    </row>
    <row r="1371" spans="1:7" x14ac:dyDescent="0.3">
      <c r="A1371" s="22">
        <v>172</v>
      </c>
      <c r="B1371" s="31">
        <v>164</v>
      </c>
      <c r="C1371" s="24">
        <v>0</v>
      </c>
      <c r="D1371" s="32">
        <v>308.43</v>
      </c>
      <c r="E1371" s="32">
        <v>1.1299999999999999</v>
      </c>
      <c r="F1371" s="32">
        <v>14.43</v>
      </c>
      <c r="G1371" s="23" t="s">
        <v>369</v>
      </c>
    </row>
    <row r="1372" spans="1:7" x14ac:dyDescent="0.3">
      <c r="A1372" s="22"/>
      <c r="B1372" s="31">
        <v>165</v>
      </c>
      <c r="C1372" s="24">
        <v>6.8000000000000005E-2</v>
      </c>
      <c r="D1372" s="32">
        <v>308.43</v>
      </c>
      <c r="E1372" s="32">
        <v>1.0900000000000001</v>
      </c>
      <c r="F1372" s="32">
        <v>14.51</v>
      </c>
      <c r="G1372" s="23"/>
    </row>
    <row r="1373" spans="1:7" x14ac:dyDescent="0.3">
      <c r="A1373" s="22"/>
      <c r="B1373" s="31" t="s">
        <v>61</v>
      </c>
      <c r="C1373" s="24">
        <v>0</v>
      </c>
      <c r="D1373" s="33">
        <v>308.43</v>
      </c>
      <c r="E1373" s="32">
        <v>1.1299999999999999</v>
      </c>
      <c r="F1373" s="32">
        <v>14.43</v>
      </c>
      <c r="G1373" s="23"/>
    </row>
    <row r="1374" spans="1:7" x14ac:dyDescent="0.3">
      <c r="A1374" s="22"/>
      <c r="B1374" s="31" t="s">
        <v>62</v>
      </c>
      <c r="C1374" s="24">
        <v>6.0999999999999999E-2</v>
      </c>
      <c r="D1374" s="33">
        <v>308.43</v>
      </c>
      <c r="E1374" s="32">
        <v>1.0900000000000001</v>
      </c>
      <c r="F1374" s="32">
        <v>14.5</v>
      </c>
      <c r="G1374" s="23"/>
    </row>
    <row r="1375" spans="1:7" x14ac:dyDescent="0.3">
      <c r="A1375" s="22"/>
      <c r="B1375" s="31" t="s">
        <v>65</v>
      </c>
      <c r="C1375" s="24">
        <v>0</v>
      </c>
      <c r="D1375" s="32">
        <v>308.43</v>
      </c>
      <c r="E1375" s="33">
        <v>1.1299999999999999</v>
      </c>
      <c r="F1375" s="32">
        <v>14.43</v>
      </c>
      <c r="G1375" s="23"/>
    </row>
    <row r="1376" spans="1:7" x14ac:dyDescent="0.3">
      <c r="A1376" s="22"/>
      <c r="B1376" s="31" t="s">
        <v>66</v>
      </c>
      <c r="C1376" s="24">
        <v>6.8000000000000005E-2</v>
      </c>
      <c r="D1376" s="32">
        <v>308.43</v>
      </c>
      <c r="E1376" s="33">
        <v>1.0900000000000001</v>
      </c>
      <c r="F1376" s="32">
        <v>14.51</v>
      </c>
      <c r="G1376" s="23"/>
    </row>
    <row r="1377" spans="1:7" x14ac:dyDescent="0.3">
      <c r="A1377" s="22"/>
      <c r="B1377" s="31" t="s">
        <v>67</v>
      </c>
      <c r="C1377" s="24">
        <v>6.8000000000000005E-2</v>
      </c>
      <c r="D1377" s="32">
        <v>308.43</v>
      </c>
      <c r="E1377" s="32">
        <v>1.0900000000000001</v>
      </c>
      <c r="F1377" s="33">
        <v>14.51</v>
      </c>
      <c r="G1377" s="23"/>
    </row>
    <row r="1378" spans="1:7" x14ac:dyDescent="0.3">
      <c r="A1378" s="22"/>
      <c r="B1378" s="31" t="s">
        <v>68</v>
      </c>
      <c r="C1378" s="24">
        <v>0</v>
      </c>
      <c r="D1378" s="32">
        <v>308.43</v>
      </c>
      <c r="E1378" s="32">
        <v>1.1299999999999999</v>
      </c>
      <c r="F1378" s="33">
        <v>14.43</v>
      </c>
      <c r="G1378" s="23"/>
    </row>
    <row r="1379" spans="1:7" x14ac:dyDescent="0.3">
      <c r="A1379" s="22">
        <v>173</v>
      </c>
      <c r="B1379" s="31">
        <v>165</v>
      </c>
      <c r="C1379" s="24">
        <v>0</v>
      </c>
      <c r="D1379" s="32">
        <v>308.43</v>
      </c>
      <c r="E1379" s="32">
        <v>0.69</v>
      </c>
      <c r="F1379" s="32">
        <v>14.51</v>
      </c>
      <c r="G1379" s="23" t="s">
        <v>369</v>
      </c>
    </row>
    <row r="1380" spans="1:7" x14ac:dyDescent="0.3">
      <c r="A1380" s="22"/>
      <c r="B1380" s="31">
        <v>166</v>
      </c>
      <c r="C1380" s="24">
        <v>6.8000000000000005E-2</v>
      </c>
      <c r="D1380" s="32">
        <v>308.43</v>
      </c>
      <c r="E1380" s="32">
        <v>0.64</v>
      </c>
      <c r="F1380" s="32">
        <v>14.55</v>
      </c>
      <c r="G1380" s="23"/>
    </row>
    <row r="1381" spans="1:7" x14ac:dyDescent="0.3">
      <c r="A1381" s="22"/>
      <c r="B1381" s="31" t="s">
        <v>61</v>
      </c>
      <c r="C1381" s="24">
        <v>0</v>
      </c>
      <c r="D1381" s="33">
        <v>308.43</v>
      </c>
      <c r="E1381" s="32">
        <v>0.69</v>
      </c>
      <c r="F1381" s="32">
        <v>14.51</v>
      </c>
      <c r="G1381" s="23"/>
    </row>
    <row r="1382" spans="1:7" x14ac:dyDescent="0.3">
      <c r="A1382" s="22"/>
      <c r="B1382" s="31" t="s">
        <v>62</v>
      </c>
      <c r="C1382" s="24">
        <v>6.8000000000000005E-2</v>
      </c>
      <c r="D1382" s="33">
        <v>308.43</v>
      </c>
      <c r="E1382" s="32">
        <v>0.64</v>
      </c>
      <c r="F1382" s="32">
        <v>14.55</v>
      </c>
      <c r="G1382" s="23"/>
    </row>
    <row r="1383" spans="1:7" x14ac:dyDescent="0.3">
      <c r="A1383" s="22"/>
      <c r="B1383" s="31" t="s">
        <v>65</v>
      </c>
      <c r="C1383" s="24">
        <v>0</v>
      </c>
      <c r="D1383" s="32">
        <v>308.43</v>
      </c>
      <c r="E1383" s="33">
        <v>0.69</v>
      </c>
      <c r="F1383" s="32">
        <v>14.51</v>
      </c>
      <c r="G1383" s="23"/>
    </row>
    <row r="1384" spans="1:7" x14ac:dyDescent="0.3">
      <c r="A1384" s="22"/>
      <c r="B1384" s="31" t="s">
        <v>66</v>
      </c>
      <c r="C1384" s="24">
        <v>6.8000000000000005E-2</v>
      </c>
      <c r="D1384" s="32">
        <v>308.43</v>
      </c>
      <c r="E1384" s="33">
        <v>0.64</v>
      </c>
      <c r="F1384" s="32">
        <v>14.55</v>
      </c>
      <c r="G1384" s="23"/>
    </row>
    <row r="1385" spans="1:7" x14ac:dyDescent="0.3">
      <c r="A1385" s="22"/>
      <c r="B1385" s="31" t="s">
        <v>67</v>
      </c>
      <c r="C1385" s="24">
        <v>6.8000000000000005E-2</v>
      </c>
      <c r="D1385" s="32">
        <v>308.43</v>
      </c>
      <c r="E1385" s="32">
        <v>0.64</v>
      </c>
      <c r="F1385" s="33">
        <v>14.55</v>
      </c>
      <c r="G1385" s="23"/>
    </row>
    <row r="1386" spans="1:7" x14ac:dyDescent="0.3">
      <c r="A1386" s="22"/>
      <c r="B1386" s="31" t="s">
        <v>68</v>
      </c>
      <c r="C1386" s="24">
        <v>0</v>
      </c>
      <c r="D1386" s="32">
        <v>308.43</v>
      </c>
      <c r="E1386" s="32">
        <v>0.69</v>
      </c>
      <c r="F1386" s="33">
        <v>14.51</v>
      </c>
      <c r="G1386" s="23"/>
    </row>
    <row r="1387" spans="1:7" x14ac:dyDescent="0.3">
      <c r="A1387" s="22">
        <v>174</v>
      </c>
      <c r="B1387" s="31">
        <v>166</v>
      </c>
      <c r="C1387" s="24">
        <v>0</v>
      </c>
      <c r="D1387" s="32">
        <v>308.43</v>
      </c>
      <c r="E1387" s="32">
        <v>0.24</v>
      </c>
      <c r="F1387" s="32">
        <v>14.55</v>
      </c>
      <c r="G1387" s="23" t="s">
        <v>369</v>
      </c>
    </row>
    <row r="1388" spans="1:7" x14ac:dyDescent="0.3">
      <c r="A1388" s="22"/>
      <c r="B1388" s="31">
        <v>167</v>
      </c>
      <c r="C1388" s="24">
        <v>6.8000000000000005E-2</v>
      </c>
      <c r="D1388" s="32">
        <v>308.43</v>
      </c>
      <c r="E1388" s="32">
        <v>0.2</v>
      </c>
      <c r="F1388" s="32">
        <v>14.57</v>
      </c>
      <c r="G1388" s="23"/>
    </row>
    <row r="1389" spans="1:7" x14ac:dyDescent="0.3">
      <c r="A1389" s="22"/>
      <c r="B1389" s="31" t="s">
        <v>61</v>
      </c>
      <c r="C1389" s="24">
        <v>0</v>
      </c>
      <c r="D1389" s="33">
        <v>308.43</v>
      </c>
      <c r="E1389" s="32">
        <v>0.24</v>
      </c>
      <c r="F1389" s="32">
        <v>14.55</v>
      </c>
      <c r="G1389" s="23"/>
    </row>
    <row r="1390" spans="1:7" x14ac:dyDescent="0.3">
      <c r="A1390" s="22"/>
      <c r="B1390" s="31" t="s">
        <v>62</v>
      </c>
      <c r="C1390" s="24">
        <v>4.8000000000000001E-2</v>
      </c>
      <c r="D1390" s="33">
        <v>308.43</v>
      </c>
      <c r="E1390" s="32">
        <v>0.21</v>
      </c>
      <c r="F1390" s="32">
        <v>14.56</v>
      </c>
      <c r="G1390" s="23"/>
    </row>
    <row r="1391" spans="1:7" x14ac:dyDescent="0.3">
      <c r="A1391" s="22"/>
      <c r="B1391" s="31" t="s">
        <v>65</v>
      </c>
      <c r="C1391" s="24">
        <v>0</v>
      </c>
      <c r="D1391" s="32">
        <v>308.43</v>
      </c>
      <c r="E1391" s="33">
        <v>0.24</v>
      </c>
      <c r="F1391" s="32">
        <v>14.55</v>
      </c>
      <c r="G1391" s="23"/>
    </row>
    <row r="1392" spans="1:7" x14ac:dyDescent="0.3">
      <c r="A1392" s="22"/>
      <c r="B1392" s="31" t="s">
        <v>66</v>
      </c>
      <c r="C1392" s="24">
        <v>6.8000000000000005E-2</v>
      </c>
      <c r="D1392" s="32">
        <v>308.43</v>
      </c>
      <c r="E1392" s="33">
        <v>0.2</v>
      </c>
      <c r="F1392" s="32">
        <v>14.57</v>
      </c>
      <c r="G1392" s="23"/>
    </row>
    <row r="1393" spans="1:7" x14ac:dyDescent="0.3">
      <c r="A1393" s="22"/>
      <c r="B1393" s="31" t="s">
        <v>67</v>
      </c>
      <c r="C1393" s="24">
        <v>6.8000000000000005E-2</v>
      </c>
      <c r="D1393" s="32">
        <v>308.43</v>
      </c>
      <c r="E1393" s="32">
        <v>0.2</v>
      </c>
      <c r="F1393" s="33">
        <v>14.57</v>
      </c>
      <c r="G1393" s="23"/>
    </row>
    <row r="1394" spans="1:7" x14ac:dyDescent="0.3">
      <c r="A1394" s="22"/>
      <c r="B1394" s="31" t="s">
        <v>68</v>
      </c>
      <c r="C1394" s="24">
        <v>0</v>
      </c>
      <c r="D1394" s="32">
        <v>308.43</v>
      </c>
      <c r="E1394" s="32">
        <v>0.24</v>
      </c>
      <c r="F1394" s="33">
        <v>14.55</v>
      </c>
      <c r="G1394" s="23"/>
    </row>
    <row r="1395" spans="1:7" x14ac:dyDescent="0.3">
      <c r="A1395" s="22">
        <v>175</v>
      </c>
      <c r="B1395" s="31">
        <v>167</v>
      </c>
      <c r="C1395" s="24">
        <v>0</v>
      </c>
      <c r="D1395" s="32">
        <v>308.43</v>
      </c>
      <c r="E1395" s="32">
        <v>-0.2</v>
      </c>
      <c r="F1395" s="32">
        <v>14.57</v>
      </c>
      <c r="G1395" s="23" t="s">
        <v>369</v>
      </c>
    </row>
    <row r="1396" spans="1:7" x14ac:dyDescent="0.3">
      <c r="A1396" s="22"/>
      <c r="B1396" s="31">
        <v>168</v>
      </c>
      <c r="C1396" s="24">
        <v>6.8000000000000005E-2</v>
      </c>
      <c r="D1396" s="32">
        <v>308.43</v>
      </c>
      <c r="E1396" s="32">
        <v>-0.24</v>
      </c>
      <c r="F1396" s="32">
        <v>14.55</v>
      </c>
      <c r="G1396" s="23"/>
    </row>
    <row r="1397" spans="1:7" x14ac:dyDescent="0.3">
      <c r="A1397" s="22"/>
      <c r="B1397" s="31" t="s">
        <v>61</v>
      </c>
      <c r="C1397" s="24">
        <v>6.8000000000000005E-2</v>
      </c>
      <c r="D1397" s="33">
        <v>308.43</v>
      </c>
      <c r="E1397" s="32">
        <v>-0.24</v>
      </c>
      <c r="F1397" s="32">
        <v>14.55</v>
      </c>
      <c r="G1397" s="23"/>
    </row>
    <row r="1398" spans="1:7" x14ac:dyDescent="0.3">
      <c r="A1398" s="22"/>
      <c r="B1398" s="31" t="s">
        <v>62</v>
      </c>
      <c r="C1398" s="24">
        <v>0</v>
      </c>
      <c r="D1398" s="33">
        <v>308.43</v>
      </c>
      <c r="E1398" s="32">
        <v>-0.2</v>
      </c>
      <c r="F1398" s="32">
        <v>14.57</v>
      </c>
      <c r="G1398" s="23"/>
    </row>
    <row r="1399" spans="1:7" x14ac:dyDescent="0.3">
      <c r="A1399" s="22"/>
      <c r="B1399" s="31" t="s">
        <v>65</v>
      </c>
      <c r="C1399" s="24">
        <v>0</v>
      </c>
      <c r="D1399" s="32">
        <v>308.43</v>
      </c>
      <c r="E1399" s="33">
        <v>-0.2</v>
      </c>
      <c r="F1399" s="32">
        <v>14.57</v>
      </c>
      <c r="G1399" s="23"/>
    </row>
    <row r="1400" spans="1:7" x14ac:dyDescent="0.3">
      <c r="A1400" s="22"/>
      <c r="B1400" s="31" t="s">
        <v>66</v>
      </c>
      <c r="C1400" s="24">
        <v>6.8000000000000005E-2</v>
      </c>
      <c r="D1400" s="32">
        <v>308.43</v>
      </c>
      <c r="E1400" s="33">
        <v>-0.24</v>
      </c>
      <c r="F1400" s="32">
        <v>14.55</v>
      </c>
      <c r="G1400" s="23"/>
    </row>
    <row r="1401" spans="1:7" x14ac:dyDescent="0.3">
      <c r="A1401" s="22"/>
      <c r="B1401" s="31" t="s">
        <v>67</v>
      </c>
      <c r="C1401" s="24">
        <v>0</v>
      </c>
      <c r="D1401" s="32">
        <v>308.43</v>
      </c>
      <c r="E1401" s="32">
        <v>-0.2</v>
      </c>
      <c r="F1401" s="33">
        <v>14.57</v>
      </c>
      <c r="G1401" s="23"/>
    </row>
    <row r="1402" spans="1:7" x14ac:dyDescent="0.3">
      <c r="A1402" s="22"/>
      <c r="B1402" s="31" t="s">
        <v>68</v>
      </c>
      <c r="C1402" s="24">
        <v>6.8000000000000005E-2</v>
      </c>
      <c r="D1402" s="32">
        <v>308.43</v>
      </c>
      <c r="E1402" s="32">
        <v>-0.24</v>
      </c>
      <c r="F1402" s="33">
        <v>14.55</v>
      </c>
      <c r="G1402" s="23"/>
    </row>
    <row r="1403" spans="1:7" x14ac:dyDescent="0.3">
      <c r="A1403" s="22">
        <v>176</v>
      </c>
      <c r="B1403" s="31">
        <v>168</v>
      </c>
      <c r="C1403" s="24">
        <v>0</v>
      </c>
      <c r="D1403" s="32">
        <v>308.43</v>
      </c>
      <c r="E1403" s="32">
        <v>-0.64</v>
      </c>
      <c r="F1403" s="32">
        <v>14.55</v>
      </c>
      <c r="G1403" s="23" t="s">
        <v>369</v>
      </c>
    </row>
    <row r="1404" spans="1:7" x14ac:dyDescent="0.3">
      <c r="A1404" s="22"/>
      <c r="B1404" s="31">
        <v>169</v>
      </c>
      <c r="C1404" s="24">
        <v>6.8000000000000005E-2</v>
      </c>
      <c r="D1404" s="32">
        <v>308.43</v>
      </c>
      <c r="E1404" s="32">
        <v>-0.69</v>
      </c>
      <c r="F1404" s="32">
        <v>14.51</v>
      </c>
      <c r="G1404" s="23"/>
    </row>
    <row r="1405" spans="1:7" x14ac:dyDescent="0.3">
      <c r="A1405" s="22"/>
      <c r="B1405" s="31" t="s">
        <v>61</v>
      </c>
      <c r="C1405" s="24">
        <v>6.8000000000000005E-2</v>
      </c>
      <c r="D1405" s="33">
        <v>308.43</v>
      </c>
      <c r="E1405" s="32">
        <v>-0.69</v>
      </c>
      <c r="F1405" s="32">
        <v>14.51</v>
      </c>
      <c r="G1405" s="23"/>
    </row>
    <row r="1406" spans="1:7" x14ac:dyDescent="0.3">
      <c r="A1406" s="22"/>
      <c r="B1406" s="31" t="s">
        <v>62</v>
      </c>
      <c r="C1406" s="24">
        <v>0</v>
      </c>
      <c r="D1406" s="33">
        <v>308.43</v>
      </c>
      <c r="E1406" s="32">
        <v>-0.64</v>
      </c>
      <c r="F1406" s="32">
        <v>14.55</v>
      </c>
      <c r="G1406" s="23"/>
    </row>
    <row r="1407" spans="1:7" x14ac:dyDescent="0.3">
      <c r="A1407" s="22"/>
      <c r="B1407" s="31" t="s">
        <v>65</v>
      </c>
      <c r="C1407" s="24">
        <v>0</v>
      </c>
      <c r="D1407" s="32">
        <v>308.43</v>
      </c>
      <c r="E1407" s="33">
        <v>-0.64</v>
      </c>
      <c r="F1407" s="32">
        <v>14.55</v>
      </c>
      <c r="G1407" s="23"/>
    </row>
    <row r="1408" spans="1:7" x14ac:dyDescent="0.3">
      <c r="A1408" s="22"/>
      <c r="B1408" s="31" t="s">
        <v>66</v>
      </c>
      <c r="C1408" s="24">
        <v>6.8000000000000005E-2</v>
      </c>
      <c r="D1408" s="32">
        <v>308.43</v>
      </c>
      <c r="E1408" s="33">
        <v>-0.69</v>
      </c>
      <c r="F1408" s="32">
        <v>14.51</v>
      </c>
      <c r="G1408" s="23"/>
    </row>
    <row r="1409" spans="1:7" x14ac:dyDescent="0.3">
      <c r="A1409" s="22"/>
      <c r="B1409" s="31" t="s">
        <v>67</v>
      </c>
      <c r="C1409" s="24">
        <v>0</v>
      </c>
      <c r="D1409" s="32">
        <v>308.43</v>
      </c>
      <c r="E1409" s="32">
        <v>-0.64</v>
      </c>
      <c r="F1409" s="33">
        <v>14.55</v>
      </c>
      <c r="G1409" s="23"/>
    </row>
    <row r="1410" spans="1:7" x14ac:dyDescent="0.3">
      <c r="A1410" s="22"/>
      <c r="B1410" s="31" t="s">
        <v>68</v>
      </c>
      <c r="C1410" s="24">
        <v>6.8000000000000005E-2</v>
      </c>
      <c r="D1410" s="32">
        <v>308.43</v>
      </c>
      <c r="E1410" s="32">
        <v>-0.69</v>
      </c>
      <c r="F1410" s="33">
        <v>14.51</v>
      </c>
      <c r="G1410" s="23"/>
    </row>
    <row r="1411" spans="1:7" x14ac:dyDescent="0.3">
      <c r="A1411" s="22">
        <v>177</v>
      </c>
      <c r="B1411" s="31">
        <v>169</v>
      </c>
      <c r="C1411" s="24">
        <v>0</v>
      </c>
      <c r="D1411" s="32">
        <v>308.43</v>
      </c>
      <c r="E1411" s="32">
        <v>-1.0900000000000001</v>
      </c>
      <c r="F1411" s="32">
        <v>14.51</v>
      </c>
      <c r="G1411" s="23" t="s">
        <v>369</v>
      </c>
    </row>
    <row r="1412" spans="1:7" x14ac:dyDescent="0.3">
      <c r="A1412" s="22"/>
      <c r="B1412" s="31">
        <v>170</v>
      </c>
      <c r="C1412" s="24">
        <v>6.8000000000000005E-2</v>
      </c>
      <c r="D1412" s="32">
        <v>308.43</v>
      </c>
      <c r="E1412" s="32">
        <v>-1.1299999999999999</v>
      </c>
      <c r="F1412" s="32">
        <v>14.43</v>
      </c>
      <c r="G1412" s="23"/>
    </row>
    <row r="1413" spans="1:7" x14ac:dyDescent="0.3">
      <c r="A1413" s="22"/>
      <c r="B1413" s="31" t="s">
        <v>61</v>
      </c>
      <c r="C1413" s="24">
        <v>6.8000000000000005E-2</v>
      </c>
      <c r="D1413" s="33">
        <v>308.43</v>
      </c>
      <c r="E1413" s="32">
        <v>-1.1299999999999999</v>
      </c>
      <c r="F1413" s="32">
        <v>14.43</v>
      </c>
      <c r="G1413" s="23"/>
    </row>
    <row r="1414" spans="1:7" x14ac:dyDescent="0.3">
      <c r="A1414" s="22"/>
      <c r="B1414" s="31" t="s">
        <v>62</v>
      </c>
      <c r="C1414" s="24">
        <v>0</v>
      </c>
      <c r="D1414" s="33">
        <v>308.43</v>
      </c>
      <c r="E1414" s="32">
        <v>-1.0900000000000001</v>
      </c>
      <c r="F1414" s="32">
        <v>14.51</v>
      </c>
      <c r="G1414" s="23"/>
    </row>
    <row r="1415" spans="1:7" x14ac:dyDescent="0.3">
      <c r="A1415" s="22"/>
      <c r="B1415" s="31" t="s">
        <v>65</v>
      </c>
      <c r="C1415" s="24">
        <v>0</v>
      </c>
      <c r="D1415" s="32">
        <v>308.43</v>
      </c>
      <c r="E1415" s="33">
        <v>-1.0900000000000001</v>
      </c>
      <c r="F1415" s="32">
        <v>14.51</v>
      </c>
      <c r="G1415" s="23"/>
    </row>
    <row r="1416" spans="1:7" x14ac:dyDescent="0.3">
      <c r="A1416" s="22"/>
      <c r="B1416" s="31" t="s">
        <v>66</v>
      </c>
      <c r="C1416" s="24">
        <v>6.8000000000000005E-2</v>
      </c>
      <c r="D1416" s="32">
        <v>308.43</v>
      </c>
      <c r="E1416" s="33">
        <v>-1.1299999999999999</v>
      </c>
      <c r="F1416" s="32">
        <v>14.43</v>
      </c>
      <c r="G1416" s="23"/>
    </row>
    <row r="1417" spans="1:7" x14ac:dyDescent="0.3">
      <c r="A1417" s="22"/>
      <c r="B1417" s="31" t="s">
        <v>67</v>
      </c>
      <c r="C1417" s="24">
        <v>0</v>
      </c>
      <c r="D1417" s="32">
        <v>308.43</v>
      </c>
      <c r="E1417" s="32">
        <v>-1.0900000000000001</v>
      </c>
      <c r="F1417" s="33">
        <v>14.51</v>
      </c>
      <c r="G1417" s="23"/>
    </row>
    <row r="1418" spans="1:7" x14ac:dyDescent="0.3">
      <c r="A1418" s="22"/>
      <c r="B1418" s="31" t="s">
        <v>68</v>
      </c>
      <c r="C1418" s="24">
        <v>6.8000000000000005E-2</v>
      </c>
      <c r="D1418" s="32">
        <v>308.43</v>
      </c>
      <c r="E1418" s="32">
        <v>-1.1299999999999999</v>
      </c>
      <c r="F1418" s="33">
        <v>14.43</v>
      </c>
      <c r="G1418" s="23"/>
    </row>
    <row r="1419" spans="1:7" x14ac:dyDescent="0.3">
      <c r="A1419" s="22">
        <v>178</v>
      </c>
      <c r="B1419" s="31">
        <v>170</v>
      </c>
      <c r="C1419" s="24">
        <v>0</v>
      </c>
      <c r="D1419" s="32">
        <v>308.43</v>
      </c>
      <c r="E1419" s="32">
        <v>-1.53</v>
      </c>
      <c r="F1419" s="32">
        <v>14.43</v>
      </c>
      <c r="G1419" s="23" t="s">
        <v>369</v>
      </c>
    </row>
    <row r="1420" spans="1:7" x14ac:dyDescent="0.3">
      <c r="A1420" s="22"/>
      <c r="B1420" s="31">
        <v>171</v>
      </c>
      <c r="C1420" s="24">
        <v>6.8000000000000005E-2</v>
      </c>
      <c r="D1420" s="32">
        <v>308.43</v>
      </c>
      <c r="E1420" s="32">
        <v>-1.58</v>
      </c>
      <c r="F1420" s="32">
        <v>14.33</v>
      </c>
      <c r="G1420" s="23"/>
    </row>
    <row r="1421" spans="1:7" x14ac:dyDescent="0.3">
      <c r="A1421" s="22"/>
      <c r="B1421" s="31" t="s">
        <v>61</v>
      </c>
      <c r="C1421" s="24">
        <v>6.8000000000000005E-2</v>
      </c>
      <c r="D1421" s="33">
        <v>308.43</v>
      </c>
      <c r="E1421" s="32">
        <v>-1.58</v>
      </c>
      <c r="F1421" s="32">
        <v>14.33</v>
      </c>
      <c r="G1421" s="23"/>
    </row>
    <row r="1422" spans="1:7" x14ac:dyDescent="0.3">
      <c r="A1422" s="22"/>
      <c r="B1422" s="31" t="s">
        <v>62</v>
      </c>
      <c r="C1422" s="24">
        <v>0</v>
      </c>
      <c r="D1422" s="33">
        <v>308.43</v>
      </c>
      <c r="E1422" s="32">
        <v>-1.53</v>
      </c>
      <c r="F1422" s="32">
        <v>14.43</v>
      </c>
      <c r="G1422" s="23"/>
    </row>
    <row r="1423" spans="1:7" x14ac:dyDescent="0.3">
      <c r="A1423" s="22"/>
      <c r="B1423" s="31" t="s">
        <v>65</v>
      </c>
      <c r="C1423" s="24">
        <v>0</v>
      </c>
      <c r="D1423" s="32">
        <v>308.43</v>
      </c>
      <c r="E1423" s="33">
        <v>-1.53</v>
      </c>
      <c r="F1423" s="32">
        <v>14.43</v>
      </c>
      <c r="G1423" s="23"/>
    </row>
    <row r="1424" spans="1:7" x14ac:dyDescent="0.3">
      <c r="A1424" s="22"/>
      <c r="B1424" s="31" t="s">
        <v>66</v>
      </c>
      <c r="C1424" s="24">
        <v>6.8000000000000005E-2</v>
      </c>
      <c r="D1424" s="32">
        <v>308.43</v>
      </c>
      <c r="E1424" s="33">
        <v>-1.58</v>
      </c>
      <c r="F1424" s="32">
        <v>14.33</v>
      </c>
      <c r="G1424" s="23"/>
    </row>
    <row r="1425" spans="1:7" x14ac:dyDescent="0.3">
      <c r="A1425" s="22"/>
      <c r="B1425" s="31" t="s">
        <v>67</v>
      </c>
      <c r="C1425" s="24">
        <v>0</v>
      </c>
      <c r="D1425" s="32">
        <v>308.43</v>
      </c>
      <c r="E1425" s="32">
        <v>-1.53</v>
      </c>
      <c r="F1425" s="33">
        <v>14.43</v>
      </c>
      <c r="G1425" s="23"/>
    </row>
    <row r="1426" spans="1:7" x14ac:dyDescent="0.3">
      <c r="A1426" s="22"/>
      <c r="B1426" s="31" t="s">
        <v>68</v>
      </c>
      <c r="C1426" s="24">
        <v>6.8000000000000005E-2</v>
      </c>
      <c r="D1426" s="32">
        <v>308.43</v>
      </c>
      <c r="E1426" s="32">
        <v>-1.58</v>
      </c>
      <c r="F1426" s="33">
        <v>14.33</v>
      </c>
      <c r="G1426" s="23"/>
    </row>
    <row r="1427" spans="1:7" x14ac:dyDescent="0.3">
      <c r="A1427" s="22">
        <v>179</v>
      </c>
      <c r="B1427" s="31">
        <v>171</v>
      </c>
      <c r="C1427" s="24">
        <v>0</v>
      </c>
      <c r="D1427" s="32">
        <v>308.43</v>
      </c>
      <c r="E1427" s="32">
        <v>-1.98</v>
      </c>
      <c r="F1427" s="32">
        <v>14.33</v>
      </c>
      <c r="G1427" s="23" t="s">
        <v>369</v>
      </c>
    </row>
    <row r="1428" spans="1:7" x14ac:dyDescent="0.3">
      <c r="A1428" s="22"/>
      <c r="B1428" s="31">
        <v>172</v>
      </c>
      <c r="C1428" s="24">
        <v>6.8000000000000005E-2</v>
      </c>
      <c r="D1428" s="32">
        <v>308.43</v>
      </c>
      <c r="E1428" s="32">
        <v>-2.02</v>
      </c>
      <c r="F1428" s="32">
        <v>14.19</v>
      </c>
      <c r="G1428" s="23"/>
    </row>
    <row r="1429" spans="1:7" x14ac:dyDescent="0.3">
      <c r="A1429" s="22"/>
      <c r="B1429" s="31" t="s">
        <v>61</v>
      </c>
      <c r="C1429" s="24">
        <v>6.8000000000000005E-2</v>
      </c>
      <c r="D1429" s="33">
        <v>308.43</v>
      </c>
      <c r="E1429" s="32">
        <v>-2.02</v>
      </c>
      <c r="F1429" s="32">
        <v>14.19</v>
      </c>
      <c r="G1429" s="23"/>
    </row>
    <row r="1430" spans="1:7" x14ac:dyDescent="0.3">
      <c r="A1430" s="22"/>
      <c r="B1430" s="31" t="s">
        <v>62</v>
      </c>
      <c r="C1430" s="24">
        <v>0</v>
      </c>
      <c r="D1430" s="33">
        <v>308.43</v>
      </c>
      <c r="E1430" s="32">
        <v>-1.98</v>
      </c>
      <c r="F1430" s="32">
        <v>14.33</v>
      </c>
      <c r="G1430" s="23"/>
    </row>
    <row r="1431" spans="1:7" x14ac:dyDescent="0.3">
      <c r="A1431" s="22"/>
      <c r="B1431" s="31" t="s">
        <v>65</v>
      </c>
      <c r="C1431" s="24">
        <v>0</v>
      </c>
      <c r="D1431" s="32">
        <v>308.43</v>
      </c>
      <c r="E1431" s="33">
        <v>-1.98</v>
      </c>
      <c r="F1431" s="32">
        <v>14.33</v>
      </c>
      <c r="G1431" s="23"/>
    </row>
    <row r="1432" spans="1:7" x14ac:dyDescent="0.3">
      <c r="A1432" s="22"/>
      <c r="B1432" s="31" t="s">
        <v>66</v>
      </c>
      <c r="C1432" s="24">
        <v>6.8000000000000005E-2</v>
      </c>
      <c r="D1432" s="32">
        <v>308.43</v>
      </c>
      <c r="E1432" s="33">
        <v>-2.02</v>
      </c>
      <c r="F1432" s="32">
        <v>14.19</v>
      </c>
      <c r="G1432" s="23"/>
    </row>
    <row r="1433" spans="1:7" x14ac:dyDescent="0.3">
      <c r="A1433" s="22"/>
      <c r="B1433" s="31" t="s">
        <v>67</v>
      </c>
      <c r="C1433" s="24">
        <v>0</v>
      </c>
      <c r="D1433" s="32">
        <v>308.43</v>
      </c>
      <c r="E1433" s="32">
        <v>-1.98</v>
      </c>
      <c r="F1433" s="33">
        <v>14.33</v>
      </c>
      <c r="G1433" s="23"/>
    </row>
    <row r="1434" spans="1:7" x14ac:dyDescent="0.3">
      <c r="A1434" s="22"/>
      <c r="B1434" s="31" t="s">
        <v>68</v>
      </c>
      <c r="C1434" s="24">
        <v>6.8000000000000005E-2</v>
      </c>
      <c r="D1434" s="32">
        <v>308.43</v>
      </c>
      <c r="E1434" s="32">
        <v>-2.02</v>
      </c>
      <c r="F1434" s="33">
        <v>14.19</v>
      </c>
      <c r="G1434" s="23"/>
    </row>
    <row r="1435" spans="1:7" x14ac:dyDescent="0.3">
      <c r="A1435" s="22">
        <v>180</v>
      </c>
      <c r="B1435" s="31">
        <v>172</v>
      </c>
      <c r="C1435" s="24">
        <v>0</v>
      </c>
      <c r="D1435" s="32">
        <v>308.43</v>
      </c>
      <c r="E1435" s="32">
        <v>-2.42</v>
      </c>
      <c r="F1435" s="32">
        <v>14.19</v>
      </c>
      <c r="G1435" s="23" t="s">
        <v>369</v>
      </c>
    </row>
    <row r="1436" spans="1:7" x14ac:dyDescent="0.3">
      <c r="A1436" s="22"/>
      <c r="B1436" s="31">
        <v>173</v>
      </c>
      <c r="C1436" s="24">
        <v>6.8000000000000005E-2</v>
      </c>
      <c r="D1436" s="32">
        <v>308.43</v>
      </c>
      <c r="E1436" s="32">
        <v>-2.46</v>
      </c>
      <c r="F1436" s="32">
        <v>14.02</v>
      </c>
      <c r="G1436" s="23"/>
    </row>
    <row r="1437" spans="1:7" x14ac:dyDescent="0.3">
      <c r="A1437" s="22"/>
      <c r="B1437" s="31" t="s">
        <v>61</v>
      </c>
      <c r="C1437" s="24">
        <v>6.8000000000000005E-2</v>
      </c>
      <c r="D1437" s="33">
        <v>308.43</v>
      </c>
      <c r="E1437" s="32">
        <v>-2.46</v>
      </c>
      <c r="F1437" s="32">
        <v>14.02</v>
      </c>
      <c r="G1437" s="23"/>
    </row>
    <row r="1438" spans="1:7" x14ac:dyDescent="0.3">
      <c r="A1438" s="22"/>
      <c r="B1438" s="31" t="s">
        <v>62</v>
      </c>
      <c r="C1438" s="24">
        <v>0</v>
      </c>
      <c r="D1438" s="33">
        <v>308.43</v>
      </c>
      <c r="E1438" s="32">
        <v>-2.42</v>
      </c>
      <c r="F1438" s="32">
        <v>14.19</v>
      </c>
      <c r="G1438" s="23"/>
    </row>
    <row r="1439" spans="1:7" x14ac:dyDescent="0.3">
      <c r="A1439" s="22"/>
      <c r="B1439" s="31" t="s">
        <v>65</v>
      </c>
      <c r="C1439" s="24">
        <v>0</v>
      </c>
      <c r="D1439" s="32">
        <v>308.43</v>
      </c>
      <c r="E1439" s="33">
        <v>-2.42</v>
      </c>
      <c r="F1439" s="32">
        <v>14.19</v>
      </c>
      <c r="G1439" s="23"/>
    </row>
    <row r="1440" spans="1:7" x14ac:dyDescent="0.3">
      <c r="A1440" s="22"/>
      <c r="B1440" s="31" t="s">
        <v>66</v>
      </c>
      <c r="C1440" s="24">
        <v>6.8000000000000005E-2</v>
      </c>
      <c r="D1440" s="32">
        <v>308.43</v>
      </c>
      <c r="E1440" s="33">
        <v>-2.46</v>
      </c>
      <c r="F1440" s="32">
        <v>14.02</v>
      </c>
      <c r="G1440" s="23"/>
    </row>
    <row r="1441" spans="1:7" x14ac:dyDescent="0.3">
      <c r="A1441" s="22"/>
      <c r="B1441" s="31" t="s">
        <v>67</v>
      </c>
      <c r="C1441" s="24">
        <v>0</v>
      </c>
      <c r="D1441" s="32">
        <v>308.43</v>
      </c>
      <c r="E1441" s="32">
        <v>-2.42</v>
      </c>
      <c r="F1441" s="33">
        <v>14.19</v>
      </c>
      <c r="G1441" s="23"/>
    </row>
    <row r="1442" spans="1:7" x14ac:dyDescent="0.3">
      <c r="A1442" s="22"/>
      <c r="B1442" s="31" t="s">
        <v>68</v>
      </c>
      <c r="C1442" s="24">
        <v>6.8000000000000005E-2</v>
      </c>
      <c r="D1442" s="32">
        <v>308.43</v>
      </c>
      <c r="E1442" s="32">
        <v>-2.46</v>
      </c>
      <c r="F1442" s="33">
        <v>14.02</v>
      </c>
      <c r="G1442" s="23"/>
    </row>
    <row r="1443" spans="1:7" x14ac:dyDescent="0.3">
      <c r="A1443" s="22">
        <v>181</v>
      </c>
      <c r="B1443" s="31">
        <v>173</v>
      </c>
      <c r="C1443" s="24">
        <v>0</v>
      </c>
      <c r="D1443" s="32">
        <v>308.43</v>
      </c>
      <c r="E1443" s="32">
        <v>-2.86</v>
      </c>
      <c r="F1443" s="32">
        <v>14.02</v>
      </c>
      <c r="G1443" s="23" t="s">
        <v>369</v>
      </c>
    </row>
    <row r="1444" spans="1:7" x14ac:dyDescent="0.3">
      <c r="A1444" s="22"/>
      <c r="B1444" s="31">
        <v>174</v>
      </c>
      <c r="C1444" s="24">
        <v>6.8000000000000005E-2</v>
      </c>
      <c r="D1444" s="32">
        <v>308.43</v>
      </c>
      <c r="E1444" s="32">
        <v>-2.91</v>
      </c>
      <c r="F1444" s="32">
        <v>13.83</v>
      </c>
      <c r="G1444" s="23"/>
    </row>
    <row r="1445" spans="1:7" x14ac:dyDescent="0.3">
      <c r="A1445" s="22"/>
      <c r="B1445" s="31" t="s">
        <v>61</v>
      </c>
      <c r="C1445" s="24">
        <v>6.8000000000000005E-2</v>
      </c>
      <c r="D1445" s="33">
        <v>308.43</v>
      </c>
      <c r="E1445" s="32">
        <v>-2.91</v>
      </c>
      <c r="F1445" s="32">
        <v>13.83</v>
      </c>
      <c r="G1445" s="23"/>
    </row>
    <row r="1446" spans="1:7" x14ac:dyDescent="0.3">
      <c r="A1446" s="22"/>
      <c r="B1446" s="31" t="s">
        <v>62</v>
      </c>
      <c r="C1446" s="24">
        <v>0</v>
      </c>
      <c r="D1446" s="33">
        <v>308.43</v>
      </c>
      <c r="E1446" s="32">
        <v>-2.86</v>
      </c>
      <c r="F1446" s="32">
        <v>14.02</v>
      </c>
      <c r="G1446" s="23"/>
    </row>
    <row r="1447" spans="1:7" x14ac:dyDescent="0.3">
      <c r="A1447" s="22"/>
      <c r="B1447" s="31" t="s">
        <v>65</v>
      </c>
      <c r="C1447" s="24">
        <v>0</v>
      </c>
      <c r="D1447" s="32">
        <v>308.43</v>
      </c>
      <c r="E1447" s="33">
        <v>-2.86</v>
      </c>
      <c r="F1447" s="32">
        <v>14.02</v>
      </c>
      <c r="G1447" s="23"/>
    </row>
    <row r="1448" spans="1:7" x14ac:dyDescent="0.3">
      <c r="A1448" s="22"/>
      <c r="B1448" s="31" t="s">
        <v>66</v>
      </c>
      <c r="C1448" s="24">
        <v>6.8000000000000005E-2</v>
      </c>
      <c r="D1448" s="32">
        <v>308.43</v>
      </c>
      <c r="E1448" s="33">
        <v>-2.91</v>
      </c>
      <c r="F1448" s="32">
        <v>13.83</v>
      </c>
      <c r="G1448" s="23"/>
    </row>
    <row r="1449" spans="1:7" x14ac:dyDescent="0.3">
      <c r="A1449" s="22"/>
      <c r="B1449" s="31" t="s">
        <v>67</v>
      </c>
      <c r="C1449" s="24">
        <v>0</v>
      </c>
      <c r="D1449" s="32">
        <v>308.43</v>
      </c>
      <c r="E1449" s="32">
        <v>-2.86</v>
      </c>
      <c r="F1449" s="33">
        <v>14.02</v>
      </c>
      <c r="G1449" s="23"/>
    </row>
    <row r="1450" spans="1:7" x14ac:dyDescent="0.3">
      <c r="A1450" s="22"/>
      <c r="B1450" s="31" t="s">
        <v>68</v>
      </c>
      <c r="C1450" s="24">
        <v>6.8000000000000005E-2</v>
      </c>
      <c r="D1450" s="32">
        <v>308.43</v>
      </c>
      <c r="E1450" s="32">
        <v>-2.91</v>
      </c>
      <c r="F1450" s="33">
        <v>13.83</v>
      </c>
      <c r="G1450" s="23"/>
    </row>
    <row r="1451" spans="1:7" x14ac:dyDescent="0.3">
      <c r="A1451" s="22">
        <v>182</v>
      </c>
      <c r="B1451" s="31">
        <v>174</v>
      </c>
      <c r="C1451" s="24">
        <v>0</v>
      </c>
      <c r="D1451" s="32">
        <v>308.43</v>
      </c>
      <c r="E1451" s="32">
        <v>-3.31</v>
      </c>
      <c r="F1451" s="32">
        <v>13.83</v>
      </c>
      <c r="G1451" s="23" t="s">
        <v>369</v>
      </c>
    </row>
    <row r="1452" spans="1:7" x14ac:dyDescent="0.3">
      <c r="A1452" s="22"/>
      <c r="B1452" s="31">
        <v>175</v>
      </c>
      <c r="C1452" s="24">
        <v>6.8000000000000005E-2</v>
      </c>
      <c r="D1452" s="32">
        <v>308.43</v>
      </c>
      <c r="E1452" s="32">
        <v>-3.35</v>
      </c>
      <c r="F1452" s="32">
        <v>13.6</v>
      </c>
      <c r="G1452" s="23"/>
    </row>
    <row r="1453" spans="1:7" x14ac:dyDescent="0.3">
      <c r="A1453" s="22"/>
      <c r="B1453" s="31" t="s">
        <v>61</v>
      </c>
      <c r="C1453" s="24">
        <v>6.8000000000000005E-2</v>
      </c>
      <c r="D1453" s="33">
        <v>308.43</v>
      </c>
      <c r="E1453" s="32">
        <v>-3.35</v>
      </c>
      <c r="F1453" s="32">
        <v>13.6</v>
      </c>
      <c r="G1453" s="23"/>
    </row>
    <row r="1454" spans="1:7" x14ac:dyDescent="0.3">
      <c r="A1454" s="22"/>
      <c r="B1454" s="31" t="s">
        <v>62</v>
      </c>
      <c r="C1454" s="24">
        <v>0</v>
      </c>
      <c r="D1454" s="33">
        <v>308.43</v>
      </c>
      <c r="E1454" s="32">
        <v>-3.31</v>
      </c>
      <c r="F1454" s="32">
        <v>13.83</v>
      </c>
      <c r="G1454" s="23"/>
    </row>
    <row r="1455" spans="1:7" x14ac:dyDescent="0.3">
      <c r="A1455" s="22"/>
      <c r="B1455" s="31" t="s">
        <v>65</v>
      </c>
      <c r="C1455" s="24">
        <v>0</v>
      </c>
      <c r="D1455" s="32">
        <v>308.43</v>
      </c>
      <c r="E1455" s="33">
        <v>-3.31</v>
      </c>
      <c r="F1455" s="32">
        <v>13.83</v>
      </c>
      <c r="G1455" s="23"/>
    </row>
    <row r="1456" spans="1:7" x14ac:dyDescent="0.3">
      <c r="A1456" s="22"/>
      <c r="B1456" s="31" t="s">
        <v>66</v>
      </c>
      <c r="C1456" s="24">
        <v>6.8000000000000005E-2</v>
      </c>
      <c r="D1456" s="32">
        <v>308.43</v>
      </c>
      <c r="E1456" s="33">
        <v>-3.35</v>
      </c>
      <c r="F1456" s="32">
        <v>13.6</v>
      </c>
      <c r="G1456" s="23"/>
    </row>
    <row r="1457" spans="1:7" x14ac:dyDescent="0.3">
      <c r="A1457" s="22"/>
      <c r="B1457" s="31" t="s">
        <v>67</v>
      </c>
      <c r="C1457" s="24">
        <v>0</v>
      </c>
      <c r="D1457" s="32">
        <v>308.43</v>
      </c>
      <c r="E1457" s="32">
        <v>-3.31</v>
      </c>
      <c r="F1457" s="33">
        <v>13.83</v>
      </c>
      <c r="G1457" s="23"/>
    </row>
    <row r="1458" spans="1:7" x14ac:dyDescent="0.3">
      <c r="A1458" s="22"/>
      <c r="B1458" s="31" t="s">
        <v>68</v>
      </c>
      <c r="C1458" s="24">
        <v>6.8000000000000005E-2</v>
      </c>
      <c r="D1458" s="32">
        <v>308.43</v>
      </c>
      <c r="E1458" s="32">
        <v>-3.35</v>
      </c>
      <c r="F1458" s="33">
        <v>13.6</v>
      </c>
      <c r="G1458" s="23"/>
    </row>
    <row r="1459" spans="1:7" x14ac:dyDescent="0.3">
      <c r="A1459" s="22">
        <v>183</v>
      </c>
      <c r="B1459" s="31">
        <v>175</v>
      </c>
      <c r="C1459" s="24">
        <v>0</v>
      </c>
      <c r="D1459" s="32">
        <v>308.43</v>
      </c>
      <c r="E1459" s="32">
        <v>-3.75</v>
      </c>
      <c r="F1459" s="32">
        <v>13.6</v>
      </c>
      <c r="G1459" s="23" t="s">
        <v>369</v>
      </c>
    </row>
    <row r="1460" spans="1:7" x14ac:dyDescent="0.3">
      <c r="A1460" s="22"/>
      <c r="B1460" s="31">
        <v>176</v>
      </c>
      <c r="C1460" s="24">
        <v>6.8000000000000005E-2</v>
      </c>
      <c r="D1460" s="32">
        <v>308.43</v>
      </c>
      <c r="E1460" s="32">
        <v>-3.8</v>
      </c>
      <c r="F1460" s="32">
        <v>13.34</v>
      </c>
      <c r="G1460" s="23"/>
    </row>
    <row r="1461" spans="1:7" x14ac:dyDescent="0.3">
      <c r="A1461" s="22"/>
      <c r="B1461" s="31" t="s">
        <v>61</v>
      </c>
      <c r="C1461" s="24">
        <v>6.8000000000000005E-2</v>
      </c>
      <c r="D1461" s="33">
        <v>308.43</v>
      </c>
      <c r="E1461" s="32">
        <v>-3.8</v>
      </c>
      <c r="F1461" s="32">
        <v>13.34</v>
      </c>
      <c r="G1461" s="23"/>
    </row>
    <row r="1462" spans="1:7" x14ac:dyDescent="0.3">
      <c r="A1462" s="22"/>
      <c r="B1462" s="31" t="s">
        <v>62</v>
      </c>
      <c r="C1462" s="24">
        <v>0</v>
      </c>
      <c r="D1462" s="33">
        <v>308.43</v>
      </c>
      <c r="E1462" s="32">
        <v>-3.75</v>
      </c>
      <c r="F1462" s="32">
        <v>13.6</v>
      </c>
      <c r="G1462" s="23"/>
    </row>
    <row r="1463" spans="1:7" x14ac:dyDescent="0.3">
      <c r="A1463" s="22"/>
      <c r="B1463" s="31" t="s">
        <v>65</v>
      </c>
      <c r="C1463" s="24">
        <v>0</v>
      </c>
      <c r="D1463" s="32">
        <v>308.43</v>
      </c>
      <c r="E1463" s="33">
        <v>-3.75</v>
      </c>
      <c r="F1463" s="32">
        <v>13.6</v>
      </c>
      <c r="G1463" s="23"/>
    </row>
    <row r="1464" spans="1:7" x14ac:dyDescent="0.3">
      <c r="A1464" s="22"/>
      <c r="B1464" s="31" t="s">
        <v>66</v>
      </c>
      <c r="C1464" s="24">
        <v>6.8000000000000005E-2</v>
      </c>
      <c r="D1464" s="32">
        <v>308.43</v>
      </c>
      <c r="E1464" s="33">
        <v>-3.8</v>
      </c>
      <c r="F1464" s="32">
        <v>13.34</v>
      </c>
      <c r="G1464" s="23"/>
    </row>
    <row r="1465" spans="1:7" x14ac:dyDescent="0.3">
      <c r="A1465" s="22"/>
      <c r="B1465" s="31" t="s">
        <v>67</v>
      </c>
      <c r="C1465" s="24">
        <v>0</v>
      </c>
      <c r="D1465" s="32">
        <v>308.43</v>
      </c>
      <c r="E1465" s="32">
        <v>-3.75</v>
      </c>
      <c r="F1465" s="33">
        <v>13.6</v>
      </c>
      <c r="G1465" s="23"/>
    </row>
    <row r="1466" spans="1:7" x14ac:dyDescent="0.3">
      <c r="A1466" s="22"/>
      <c r="B1466" s="31" t="s">
        <v>68</v>
      </c>
      <c r="C1466" s="24">
        <v>6.8000000000000005E-2</v>
      </c>
      <c r="D1466" s="32">
        <v>308.43</v>
      </c>
      <c r="E1466" s="32">
        <v>-3.8</v>
      </c>
      <c r="F1466" s="33">
        <v>13.34</v>
      </c>
      <c r="G1466" s="23"/>
    </row>
    <row r="1467" spans="1:7" x14ac:dyDescent="0.3">
      <c r="A1467" s="22">
        <v>184</v>
      </c>
      <c r="B1467" s="31">
        <v>176</v>
      </c>
      <c r="C1467" s="24">
        <v>0</v>
      </c>
      <c r="D1467" s="32">
        <v>308.43</v>
      </c>
      <c r="E1467" s="32">
        <v>-4.1900000000000004</v>
      </c>
      <c r="F1467" s="32">
        <v>13.34</v>
      </c>
      <c r="G1467" s="23" t="s">
        <v>369</v>
      </c>
    </row>
    <row r="1468" spans="1:7" x14ac:dyDescent="0.3">
      <c r="A1468" s="22"/>
      <c r="B1468" s="31">
        <v>177</v>
      </c>
      <c r="C1468" s="24">
        <v>6.8000000000000005E-2</v>
      </c>
      <c r="D1468" s="32">
        <v>308.43</v>
      </c>
      <c r="E1468" s="32">
        <v>-4.24</v>
      </c>
      <c r="F1468" s="32">
        <v>13.05</v>
      </c>
      <c r="G1468" s="23"/>
    </row>
    <row r="1469" spans="1:7" x14ac:dyDescent="0.3">
      <c r="A1469" s="22"/>
      <c r="B1469" s="31" t="s">
        <v>61</v>
      </c>
      <c r="C1469" s="24">
        <v>6.8000000000000005E-2</v>
      </c>
      <c r="D1469" s="33">
        <v>308.43</v>
      </c>
      <c r="E1469" s="32">
        <v>-4.24</v>
      </c>
      <c r="F1469" s="32">
        <v>13.05</v>
      </c>
      <c r="G1469" s="23"/>
    </row>
    <row r="1470" spans="1:7" x14ac:dyDescent="0.3">
      <c r="A1470" s="22"/>
      <c r="B1470" s="31" t="s">
        <v>62</v>
      </c>
      <c r="C1470" s="24">
        <v>0</v>
      </c>
      <c r="D1470" s="33">
        <v>308.43</v>
      </c>
      <c r="E1470" s="32">
        <v>-4.1900000000000004</v>
      </c>
      <c r="F1470" s="32">
        <v>13.34</v>
      </c>
      <c r="G1470" s="23"/>
    </row>
    <row r="1471" spans="1:7" x14ac:dyDescent="0.3">
      <c r="A1471" s="22"/>
      <c r="B1471" s="31" t="s">
        <v>65</v>
      </c>
      <c r="C1471" s="24">
        <v>0</v>
      </c>
      <c r="D1471" s="32">
        <v>308.43</v>
      </c>
      <c r="E1471" s="33">
        <v>-4.1900000000000004</v>
      </c>
      <c r="F1471" s="32">
        <v>13.34</v>
      </c>
      <c r="G1471" s="23"/>
    </row>
    <row r="1472" spans="1:7" x14ac:dyDescent="0.3">
      <c r="A1472" s="22"/>
      <c r="B1472" s="31" t="s">
        <v>66</v>
      </c>
      <c r="C1472" s="24">
        <v>6.8000000000000005E-2</v>
      </c>
      <c r="D1472" s="32">
        <v>308.43</v>
      </c>
      <c r="E1472" s="33">
        <v>-4.24</v>
      </c>
      <c r="F1472" s="32">
        <v>13.05</v>
      </c>
      <c r="G1472" s="23"/>
    </row>
    <row r="1473" spans="1:7" x14ac:dyDescent="0.3">
      <c r="A1473" s="22"/>
      <c r="B1473" s="31" t="s">
        <v>67</v>
      </c>
      <c r="C1473" s="24">
        <v>0</v>
      </c>
      <c r="D1473" s="32">
        <v>308.43</v>
      </c>
      <c r="E1473" s="32">
        <v>-4.1900000000000004</v>
      </c>
      <c r="F1473" s="33">
        <v>13.34</v>
      </c>
      <c r="G1473" s="23"/>
    </row>
    <row r="1474" spans="1:7" x14ac:dyDescent="0.3">
      <c r="A1474" s="22"/>
      <c r="B1474" s="31" t="s">
        <v>68</v>
      </c>
      <c r="C1474" s="24">
        <v>6.8000000000000005E-2</v>
      </c>
      <c r="D1474" s="32">
        <v>308.43</v>
      </c>
      <c r="E1474" s="32">
        <v>-4.24</v>
      </c>
      <c r="F1474" s="33">
        <v>13.05</v>
      </c>
      <c r="G1474" s="23"/>
    </row>
    <row r="1475" spans="1:7" x14ac:dyDescent="0.3">
      <c r="A1475" s="22">
        <v>185</v>
      </c>
      <c r="B1475" s="31">
        <v>177</v>
      </c>
      <c r="C1475" s="24">
        <v>0</v>
      </c>
      <c r="D1475" s="32">
        <v>308.43</v>
      </c>
      <c r="E1475" s="32">
        <v>-4.6399999999999997</v>
      </c>
      <c r="F1475" s="32">
        <v>13.05</v>
      </c>
      <c r="G1475" s="23" t="s">
        <v>369</v>
      </c>
    </row>
    <row r="1476" spans="1:7" x14ac:dyDescent="0.3">
      <c r="A1476" s="22"/>
      <c r="B1476" s="31">
        <v>178</v>
      </c>
      <c r="C1476" s="24">
        <v>6.8000000000000005E-2</v>
      </c>
      <c r="D1476" s="32">
        <v>308.43</v>
      </c>
      <c r="E1476" s="32">
        <v>-4.68</v>
      </c>
      <c r="F1476" s="32">
        <v>12.74</v>
      </c>
      <c r="G1476" s="23"/>
    </row>
    <row r="1477" spans="1:7" x14ac:dyDescent="0.3">
      <c r="A1477" s="22"/>
      <c r="B1477" s="31" t="s">
        <v>61</v>
      </c>
      <c r="C1477" s="24">
        <v>6.8000000000000005E-2</v>
      </c>
      <c r="D1477" s="33">
        <v>308.43</v>
      </c>
      <c r="E1477" s="32">
        <v>-4.68</v>
      </c>
      <c r="F1477" s="32">
        <v>12.74</v>
      </c>
      <c r="G1477" s="23"/>
    </row>
    <row r="1478" spans="1:7" x14ac:dyDescent="0.3">
      <c r="A1478" s="22"/>
      <c r="B1478" s="31" t="s">
        <v>62</v>
      </c>
      <c r="C1478" s="24">
        <v>0</v>
      </c>
      <c r="D1478" s="33">
        <v>308.43</v>
      </c>
      <c r="E1478" s="32">
        <v>-4.6399999999999997</v>
      </c>
      <c r="F1478" s="32">
        <v>13.05</v>
      </c>
      <c r="G1478" s="23"/>
    </row>
    <row r="1479" spans="1:7" x14ac:dyDescent="0.3">
      <c r="A1479" s="22"/>
      <c r="B1479" s="31" t="s">
        <v>65</v>
      </c>
      <c r="C1479" s="24">
        <v>0</v>
      </c>
      <c r="D1479" s="32">
        <v>308.43</v>
      </c>
      <c r="E1479" s="33">
        <v>-4.6399999999999997</v>
      </c>
      <c r="F1479" s="32">
        <v>13.05</v>
      </c>
      <c r="G1479" s="23"/>
    </row>
    <row r="1480" spans="1:7" x14ac:dyDescent="0.3">
      <c r="A1480" s="22"/>
      <c r="B1480" s="31" t="s">
        <v>66</v>
      </c>
      <c r="C1480" s="24">
        <v>6.8000000000000005E-2</v>
      </c>
      <c r="D1480" s="32">
        <v>308.43</v>
      </c>
      <c r="E1480" s="33">
        <v>-4.68</v>
      </c>
      <c r="F1480" s="32">
        <v>12.74</v>
      </c>
      <c r="G1480" s="23"/>
    </row>
    <row r="1481" spans="1:7" x14ac:dyDescent="0.3">
      <c r="A1481" s="22"/>
      <c r="B1481" s="31" t="s">
        <v>67</v>
      </c>
      <c r="C1481" s="24">
        <v>0</v>
      </c>
      <c r="D1481" s="32">
        <v>308.43</v>
      </c>
      <c r="E1481" s="32">
        <v>-4.6399999999999997</v>
      </c>
      <c r="F1481" s="33">
        <v>13.05</v>
      </c>
      <c r="G1481" s="23"/>
    </row>
    <row r="1482" spans="1:7" x14ac:dyDescent="0.3">
      <c r="A1482" s="22"/>
      <c r="B1482" s="31" t="s">
        <v>68</v>
      </c>
      <c r="C1482" s="24">
        <v>6.8000000000000005E-2</v>
      </c>
      <c r="D1482" s="32">
        <v>308.43</v>
      </c>
      <c r="E1482" s="32">
        <v>-4.68</v>
      </c>
      <c r="F1482" s="33">
        <v>12.74</v>
      </c>
      <c r="G1482" s="23"/>
    </row>
    <row r="1483" spans="1:7" x14ac:dyDescent="0.3">
      <c r="A1483" s="22">
        <v>186</v>
      </c>
      <c r="B1483" s="31">
        <v>178</v>
      </c>
      <c r="C1483" s="24">
        <v>0</v>
      </c>
      <c r="D1483" s="32">
        <v>308.43</v>
      </c>
      <c r="E1483" s="32">
        <v>-5.08</v>
      </c>
      <c r="F1483" s="32">
        <v>12.74</v>
      </c>
      <c r="G1483" s="23" t="s">
        <v>369</v>
      </c>
    </row>
    <row r="1484" spans="1:7" x14ac:dyDescent="0.3">
      <c r="A1484" s="22"/>
      <c r="B1484" s="31">
        <v>179</v>
      </c>
      <c r="C1484" s="24">
        <v>6.8000000000000005E-2</v>
      </c>
      <c r="D1484" s="32">
        <v>308.43</v>
      </c>
      <c r="E1484" s="32">
        <v>-5.13</v>
      </c>
      <c r="F1484" s="32">
        <v>12.39</v>
      </c>
      <c r="G1484" s="23"/>
    </row>
    <row r="1485" spans="1:7" x14ac:dyDescent="0.3">
      <c r="A1485" s="22"/>
      <c r="B1485" s="31" t="s">
        <v>61</v>
      </c>
      <c r="C1485" s="24">
        <v>6.8000000000000005E-2</v>
      </c>
      <c r="D1485" s="33">
        <v>308.43</v>
      </c>
      <c r="E1485" s="32">
        <v>-5.13</v>
      </c>
      <c r="F1485" s="32">
        <v>12.39</v>
      </c>
      <c r="G1485" s="23"/>
    </row>
    <row r="1486" spans="1:7" x14ac:dyDescent="0.3">
      <c r="A1486" s="22"/>
      <c r="B1486" s="31" t="s">
        <v>62</v>
      </c>
      <c r="C1486" s="24">
        <v>0</v>
      </c>
      <c r="D1486" s="33">
        <v>308.43</v>
      </c>
      <c r="E1486" s="32">
        <v>-5.08</v>
      </c>
      <c r="F1486" s="32">
        <v>12.74</v>
      </c>
      <c r="G1486" s="23"/>
    </row>
    <row r="1487" spans="1:7" x14ac:dyDescent="0.3">
      <c r="A1487" s="22"/>
      <c r="B1487" s="31" t="s">
        <v>65</v>
      </c>
      <c r="C1487" s="24">
        <v>0</v>
      </c>
      <c r="D1487" s="32">
        <v>308.43</v>
      </c>
      <c r="E1487" s="33">
        <v>-5.08</v>
      </c>
      <c r="F1487" s="32">
        <v>12.74</v>
      </c>
      <c r="G1487" s="23"/>
    </row>
    <row r="1488" spans="1:7" x14ac:dyDescent="0.3">
      <c r="A1488" s="22"/>
      <c r="B1488" s="31" t="s">
        <v>66</v>
      </c>
      <c r="C1488" s="24">
        <v>6.8000000000000005E-2</v>
      </c>
      <c r="D1488" s="32">
        <v>308.43</v>
      </c>
      <c r="E1488" s="33">
        <v>-5.13</v>
      </c>
      <c r="F1488" s="32">
        <v>12.39</v>
      </c>
      <c r="G1488" s="23"/>
    </row>
    <row r="1489" spans="1:7" x14ac:dyDescent="0.3">
      <c r="A1489" s="22"/>
      <c r="B1489" s="31" t="s">
        <v>67</v>
      </c>
      <c r="C1489" s="24">
        <v>0</v>
      </c>
      <c r="D1489" s="32">
        <v>308.43</v>
      </c>
      <c r="E1489" s="32">
        <v>-5.08</v>
      </c>
      <c r="F1489" s="33">
        <v>12.74</v>
      </c>
      <c r="G1489" s="23"/>
    </row>
    <row r="1490" spans="1:7" x14ac:dyDescent="0.3">
      <c r="A1490" s="22"/>
      <c r="B1490" s="31" t="s">
        <v>68</v>
      </c>
      <c r="C1490" s="24">
        <v>6.8000000000000005E-2</v>
      </c>
      <c r="D1490" s="32">
        <v>308.43</v>
      </c>
      <c r="E1490" s="32">
        <v>-5.13</v>
      </c>
      <c r="F1490" s="33">
        <v>12.39</v>
      </c>
      <c r="G1490" s="23"/>
    </row>
    <row r="1491" spans="1:7" x14ac:dyDescent="0.3">
      <c r="A1491" s="22">
        <v>187</v>
      </c>
      <c r="B1491" s="31">
        <v>179</v>
      </c>
      <c r="C1491" s="24">
        <v>0</v>
      </c>
      <c r="D1491" s="32">
        <v>308.43</v>
      </c>
      <c r="E1491" s="32">
        <v>-5.52</v>
      </c>
      <c r="F1491" s="32">
        <v>12.39</v>
      </c>
      <c r="G1491" s="23" t="s">
        <v>369</v>
      </c>
    </row>
    <row r="1492" spans="1:7" x14ac:dyDescent="0.3">
      <c r="A1492" s="22"/>
      <c r="B1492" s="31">
        <v>180</v>
      </c>
      <c r="C1492" s="24">
        <v>6.8000000000000005E-2</v>
      </c>
      <c r="D1492" s="32">
        <v>308.44</v>
      </c>
      <c r="E1492" s="32">
        <v>-5.57</v>
      </c>
      <c r="F1492" s="32">
        <v>12.01</v>
      </c>
      <c r="G1492" s="23"/>
    </row>
    <row r="1493" spans="1:7" x14ac:dyDescent="0.3">
      <c r="A1493" s="22"/>
      <c r="B1493" s="31" t="s">
        <v>61</v>
      </c>
      <c r="C1493" s="24">
        <v>6.8000000000000005E-2</v>
      </c>
      <c r="D1493" s="33">
        <v>308.44</v>
      </c>
      <c r="E1493" s="32">
        <v>-5.57</v>
      </c>
      <c r="F1493" s="32">
        <v>12.01</v>
      </c>
      <c r="G1493" s="23"/>
    </row>
    <row r="1494" spans="1:7" x14ac:dyDescent="0.3">
      <c r="A1494" s="22"/>
      <c r="B1494" s="31" t="s">
        <v>62</v>
      </c>
      <c r="C1494" s="24">
        <v>0</v>
      </c>
      <c r="D1494" s="33">
        <v>308.43</v>
      </c>
      <c r="E1494" s="32">
        <v>-5.52</v>
      </c>
      <c r="F1494" s="32">
        <v>12.39</v>
      </c>
      <c r="G1494" s="23"/>
    </row>
    <row r="1495" spans="1:7" x14ac:dyDescent="0.3">
      <c r="A1495" s="22"/>
      <c r="B1495" s="31" t="s">
        <v>65</v>
      </c>
      <c r="C1495" s="24">
        <v>0</v>
      </c>
      <c r="D1495" s="32">
        <v>308.43</v>
      </c>
      <c r="E1495" s="33">
        <v>-5.52</v>
      </c>
      <c r="F1495" s="32">
        <v>12.39</v>
      </c>
      <c r="G1495" s="23"/>
    </row>
    <row r="1496" spans="1:7" x14ac:dyDescent="0.3">
      <c r="A1496" s="22"/>
      <c r="B1496" s="31" t="s">
        <v>66</v>
      </c>
      <c r="C1496" s="24">
        <v>6.8000000000000005E-2</v>
      </c>
      <c r="D1496" s="32">
        <v>308.44</v>
      </c>
      <c r="E1496" s="33">
        <v>-5.57</v>
      </c>
      <c r="F1496" s="32">
        <v>12.01</v>
      </c>
      <c r="G1496" s="23"/>
    </row>
    <row r="1497" spans="1:7" x14ac:dyDescent="0.3">
      <c r="A1497" s="22"/>
      <c r="B1497" s="31" t="s">
        <v>67</v>
      </c>
      <c r="C1497" s="24">
        <v>0</v>
      </c>
      <c r="D1497" s="32">
        <v>308.43</v>
      </c>
      <c r="E1497" s="32">
        <v>-5.52</v>
      </c>
      <c r="F1497" s="33">
        <v>12.39</v>
      </c>
      <c r="G1497" s="23"/>
    </row>
    <row r="1498" spans="1:7" x14ac:dyDescent="0.3">
      <c r="A1498" s="22"/>
      <c r="B1498" s="31" t="s">
        <v>68</v>
      </c>
      <c r="C1498" s="24">
        <v>6.8000000000000005E-2</v>
      </c>
      <c r="D1498" s="32">
        <v>308.44</v>
      </c>
      <c r="E1498" s="32">
        <v>-5.57</v>
      </c>
      <c r="F1498" s="33">
        <v>12.01</v>
      </c>
      <c r="G1498" s="23"/>
    </row>
    <row r="1499" spans="1:7" x14ac:dyDescent="0.3">
      <c r="A1499" s="22">
        <v>188</v>
      </c>
      <c r="B1499" s="31">
        <v>180</v>
      </c>
      <c r="C1499" s="24">
        <v>0</v>
      </c>
      <c r="D1499" s="32">
        <v>308.44</v>
      </c>
      <c r="E1499" s="32">
        <v>-5.96</v>
      </c>
      <c r="F1499" s="32">
        <v>12.01</v>
      </c>
      <c r="G1499" s="23" t="s">
        <v>369</v>
      </c>
    </row>
    <row r="1500" spans="1:7" x14ac:dyDescent="0.3">
      <c r="A1500" s="22"/>
      <c r="B1500" s="31">
        <v>181</v>
      </c>
      <c r="C1500" s="24">
        <v>6.8000000000000005E-2</v>
      </c>
      <c r="D1500" s="32">
        <v>308.44</v>
      </c>
      <c r="E1500" s="32">
        <v>-6.01</v>
      </c>
      <c r="F1500" s="32">
        <v>11.6</v>
      </c>
      <c r="G1500" s="23"/>
    </row>
    <row r="1501" spans="1:7" x14ac:dyDescent="0.3">
      <c r="A1501" s="22"/>
      <c r="B1501" s="31" t="s">
        <v>61</v>
      </c>
      <c r="C1501" s="24">
        <v>6.8000000000000005E-2</v>
      </c>
      <c r="D1501" s="33">
        <v>308.44</v>
      </c>
      <c r="E1501" s="32">
        <v>-6.01</v>
      </c>
      <c r="F1501" s="32">
        <v>11.6</v>
      </c>
      <c r="G1501" s="23"/>
    </row>
    <row r="1502" spans="1:7" x14ac:dyDescent="0.3">
      <c r="A1502" s="22"/>
      <c r="B1502" s="31" t="s">
        <v>62</v>
      </c>
      <c r="C1502" s="24">
        <v>0</v>
      </c>
      <c r="D1502" s="33">
        <v>308.44</v>
      </c>
      <c r="E1502" s="32">
        <v>-5.96</v>
      </c>
      <c r="F1502" s="32">
        <v>12.01</v>
      </c>
      <c r="G1502" s="23"/>
    </row>
    <row r="1503" spans="1:7" x14ac:dyDescent="0.3">
      <c r="A1503" s="22"/>
      <c r="B1503" s="31" t="s">
        <v>65</v>
      </c>
      <c r="C1503" s="24">
        <v>0</v>
      </c>
      <c r="D1503" s="32">
        <v>308.44</v>
      </c>
      <c r="E1503" s="33">
        <v>-5.96</v>
      </c>
      <c r="F1503" s="32">
        <v>12.01</v>
      </c>
      <c r="G1503" s="23"/>
    </row>
    <row r="1504" spans="1:7" x14ac:dyDescent="0.3">
      <c r="A1504" s="22"/>
      <c r="B1504" s="31" t="s">
        <v>66</v>
      </c>
      <c r="C1504" s="24">
        <v>6.8000000000000005E-2</v>
      </c>
      <c r="D1504" s="32">
        <v>308.44</v>
      </c>
      <c r="E1504" s="33">
        <v>-6.01</v>
      </c>
      <c r="F1504" s="32">
        <v>11.6</v>
      </c>
      <c r="G1504" s="23"/>
    </row>
    <row r="1505" spans="1:7" x14ac:dyDescent="0.3">
      <c r="A1505" s="22"/>
      <c r="B1505" s="31" t="s">
        <v>67</v>
      </c>
      <c r="C1505" s="24">
        <v>0</v>
      </c>
      <c r="D1505" s="32">
        <v>308.44</v>
      </c>
      <c r="E1505" s="32">
        <v>-5.96</v>
      </c>
      <c r="F1505" s="33">
        <v>12.01</v>
      </c>
      <c r="G1505" s="23"/>
    </row>
    <row r="1506" spans="1:7" x14ac:dyDescent="0.3">
      <c r="A1506" s="22"/>
      <c r="B1506" s="31" t="s">
        <v>68</v>
      </c>
      <c r="C1506" s="24">
        <v>6.8000000000000005E-2</v>
      </c>
      <c r="D1506" s="32">
        <v>308.44</v>
      </c>
      <c r="E1506" s="32">
        <v>-6.01</v>
      </c>
      <c r="F1506" s="33">
        <v>11.6</v>
      </c>
      <c r="G1506" s="23"/>
    </row>
    <row r="1507" spans="1:7" x14ac:dyDescent="0.3">
      <c r="A1507" s="22">
        <v>189</v>
      </c>
      <c r="B1507" s="31">
        <v>181</v>
      </c>
      <c r="C1507" s="24">
        <v>0</v>
      </c>
      <c r="D1507" s="32">
        <v>308.44</v>
      </c>
      <c r="E1507" s="32">
        <v>-6.4</v>
      </c>
      <c r="F1507" s="32">
        <v>11.6</v>
      </c>
      <c r="G1507" s="23" t="s">
        <v>369</v>
      </c>
    </row>
    <row r="1508" spans="1:7" x14ac:dyDescent="0.3">
      <c r="A1508" s="22"/>
      <c r="B1508" s="31">
        <v>182</v>
      </c>
      <c r="C1508" s="24">
        <v>6.8000000000000005E-2</v>
      </c>
      <c r="D1508" s="32">
        <v>308.44</v>
      </c>
      <c r="E1508" s="32">
        <v>-6.45</v>
      </c>
      <c r="F1508" s="32">
        <v>11.16</v>
      </c>
      <c r="G1508" s="23"/>
    </row>
    <row r="1509" spans="1:7" x14ac:dyDescent="0.3">
      <c r="A1509" s="22"/>
      <c r="B1509" s="31" t="s">
        <v>61</v>
      </c>
      <c r="C1509" s="24">
        <v>6.8000000000000005E-2</v>
      </c>
      <c r="D1509" s="33">
        <v>308.44</v>
      </c>
      <c r="E1509" s="32">
        <v>-6.45</v>
      </c>
      <c r="F1509" s="32">
        <v>11.16</v>
      </c>
      <c r="G1509" s="23"/>
    </row>
    <row r="1510" spans="1:7" x14ac:dyDescent="0.3">
      <c r="A1510" s="22"/>
      <c r="B1510" s="31" t="s">
        <v>62</v>
      </c>
      <c r="C1510" s="24">
        <v>0</v>
      </c>
      <c r="D1510" s="33">
        <v>308.44</v>
      </c>
      <c r="E1510" s="32">
        <v>-6.4</v>
      </c>
      <c r="F1510" s="32">
        <v>11.6</v>
      </c>
      <c r="G1510" s="23"/>
    </row>
    <row r="1511" spans="1:7" x14ac:dyDescent="0.3">
      <c r="A1511" s="22"/>
      <c r="B1511" s="31" t="s">
        <v>65</v>
      </c>
      <c r="C1511" s="24">
        <v>0</v>
      </c>
      <c r="D1511" s="32">
        <v>308.44</v>
      </c>
      <c r="E1511" s="33">
        <v>-6.4</v>
      </c>
      <c r="F1511" s="32">
        <v>11.6</v>
      </c>
      <c r="G1511" s="23"/>
    </row>
    <row r="1512" spans="1:7" x14ac:dyDescent="0.3">
      <c r="A1512" s="22"/>
      <c r="B1512" s="31" t="s">
        <v>66</v>
      </c>
      <c r="C1512" s="24">
        <v>6.8000000000000005E-2</v>
      </c>
      <c r="D1512" s="32">
        <v>308.44</v>
      </c>
      <c r="E1512" s="33">
        <v>-6.45</v>
      </c>
      <c r="F1512" s="32">
        <v>11.16</v>
      </c>
      <c r="G1512" s="23"/>
    </row>
    <row r="1513" spans="1:7" x14ac:dyDescent="0.3">
      <c r="A1513" s="22"/>
      <c r="B1513" s="31" t="s">
        <v>67</v>
      </c>
      <c r="C1513" s="24">
        <v>0</v>
      </c>
      <c r="D1513" s="32">
        <v>308.44</v>
      </c>
      <c r="E1513" s="32">
        <v>-6.4</v>
      </c>
      <c r="F1513" s="33">
        <v>11.6</v>
      </c>
      <c r="G1513" s="23"/>
    </row>
    <row r="1514" spans="1:7" x14ac:dyDescent="0.3">
      <c r="A1514" s="22"/>
      <c r="B1514" s="31" t="s">
        <v>68</v>
      </c>
      <c r="C1514" s="24">
        <v>6.8000000000000005E-2</v>
      </c>
      <c r="D1514" s="32">
        <v>308.44</v>
      </c>
      <c r="E1514" s="32">
        <v>-6.45</v>
      </c>
      <c r="F1514" s="33">
        <v>11.16</v>
      </c>
      <c r="G1514" s="23"/>
    </row>
    <row r="1515" spans="1:7" x14ac:dyDescent="0.3">
      <c r="A1515" s="22">
        <v>190</v>
      </c>
      <c r="B1515" s="31">
        <v>182</v>
      </c>
      <c r="C1515" s="24">
        <v>0</v>
      </c>
      <c r="D1515" s="32">
        <v>308.44</v>
      </c>
      <c r="E1515" s="32">
        <v>-6.84</v>
      </c>
      <c r="F1515" s="32">
        <v>11.16</v>
      </c>
      <c r="G1515" s="23" t="s">
        <v>369</v>
      </c>
    </row>
    <row r="1516" spans="1:7" x14ac:dyDescent="0.3">
      <c r="A1516" s="22"/>
      <c r="B1516" s="31">
        <v>183</v>
      </c>
      <c r="C1516" s="24">
        <v>6.8000000000000005E-2</v>
      </c>
      <c r="D1516" s="32">
        <v>308.44</v>
      </c>
      <c r="E1516" s="32">
        <v>-6.89</v>
      </c>
      <c r="F1516" s="32">
        <v>10.7</v>
      </c>
      <c r="G1516" s="23"/>
    </row>
    <row r="1517" spans="1:7" x14ac:dyDescent="0.3">
      <c r="A1517" s="22"/>
      <c r="B1517" s="31" t="s">
        <v>61</v>
      </c>
      <c r="C1517" s="24">
        <v>6.8000000000000005E-2</v>
      </c>
      <c r="D1517" s="33">
        <v>308.44</v>
      </c>
      <c r="E1517" s="32">
        <v>-6.89</v>
      </c>
      <c r="F1517" s="32">
        <v>10.7</v>
      </c>
      <c r="G1517" s="23"/>
    </row>
    <row r="1518" spans="1:7" x14ac:dyDescent="0.3">
      <c r="A1518" s="22"/>
      <c r="B1518" s="31" t="s">
        <v>62</v>
      </c>
      <c r="C1518" s="24">
        <v>0</v>
      </c>
      <c r="D1518" s="33">
        <v>308.44</v>
      </c>
      <c r="E1518" s="32">
        <v>-6.84</v>
      </c>
      <c r="F1518" s="32">
        <v>11.16</v>
      </c>
      <c r="G1518" s="23"/>
    </row>
    <row r="1519" spans="1:7" x14ac:dyDescent="0.3">
      <c r="A1519" s="22"/>
      <c r="B1519" s="31" t="s">
        <v>65</v>
      </c>
      <c r="C1519" s="24">
        <v>0</v>
      </c>
      <c r="D1519" s="32">
        <v>308.44</v>
      </c>
      <c r="E1519" s="33">
        <v>-6.84</v>
      </c>
      <c r="F1519" s="32">
        <v>11.16</v>
      </c>
      <c r="G1519" s="23"/>
    </row>
    <row r="1520" spans="1:7" x14ac:dyDescent="0.3">
      <c r="A1520" s="22"/>
      <c r="B1520" s="31" t="s">
        <v>66</v>
      </c>
      <c r="C1520" s="24">
        <v>6.8000000000000005E-2</v>
      </c>
      <c r="D1520" s="32">
        <v>308.44</v>
      </c>
      <c r="E1520" s="33">
        <v>-6.89</v>
      </c>
      <c r="F1520" s="32">
        <v>10.7</v>
      </c>
      <c r="G1520" s="23"/>
    </row>
    <row r="1521" spans="1:7" x14ac:dyDescent="0.3">
      <c r="A1521" s="22"/>
      <c r="B1521" s="31" t="s">
        <v>67</v>
      </c>
      <c r="C1521" s="24">
        <v>0</v>
      </c>
      <c r="D1521" s="32">
        <v>308.44</v>
      </c>
      <c r="E1521" s="32">
        <v>-6.84</v>
      </c>
      <c r="F1521" s="33">
        <v>11.16</v>
      </c>
      <c r="G1521" s="23"/>
    </row>
    <row r="1522" spans="1:7" x14ac:dyDescent="0.3">
      <c r="A1522" s="22"/>
      <c r="B1522" s="31" t="s">
        <v>68</v>
      </c>
      <c r="C1522" s="24">
        <v>6.8000000000000005E-2</v>
      </c>
      <c r="D1522" s="32">
        <v>308.44</v>
      </c>
      <c r="E1522" s="32">
        <v>-6.89</v>
      </c>
      <c r="F1522" s="33">
        <v>10.7</v>
      </c>
      <c r="G1522" s="23"/>
    </row>
    <row r="1523" spans="1:7" x14ac:dyDescent="0.3">
      <c r="A1523" s="22">
        <v>191</v>
      </c>
      <c r="B1523" s="31">
        <v>183</v>
      </c>
      <c r="C1523" s="24">
        <v>0</v>
      </c>
      <c r="D1523" s="32">
        <v>308.44</v>
      </c>
      <c r="E1523" s="32">
        <v>-7.27</v>
      </c>
      <c r="F1523" s="32">
        <v>10.7</v>
      </c>
      <c r="G1523" s="23" t="s">
        <v>369</v>
      </c>
    </row>
    <row r="1524" spans="1:7" x14ac:dyDescent="0.3">
      <c r="A1524" s="22"/>
      <c r="B1524" s="31">
        <v>184</v>
      </c>
      <c r="C1524" s="24">
        <v>6.8000000000000005E-2</v>
      </c>
      <c r="D1524" s="32">
        <v>308.44</v>
      </c>
      <c r="E1524" s="32">
        <v>-7.33</v>
      </c>
      <c r="F1524" s="32">
        <v>10.199999999999999</v>
      </c>
      <c r="G1524" s="23"/>
    </row>
    <row r="1525" spans="1:7" x14ac:dyDescent="0.3">
      <c r="A1525" s="22"/>
      <c r="B1525" s="31" t="s">
        <v>61</v>
      </c>
      <c r="C1525" s="24">
        <v>6.8000000000000005E-2</v>
      </c>
      <c r="D1525" s="33">
        <v>308.44</v>
      </c>
      <c r="E1525" s="32">
        <v>-7.33</v>
      </c>
      <c r="F1525" s="32">
        <v>10.199999999999999</v>
      </c>
      <c r="G1525" s="23"/>
    </row>
    <row r="1526" spans="1:7" x14ac:dyDescent="0.3">
      <c r="A1526" s="22"/>
      <c r="B1526" s="31" t="s">
        <v>62</v>
      </c>
      <c r="C1526" s="24">
        <v>0</v>
      </c>
      <c r="D1526" s="33">
        <v>308.44</v>
      </c>
      <c r="E1526" s="32">
        <v>-7.27</v>
      </c>
      <c r="F1526" s="32">
        <v>10.7</v>
      </c>
      <c r="G1526" s="23"/>
    </row>
    <row r="1527" spans="1:7" x14ac:dyDescent="0.3">
      <c r="A1527" s="22"/>
      <c r="B1527" s="31" t="s">
        <v>65</v>
      </c>
      <c r="C1527" s="24">
        <v>0</v>
      </c>
      <c r="D1527" s="32">
        <v>308.44</v>
      </c>
      <c r="E1527" s="33">
        <v>-7.27</v>
      </c>
      <c r="F1527" s="32">
        <v>10.7</v>
      </c>
      <c r="G1527" s="23"/>
    </row>
    <row r="1528" spans="1:7" x14ac:dyDescent="0.3">
      <c r="A1528" s="22"/>
      <c r="B1528" s="31" t="s">
        <v>66</v>
      </c>
      <c r="C1528" s="24">
        <v>6.8000000000000005E-2</v>
      </c>
      <c r="D1528" s="32">
        <v>308.44</v>
      </c>
      <c r="E1528" s="33">
        <v>-7.33</v>
      </c>
      <c r="F1528" s="32">
        <v>10.199999999999999</v>
      </c>
      <c r="G1528" s="23"/>
    </row>
    <row r="1529" spans="1:7" x14ac:dyDescent="0.3">
      <c r="A1529" s="22"/>
      <c r="B1529" s="31" t="s">
        <v>67</v>
      </c>
      <c r="C1529" s="24">
        <v>0</v>
      </c>
      <c r="D1529" s="32">
        <v>308.44</v>
      </c>
      <c r="E1529" s="32">
        <v>-7.27</v>
      </c>
      <c r="F1529" s="33">
        <v>10.7</v>
      </c>
      <c r="G1529" s="23"/>
    </row>
    <row r="1530" spans="1:7" x14ac:dyDescent="0.3">
      <c r="A1530" s="22"/>
      <c r="B1530" s="31" t="s">
        <v>68</v>
      </c>
      <c r="C1530" s="24">
        <v>6.8000000000000005E-2</v>
      </c>
      <c r="D1530" s="32">
        <v>308.44</v>
      </c>
      <c r="E1530" s="32">
        <v>-7.33</v>
      </c>
      <c r="F1530" s="33">
        <v>10.199999999999999</v>
      </c>
      <c r="G1530" s="23"/>
    </row>
    <row r="1531" spans="1:7" x14ac:dyDescent="0.3">
      <c r="A1531" s="22">
        <v>192</v>
      </c>
      <c r="B1531" s="31">
        <v>184</v>
      </c>
      <c r="C1531" s="24">
        <v>0</v>
      </c>
      <c r="D1531" s="32">
        <v>308.44</v>
      </c>
      <c r="E1531" s="32">
        <v>-7.7</v>
      </c>
      <c r="F1531" s="32">
        <v>10.199999999999999</v>
      </c>
      <c r="G1531" s="23" t="s">
        <v>369</v>
      </c>
    </row>
    <row r="1532" spans="1:7" x14ac:dyDescent="0.3">
      <c r="A1532" s="22"/>
      <c r="B1532" s="31">
        <v>185</v>
      </c>
      <c r="C1532" s="24">
        <v>6.8000000000000005E-2</v>
      </c>
      <c r="D1532" s="32">
        <v>308.44</v>
      </c>
      <c r="E1532" s="32">
        <v>-7.76</v>
      </c>
      <c r="F1532" s="32">
        <v>9.67</v>
      </c>
      <c r="G1532" s="23"/>
    </row>
    <row r="1533" spans="1:7" x14ac:dyDescent="0.3">
      <c r="A1533" s="22"/>
      <c r="B1533" s="31" t="s">
        <v>61</v>
      </c>
      <c r="C1533" s="24">
        <v>6.8000000000000005E-2</v>
      </c>
      <c r="D1533" s="33">
        <v>308.44</v>
      </c>
      <c r="E1533" s="32">
        <v>-7.76</v>
      </c>
      <c r="F1533" s="32">
        <v>9.67</v>
      </c>
      <c r="G1533" s="23"/>
    </row>
    <row r="1534" spans="1:7" x14ac:dyDescent="0.3">
      <c r="A1534" s="22"/>
      <c r="B1534" s="31" t="s">
        <v>62</v>
      </c>
      <c r="C1534" s="24">
        <v>0</v>
      </c>
      <c r="D1534" s="33">
        <v>308.44</v>
      </c>
      <c r="E1534" s="32">
        <v>-7.7</v>
      </c>
      <c r="F1534" s="32">
        <v>10.199999999999999</v>
      </c>
      <c r="G1534" s="23"/>
    </row>
    <row r="1535" spans="1:7" x14ac:dyDescent="0.3">
      <c r="A1535" s="22"/>
      <c r="B1535" s="31" t="s">
        <v>65</v>
      </c>
      <c r="C1535" s="24">
        <v>0</v>
      </c>
      <c r="D1535" s="32">
        <v>308.44</v>
      </c>
      <c r="E1535" s="33">
        <v>-7.7</v>
      </c>
      <c r="F1535" s="32">
        <v>10.199999999999999</v>
      </c>
      <c r="G1535" s="23"/>
    </row>
    <row r="1536" spans="1:7" x14ac:dyDescent="0.3">
      <c r="A1536" s="22"/>
      <c r="B1536" s="31" t="s">
        <v>66</v>
      </c>
      <c r="C1536" s="24">
        <v>6.8000000000000005E-2</v>
      </c>
      <c r="D1536" s="32">
        <v>308.44</v>
      </c>
      <c r="E1536" s="33">
        <v>-7.76</v>
      </c>
      <c r="F1536" s="32">
        <v>9.67</v>
      </c>
      <c r="G1536" s="23"/>
    </row>
    <row r="1537" spans="1:7" x14ac:dyDescent="0.3">
      <c r="A1537" s="22"/>
      <c r="B1537" s="31" t="s">
        <v>67</v>
      </c>
      <c r="C1537" s="24">
        <v>0</v>
      </c>
      <c r="D1537" s="32">
        <v>308.44</v>
      </c>
      <c r="E1537" s="32">
        <v>-7.7</v>
      </c>
      <c r="F1537" s="33">
        <v>10.199999999999999</v>
      </c>
      <c r="G1537" s="23"/>
    </row>
    <row r="1538" spans="1:7" x14ac:dyDescent="0.3">
      <c r="A1538" s="22"/>
      <c r="B1538" s="31" t="s">
        <v>68</v>
      </c>
      <c r="C1538" s="24">
        <v>6.8000000000000005E-2</v>
      </c>
      <c r="D1538" s="32">
        <v>308.44</v>
      </c>
      <c r="E1538" s="32">
        <v>-7.76</v>
      </c>
      <c r="F1538" s="33">
        <v>9.67</v>
      </c>
      <c r="G1538" s="23"/>
    </row>
    <row r="1539" spans="1:7" x14ac:dyDescent="0.3">
      <c r="A1539" s="22">
        <v>193</v>
      </c>
      <c r="B1539" s="31">
        <v>185</v>
      </c>
      <c r="C1539" s="24">
        <v>0</v>
      </c>
      <c r="D1539" s="32">
        <v>308.44</v>
      </c>
      <c r="E1539" s="32">
        <v>-8.1199999999999992</v>
      </c>
      <c r="F1539" s="32">
        <v>9.67</v>
      </c>
      <c r="G1539" s="23" t="s">
        <v>369</v>
      </c>
    </row>
    <row r="1540" spans="1:7" x14ac:dyDescent="0.3">
      <c r="A1540" s="22"/>
      <c r="B1540" s="31">
        <v>186</v>
      </c>
      <c r="C1540" s="24">
        <v>6.8000000000000005E-2</v>
      </c>
      <c r="D1540" s="32">
        <v>308.44</v>
      </c>
      <c r="E1540" s="32">
        <v>-8.18</v>
      </c>
      <c r="F1540" s="32">
        <v>9.1199999999999992</v>
      </c>
      <c r="G1540" s="23"/>
    </row>
    <row r="1541" spans="1:7" x14ac:dyDescent="0.3">
      <c r="A1541" s="22"/>
      <c r="B1541" s="31" t="s">
        <v>61</v>
      </c>
      <c r="C1541" s="24">
        <v>6.8000000000000005E-2</v>
      </c>
      <c r="D1541" s="33">
        <v>308.44</v>
      </c>
      <c r="E1541" s="32">
        <v>-8.18</v>
      </c>
      <c r="F1541" s="32">
        <v>9.1199999999999992</v>
      </c>
      <c r="G1541" s="23"/>
    </row>
    <row r="1542" spans="1:7" x14ac:dyDescent="0.3">
      <c r="A1542" s="22"/>
      <c r="B1542" s="31" t="s">
        <v>62</v>
      </c>
      <c r="C1542" s="24">
        <v>0</v>
      </c>
      <c r="D1542" s="33">
        <v>308.44</v>
      </c>
      <c r="E1542" s="32">
        <v>-8.1199999999999992</v>
      </c>
      <c r="F1542" s="32">
        <v>9.67</v>
      </c>
      <c r="G1542" s="23"/>
    </row>
    <row r="1543" spans="1:7" x14ac:dyDescent="0.3">
      <c r="A1543" s="22"/>
      <c r="B1543" s="31" t="s">
        <v>65</v>
      </c>
      <c r="C1543" s="24">
        <v>0</v>
      </c>
      <c r="D1543" s="32">
        <v>308.44</v>
      </c>
      <c r="E1543" s="33">
        <v>-8.1199999999999992</v>
      </c>
      <c r="F1543" s="32">
        <v>9.67</v>
      </c>
      <c r="G1543" s="23"/>
    </row>
    <row r="1544" spans="1:7" x14ac:dyDescent="0.3">
      <c r="A1544" s="22"/>
      <c r="B1544" s="31" t="s">
        <v>66</v>
      </c>
      <c r="C1544" s="24">
        <v>6.8000000000000005E-2</v>
      </c>
      <c r="D1544" s="32">
        <v>308.44</v>
      </c>
      <c r="E1544" s="33">
        <v>-8.18</v>
      </c>
      <c r="F1544" s="32">
        <v>9.1199999999999992</v>
      </c>
      <c r="G1544" s="23"/>
    </row>
    <row r="1545" spans="1:7" x14ac:dyDescent="0.3">
      <c r="A1545" s="22"/>
      <c r="B1545" s="31" t="s">
        <v>67</v>
      </c>
      <c r="C1545" s="24">
        <v>0</v>
      </c>
      <c r="D1545" s="32">
        <v>308.44</v>
      </c>
      <c r="E1545" s="32">
        <v>-8.1199999999999992</v>
      </c>
      <c r="F1545" s="33">
        <v>9.67</v>
      </c>
      <c r="G1545" s="23"/>
    </row>
    <row r="1546" spans="1:7" x14ac:dyDescent="0.3">
      <c r="A1546" s="22"/>
      <c r="B1546" s="31" t="s">
        <v>68</v>
      </c>
      <c r="C1546" s="24">
        <v>6.8000000000000005E-2</v>
      </c>
      <c r="D1546" s="32">
        <v>308.44</v>
      </c>
      <c r="E1546" s="32">
        <v>-8.18</v>
      </c>
      <c r="F1546" s="33">
        <v>9.1199999999999992</v>
      </c>
      <c r="G1546" s="23"/>
    </row>
    <row r="1547" spans="1:7" x14ac:dyDescent="0.3">
      <c r="A1547" s="22">
        <v>194</v>
      </c>
      <c r="B1547" s="31">
        <v>186</v>
      </c>
      <c r="C1547" s="24">
        <v>0</v>
      </c>
      <c r="D1547" s="32">
        <v>308.44</v>
      </c>
      <c r="E1547" s="32">
        <v>-8.52</v>
      </c>
      <c r="F1547" s="32">
        <v>9.1199999999999992</v>
      </c>
      <c r="G1547" s="23" t="s">
        <v>369</v>
      </c>
    </row>
    <row r="1548" spans="1:7" x14ac:dyDescent="0.3">
      <c r="A1548" s="22"/>
      <c r="B1548" s="31">
        <v>187</v>
      </c>
      <c r="C1548" s="24">
        <v>6.8000000000000005E-2</v>
      </c>
      <c r="D1548" s="32">
        <v>308.45</v>
      </c>
      <c r="E1548" s="32">
        <v>-8.59</v>
      </c>
      <c r="F1548" s="32">
        <v>8.5299999999999994</v>
      </c>
      <c r="G1548" s="23"/>
    </row>
    <row r="1549" spans="1:7" x14ac:dyDescent="0.3">
      <c r="A1549" s="22"/>
      <c r="B1549" s="31" t="s">
        <v>61</v>
      </c>
      <c r="C1549" s="24">
        <v>6.8000000000000005E-2</v>
      </c>
      <c r="D1549" s="33">
        <v>308.45</v>
      </c>
      <c r="E1549" s="32">
        <v>-8.59</v>
      </c>
      <c r="F1549" s="32">
        <v>8.5299999999999994</v>
      </c>
      <c r="G1549" s="23"/>
    </row>
    <row r="1550" spans="1:7" x14ac:dyDescent="0.3">
      <c r="A1550" s="22"/>
      <c r="B1550" s="31" t="s">
        <v>62</v>
      </c>
      <c r="C1550" s="24">
        <v>0</v>
      </c>
      <c r="D1550" s="33">
        <v>308.44</v>
      </c>
      <c r="E1550" s="32">
        <v>-8.52</v>
      </c>
      <c r="F1550" s="32">
        <v>9.1199999999999992</v>
      </c>
      <c r="G1550" s="23"/>
    </row>
    <row r="1551" spans="1:7" x14ac:dyDescent="0.3">
      <c r="A1551" s="22"/>
      <c r="B1551" s="31" t="s">
        <v>65</v>
      </c>
      <c r="C1551" s="24">
        <v>0</v>
      </c>
      <c r="D1551" s="32">
        <v>308.44</v>
      </c>
      <c r="E1551" s="33">
        <v>-8.52</v>
      </c>
      <c r="F1551" s="32">
        <v>9.1199999999999992</v>
      </c>
      <c r="G1551" s="23"/>
    </row>
    <row r="1552" spans="1:7" x14ac:dyDescent="0.3">
      <c r="A1552" s="22"/>
      <c r="B1552" s="31" t="s">
        <v>66</v>
      </c>
      <c r="C1552" s="24">
        <v>6.8000000000000005E-2</v>
      </c>
      <c r="D1552" s="32">
        <v>308.45</v>
      </c>
      <c r="E1552" s="33">
        <v>-8.59</v>
      </c>
      <c r="F1552" s="32">
        <v>8.5299999999999994</v>
      </c>
      <c r="G1552" s="23"/>
    </row>
    <row r="1553" spans="1:7" x14ac:dyDescent="0.3">
      <c r="A1553" s="22"/>
      <c r="B1553" s="31" t="s">
        <v>67</v>
      </c>
      <c r="C1553" s="24">
        <v>0</v>
      </c>
      <c r="D1553" s="32">
        <v>308.44</v>
      </c>
      <c r="E1553" s="32">
        <v>-8.52</v>
      </c>
      <c r="F1553" s="33">
        <v>9.1199999999999992</v>
      </c>
      <c r="G1553" s="23"/>
    </row>
    <row r="1554" spans="1:7" x14ac:dyDescent="0.3">
      <c r="A1554" s="22"/>
      <c r="B1554" s="31" t="s">
        <v>68</v>
      </c>
      <c r="C1554" s="24">
        <v>6.8000000000000005E-2</v>
      </c>
      <c r="D1554" s="32">
        <v>308.45</v>
      </c>
      <c r="E1554" s="32">
        <v>-8.59</v>
      </c>
      <c r="F1554" s="33">
        <v>8.5299999999999994</v>
      </c>
      <c r="G1554" s="23"/>
    </row>
    <row r="1555" spans="1:7" x14ac:dyDescent="0.3">
      <c r="A1555" s="22">
        <v>195</v>
      </c>
      <c r="B1555" s="31">
        <v>187</v>
      </c>
      <c r="C1555" s="24">
        <v>0</v>
      </c>
      <c r="D1555" s="32">
        <v>308.45</v>
      </c>
      <c r="E1555" s="32">
        <v>-8.9</v>
      </c>
      <c r="F1555" s="32">
        <v>8.5299999999999994</v>
      </c>
      <c r="G1555" s="23" t="s">
        <v>369</v>
      </c>
    </row>
    <row r="1556" spans="1:7" x14ac:dyDescent="0.3">
      <c r="A1556" s="22"/>
      <c r="B1556" s="31">
        <v>188</v>
      </c>
      <c r="C1556" s="24">
        <v>6.8000000000000005E-2</v>
      </c>
      <c r="D1556" s="32">
        <v>308.45</v>
      </c>
      <c r="E1556" s="32">
        <v>-8.9700000000000006</v>
      </c>
      <c r="F1556" s="32">
        <v>7.92</v>
      </c>
      <c r="G1556" s="23"/>
    </row>
    <row r="1557" spans="1:7" x14ac:dyDescent="0.3">
      <c r="A1557" s="22"/>
      <c r="B1557" s="31" t="s">
        <v>61</v>
      </c>
      <c r="C1557" s="24">
        <v>6.8000000000000005E-2</v>
      </c>
      <c r="D1557" s="33">
        <v>308.45</v>
      </c>
      <c r="E1557" s="32">
        <v>-8.9700000000000006</v>
      </c>
      <c r="F1557" s="32">
        <v>7.92</v>
      </c>
      <c r="G1557" s="23"/>
    </row>
    <row r="1558" spans="1:7" x14ac:dyDescent="0.3">
      <c r="A1558" s="22"/>
      <c r="B1558" s="31" t="s">
        <v>62</v>
      </c>
      <c r="C1558" s="24">
        <v>0</v>
      </c>
      <c r="D1558" s="33">
        <v>308.45</v>
      </c>
      <c r="E1558" s="32">
        <v>-8.9</v>
      </c>
      <c r="F1558" s="32">
        <v>8.5299999999999994</v>
      </c>
      <c r="G1558" s="23"/>
    </row>
    <row r="1559" spans="1:7" x14ac:dyDescent="0.3">
      <c r="A1559" s="22"/>
      <c r="B1559" s="31" t="s">
        <v>65</v>
      </c>
      <c r="C1559" s="24">
        <v>0</v>
      </c>
      <c r="D1559" s="32">
        <v>308.45</v>
      </c>
      <c r="E1559" s="33">
        <v>-8.9</v>
      </c>
      <c r="F1559" s="32">
        <v>8.5299999999999994</v>
      </c>
      <c r="G1559" s="23"/>
    </row>
    <row r="1560" spans="1:7" x14ac:dyDescent="0.3">
      <c r="A1560" s="22"/>
      <c r="B1560" s="31" t="s">
        <v>66</v>
      </c>
      <c r="C1560" s="24">
        <v>6.8000000000000005E-2</v>
      </c>
      <c r="D1560" s="32">
        <v>308.45</v>
      </c>
      <c r="E1560" s="33">
        <v>-8.9700000000000006</v>
      </c>
      <c r="F1560" s="32">
        <v>7.92</v>
      </c>
      <c r="G1560" s="23"/>
    </row>
    <row r="1561" spans="1:7" x14ac:dyDescent="0.3">
      <c r="A1561" s="22"/>
      <c r="B1561" s="31" t="s">
        <v>67</v>
      </c>
      <c r="C1561" s="24">
        <v>0</v>
      </c>
      <c r="D1561" s="32">
        <v>308.45</v>
      </c>
      <c r="E1561" s="32">
        <v>-8.9</v>
      </c>
      <c r="F1561" s="33">
        <v>8.5299999999999994</v>
      </c>
      <c r="G1561" s="23"/>
    </row>
    <row r="1562" spans="1:7" x14ac:dyDescent="0.3">
      <c r="A1562" s="22"/>
      <c r="B1562" s="31" t="s">
        <v>68</v>
      </c>
      <c r="C1562" s="24">
        <v>6.8000000000000005E-2</v>
      </c>
      <c r="D1562" s="32">
        <v>308.45</v>
      </c>
      <c r="E1562" s="32">
        <v>-8.9700000000000006</v>
      </c>
      <c r="F1562" s="33">
        <v>7.92</v>
      </c>
      <c r="G1562" s="23"/>
    </row>
    <row r="1563" spans="1:7" x14ac:dyDescent="0.3">
      <c r="A1563" s="22">
        <v>196</v>
      </c>
      <c r="B1563" s="31">
        <v>188</v>
      </c>
      <c r="C1563" s="24">
        <v>0</v>
      </c>
      <c r="D1563" s="32">
        <v>308.45</v>
      </c>
      <c r="E1563" s="32">
        <v>-9.14</v>
      </c>
      <c r="F1563" s="32">
        <v>7.92</v>
      </c>
      <c r="G1563" s="23" t="s">
        <v>369</v>
      </c>
    </row>
    <row r="1564" spans="1:7" x14ac:dyDescent="0.3">
      <c r="A1564" s="22"/>
      <c r="B1564" s="31">
        <v>240</v>
      </c>
      <c r="C1564" s="24">
        <v>1.2E-2</v>
      </c>
      <c r="D1564" s="32">
        <v>308.45</v>
      </c>
      <c r="E1564" s="32">
        <v>-9.15</v>
      </c>
      <c r="F1564" s="32">
        <v>7.82</v>
      </c>
      <c r="G1564" s="23"/>
    </row>
    <row r="1565" spans="1:7" x14ac:dyDescent="0.3">
      <c r="A1565" s="22"/>
      <c r="B1565" s="31" t="s">
        <v>61</v>
      </c>
      <c r="C1565" s="24">
        <v>1.2E-2</v>
      </c>
      <c r="D1565" s="33">
        <v>308.45</v>
      </c>
      <c r="E1565" s="32">
        <v>-9.15</v>
      </c>
      <c r="F1565" s="32">
        <v>7.82</v>
      </c>
      <c r="G1565" s="23"/>
    </row>
    <row r="1566" spans="1:7" x14ac:dyDescent="0.3">
      <c r="A1566" s="22"/>
      <c r="B1566" s="31" t="s">
        <v>62</v>
      </c>
      <c r="C1566" s="24">
        <v>0</v>
      </c>
      <c r="D1566" s="33">
        <v>308.45</v>
      </c>
      <c r="E1566" s="32">
        <v>-9.14</v>
      </c>
      <c r="F1566" s="32">
        <v>7.92</v>
      </c>
      <c r="G1566" s="23"/>
    </row>
    <row r="1567" spans="1:7" x14ac:dyDescent="0.3">
      <c r="A1567" s="22"/>
      <c r="B1567" s="31" t="s">
        <v>65</v>
      </c>
      <c r="C1567" s="24">
        <v>0</v>
      </c>
      <c r="D1567" s="32">
        <v>308.45</v>
      </c>
      <c r="E1567" s="33">
        <v>-9.14</v>
      </c>
      <c r="F1567" s="32">
        <v>7.92</v>
      </c>
      <c r="G1567" s="23"/>
    </row>
    <row r="1568" spans="1:7" x14ac:dyDescent="0.3">
      <c r="A1568" s="22"/>
      <c r="B1568" s="31" t="s">
        <v>66</v>
      </c>
      <c r="C1568" s="24">
        <v>1.2E-2</v>
      </c>
      <c r="D1568" s="32">
        <v>308.45</v>
      </c>
      <c r="E1568" s="33">
        <v>-9.15</v>
      </c>
      <c r="F1568" s="32">
        <v>7.82</v>
      </c>
      <c r="G1568" s="23"/>
    </row>
    <row r="1569" spans="1:7" x14ac:dyDescent="0.3">
      <c r="A1569" s="22"/>
      <c r="B1569" s="31" t="s">
        <v>67</v>
      </c>
      <c r="C1569" s="24">
        <v>0</v>
      </c>
      <c r="D1569" s="32">
        <v>308.45</v>
      </c>
      <c r="E1569" s="32">
        <v>-9.14</v>
      </c>
      <c r="F1569" s="33">
        <v>7.92</v>
      </c>
      <c r="G1569" s="23"/>
    </row>
    <row r="1570" spans="1:7" x14ac:dyDescent="0.3">
      <c r="A1570" s="22"/>
      <c r="B1570" s="31" t="s">
        <v>68</v>
      </c>
      <c r="C1570" s="24">
        <v>1.2E-2</v>
      </c>
      <c r="D1570" s="32">
        <v>308.45</v>
      </c>
      <c r="E1570" s="32">
        <v>-9.15</v>
      </c>
      <c r="F1570" s="33">
        <v>7.82</v>
      </c>
      <c r="G1570" s="23"/>
    </row>
    <row r="1571" spans="1:7" x14ac:dyDescent="0.3">
      <c r="A1571" s="22">
        <v>197</v>
      </c>
      <c r="B1571" s="31">
        <v>240</v>
      </c>
      <c r="C1571" s="24">
        <v>0</v>
      </c>
      <c r="D1571" s="32">
        <v>229.05</v>
      </c>
      <c r="E1571" s="32">
        <v>-9.3699999999999992</v>
      </c>
      <c r="F1571" s="32">
        <v>15.76</v>
      </c>
      <c r="G1571" s="23" t="s">
        <v>369</v>
      </c>
    </row>
    <row r="1572" spans="1:7" x14ac:dyDescent="0.3">
      <c r="A1572" s="22"/>
      <c r="B1572" s="31">
        <v>189</v>
      </c>
      <c r="C1572" s="24">
        <v>5.7000000000000002E-2</v>
      </c>
      <c r="D1572" s="32">
        <v>229.06</v>
      </c>
      <c r="E1572" s="32">
        <v>-9.42</v>
      </c>
      <c r="F1572" s="32">
        <v>15.22</v>
      </c>
      <c r="G1572" s="23"/>
    </row>
    <row r="1573" spans="1:7" x14ac:dyDescent="0.3">
      <c r="A1573" s="22"/>
      <c r="B1573" s="31" t="s">
        <v>61</v>
      </c>
      <c r="C1573" s="24">
        <v>5.7000000000000002E-2</v>
      </c>
      <c r="D1573" s="33">
        <v>229.06</v>
      </c>
      <c r="E1573" s="32">
        <v>-9.42</v>
      </c>
      <c r="F1573" s="32">
        <v>15.22</v>
      </c>
      <c r="G1573" s="23"/>
    </row>
    <row r="1574" spans="1:7" x14ac:dyDescent="0.3">
      <c r="A1574" s="22"/>
      <c r="B1574" s="31" t="s">
        <v>62</v>
      </c>
      <c r="C1574" s="24">
        <v>0</v>
      </c>
      <c r="D1574" s="33">
        <v>229.05</v>
      </c>
      <c r="E1574" s="32">
        <v>-9.3699999999999992</v>
      </c>
      <c r="F1574" s="32">
        <v>15.76</v>
      </c>
      <c r="G1574" s="23"/>
    </row>
    <row r="1575" spans="1:7" x14ac:dyDescent="0.3">
      <c r="A1575" s="22"/>
      <c r="B1575" s="31" t="s">
        <v>65</v>
      </c>
      <c r="C1575" s="24">
        <v>0</v>
      </c>
      <c r="D1575" s="32">
        <v>229.05</v>
      </c>
      <c r="E1575" s="33">
        <v>-9.3699999999999992</v>
      </c>
      <c r="F1575" s="32">
        <v>15.76</v>
      </c>
      <c r="G1575" s="23"/>
    </row>
    <row r="1576" spans="1:7" x14ac:dyDescent="0.3">
      <c r="A1576" s="22"/>
      <c r="B1576" s="31" t="s">
        <v>66</v>
      </c>
      <c r="C1576" s="24">
        <v>5.7000000000000002E-2</v>
      </c>
      <c r="D1576" s="32">
        <v>229.06</v>
      </c>
      <c r="E1576" s="33">
        <v>-9.42</v>
      </c>
      <c r="F1576" s="32">
        <v>15.22</v>
      </c>
      <c r="G1576" s="23"/>
    </row>
    <row r="1577" spans="1:7" x14ac:dyDescent="0.3">
      <c r="A1577" s="22"/>
      <c r="B1577" s="31" t="s">
        <v>67</v>
      </c>
      <c r="C1577" s="24">
        <v>0</v>
      </c>
      <c r="D1577" s="32">
        <v>229.05</v>
      </c>
      <c r="E1577" s="32">
        <v>-9.3699999999999992</v>
      </c>
      <c r="F1577" s="33">
        <v>15.76</v>
      </c>
      <c r="G1577" s="23"/>
    </row>
    <row r="1578" spans="1:7" x14ac:dyDescent="0.3">
      <c r="A1578" s="22"/>
      <c r="B1578" s="31" t="s">
        <v>68</v>
      </c>
      <c r="C1578" s="24">
        <v>5.7000000000000002E-2</v>
      </c>
      <c r="D1578" s="32">
        <v>229.06</v>
      </c>
      <c r="E1578" s="32">
        <v>-9.42</v>
      </c>
      <c r="F1578" s="33">
        <v>15.22</v>
      </c>
      <c r="G1578" s="23"/>
    </row>
    <row r="1579" spans="1:7" x14ac:dyDescent="0.3">
      <c r="A1579" s="22">
        <v>198</v>
      </c>
      <c r="B1579" s="31">
        <v>189</v>
      </c>
      <c r="C1579" s="24">
        <v>0</v>
      </c>
      <c r="D1579" s="32">
        <v>229.06</v>
      </c>
      <c r="E1579" s="32">
        <v>-9.84</v>
      </c>
      <c r="F1579" s="32">
        <v>15.22</v>
      </c>
      <c r="G1579" s="23" t="s">
        <v>369</v>
      </c>
    </row>
    <row r="1580" spans="1:7" x14ac:dyDescent="0.3">
      <c r="A1580" s="22"/>
      <c r="B1580" s="31">
        <v>190</v>
      </c>
      <c r="C1580" s="24">
        <v>6.8000000000000005E-2</v>
      </c>
      <c r="D1580" s="32">
        <v>229.06</v>
      </c>
      <c r="E1580" s="32">
        <v>-9.89</v>
      </c>
      <c r="F1580" s="32">
        <v>14.55</v>
      </c>
      <c r="G1580" s="23"/>
    </row>
    <row r="1581" spans="1:7" x14ac:dyDescent="0.3">
      <c r="A1581" s="22"/>
      <c r="B1581" s="31" t="s">
        <v>61</v>
      </c>
      <c r="C1581" s="24">
        <v>6.8000000000000005E-2</v>
      </c>
      <c r="D1581" s="33">
        <v>229.06</v>
      </c>
      <c r="E1581" s="32">
        <v>-9.89</v>
      </c>
      <c r="F1581" s="32">
        <v>14.55</v>
      </c>
      <c r="G1581" s="23"/>
    </row>
    <row r="1582" spans="1:7" x14ac:dyDescent="0.3">
      <c r="A1582" s="22"/>
      <c r="B1582" s="31" t="s">
        <v>62</v>
      </c>
      <c r="C1582" s="24">
        <v>0</v>
      </c>
      <c r="D1582" s="33">
        <v>229.06</v>
      </c>
      <c r="E1582" s="32">
        <v>-9.84</v>
      </c>
      <c r="F1582" s="32">
        <v>15.22</v>
      </c>
      <c r="G1582" s="23"/>
    </row>
    <row r="1583" spans="1:7" x14ac:dyDescent="0.3">
      <c r="A1583" s="22"/>
      <c r="B1583" s="31" t="s">
        <v>65</v>
      </c>
      <c r="C1583" s="24">
        <v>0</v>
      </c>
      <c r="D1583" s="32">
        <v>229.06</v>
      </c>
      <c r="E1583" s="33">
        <v>-9.84</v>
      </c>
      <c r="F1583" s="32">
        <v>15.22</v>
      </c>
      <c r="G1583" s="23"/>
    </row>
    <row r="1584" spans="1:7" x14ac:dyDescent="0.3">
      <c r="A1584" s="22"/>
      <c r="B1584" s="31" t="s">
        <v>66</v>
      </c>
      <c r="C1584" s="24">
        <v>6.8000000000000005E-2</v>
      </c>
      <c r="D1584" s="32">
        <v>229.06</v>
      </c>
      <c r="E1584" s="33">
        <v>-9.89</v>
      </c>
      <c r="F1584" s="32">
        <v>14.55</v>
      </c>
      <c r="G1584" s="23"/>
    </row>
    <row r="1585" spans="1:7" x14ac:dyDescent="0.3">
      <c r="A1585" s="22"/>
      <c r="B1585" s="31" t="s">
        <v>67</v>
      </c>
      <c r="C1585" s="24">
        <v>0</v>
      </c>
      <c r="D1585" s="32">
        <v>229.06</v>
      </c>
      <c r="E1585" s="32">
        <v>-9.84</v>
      </c>
      <c r="F1585" s="33">
        <v>15.22</v>
      </c>
      <c r="G1585" s="23"/>
    </row>
    <row r="1586" spans="1:7" x14ac:dyDescent="0.3">
      <c r="A1586" s="22"/>
      <c r="B1586" s="31" t="s">
        <v>68</v>
      </c>
      <c r="C1586" s="24">
        <v>6.8000000000000005E-2</v>
      </c>
      <c r="D1586" s="32">
        <v>229.06</v>
      </c>
      <c r="E1586" s="32">
        <v>-9.89</v>
      </c>
      <c r="F1586" s="33">
        <v>14.55</v>
      </c>
      <c r="G1586" s="23"/>
    </row>
    <row r="1587" spans="1:7" x14ac:dyDescent="0.3">
      <c r="A1587" s="22">
        <v>199</v>
      </c>
      <c r="B1587" s="31">
        <v>190</v>
      </c>
      <c r="C1587" s="24">
        <v>0</v>
      </c>
      <c r="D1587" s="32">
        <v>229.06</v>
      </c>
      <c r="E1587" s="32">
        <v>-10.33</v>
      </c>
      <c r="F1587" s="32">
        <v>14.55</v>
      </c>
      <c r="G1587" s="23" t="s">
        <v>369</v>
      </c>
    </row>
    <row r="1588" spans="1:7" x14ac:dyDescent="0.3">
      <c r="A1588" s="22"/>
      <c r="B1588" s="31">
        <v>191</v>
      </c>
      <c r="C1588" s="24">
        <v>6.8000000000000005E-2</v>
      </c>
      <c r="D1588" s="32">
        <v>229.06</v>
      </c>
      <c r="E1588" s="32">
        <v>-10.38</v>
      </c>
      <c r="F1588" s="32">
        <v>13.85</v>
      </c>
      <c r="G1588" s="23"/>
    </row>
    <row r="1589" spans="1:7" x14ac:dyDescent="0.3">
      <c r="A1589" s="22"/>
      <c r="B1589" s="31" t="s">
        <v>61</v>
      </c>
      <c r="C1589" s="24">
        <v>6.8000000000000005E-2</v>
      </c>
      <c r="D1589" s="33">
        <v>229.06</v>
      </c>
      <c r="E1589" s="32">
        <v>-10.38</v>
      </c>
      <c r="F1589" s="32">
        <v>13.85</v>
      </c>
      <c r="G1589" s="23"/>
    </row>
    <row r="1590" spans="1:7" x14ac:dyDescent="0.3">
      <c r="A1590" s="22"/>
      <c r="B1590" s="31" t="s">
        <v>62</v>
      </c>
      <c r="C1590" s="24">
        <v>0</v>
      </c>
      <c r="D1590" s="33">
        <v>229.06</v>
      </c>
      <c r="E1590" s="32">
        <v>-10.33</v>
      </c>
      <c r="F1590" s="32">
        <v>14.55</v>
      </c>
      <c r="G1590" s="23"/>
    </row>
    <row r="1591" spans="1:7" x14ac:dyDescent="0.3">
      <c r="A1591" s="22"/>
      <c r="B1591" s="31" t="s">
        <v>65</v>
      </c>
      <c r="C1591" s="24">
        <v>0</v>
      </c>
      <c r="D1591" s="32">
        <v>229.06</v>
      </c>
      <c r="E1591" s="33">
        <v>-10.33</v>
      </c>
      <c r="F1591" s="32">
        <v>14.55</v>
      </c>
      <c r="G1591" s="23"/>
    </row>
    <row r="1592" spans="1:7" x14ac:dyDescent="0.3">
      <c r="A1592" s="22"/>
      <c r="B1592" s="31" t="s">
        <v>66</v>
      </c>
      <c r="C1592" s="24">
        <v>6.8000000000000005E-2</v>
      </c>
      <c r="D1592" s="32">
        <v>229.06</v>
      </c>
      <c r="E1592" s="33">
        <v>-10.38</v>
      </c>
      <c r="F1592" s="32">
        <v>13.85</v>
      </c>
      <c r="G1592" s="23"/>
    </row>
    <row r="1593" spans="1:7" x14ac:dyDescent="0.3">
      <c r="A1593" s="22"/>
      <c r="B1593" s="31" t="s">
        <v>67</v>
      </c>
      <c r="C1593" s="24">
        <v>0</v>
      </c>
      <c r="D1593" s="32">
        <v>229.06</v>
      </c>
      <c r="E1593" s="32">
        <v>-10.33</v>
      </c>
      <c r="F1593" s="33">
        <v>14.55</v>
      </c>
      <c r="G1593" s="23"/>
    </row>
    <row r="1594" spans="1:7" x14ac:dyDescent="0.3">
      <c r="A1594" s="22"/>
      <c r="B1594" s="31" t="s">
        <v>68</v>
      </c>
      <c r="C1594" s="24">
        <v>6.8000000000000005E-2</v>
      </c>
      <c r="D1594" s="32">
        <v>229.06</v>
      </c>
      <c r="E1594" s="32">
        <v>-10.38</v>
      </c>
      <c r="F1594" s="33">
        <v>13.85</v>
      </c>
      <c r="G1594" s="23"/>
    </row>
    <row r="1595" spans="1:7" x14ac:dyDescent="0.3">
      <c r="A1595" s="22">
        <v>200</v>
      </c>
      <c r="B1595" s="31">
        <v>191</v>
      </c>
      <c r="C1595" s="24">
        <v>0</v>
      </c>
      <c r="D1595" s="32">
        <v>229.06</v>
      </c>
      <c r="E1595" s="32">
        <v>-10.8</v>
      </c>
      <c r="F1595" s="32">
        <v>13.85</v>
      </c>
      <c r="G1595" s="23" t="s">
        <v>369</v>
      </c>
    </row>
    <row r="1596" spans="1:7" x14ac:dyDescent="0.3">
      <c r="A1596" s="22"/>
      <c r="B1596" s="31">
        <v>192</v>
      </c>
      <c r="C1596" s="24">
        <v>6.8000000000000005E-2</v>
      </c>
      <c r="D1596" s="32">
        <v>229.06</v>
      </c>
      <c r="E1596" s="32">
        <v>-10.86</v>
      </c>
      <c r="F1596" s="32">
        <v>13.11</v>
      </c>
      <c r="G1596" s="23"/>
    </row>
    <row r="1597" spans="1:7" x14ac:dyDescent="0.3">
      <c r="A1597" s="22"/>
      <c r="B1597" s="31" t="s">
        <v>61</v>
      </c>
      <c r="C1597" s="24">
        <v>6.8000000000000005E-2</v>
      </c>
      <c r="D1597" s="33">
        <v>229.06</v>
      </c>
      <c r="E1597" s="32">
        <v>-10.86</v>
      </c>
      <c r="F1597" s="32">
        <v>13.11</v>
      </c>
      <c r="G1597" s="23"/>
    </row>
    <row r="1598" spans="1:7" x14ac:dyDescent="0.3">
      <c r="A1598" s="22"/>
      <c r="B1598" s="31" t="s">
        <v>62</v>
      </c>
      <c r="C1598" s="24">
        <v>0</v>
      </c>
      <c r="D1598" s="33">
        <v>229.06</v>
      </c>
      <c r="E1598" s="32">
        <v>-10.8</v>
      </c>
      <c r="F1598" s="32">
        <v>13.85</v>
      </c>
      <c r="G1598" s="23"/>
    </row>
    <row r="1599" spans="1:7" x14ac:dyDescent="0.3">
      <c r="A1599" s="22"/>
      <c r="B1599" s="31" t="s">
        <v>65</v>
      </c>
      <c r="C1599" s="24">
        <v>0</v>
      </c>
      <c r="D1599" s="32">
        <v>229.06</v>
      </c>
      <c r="E1599" s="33">
        <v>-10.8</v>
      </c>
      <c r="F1599" s="32">
        <v>13.85</v>
      </c>
      <c r="G1599" s="23"/>
    </row>
    <row r="1600" spans="1:7" x14ac:dyDescent="0.3">
      <c r="A1600" s="22"/>
      <c r="B1600" s="31" t="s">
        <v>66</v>
      </c>
      <c r="C1600" s="24">
        <v>6.8000000000000005E-2</v>
      </c>
      <c r="D1600" s="32">
        <v>229.06</v>
      </c>
      <c r="E1600" s="33">
        <v>-10.86</v>
      </c>
      <c r="F1600" s="32">
        <v>13.11</v>
      </c>
      <c r="G1600" s="23"/>
    </row>
    <row r="1601" spans="1:7" x14ac:dyDescent="0.3">
      <c r="A1601" s="22"/>
      <c r="B1601" s="31" t="s">
        <v>67</v>
      </c>
      <c r="C1601" s="24">
        <v>0</v>
      </c>
      <c r="D1601" s="32">
        <v>229.06</v>
      </c>
      <c r="E1601" s="32">
        <v>-10.8</v>
      </c>
      <c r="F1601" s="33">
        <v>13.85</v>
      </c>
      <c r="G1601" s="23"/>
    </row>
    <row r="1602" spans="1:7" x14ac:dyDescent="0.3">
      <c r="A1602" s="22"/>
      <c r="B1602" s="31" t="s">
        <v>68</v>
      </c>
      <c r="C1602" s="24">
        <v>6.8000000000000005E-2</v>
      </c>
      <c r="D1602" s="32">
        <v>229.06</v>
      </c>
      <c r="E1602" s="32">
        <v>-10.86</v>
      </c>
      <c r="F1602" s="33">
        <v>13.11</v>
      </c>
      <c r="G1602" s="23"/>
    </row>
    <row r="1603" spans="1:7" x14ac:dyDescent="0.3">
      <c r="A1603" s="22">
        <v>201</v>
      </c>
      <c r="B1603" s="31">
        <v>192</v>
      </c>
      <c r="C1603" s="24">
        <v>0</v>
      </c>
      <c r="D1603" s="32">
        <v>229.06</v>
      </c>
      <c r="E1603" s="32">
        <v>-11.26</v>
      </c>
      <c r="F1603" s="32">
        <v>13.11</v>
      </c>
      <c r="G1603" s="23" t="s">
        <v>369</v>
      </c>
    </row>
    <row r="1604" spans="1:7" x14ac:dyDescent="0.3">
      <c r="A1604" s="22"/>
      <c r="B1604" s="31">
        <v>193</v>
      </c>
      <c r="C1604" s="24">
        <v>6.8000000000000005E-2</v>
      </c>
      <c r="D1604" s="32">
        <v>229.07</v>
      </c>
      <c r="E1604" s="32">
        <v>-11.32</v>
      </c>
      <c r="F1604" s="32">
        <v>12.34</v>
      </c>
      <c r="G1604" s="23"/>
    </row>
    <row r="1605" spans="1:7" x14ac:dyDescent="0.3">
      <c r="A1605" s="22"/>
      <c r="B1605" s="31" t="s">
        <v>61</v>
      </c>
      <c r="C1605" s="24">
        <v>6.8000000000000005E-2</v>
      </c>
      <c r="D1605" s="33">
        <v>229.07</v>
      </c>
      <c r="E1605" s="32">
        <v>-11.32</v>
      </c>
      <c r="F1605" s="32">
        <v>12.34</v>
      </c>
      <c r="G1605" s="23"/>
    </row>
    <row r="1606" spans="1:7" x14ac:dyDescent="0.3">
      <c r="A1606" s="22"/>
      <c r="B1606" s="31" t="s">
        <v>62</v>
      </c>
      <c r="C1606" s="24">
        <v>0</v>
      </c>
      <c r="D1606" s="33">
        <v>229.06</v>
      </c>
      <c r="E1606" s="32">
        <v>-11.26</v>
      </c>
      <c r="F1606" s="32">
        <v>13.11</v>
      </c>
      <c r="G1606" s="23"/>
    </row>
    <row r="1607" spans="1:7" x14ac:dyDescent="0.3">
      <c r="A1607" s="22"/>
      <c r="B1607" s="31" t="s">
        <v>65</v>
      </c>
      <c r="C1607" s="24">
        <v>0</v>
      </c>
      <c r="D1607" s="32">
        <v>229.06</v>
      </c>
      <c r="E1607" s="33">
        <v>-11.26</v>
      </c>
      <c r="F1607" s="32">
        <v>13.11</v>
      </c>
      <c r="G1607" s="23"/>
    </row>
    <row r="1608" spans="1:7" x14ac:dyDescent="0.3">
      <c r="A1608" s="22"/>
      <c r="B1608" s="31" t="s">
        <v>66</v>
      </c>
      <c r="C1608" s="24">
        <v>6.8000000000000005E-2</v>
      </c>
      <c r="D1608" s="32">
        <v>229.07</v>
      </c>
      <c r="E1608" s="33">
        <v>-11.32</v>
      </c>
      <c r="F1608" s="32">
        <v>12.34</v>
      </c>
      <c r="G1608" s="23"/>
    </row>
    <row r="1609" spans="1:7" x14ac:dyDescent="0.3">
      <c r="A1609" s="22"/>
      <c r="B1609" s="31" t="s">
        <v>67</v>
      </c>
      <c r="C1609" s="24">
        <v>0</v>
      </c>
      <c r="D1609" s="32">
        <v>229.06</v>
      </c>
      <c r="E1609" s="32">
        <v>-11.26</v>
      </c>
      <c r="F1609" s="33">
        <v>13.11</v>
      </c>
      <c r="G1609" s="23"/>
    </row>
    <row r="1610" spans="1:7" x14ac:dyDescent="0.3">
      <c r="A1610" s="22"/>
      <c r="B1610" s="31" t="s">
        <v>68</v>
      </c>
      <c r="C1610" s="24">
        <v>6.8000000000000005E-2</v>
      </c>
      <c r="D1610" s="32">
        <v>229.07</v>
      </c>
      <c r="E1610" s="32">
        <v>-11.32</v>
      </c>
      <c r="F1610" s="33">
        <v>12.34</v>
      </c>
      <c r="G1610" s="23"/>
    </row>
    <row r="1611" spans="1:7" x14ac:dyDescent="0.3">
      <c r="A1611" s="22">
        <v>202</v>
      </c>
      <c r="B1611" s="31">
        <v>193</v>
      </c>
      <c r="C1611" s="24">
        <v>0</v>
      </c>
      <c r="D1611" s="32">
        <v>229.07</v>
      </c>
      <c r="E1611" s="32">
        <v>-11.71</v>
      </c>
      <c r="F1611" s="32">
        <v>12.34</v>
      </c>
      <c r="G1611" s="23" t="s">
        <v>369</v>
      </c>
    </row>
    <row r="1612" spans="1:7" x14ac:dyDescent="0.3">
      <c r="A1612" s="22"/>
      <c r="B1612" s="31">
        <v>194</v>
      </c>
      <c r="C1612" s="24">
        <v>6.8000000000000005E-2</v>
      </c>
      <c r="D1612" s="32">
        <v>229.07</v>
      </c>
      <c r="E1612" s="32">
        <v>-11.78</v>
      </c>
      <c r="F1612" s="32">
        <v>11.54</v>
      </c>
      <c r="G1612" s="23"/>
    </row>
    <row r="1613" spans="1:7" x14ac:dyDescent="0.3">
      <c r="A1613" s="22"/>
      <c r="B1613" s="31" t="s">
        <v>61</v>
      </c>
      <c r="C1613" s="24">
        <v>6.8000000000000005E-2</v>
      </c>
      <c r="D1613" s="33">
        <v>229.07</v>
      </c>
      <c r="E1613" s="32">
        <v>-11.78</v>
      </c>
      <c r="F1613" s="32">
        <v>11.54</v>
      </c>
      <c r="G1613" s="23"/>
    </row>
    <row r="1614" spans="1:7" x14ac:dyDescent="0.3">
      <c r="A1614" s="22"/>
      <c r="B1614" s="31" t="s">
        <v>62</v>
      </c>
      <c r="C1614" s="24">
        <v>0</v>
      </c>
      <c r="D1614" s="33">
        <v>229.07</v>
      </c>
      <c r="E1614" s="32">
        <v>-11.71</v>
      </c>
      <c r="F1614" s="32">
        <v>12.34</v>
      </c>
      <c r="G1614" s="23"/>
    </row>
    <row r="1615" spans="1:7" x14ac:dyDescent="0.3">
      <c r="A1615" s="22"/>
      <c r="B1615" s="31" t="s">
        <v>65</v>
      </c>
      <c r="C1615" s="24">
        <v>0</v>
      </c>
      <c r="D1615" s="32">
        <v>229.07</v>
      </c>
      <c r="E1615" s="33">
        <v>-11.71</v>
      </c>
      <c r="F1615" s="32">
        <v>12.34</v>
      </c>
      <c r="G1615" s="23"/>
    </row>
    <row r="1616" spans="1:7" x14ac:dyDescent="0.3">
      <c r="A1616" s="22"/>
      <c r="B1616" s="31" t="s">
        <v>66</v>
      </c>
      <c r="C1616" s="24">
        <v>6.8000000000000005E-2</v>
      </c>
      <c r="D1616" s="32">
        <v>229.07</v>
      </c>
      <c r="E1616" s="33">
        <v>-11.78</v>
      </c>
      <c r="F1616" s="32">
        <v>11.54</v>
      </c>
      <c r="G1616" s="23"/>
    </row>
    <row r="1617" spans="1:7" x14ac:dyDescent="0.3">
      <c r="A1617" s="22"/>
      <c r="B1617" s="31" t="s">
        <v>67</v>
      </c>
      <c r="C1617" s="24">
        <v>0</v>
      </c>
      <c r="D1617" s="32">
        <v>229.07</v>
      </c>
      <c r="E1617" s="32">
        <v>-11.71</v>
      </c>
      <c r="F1617" s="33">
        <v>12.34</v>
      </c>
      <c r="G1617" s="23"/>
    </row>
    <row r="1618" spans="1:7" x14ac:dyDescent="0.3">
      <c r="A1618" s="22"/>
      <c r="B1618" s="31" t="s">
        <v>68</v>
      </c>
      <c r="C1618" s="24">
        <v>6.8000000000000005E-2</v>
      </c>
      <c r="D1618" s="32">
        <v>229.07</v>
      </c>
      <c r="E1618" s="32">
        <v>-11.78</v>
      </c>
      <c r="F1618" s="33">
        <v>11.54</v>
      </c>
      <c r="G1618" s="23"/>
    </row>
    <row r="1619" spans="1:7" x14ac:dyDescent="0.3">
      <c r="A1619" s="22">
        <v>203</v>
      </c>
      <c r="B1619" s="31">
        <v>194</v>
      </c>
      <c r="C1619" s="24">
        <v>0</v>
      </c>
      <c r="D1619" s="32">
        <v>229.07</v>
      </c>
      <c r="E1619" s="32">
        <v>-12.16</v>
      </c>
      <c r="F1619" s="32">
        <v>11.54</v>
      </c>
      <c r="G1619" s="23" t="s">
        <v>369</v>
      </c>
    </row>
    <row r="1620" spans="1:7" x14ac:dyDescent="0.3">
      <c r="A1620" s="22"/>
      <c r="B1620" s="31">
        <v>195</v>
      </c>
      <c r="C1620" s="24">
        <v>6.8000000000000005E-2</v>
      </c>
      <c r="D1620" s="32">
        <v>229.07</v>
      </c>
      <c r="E1620" s="32">
        <v>-12.23</v>
      </c>
      <c r="F1620" s="32">
        <v>10.71</v>
      </c>
      <c r="G1620" s="23"/>
    </row>
    <row r="1621" spans="1:7" x14ac:dyDescent="0.3">
      <c r="A1621" s="22"/>
      <c r="B1621" s="31" t="s">
        <v>61</v>
      </c>
      <c r="C1621" s="24">
        <v>6.8000000000000005E-2</v>
      </c>
      <c r="D1621" s="33">
        <v>229.07</v>
      </c>
      <c r="E1621" s="32">
        <v>-12.23</v>
      </c>
      <c r="F1621" s="32">
        <v>10.71</v>
      </c>
      <c r="G1621" s="23"/>
    </row>
    <row r="1622" spans="1:7" x14ac:dyDescent="0.3">
      <c r="A1622" s="22"/>
      <c r="B1622" s="31" t="s">
        <v>62</v>
      </c>
      <c r="C1622" s="24">
        <v>0</v>
      </c>
      <c r="D1622" s="33">
        <v>229.07</v>
      </c>
      <c r="E1622" s="32">
        <v>-12.16</v>
      </c>
      <c r="F1622" s="32">
        <v>11.54</v>
      </c>
      <c r="G1622" s="23"/>
    </row>
    <row r="1623" spans="1:7" x14ac:dyDescent="0.3">
      <c r="A1623" s="22"/>
      <c r="B1623" s="31" t="s">
        <v>65</v>
      </c>
      <c r="C1623" s="24">
        <v>0</v>
      </c>
      <c r="D1623" s="32">
        <v>229.07</v>
      </c>
      <c r="E1623" s="33">
        <v>-12.16</v>
      </c>
      <c r="F1623" s="32">
        <v>11.54</v>
      </c>
      <c r="G1623" s="23"/>
    </row>
    <row r="1624" spans="1:7" x14ac:dyDescent="0.3">
      <c r="A1624" s="22"/>
      <c r="B1624" s="31" t="s">
        <v>66</v>
      </c>
      <c r="C1624" s="24">
        <v>6.8000000000000005E-2</v>
      </c>
      <c r="D1624" s="32">
        <v>229.07</v>
      </c>
      <c r="E1624" s="33">
        <v>-12.23</v>
      </c>
      <c r="F1624" s="32">
        <v>10.71</v>
      </c>
      <c r="G1624" s="23"/>
    </row>
    <row r="1625" spans="1:7" x14ac:dyDescent="0.3">
      <c r="A1625" s="22"/>
      <c r="B1625" s="31" t="s">
        <v>67</v>
      </c>
      <c r="C1625" s="24">
        <v>0</v>
      </c>
      <c r="D1625" s="32">
        <v>229.07</v>
      </c>
      <c r="E1625" s="32">
        <v>-12.16</v>
      </c>
      <c r="F1625" s="33">
        <v>11.54</v>
      </c>
      <c r="G1625" s="23"/>
    </row>
    <row r="1626" spans="1:7" x14ac:dyDescent="0.3">
      <c r="A1626" s="22"/>
      <c r="B1626" s="31" t="s">
        <v>68</v>
      </c>
      <c r="C1626" s="24">
        <v>6.8000000000000005E-2</v>
      </c>
      <c r="D1626" s="32">
        <v>229.07</v>
      </c>
      <c r="E1626" s="32">
        <v>-12.23</v>
      </c>
      <c r="F1626" s="33">
        <v>10.71</v>
      </c>
      <c r="G1626" s="23"/>
    </row>
    <row r="1627" spans="1:7" x14ac:dyDescent="0.3">
      <c r="A1627" s="22">
        <v>204</v>
      </c>
      <c r="B1627" s="31">
        <v>195</v>
      </c>
      <c r="C1627" s="24">
        <v>0</v>
      </c>
      <c r="D1627" s="32">
        <v>229.07</v>
      </c>
      <c r="E1627" s="32">
        <v>-12.61</v>
      </c>
      <c r="F1627" s="32">
        <v>10.71</v>
      </c>
      <c r="G1627" s="23" t="s">
        <v>369</v>
      </c>
    </row>
    <row r="1628" spans="1:7" x14ac:dyDescent="0.3">
      <c r="A1628" s="22"/>
      <c r="B1628" s="31">
        <v>196</v>
      </c>
      <c r="C1628" s="24">
        <v>6.8000000000000005E-2</v>
      </c>
      <c r="D1628" s="32">
        <v>229.07</v>
      </c>
      <c r="E1628" s="32">
        <v>-12.68</v>
      </c>
      <c r="F1628" s="32">
        <v>9.84</v>
      </c>
      <c r="G1628" s="23"/>
    </row>
    <row r="1629" spans="1:7" x14ac:dyDescent="0.3">
      <c r="A1629" s="22"/>
      <c r="B1629" s="31" t="s">
        <v>61</v>
      </c>
      <c r="C1629" s="24">
        <v>6.8000000000000005E-2</v>
      </c>
      <c r="D1629" s="33">
        <v>229.07</v>
      </c>
      <c r="E1629" s="32">
        <v>-12.68</v>
      </c>
      <c r="F1629" s="32">
        <v>9.84</v>
      </c>
      <c r="G1629" s="23"/>
    </row>
    <row r="1630" spans="1:7" x14ac:dyDescent="0.3">
      <c r="A1630" s="22"/>
      <c r="B1630" s="31" t="s">
        <v>62</v>
      </c>
      <c r="C1630" s="24">
        <v>0</v>
      </c>
      <c r="D1630" s="33">
        <v>229.07</v>
      </c>
      <c r="E1630" s="32">
        <v>-12.61</v>
      </c>
      <c r="F1630" s="32">
        <v>10.71</v>
      </c>
      <c r="G1630" s="23"/>
    </row>
    <row r="1631" spans="1:7" x14ac:dyDescent="0.3">
      <c r="A1631" s="22"/>
      <c r="B1631" s="31" t="s">
        <v>65</v>
      </c>
      <c r="C1631" s="24">
        <v>0</v>
      </c>
      <c r="D1631" s="32">
        <v>229.07</v>
      </c>
      <c r="E1631" s="33">
        <v>-12.61</v>
      </c>
      <c r="F1631" s="32">
        <v>10.71</v>
      </c>
      <c r="G1631" s="23"/>
    </row>
    <row r="1632" spans="1:7" x14ac:dyDescent="0.3">
      <c r="A1632" s="22"/>
      <c r="B1632" s="31" t="s">
        <v>66</v>
      </c>
      <c r="C1632" s="24">
        <v>6.8000000000000005E-2</v>
      </c>
      <c r="D1632" s="32">
        <v>229.07</v>
      </c>
      <c r="E1632" s="33">
        <v>-12.68</v>
      </c>
      <c r="F1632" s="32">
        <v>9.84</v>
      </c>
      <c r="G1632" s="23"/>
    </row>
    <row r="1633" spans="1:7" x14ac:dyDescent="0.3">
      <c r="A1633" s="22"/>
      <c r="B1633" s="31" t="s">
        <v>67</v>
      </c>
      <c r="C1633" s="24">
        <v>0</v>
      </c>
      <c r="D1633" s="32">
        <v>229.07</v>
      </c>
      <c r="E1633" s="32">
        <v>-12.61</v>
      </c>
      <c r="F1633" s="33">
        <v>10.71</v>
      </c>
      <c r="G1633" s="23"/>
    </row>
    <row r="1634" spans="1:7" x14ac:dyDescent="0.3">
      <c r="A1634" s="22"/>
      <c r="B1634" s="31" t="s">
        <v>68</v>
      </c>
      <c r="C1634" s="24">
        <v>6.8000000000000005E-2</v>
      </c>
      <c r="D1634" s="32">
        <v>229.07</v>
      </c>
      <c r="E1634" s="32">
        <v>-12.68</v>
      </c>
      <c r="F1634" s="33">
        <v>9.84</v>
      </c>
      <c r="G1634" s="23"/>
    </row>
    <row r="1635" spans="1:7" x14ac:dyDescent="0.3">
      <c r="A1635" s="22">
        <v>205</v>
      </c>
      <c r="B1635" s="31">
        <v>196</v>
      </c>
      <c r="C1635" s="24">
        <v>0</v>
      </c>
      <c r="D1635" s="32">
        <v>229.07</v>
      </c>
      <c r="E1635" s="32">
        <v>-13.05</v>
      </c>
      <c r="F1635" s="32">
        <v>9.84</v>
      </c>
      <c r="G1635" s="23" t="s">
        <v>369</v>
      </c>
    </row>
    <row r="1636" spans="1:7" x14ac:dyDescent="0.3">
      <c r="A1636" s="22"/>
      <c r="B1636" s="31">
        <v>197</v>
      </c>
      <c r="C1636" s="24">
        <v>6.8000000000000005E-2</v>
      </c>
      <c r="D1636" s="32">
        <v>229.08</v>
      </c>
      <c r="E1636" s="32">
        <v>-13.12</v>
      </c>
      <c r="F1636" s="32">
        <v>8.9499999999999993</v>
      </c>
      <c r="G1636" s="23"/>
    </row>
    <row r="1637" spans="1:7" x14ac:dyDescent="0.3">
      <c r="A1637" s="22"/>
      <c r="B1637" s="31" t="s">
        <v>61</v>
      </c>
      <c r="C1637" s="24">
        <v>6.8000000000000005E-2</v>
      </c>
      <c r="D1637" s="33">
        <v>229.08</v>
      </c>
      <c r="E1637" s="32">
        <v>-13.12</v>
      </c>
      <c r="F1637" s="32">
        <v>8.9499999999999993</v>
      </c>
      <c r="G1637" s="23"/>
    </row>
    <row r="1638" spans="1:7" x14ac:dyDescent="0.3">
      <c r="A1638" s="22"/>
      <c r="B1638" s="31" t="s">
        <v>62</v>
      </c>
      <c r="C1638" s="24">
        <v>0</v>
      </c>
      <c r="D1638" s="33">
        <v>229.07</v>
      </c>
      <c r="E1638" s="32">
        <v>-13.05</v>
      </c>
      <c r="F1638" s="32">
        <v>9.84</v>
      </c>
      <c r="G1638" s="23"/>
    </row>
    <row r="1639" spans="1:7" x14ac:dyDescent="0.3">
      <c r="A1639" s="22"/>
      <c r="B1639" s="31" t="s">
        <v>65</v>
      </c>
      <c r="C1639" s="24">
        <v>0</v>
      </c>
      <c r="D1639" s="32">
        <v>229.07</v>
      </c>
      <c r="E1639" s="33">
        <v>-13.05</v>
      </c>
      <c r="F1639" s="32">
        <v>9.84</v>
      </c>
      <c r="G1639" s="23"/>
    </row>
    <row r="1640" spans="1:7" x14ac:dyDescent="0.3">
      <c r="A1640" s="22"/>
      <c r="B1640" s="31" t="s">
        <v>66</v>
      </c>
      <c r="C1640" s="24">
        <v>6.8000000000000005E-2</v>
      </c>
      <c r="D1640" s="32">
        <v>229.08</v>
      </c>
      <c r="E1640" s="33">
        <v>-13.12</v>
      </c>
      <c r="F1640" s="32">
        <v>8.9499999999999993</v>
      </c>
      <c r="G1640" s="23"/>
    </row>
    <row r="1641" spans="1:7" x14ac:dyDescent="0.3">
      <c r="A1641" s="22"/>
      <c r="B1641" s="31" t="s">
        <v>67</v>
      </c>
      <c r="C1641" s="24">
        <v>0</v>
      </c>
      <c r="D1641" s="32">
        <v>229.07</v>
      </c>
      <c r="E1641" s="32">
        <v>-13.05</v>
      </c>
      <c r="F1641" s="33">
        <v>9.84</v>
      </c>
      <c r="G1641" s="23"/>
    </row>
    <row r="1642" spans="1:7" x14ac:dyDescent="0.3">
      <c r="A1642" s="22"/>
      <c r="B1642" s="31" t="s">
        <v>68</v>
      </c>
      <c r="C1642" s="24">
        <v>6.8000000000000005E-2</v>
      </c>
      <c r="D1642" s="32">
        <v>229.08</v>
      </c>
      <c r="E1642" s="32">
        <v>-13.12</v>
      </c>
      <c r="F1642" s="33">
        <v>8.9499999999999993</v>
      </c>
      <c r="G1642" s="23"/>
    </row>
    <row r="1643" spans="1:7" x14ac:dyDescent="0.3">
      <c r="A1643" s="22">
        <v>206</v>
      </c>
      <c r="B1643" s="31">
        <v>197</v>
      </c>
      <c r="C1643" s="24">
        <v>0</v>
      </c>
      <c r="D1643" s="32">
        <v>229.08</v>
      </c>
      <c r="E1643" s="32">
        <v>-13.49</v>
      </c>
      <c r="F1643" s="32">
        <v>8.9499999999999993</v>
      </c>
      <c r="G1643" s="23" t="s">
        <v>369</v>
      </c>
    </row>
    <row r="1644" spans="1:7" x14ac:dyDescent="0.3">
      <c r="A1644" s="22"/>
      <c r="B1644" s="31">
        <v>198</v>
      </c>
      <c r="C1644" s="24">
        <v>6.8000000000000005E-2</v>
      </c>
      <c r="D1644" s="32">
        <v>229.08</v>
      </c>
      <c r="E1644" s="32">
        <v>-13.57</v>
      </c>
      <c r="F1644" s="32">
        <v>8.0299999999999994</v>
      </c>
      <c r="G1644" s="23"/>
    </row>
    <row r="1645" spans="1:7" x14ac:dyDescent="0.3">
      <c r="A1645" s="22"/>
      <c r="B1645" s="31" t="s">
        <v>61</v>
      </c>
      <c r="C1645" s="24">
        <v>6.8000000000000005E-2</v>
      </c>
      <c r="D1645" s="33">
        <v>229.08</v>
      </c>
      <c r="E1645" s="32">
        <v>-13.57</v>
      </c>
      <c r="F1645" s="32">
        <v>8.0299999999999994</v>
      </c>
      <c r="G1645" s="23"/>
    </row>
    <row r="1646" spans="1:7" x14ac:dyDescent="0.3">
      <c r="A1646" s="22"/>
      <c r="B1646" s="31" t="s">
        <v>62</v>
      </c>
      <c r="C1646" s="24">
        <v>0</v>
      </c>
      <c r="D1646" s="33">
        <v>229.08</v>
      </c>
      <c r="E1646" s="32">
        <v>-13.49</v>
      </c>
      <c r="F1646" s="32">
        <v>8.9499999999999993</v>
      </c>
      <c r="G1646" s="23"/>
    </row>
    <row r="1647" spans="1:7" x14ac:dyDescent="0.3">
      <c r="A1647" s="22"/>
      <c r="B1647" s="31" t="s">
        <v>65</v>
      </c>
      <c r="C1647" s="24">
        <v>0</v>
      </c>
      <c r="D1647" s="32">
        <v>229.08</v>
      </c>
      <c r="E1647" s="33">
        <v>-13.49</v>
      </c>
      <c r="F1647" s="32">
        <v>8.9499999999999993</v>
      </c>
      <c r="G1647" s="23"/>
    </row>
    <row r="1648" spans="1:7" x14ac:dyDescent="0.3">
      <c r="A1648" s="22"/>
      <c r="B1648" s="31" t="s">
        <v>66</v>
      </c>
      <c r="C1648" s="24">
        <v>6.8000000000000005E-2</v>
      </c>
      <c r="D1648" s="32">
        <v>229.08</v>
      </c>
      <c r="E1648" s="33">
        <v>-13.57</v>
      </c>
      <c r="F1648" s="32">
        <v>8.0299999999999994</v>
      </c>
      <c r="G1648" s="23"/>
    </row>
    <row r="1649" spans="1:7" x14ac:dyDescent="0.3">
      <c r="A1649" s="22"/>
      <c r="B1649" s="31" t="s">
        <v>67</v>
      </c>
      <c r="C1649" s="24">
        <v>0</v>
      </c>
      <c r="D1649" s="32">
        <v>229.08</v>
      </c>
      <c r="E1649" s="32">
        <v>-13.49</v>
      </c>
      <c r="F1649" s="33">
        <v>8.9499999999999993</v>
      </c>
      <c r="G1649" s="23"/>
    </row>
    <row r="1650" spans="1:7" x14ac:dyDescent="0.3">
      <c r="A1650" s="22"/>
      <c r="B1650" s="31" t="s">
        <v>68</v>
      </c>
      <c r="C1650" s="24">
        <v>6.8000000000000005E-2</v>
      </c>
      <c r="D1650" s="32">
        <v>229.08</v>
      </c>
      <c r="E1650" s="32">
        <v>-13.57</v>
      </c>
      <c r="F1650" s="33">
        <v>8.0299999999999994</v>
      </c>
      <c r="G1650" s="23"/>
    </row>
    <row r="1651" spans="1:7" x14ac:dyDescent="0.3">
      <c r="A1651" s="22">
        <v>207</v>
      </c>
      <c r="B1651" s="31">
        <v>198</v>
      </c>
      <c r="C1651" s="24">
        <v>0</v>
      </c>
      <c r="D1651" s="32">
        <v>229.08</v>
      </c>
      <c r="E1651" s="32">
        <v>-13.93</v>
      </c>
      <c r="F1651" s="32">
        <v>8.0299999999999994</v>
      </c>
      <c r="G1651" s="23" t="s">
        <v>369</v>
      </c>
    </row>
    <row r="1652" spans="1:7" x14ac:dyDescent="0.3">
      <c r="A1652" s="22"/>
      <c r="B1652" s="31">
        <v>199</v>
      </c>
      <c r="C1652" s="24">
        <v>6.8000000000000005E-2</v>
      </c>
      <c r="D1652" s="32">
        <v>229.08</v>
      </c>
      <c r="E1652" s="32">
        <v>-14.01</v>
      </c>
      <c r="F1652" s="32">
        <v>7.08</v>
      </c>
      <c r="G1652" s="23"/>
    </row>
    <row r="1653" spans="1:7" x14ac:dyDescent="0.3">
      <c r="A1653" s="22"/>
      <c r="B1653" s="31" t="s">
        <v>61</v>
      </c>
      <c r="C1653" s="24">
        <v>6.8000000000000005E-2</v>
      </c>
      <c r="D1653" s="33">
        <v>229.08</v>
      </c>
      <c r="E1653" s="32">
        <v>-14.01</v>
      </c>
      <c r="F1653" s="32">
        <v>7.08</v>
      </c>
      <c r="G1653" s="23"/>
    </row>
    <row r="1654" spans="1:7" x14ac:dyDescent="0.3">
      <c r="A1654" s="22"/>
      <c r="B1654" s="31" t="s">
        <v>62</v>
      </c>
      <c r="C1654" s="24">
        <v>0</v>
      </c>
      <c r="D1654" s="33">
        <v>229.08</v>
      </c>
      <c r="E1654" s="32">
        <v>-13.93</v>
      </c>
      <c r="F1654" s="32">
        <v>8.0299999999999994</v>
      </c>
      <c r="G1654" s="23"/>
    </row>
    <row r="1655" spans="1:7" x14ac:dyDescent="0.3">
      <c r="A1655" s="22"/>
      <c r="B1655" s="31" t="s">
        <v>65</v>
      </c>
      <c r="C1655" s="24">
        <v>0</v>
      </c>
      <c r="D1655" s="32">
        <v>229.08</v>
      </c>
      <c r="E1655" s="33">
        <v>-13.93</v>
      </c>
      <c r="F1655" s="32">
        <v>8.0299999999999994</v>
      </c>
      <c r="G1655" s="23"/>
    </row>
    <row r="1656" spans="1:7" x14ac:dyDescent="0.3">
      <c r="A1656" s="22"/>
      <c r="B1656" s="31" t="s">
        <v>66</v>
      </c>
      <c r="C1656" s="24">
        <v>6.8000000000000005E-2</v>
      </c>
      <c r="D1656" s="32">
        <v>229.08</v>
      </c>
      <c r="E1656" s="33">
        <v>-14.01</v>
      </c>
      <c r="F1656" s="32">
        <v>7.08</v>
      </c>
      <c r="G1656" s="23"/>
    </row>
    <row r="1657" spans="1:7" x14ac:dyDescent="0.3">
      <c r="A1657" s="22"/>
      <c r="B1657" s="31" t="s">
        <v>67</v>
      </c>
      <c r="C1657" s="24">
        <v>0</v>
      </c>
      <c r="D1657" s="32">
        <v>229.08</v>
      </c>
      <c r="E1657" s="32">
        <v>-13.93</v>
      </c>
      <c r="F1657" s="33">
        <v>8.0299999999999994</v>
      </c>
      <c r="G1657" s="23"/>
    </row>
    <row r="1658" spans="1:7" x14ac:dyDescent="0.3">
      <c r="A1658" s="22"/>
      <c r="B1658" s="31" t="s">
        <v>68</v>
      </c>
      <c r="C1658" s="24">
        <v>6.8000000000000005E-2</v>
      </c>
      <c r="D1658" s="32">
        <v>229.08</v>
      </c>
      <c r="E1658" s="32">
        <v>-14.01</v>
      </c>
      <c r="F1658" s="33">
        <v>7.08</v>
      </c>
      <c r="G1658" s="23"/>
    </row>
    <row r="1659" spans="1:7" x14ac:dyDescent="0.3">
      <c r="A1659" s="22">
        <v>208</v>
      </c>
      <c r="B1659" s="31">
        <v>199</v>
      </c>
      <c r="C1659" s="24">
        <v>0</v>
      </c>
      <c r="D1659" s="32">
        <v>229.08</v>
      </c>
      <c r="E1659" s="32">
        <v>-14.37</v>
      </c>
      <c r="F1659" s="32">
        <v>7.08</v>
      </c>
      <c r="G1659" s="23" t="s">
        <v>369</v>
      </c>
    </row>
    <row r="1660" spans="1:7" x14ac:dyDescent="0.3">
      <c r="A1660" s="22"/>
      <c r="B1660" s="31">
        <v>200</v>
      </c>
      <c r="C1660" s="24">
        <v>6.8000000000000005E-2</v>
      </c>
      <c r="D1660" s="32">
        <v>229.08</v>
      </c>
      <c r="E1660" s="32">
        <v>-14.45</v>
      </c>
      <c r="F1660" s="32">
        <v>6.09</v>
      </c>
      <c r="G1660" s="23"/>
    </row>
    <row r="1661" spans="1:7" x14ac:dyDescent="0.3">
      <c r="A1661" s="22"/>
      <c r="B1661" s="31" t="s">
        <v>61</v>
      </c>
      <c r="C1661" s="24">
        <v>6.8000000000000005E-2</v>
      </c>
      <c r="D1661" s="33">
        <v>229.08</v>
      </c>
      <c r="E1661" s="32">
        <v>-14.45</v>
      </c>
      <c r="F1661" s="32">
        <v>6.09</v>
      </c>
      <c r="G1661" s="23"/>
    </row>
    <row r="1662" spans="1:7" x14ac:dyDescent="0.3">
      <c r="A1662" s="22"/>
      <c r="B1662" s="31" t="s">
        <v>62</v>
      </c>
      <c r="C1662" s="24">
        <v>0</v>
      </c>
      <c r="D1662" s="33">
        <v>229.08</v>
      </c>
      <c r="E1662" s="32">
        <v>-14.37</v>
      </c>
      <c r="F1662" s="32">
        <v>7.08</v>
      </c>
      <c r="G1662" s="23"/>
    </row>
    <row r="1663" spans="1:7" x14ac:dyDescent="0.3">
      <c r="A1663" s="22"/>
      <c r="B1663" s="31" t="s">
        <v>65</v>
      </c>
      <c r="C1663" s="24">
        <v>0</v>
      </c>
      <c r="D1663" s="32">
        <v>229.08</v>
      </c>
      <c r="E1663" s="33">
        <v>-14.37</v>
      </c>
      <c r="F1663" s="32">
        <v>7.08</v>
      </c>
      <c r="G1663" s="23"/>
    </row>
    <row r="1664" spans="1:7" x14ac:dyDescent="0.3">
      <c r="A1664" s="22"/>
      <c r="B1664" s="31" t="s">
        <v>66</v>
      </c>
      <c r="C1664" s="24">
        <v>6.8000000000000005E-2</v>
      </c>
      <c r="D1664" s="32">
        <v>229.08</v>
      </c>
      <c r="E1664" s="33">
        <v>-14.45</v>
      </c>
      <c r="F1664" s="32">
        <v>6.09</v>
      </c>
      <c r="G1664" s="23"/>
    </row>
    <row r="1665" spans="1:7" x14ac:dyDescent="0.3">
      <c r="A1665" s="22"/>
      <c r="B1665" s="31" t="s">
        <v>67</v>
      </c>
      <c r="C1665" s="24">
        <v>0</v>
      </c>
      <c r="D1665" s="32">
        <v>229.08</v>
      </c>
      <c r="E1665" s="32">
        <v>-14.37</v>
      </c>
      <c r="F1665" s="33">
        <v>7.08</v>
      </c>
      <c r="G1665" s="23"/>
    </row>
    <row r="1666" spans="1:7" x14ac:dyDescent="0.3">
      <c r="A1666" s="22"/>
      <c r="B1666" s="31" t="s">
        <v>68</v>
      </c>
      <c r="C1666" s="24">
        <v>6.8000000000000005E-2</v>
      </c>
      <c r="D1666" s="32">
        <v>229.08</v>
      </c>
      <c r="E1666" s="32">
        <v>-14.45</v>
      </c>
      <c r="F1666" s="33">
        <v>6.09</v>
      </c>
      <c r="G1666" s="23"/>
    </row>
    <row r="1667" spans="1:7" x14ac:dyDescent="0.3">
      <c r="A1667" s="22">
        <v>209</v>
      </c>
      <c r="B1667" s="31">
        <v>200</v>
      </c>
      <c r="C1667" s="24">
        <v>0</v>
      </c>
      <c r="D1667" s="32">
        <v>229.08</v>
      </c>
      <c r="E1667" s="32">
        <v>-14.8</v>
      </c>
      <c r="F1667" s="32">
        <v>6.09</v>
      </c>
      <c r="G1667" s="23" t="s">
        <v>369</v>
      </c>
    </row>
    <row r="1668" spans="1:7" x14ac:dyDescent="0.3">
      <c r="A1668" s="22"/>
      <c r="B1668" s="31">
        <v>201</v>
      </c>
      <c r="C1668" s="24">
        <v>6.8000000000000005E-2</v>
      </c>
      <c r="D1668" s="32">
        <v>229.09</v>
      </c>
      <c r="E1668" s="32">
        <v>-14.88</v>
      </c>
      <c r="F1668" s="32">
        <v>5.08</v>
      </c>
      <c r="G1668" s="23"/>
    </row>
    <row r="1669" spans="1:7" x14ac:dyDescent="0.3">
      <c r="A1669" s="22"/>
      <c r="B1669" s="31" t="s">
        <v>61</v>
      </c>
      <c r="C1669" s="24">
        <v>6.8000000000000005E-2</v>
      </c>
      <c r="D1669" s="33">
        <v>229.09</v>
      </c>
      <c r="E1669" s="32">
        <v>-14.88</v>
      </c>
      <c r="F1669" s="32">
        <v>5.08</v>
      </c>
      <c r="G1669" s="23"/>
    </row>
    <row r="1670" spans="1:7" x14ac:dyDescent="0.3">
      <c r="A1670" s="22"/>
      <c r="B1670" s="31" t="s">
        <v>62</v>
      </c>
      <c r="C1670" s="24">
        <v>0</v>
      </c>
      <c r="D1670" s="33">
        <v>229.08</v>
      </c>
      <c r="E1670" s="32">
        <v>-14.8</v>
      </c>
      <c r="F1670" s="32">
        <v>6.09</v>
      </c>
      <c r="G1670" s="23"/>
    </row>
    <row r="1671" spans="1:7" x14ac:dyDescent="0.3">
      <c r="A1671" s="22"/>
      <c r="B1671" s="31" t="s">
        <v>65</v>
      </c>
      <c r="C1671" s="24">
        <v>0</v>
      </c>
      <c r="D1671" s="32">
        <v>229.08</v>
      </c>
      <c r="E1671" s="33">
        <v>-14.8</v>
      </c>
      <c r="F1671" s="32">
        <v>6.09</v>
      </c>
      <c r="G1671" s="23"/>
    </row>
    <row r="1672" spans="1:7" x14ac:dyDescent="0.3">
      <c r="A1672" s="22"/>
      <c r="B1672" s="31" t="s">
        <v>66</v>
      </c>
      <c r="C1672" s="24">
        <v>6.8000000000000005E-2</v>
      </c>
      <c r="D1672" s="32">
        <v>229.09</v>
      </c>
      <c r="E1672" s="33">
        <v>-14.88</v>
      </c>
      <c r="F1672" s="32">
        <v>5.08</v>
      </c>
      <c r="G1672" s="23"/>
    </row>
    <row r="1673" spans="1:7" x14ac:dyDescent="0.3">
      <c r="A1673" s="22"/>
      <c r="B1673" s="31" t="s">
        <v>67</v>
      </c>
      <c r="C1673" s="24">
        <v>0</v>
      </c>
      <c r="D1673" s="32">
        <v>229.08</v>
      </c>
      <c r="E1673" s="32">
        <v>-14.8</v>
      </c>
      <c r="F1673" s="33">
        <v>6.09</v>
      </c>
      <c r="G1673" s="23"/>
    </row>
    <row r="1674" spans="1:7" x14ac:dyDescent="0.3">
      <c r="A1674" s="22"/>
      <c r="B1674" s="31" t="s">
        <v>68</v>
      </c>
      <c r="C1674" s="24">
        <v>6.8000000000000005E-2</v>
      </c>
      <c r="D1674" s="32">
        <v>229.09</v>
      </c>
      <c r="E1674" s="32">
        <v>-14.88</v>
      </c>
      <c r="F1674" s="33">
        <v>5.08</v>
      </c>
      <c r="G1674" s="23"/>
    </row>
    <row r="1675" spans="1:7" x14ac:dyDescent="0.3">
      <c r="A1675" s="22">
        <v>210</v>
      </c>
      <c r="B1675" s="31">
        <v>201</v>
      </c>
      <c r="C1675" s="24">
        <v>0</v>
      </c>
      <c r="D1675" s="32">
        <v>229.09</v>
      </c>
      <c r="E1675" s="32">
        <v>-15.23</v>
      </c>
      <c r="F1675" s="32">
        <v>5.08</v>
      </c>
      <c r="G1675" s="23" t="s">
        <v>369</v>
      </c>
    </row>
    <row r="1676" spans="1:7" x14ac:dyDescent="0.3">
      <c r="A1676" s="22"/>
      <c r="B1676" s="31">
        <v>202</v>
      </c>
      <c r="C1676" s="24">
        <v>6.8000000000000005E-2</v>
      </c>
      <c r="D1676" s="32">
        <v>229.09</v>
      </c>
      <c r="E1676" s="32">
        <v>-15.31</v>
      </c>
      <c r="F1676" s="32">
        <v>4.04</v>
      </c>
      <c r="G1676" s="23"/>
    </row>
    <row r="1677" spans="1:7" x14ac:dyDescent="0.3">
      <c r="A1677" s="22"/>
      <c r="B1677" s="31" t="s">
        <v>61</v>
      </c>
      <c r="C1677" s="24">
        <v>6.8000000000000005E-2</v>
      </c>
      <c r="D1677" s="33">
        <v>229.09</v>
      </c>
      <c r="E1677" s="32">
        <v>-15.31</v>
      </c>
      <c r="F1677" s="32">
        <v>4.04</v>
      </c>
      <c r="G1677" s="23"/>
    </row>
    <row r="1678" spans="1:7" x14ac:dyDescent="0.3">
      <c r="A1678" s="22"/>
      <c r="B1678" s="31" t="s">
        <v>62</v>
      </c>
      <c r="C1678" s="24">
        <v>0</v>
      </c>
      <c r="D1678" s="33">
        <v>229.09</v>
      </c>
      <c r="E1678" s="32">
        <v>-15.23</v>
      </c>
      <c r="F1678" s="32">
        <v>5.08</v>
      </c>
      <c r="G1678" s="23"/>
    </row>
    <row r="1679" spans="1:7" x14ac:dyDescent="0.3">
      <c r="A1679" s="22"/>
      <c r="B1679" s="31" t="s">
        <v>65</v>
      </c>
      <c r="C1679" s="24">
        <v>0</v>
      </c>
      <c r="D1679" s="32">
        <v>229.09</v>
      </c>
      <c r="E1679" s="33">
        <v>-15.23</v>
      </c>
      <c r="F1679" s="32">
        <v>5.08</v>
      </c>
      <c r="G1679" s="23"/>
    </row>
    <row r="1680" spans="1:7" x14ac:dyDescent="0.3">
      <c r="A1680" s="22"/>
      <c r="B1680" s="31" t="s">
        <v>66</v>
      </c>
      <c r="C1680" s="24">
        <v>6.8000000000000005E-2</v>
      </c>
      <c r="D1680" s="32">
        <v>229.09</v>
      </c>
      <c r="E1680" s="33">
        <v>-15.31</v>
      </c>
      <c r="F1680" s="32">
        <v>4.04</v>
      </c>
      <c r="G1680" s="23"/>
    </row>
    <row r="1681" spans="1:7" x14ac:dyDescent="0.3">
      <c r="A1681" s="22"/>
      <c r="B1681" s="31" t="s">
        <v>67</v>
      </c>
      <c r="C1681" s="24">
        <v>0</v>
      </c>
      <c r="D1681" s="32">
        <v>229.09</v>
      </c>
      <c r="E1681" s="32">
        <v>-15.23</v>
      </c>
      <c r="F1681" s="33">
        <v>5.08</v>
      </c>
      <c r="G1681" s="23"/>
    </row>
    <row r="1682" spans="1:7" x14ac:dyDescent="0.3">
      <c r="A1682" s="22"/>
      <c r="B1682" s="31" t="s">
        <v>68</v>
      </c>
      <c r="C1682" s="24">
        <v>6.8000000000000005E-2</v>
      </c>
      <c r="D1682" s="32">
        <v>229.09</v>
      </c>
      <c r="E1682" s="32">
        <v>-15.31</v>
      </c>
      <c r="F1682" s="33">
        <v>4.04</v>
      </c>
      <c r="G1682" s="23"/>
    </row>
    <row r="1683" spans="1:7" x14ac:dyDescent="0.3">
      <c r="A1683" s="22">
        <v>211</v>
      </c>
      <c r="B1683" s="31">
        <v>202</v>
      </c>
      <c r="C1683" s="24">
        <v>0</v>
      </c>
      <c r="D1683" s="32">
        <v>229.09</v>
      </c>
      <c r="E1683" s="32">
        <v>-15.64</v>
      </c>
      <c r="F1683" s="32">
        <v>4.04</v>
      </c>
      <c r="G1683" s="23" t="s">
        <v>369</v>
      </c>
    </row>
    <row r="1684" spans="1:7" x14ac:dyDescent="0.3">
      <c r="A1684" s="22"/>
      <c r="B1684" s="31">
        <v>203</v>
      </c>
      <c r="C1684" s="24">
        <v>6.8000000000000005E-2</v>
      </c>
      <c r="D1684" s="32">
        <v>229.09</v>
      </c>
      <c r="E1684" s="32">
        <v>-15.73</v>
      </c>
      <c r="F1684" s="32">
        <v>2.97</v>
      </c>
      <c r="G1684" s="23"/>
    </row>
    <row r="1685" spans="1:7" x14ac:dyDescent="0.3">
      <c r="A1685" s="22"/>
      <c r="B1685" s="31" t="s">
        <v>61</v>
      </c>
      <c r="C1685" s="24">
        <v>6.8000000000000005E-2</v>
      </c>
      <c r="D1685" s="33">
        <v>229.09</v>
      </c>
      <c r="E1685" s="32">
        <v>-15.73</v>
      </c>
      <c r="F1685" s="32">
        <v>2.97</v>
      </c>
      <c r="G1685" s="23"/>
    </row>
    <row r="1686" spans="1:7" x14ac:dyDescent="0.3">
      <c r="A1686" s="22"/>
      <c r="B1686" s="31" t="s">
        <v>62</v>
      </c>
      <c r="C1686" s="24">
        <v>0</v>
      </c>
      <c r="D1686" s="33">
        <v>229.09</v>
      </c>
      <c r="E1686" s="32">
        <v>-15.64</v>
      </c>
      <c r="F1686" s="32">
        <v>4.04</v>
      </c>
      <c r="G1686" s="23"/>
    </row>
    <row r="1687" spans="1:7" x14ac:dyDescent="0.3">
      <c r="A1687" s="22"/>
      <c r="B1687" s="31" t="s">
        <v>65</v>
      </c>
      <c r="C1687" s="24">
        <v>0</v>
      </c>
      <c r="D1687" s="32">
        <v>229.09</v>
      </c>
      <c r="E1687" s="33">
        <v>-15.64</v>
      </c>
      <c r="F1687" s="32">
        <v>4.04</v>
      </c>
      <c r="G1687" s="23"/>
    </row>
    <row r="1688" spans="1:7" x14ac:dyDescent="0.3">
      <c r="A1688" s="22"/>
      <c r="B1688" s="31" t="s">
        <v>66</v>
      </c>
      <c r="C1688" s="24">
        <v>6.8000000000000005E-2</v>
      </c>
      <c r="D1688" s="32">
        <v>229.09</v>
      </c>
      <c r="E1688" s="33">
        <v>-15.73</v>
      </c>
      <c r="F1688" s="32">
        <v>2.97</v>
      </c>
      <c r="G1688" s="23"/>
    </row>
    <row r="1689" spans="1:7" x14ac:dyDescent="0.3">
      <c r="A1689" s="22"/>
      <c r="B1689" s="31" t="s">
        <v>67</v>
      </c>
      <c r="C1689" s="24">
        <v>0</v>
      </c>
      <c r="D1689" s="32">
        <v>229.09</v>
      </c>
      <c r="E1689" s="32">
        <v>-15.64</v>
      </c>
      <c r="F1689" s="33">
        <v>4.04</v>
      </c>
      <c r="G1689" s="23"/>
    </row>
    <row r="1690" spans="1:7" x14ac:dyDescent="0.3">
      <c r="A1690" s="22"/>
      <c r="B1690" s="31" t="s">
        <v>68</v>
      </c>
      <c r="C1690" s="24">
        <v>6.8000000000000005E-2</v>
      </c>
      <c r="D1690" s="32">
        <v>229.09</v>
      </c>
      <c r="E1690" s="32">
        <v>-15.73</v>
      </c>
      <c r="F1690" s="33">
        <v>2.97</v>
      </c>
      <c r="G1690" s="23"/>
    </row>
    <row r="1691" spans="1:7" x14ac:dyDescent="0.3">
      <c r="A1691" s="22">
        <v>212</v>
      </c>
      <c r="B1691" s="31">
        <v>203</v>
      </c>
      <c r="C1691" s="24">
        <v>0</v>
      </c>
      <c r="D1691" s="32">
        <v>229.09</v>
      </c>
      <c r="E1691" s="32">
        <v>-16.04</v>
      </c>
      <c r="F1691" s="32">
        <v>2.97</v>
      </c>
      <c r="G1691" s="23" t="s">
        <v>369</v>
      </c>
    </row>
    <row r="1692" spans="1:7" x14ac:dyDescent="0.3">
      <c r="A1692" s="22"/>
      <c r="B1692" s="31">
        <v>204</v>
      </c>
      <c r="C1692" s="24">
        <v>6.8000000000000005E-2</v>
      </c>
      <c r="D1692" s="32">
        <v>229.09</v>
      </c>
      <c r="E1692" s="32">
        <v>-16.13</v>
      </c>
      <c r="F1692" s="32">
        <v>1.87</v>
      </c>
      <c r="G1692" s="23"/>
    </row>
    <row r="1693" spans="1:7" x14ac:dyDescent="0.3">
      <c r="A1693" s="22"/>
      <c r="B1693" s="31" t="s">
        <v>61</v>
      </c>
      <c r="C1693" s="24">
        <v>6.8000000000000005E-2</v>
      </c>
      <c r="D1693" s="33">
        <v>229.09</v>
      </c>
      <c r="E1693" s="32">
        <v>-16.13</v>
      </c>
      <c r="F1693" s="32">
        <v>1.87</v>
      </c>
      <c r="G1693" s="23"/>
    </row>
    <row r="1694" spans="1:7" x14ac:dyDescent="0.3">
      <c r="A1694" s="22"/>
      <c r="B1694" s="31" t="s">
        <v>62</v>
      </c>
      <c r="C1694" s="24">
        <v>0</v>
      </c>
      <c r="D1694" s="33">
        <v>229.09</v>
      </c>
      <c r="E1694" s="32">
        <v>-16.04</v>
      </c>
      <c r="F1694" s="32">
        <v>2.97</v>
      </c>
      <c r="G1694" s="23"/>
    </row>
    <row r="1695" spans="1:7" x14ac:dyDescent="0.3">
      <c r="A1695" s="22"/>
      <c r="B1695" s="31" t="s">
        <v>65</v>
      </c>
      <c r="C1695" s="24">
        <v>0</v>
      </c>
      <c r="D1695" s="32">
        <v>229.09</v>
      </c>
      <c r="E1695" s="33">
        <v>-16.04</v>
      </c>
      <c r="F1695" s="32">
        <v>2.97</v>
      </c>
      <c r="G1695" s="23"/>
    </row>
    <row r="1696" spans="1:7" x14ac:dyDescent="0.3">
      <c r="A1696" s="22"/>
      <c r="B1696" s="31" t="s">
        <v>66</v>
      </c>
      <c r="C1696" s="24">
        <v>6.8000000000000005E-2</v>
      </c>
      <c r="D1696" s="32">
        <v>229.09</v>
      </c>
      <c r="E1696" s="33">
        <v>-16.13</v>
      </c>
      <c r="F1696" s="32">
        <v>1.87</v>
      </c>
      <c r="G1696" s="23"/>
    </row>
    <row r="1697" spans="1:7" x14ac:dyDescent="0.3">
      <c r="A1697" s="22"/>
      <c r="B1697" s="31" t="s">
        <v>67</v>
      </c>
      <c r="C1697" s="24">
        <v>0</v>
      </c>
      <c r="D1697" s="32">
        <v>229.09</v>
      </c>
      <c r="E1697" s="32">
        <v>-16.04</v>
      </c>
      <c r="F1697" s="33">
        <v>2.97</v>
      </c>
      <c r="G1697" s="23"/>
    </row>
    <row r="1698" spans="1:7" x14ac:dyDescent="0.3">
      <c r="A1698" s="22"/>
      <c r="B1698" s="31" t="s">
        <v>68</v>
      </c>
      <c r="C1698" s="24">
        <v>6.8000000000000005E-2</v>
      </c>
      <c r="D1698" s="32">
        <v>229.09</v>
      </c>
      <c r="E1698" s="32">
        <v>-16.13</v>
      </c>
      <c r="F1698" s="33">
        <v>1.87</v>
      </c>
      <c r="G1698" s="23"/>
    </row>
    <row r="1699" spans="1:7" x14ac:dyDescent="0.3">
      <c r="A1699" s="22">
        <v>213</v>
      </c>
      <c r="B1699" s="31">
        <v>204</v>
      </c>
      <c r="C1699" s="24">
        <v>0</v>
      </c>
      <c r="D1699" s="32">
        <v>229.09</v>
      </c>
      <c r="E1699" s="32">
        <v>-16.420000000000002</v>
      </c>
      <c r="F1699" s="32">
        <v>1.87</v>
      </c>
      <c r="G1699" s="23" t="s">
        <v>369</v>
      </c>
    </row>
    <row r="1700" spans="1:7" x14ac:dyDescent="0.3">
      <c r="A1700" s="22"/>
      <c r="B1700" s="31">
        <v>205</v>
      </c>
      <c r="C1700" s="24">
        <v>6.8000000000000005E-2</v>
      </c>
      <c r="D1700" s="32">
        <v>229.09</v>
      </c>
      <c r="E1700" s="32">
        <v>-16.510000000000002</v>
      </c>
      <c r="F1700" s="32">
        <v>0.75</v>
      </c>
      <c r="G1700" s="23"/>
    </row>
    <row r="1701" spans="1:7" x14ac:dyDescent="0.3">
      <c r="A1701" s="22"/>
      <c r="B1701" s="31" t="s">
        <v>61</v>
      </c>
      <c r="C1701" s="24">
        <v>6.8000000000000005E-2</v>
      </c>
      <c r="D1701" s="33">
        <v>229.09</v>
      </c>
      <c r="E1701" s="32">
        <v>-16.510000000000002</v>
      </c>
      <c r="F1701" s="32">
        <v>0.75</v>
      </c>
      <c r="G1701" s="23"/>
    </row>
    <row r="1702" spans="1:7" x14ac:dyDescent="0.3">
      <c r="A1702" s="22"/>
      <c r="B1702" s="31" t="s">
        <v>62</v>
      </c>
      <c r="C1702" s="24">
        <v>0</v>
      </c>
      <c r="D1702" s="33">
        <v>229.09</v>
      </c>
      <c r="E1702" s="32">
        <v>-16.420000000000002</v>
      </c>
      <c r="F1702" s="32">
        <v>1.87</v>
      </c>
      <c r="G1702" s="23"/>
    </row>
    <row r="1703" spans="1:7" x14ac:dyDescent="0.3">
      <c r="A1703" s="22"/>
      <c r="B1703" s="31" t="s">
        <v>65</v>
      </c>
      <c r="C1703" s="24">
        <v>0</v>
      </c>
      <c r="D1703" s="32">
        <v>229.09</v>
      </c>
      <c r="E1703" s="33">
        <v>-16.420000000000002</v>
      </c>
      <c r="F1703" s="32">
        <v>1.87</v>
      </c>
      <c r="G1703" s="23"/>
    </row>
    <row r="1704" spans="1:7" x14ac:dyDescent="0.3">
      <c r="A1704" s="22"/>
      <c r="B1704" s="31" t="s">
        <v>66</v>
      </c>
      <c r="C1704" s="24">
        <v>6.8000000000000005E-2</v>
      </c>
      <c r="D1704" s="32">
        <v>229.09</v>
      </c>
      <c r="E1704" s="33">
        <v>-16.510000000000002</v>
      </c>
      <c r="F1704" s="32">
        <v>0.75</v>
      </c>
      <c r="G1704" s="23"/>
    </row>
    <row r="1705" spans="1:7" x14ac:dyDescent="0.3">
      <c r="A1705" s="22"/>
      <c r="B1705" s="31" t="s">
        <v>67</v>
      </c>
      <c r="C1705" s="24">
        <v>0</v>
      </c>
      <c r="D1705" s="32">
        <v>229.09</v>
      </c>
      <c r="E1705" s="32">
        <v>-16.420000000000002</v>
      </c>
      <c r="F1705" s="33">
        <v>1.87</v>
      </c>
      <c r="G1705" s="23"/>
    </row>
    <row r="1706" spans="1:7" x14ac:dyDescent="0.3">
      <c r="A1706" s="22"/>
      <c r="B1706" s="31" t="s">
        <v>68</v>
      </c>
      <c r="C1706" s="24">
        <v>6.8000000000000005E-2</v>
      </c>
      <c r="D1706" s="32">
        <v>229.09</v>
      </c>
      <c r="E1706" s="32">
        <v>-16.510000000000002</v>
      </c>
      <c r="F1706" s="33">
        <v>0.75</v>
      </c>
      <c r="G1706" s="23"/>
    </row>
    <row r="1707" spans="1:7" x14ac:dyDescent="0.3">
      <c r="A1707" s="22">
        <v>214</v>
      </c>
      <c r="B1707" s="31">
        <v>205</v>
      </c>
      <c r="C1707" s="24">
        <v>0</v>
      </c>
      <c r="D1707" s="32">
        <v>229.09</v>
      </c>
      <c r="E1707" s="32">
        <v>-16.72</v>
      </c>
      <c r="F1707" s="32">
        <v>0.75</v>
      </c>
      <c r="G1707" s="23" t="s">
        <v>369</v>
      </c>
    </row>
    <row r="1708" spans="1:7" x14ac:dyDescent="0.3">
      <c r="A1708" s="22"/>
      <c r="B1708" s="31">
        <v>237</v>
      </c>
      <c r="C1708" s="24">
        <v>4.8000000000000001E-2</v>
      </c>
      <c r="D1708" s="32">
        <v>229.09</v>
      </c>
      <c r="E1708" s="32">
        <v>-16.79</v>
      </c>
      <c r="F1708" s="32">
        <v>-0.05</v>
      </c>
      <c r="G1708" s="23"/>
    </row>
    <row r="1709" spans="1:7" x14ac:dyDescent="0.3">
      <c r="A1709" s="22"/>
      <c r="B1709" s="31" t="s">
        <v>61</v>
      </c>
      <c r="C1709" s="24">
        <v>4.8000000000000001E-2</v>
      </c>
      <c r="D1709" s="33">
        <v>229.09</v>
      </c>
      <c r="E1709" s="32">
        <v>-16.79</v>
      </c>
      <c r="F1709" s="32">
        <v>-0.05</v>
      </c>
      <c r="G1709" s="23"/>
    </row>
    <row r="1710" spans="1:7" x14ac:dyDescent="0.3">
      <c r="A1710" s="22"/>
      <c r="B1710" s="31" t="s">
        <v>62</v>
      </c>
      <c r="C1710" s="24">
        <v>0</v>
      </c>
      <c r="D1710" s="33">
        <v>229.09</v>
      </c>
      <c r="E1710" s="32">
        <v>-16.72</v>
      </c>
      <c r="F1710" s="32">
        <v>0.75</v>
      </c>
      <c r="G1710" s="23"/>
    </row>
    <row r="1711" spans="1:7" x14ac:dyDescent="0.3">
      <c r="A1711" s="22"/>
      <c r="B1711" s="31" t="s">
        <v>65</v>
      </c>
      <c r="C1711" s="24">
        <v>0</v>
      </c>
      <c r="D1711" s="32">
        <v>229.09</v>
      </c>
      <c r="E1711" s="33">
        <v>-16.72</v>
      </c>
      <c r="F1711" s="32">
        <v>0.75</v>
      </c>
      <c r="G1711" s="23"/>
    </row>
    <row r="1712" spans="1:7" x14ac:dyDescent="0.3">
      <c r="A1712" s="22"/>
      <c r="B1712" s="31" t="s">
        <v>66</v>
      </c>
      <c r="C1712" s="24">
        <v>4.8000000000000001E-2</v>
      </c>
      <c r="D1712" s="32">
        <v>229.09</v>
      </c>
      <c r="E1712" s="33">
        <v>-16.79</v>
      </c>
      <c r="F1712" s="32">
        <v>-0.05</v>
      </c>
      <c r="G1712" s="23"/>
    </row>
    <row r="1713" spans="1:7" x14ac:dyDescent="0.3">
      <c r="A1713" s="22"/>
      <c r="B1713" s="31" t="s">
        <v>67</v>
      </c>
      <c r="C1713" s="24">
        <v>0</v>
      </c>
      <c r="D1713" s="32">
        <v>229.09</v>
      </c>
      <c r="E1713" s="32">
        <v>-16.72</v>
      </c>
      <c r="F1713" s="33">
        <v>0.75</v>
      </c>
      <c r="G1713" s="23"/>
    </row>
    <row r="1714" spans="1:7" x14ac:dyDescent="0.3">
      <c r="A1714" s="22"/>
      <c r="B1714" s="31" t="s">
        <v>68</v>
      </c>
      <c r="C1714" s="24">
        <v>4.8000000000000001E-2</v>
      </c>
      <c r="D1714" s="32">
        <v>229.09</v>
      </c>
      <c r="E1714" s="32">
        <v>-16.79</v>
      </c>
      <c r="F1714" s="33">
        <v>-0.05</v>
      </c>
      <c r="G1714" s="23"/>
    </row>
    <row r="1715" spans="1:7" x14ac:dyDescent="0.3">
      <c r="A1715" s="22">
        <v>215</v>
      </c>
      <c r="B1715" s="31">
        <v>237</v>
      </c>
      <c r="C1715" s="24">
        <v>0</v>
      </c>
      <c r="D1715" s="32">
        <v>116.26</v>
      </c>
      <c r="E1715" s="32">
        <v>-16.940000000000001</v>
      </c>
      <c r="F1715" s="32">
        <v>11.23</v>
      </c>
      <c r="G1715" s="23" t="s">
        <v>369</v>
      </c>
    </row>
    <row r="1716" spans="1:7" x14ac:dyDescent="0.3">
      <c r="A1716" s="22"/>
      <c r="B1716" s="31">
        <v>206</v>
      </c>
      <c r="C1716" s="24">
        <v>0.02</v>
      </c>
      <c r="D1716" s="32">
        <v>116.26</v>
      </c>
      <c r="E1716" s="32">
        <v>-16.96</v>
      </c>
      <c r="F1716" s="32">
        <v>10.89</v>
      </c>
      <c r="G1716" s="23"/>
    </row>
    <row r="1717" spans="1:7" x14ac:dyDescent="0.3">
      <c r="A1717" s="22"/>
      <c r="B1717" s="31" t="s">
        <v>61</v>
      </c>
      <c r="C1717" s="24">
        <v>0.02</v>
      </c>
      <c r="D1717" s="33">
        <v>116.26</v>
      </c>
      <c r="E1717" s="32">
        <v>-16.96</v>
      </c>
      <c r="F1717" s="32">
        <v>10.89</v>
      </c>
      <c r="G1717" s="23"/>
    </row>
    <row r="1718" spans="1:7" x14ac:dyDescent="0.3">
      <c r="A1718" s="22"/>
      <c r="B1718" s="31" t="s">
        <v>62</v>
      </c>
      <c r="C1718" s="24">
        <v>0</v>
      </c>
      <c r="D1718" s="33">
        <v>116.26</v>
      </c>
      <c r="E1718" s="32">
        <v>-16.940000000000001</v>
      </c>
      <c r="F1718" s="32">
        <v>11.23</v>
      </c>
      <c r="G1718" s="23"/>
    </row>
    <row r="1719" spans="1:7" x14ac:dyDescent="0.3">
      <c r="A1719" s="22"/>
      <c r="B1719" s="31" t="s">
        <v>65</v>
      </c>
      <c r="C1719" s="24">
        <v>0</v>
      </c>
      <c r="D1719" s="32">
        <v>116.26</v>
      </c>
      <c r="E1719" s="33">
        <v>-16.940000000000001</v>
      </c>
      <c r="F1719" s="32">
        <v>11.23</v>
      </c>
      <c r="G1719" s="23"/>
    </row>
    <row r="1720" spans="1:7" x14ac:dyDescent="0.3">
      <c r="A1720" s="22"/>
      <c r="B1720" s="31" t="s">
        <v>66</v>
      </c>
      <c r="C1720" s="24">
        <v>0.02</v>
      </c>
      <c r="D1720" s="32">
        <v>116.26</v>
      </c>
      <c r="E1720" s="33">
        <v>-16.96</v>
      </c>
      <c r="F1720" s="32">
        <v>10.89</v>
      </c>
      <c r="G1720" s="23"/>
    </row>
    <row r="1721" spans="1:7" x14ac:dyDescent="0.3">
      <c r="A1721" s="22"/>
      <c r="B1721" s="31" t="s">
        <v>67</v>
      </c>
      <c r="C1721" s="24">
        <v>0</v>
      </c>
      <c r="D1721" s="32">
        <v>116.26</v>
      </c>
      <c r="E1721" s="32">
        <v>-16.940000000000001</v>
      </c>
      <c r="F1721" s="33">
        <v>11.23</v>
      </c>
      <c r="G1721" s="23"/>
    </row>
    <row r="1722" spans="1:7" x14ac:dyDescent="0.3">
      <c r="A1722" s="22"/>
      <c r="B1722" s="31" t="s">
        <v>68</v>
      </c>
      <c r="C1722" s="24">
        <v>0.02</v>
      </c>
      <c r="D1722" s="32">
        <v>116.26</v>
      </c>
      <c r="E1722" s="32">
        <v>-16.96</v>
      </c>
      <c r="F1722" s="33">
        <v>10.89</v>
      </c>
      <c r="G1722" s="23"/>
    </row>
    <row r="1723" spans="1:7" x14ac:dyDescent="0.3">
      <c r="A1723" s="22">
        <v>216</v>
      </c>
      <c r="B1723" s="31">
        <v>206</v>
      </c>
      <c r="C1723" s="24">
        <v>0</v>
      </c>
      <c r="D1723" s="32">
        <v>116.26</v>
      </c>
      <c r="E1723" s="32">
        <v>-17.27</v>
      </c>
      <c r="F1723" s="32">
        <v>10.89</v>
      </c>
      <c r="G1723" s="23" t="s">
        <v>369</v>
      </c>
    </row>
    <row r="1724" spans="1:7" x14ac:dyDescent="0.3">
      <c r="A1724" s="22"/>
      <c r="B1724" s="31">
        <v>207</v>
      </c>
      <c r="C1724" s="24">
        <v>6.8000000000000005E-2</v>
      </c>
      <c r="D1724" s="32">
        <v>116.26</v>
      </c>
      <c r="E1724" s="32">
        <v>-17.350000000000001</v>
      </c>
      <c r="F1724" s="32">
        <v>9.7100000000000009</v>
      </c>
      <c r="G1724" s="23"/>
    </row>
    <row r="1725" spans="1:7" x14ac:dyDescent="0.3">
      <c r="A1725" s="22"/>
      <c r="B1725" s="31" t="s">
        <v>61</v>
      </c>
      <c r="C1725" s="24">
        <v>6.8000000000000005E-2</v>
      </c>
      <c r="D1725" s="33">
        <v>116.26</v>
      </c>
      <c r="E1725" s="32">
        <v>-17.350000000000001</v>
      </c>
      <c r="F1725" s="32">
        <v>9.7100000000000009</v>
      </c>
      <c r="G1725" s="23"/>
    </row>
    <row r="1726" spans="1:7" x14ac:dyDescent="0.3">
      <c r="A1726" s="22"/>
      <c r="B1726" s="31" t="s">
        <v>62</v>
      </c>
      <c r="C1726" s="24">
        <v>0</v>
      </c>
      <c r="D1726" s="33">
        <v>116.26</v>
      </c>
      <c r="E1726" s="32">
        <v>-17.27</v>
      </c>
      <c r="F1726" s="32">
        <v>10.89</v>
      </c>
      <c r="G1726" s="23"/>
    </row>
    <row r="1727" spans="1:7" x14ac:dyDescent="0.3">
      <c r="A1727" s="22"/>
      <c r="B1727" s="31" t="s">
        <v>65</v>
      </c>
      <c r="C1727" s="24">
        <v>0</v>
      </c>
      <c r="D1727" s="32">
        <v>116.26</v>
      </c>
      <c r="E1727" s="33">
        <v>-17.27</v>
      </c>
      <c r="F1727" s="32">
        <v>10.89</v>
      </c>
      <c r="G1727" s="23"/>
    </row>
    <row r="1728" spans="1:7" x14ac:dyDescent="0.3">
      <c r="A1728" s="22"/>
      <c r="B1728" s="31" t="s">
        <v>66</v>
      </c>
      <c r="C1728" s="24">
        <v>6.8000000000000005E-2</v>
      </c>
      <c r="D1728" s="32">
        <v>116.26</v>
      </c>
      <c r="E1728" s="33">
        <v>-17.350000000000001</v>
      </c>
      <c r="F1728" s="32">
        <v>9.7100000000000009</v>
      </c>
      <c r="G1728" s="23"/>
    </row>
    <row r="1729" spans="1:7" x14ac:dyDescent="0.3">
      <c r="A1729" s="22"/>
      <c r="B1729" s="31" t="s">
        <v>67</v>
      </c>
      <c r="C1729" s="24">
        <v>0</v>
      </c>
      <c r="D1729" s="32">
        <v>116.26</v>
      </c>
      <c r="E1729" s="32">
        <v>-17.27</v>
      </c>
      <c r="F1729" s="33">
        <v>10.89</v>
      </c>
      <c r="G1729" s="23"/>
    </row>
    <row r="1730" spans="1:7" x14ac:dyDescent="0.3">
      <c r="A1730" s="22"/>
      <c r="B1730" s="31" t="s">
        <v>68</v>
      </c>
      <c r="C1730" s="24">
        <v>6.8000000000000005E-2</v>
      </c>
      <c r="D1730" s="32">
        <v>116.26</v>
      </c>
      <c r="E1730" s="32">
        <v>-17.350000000000001</v>
      </c>
      <c r="F1730" s="33">
        <v>9.7100000000000009</v>
      </c>
      <c r="G1730" s="23"/>
    </row>
    <row r="1731" spans="1:7" x14ac:dyDescent="0.3">
      <c r="A1731" s="22">
        <v>217</v>
      </c>
      <c r="B1731" s="31">
        <v>207</v>
      </c>
      <c r="C1731" s="24">
        <v>0</v>
      </c>
      <c r="D1731" s="32">
        <v>116.26</v>
      </c>
      <c r="E1731" s="32">
        <v>-17.79</v>
      </c>
      <c r="F1731" s="32">
        <v>9.7100000000000009</v>
      </c>
      <c r="G1731" s="23" t="s">
        <v>369</v>
      </c>
    </row>
    <row r="1732" spans="1:7" x14ac:dyDescent="0.3">
      <c r="A1732" s="22"/>
      <c r="B1732" s="31">
        <v>208</v>
      </c>
      <c r="C1732" s="24">
        <v>6.8000000000000005E-2</v>
      </c>
      <c r="D1732" s="32">
        <v>116.26</v>
      </c>
      <c r="E1732" s="32">
        <v>-17.88</v>
      </c>
      <c r="F1732" s="32">
        <v>8.49</v>
      </c>
      <c r="G1732" s="23"/>
    </row>
    <row r="1733" spans="1:7" x14ac:dyDescent="0.3">
      <c r="A1733" s="22"/>
      <c r="B1733" s="31" t="s">
        <v>61</v>
      </c>
      <c r="C1733" s="24">
        <v>6.8000000000000005E-2</v>
      </c>
      <c r="D1733" s="33">
        <v>116.26</v>
      </c>
      <c r="E1733" s="32">
        <v>-17.88</v>
      </c>
      <c r="F1733" s="32">
        <v>8.49</v>
      </c>
      <c r="G1733" s="23"/>
    </row>
    <row r="1734" spans="1:7" x14ac:dyDescent="0.3">
      <c r="A1734" s="22"/>
      <c r="B1734" s="31" t="s">
        <v>62</v>
      </c>
      <c r="C1734" s="24">
        <v>0</v>
      </c>
      <c r="D1734" s="33">
        <v>116.26</v>
      </c>
      <c r="E1734" s="32">
        <v>-17.79</v>
      </c>
      <c r="F1734" s="32">
        <v>9.7100000000000009</v>
      </c>
      <c r="G1734" s="23"/>
    </row>
    <row r="1735" spans="1:7" x14ac:dyDescent="0.3">
      <c r="A1735" s="22"/>
      <c r="B1735" s="31" t="s">
        <v>65</v>
      </c>
      <c r="C1735" s="24">
        <v>0</v>
      </c>
      <c r="D1735" s="32">
        <v>116.26</v>
      </c>
      <c r="E1735" s="33">
        <v>-17.79</v>
      </c>
      <c r="F1735" s="32">
        <v>9.7100000000000009</v>
      </c>
      <c r="G1735" s="23"/>
    </row>
    <row r="1736" spans="1:7" x14ac:dyDescent="0.3">
      <c r="A1736" s="22"/>
      <c r="B1736" s="31" t="s">
        <v>66</v>
      </c>
      <c r="C1736" s="24">
        <v>6.8000000000000005E-2</v>
      </c>
      <c r="D1736" s="32">
        <v>116.26</v>
      </c>
      <c r="E1736" s="33">
        <v>-17.88</v>
      </c>
      <c r="F1736" s="32">
        <v>8.49</v>
      </c>
      <c r="G1736" s="23"/>
    </row>
    <row r="1737" spans="1:7" x14ac:dyDescent="0.3">
      <c r="A1737" s="22"/>
      <c r="B1737" s="31" t="s">
        <v>67</v>
      </c>
      <c r="C1737" s="24">
        <v>0</v>
      </c>
      <c r="D1737" s="32">
        <v>116.26</v>
      </c>
      <c r="E1737" s="32">
        <v>-17.79</v>
      </c>
      <c r="F1737" s="33">
        <v>9.7100000000000009</v>
      </c>
      <c r="G1737" s="23"/>
    </row>
    <row r="1738" spans="1:7" x14ac:dyDescent="0.3">
      <c r="A1738" s="22"/>
      <c r="B1738" s="31" t="s">
        <v>68</v>
      </c>
      <c r="C1738" s="24">
        <v>6.8000000000000005E-2</v>
      </c>
      <c r="D1738" s="32">
        <v>116.26</v>
      </c>
      <c r="E1738" s="32">
        <v>-17.88</v>
      </c>
      <c r="F1738" s="33">
        <v>8.49</v>
      </c>
      <c r="G1738" s="23"/>
    </row>
    <row r="1739" spans="1:7" x14ac:dyDescent="0.3">
      <c r="A1739" s="22">
        <v>218</v>
      </c>
      <c r="B1739" s="31">
        <v>208</v>
      </c>
      <c r="C1739" s="24">
        <v>0</v>
      </c>
      <c r="D1739" s="32">
        <v>116.26</v>
      </c>
      <c r="E1739" s="32">
        <v>-18.28</v>
      </c>
      <c r="F1739" s="32">
        <v>8.49</v>
      </c>
      <c r="G1739" s="23" t="s">
        <v>369</v>
      </c>
    </row>
    <row r="1740" spans="1:7" x14ac:dyDescent="0.3">
      <c r="A1740" s="22"/>
      <c r="B1740" s="31">
        <v>209</v>
      </c>
      <c r="C1740" s="24">
        <v>6.8000000000000005E-2</v>
      </c>
      <c r="D1740" s="32">
        <v>116.27</v>
      </c>
      <c r="E1740" s="32">
        <v>-18.37</v>
      </c>
      <c r="F1740" s="32">
        <v>7.24</v>
      </c>
      <c r="G1740" s="23"/>
    </row>
    <row r="1741" spans="1:7" x14ac:dyDescent="0.3">
      <c r="A1741" s="22"/>
      <c r="B1741" s="31" t="s">
        <v>61</v>
      </c>
      <c r="C1741" s="24">
        <v>6.8000000000000005E-2</v>
      </c>
      <c r="D1741" s="33">
        <v>116.27</v>
      </c>
      <c r="E1741" s="32">
        <v>-18.37</v>
      </c>
      <c r="F1741" s="32">
        <v>7.24</v>
      </c>
      <c r="G1741" s="23"/>
    </row>
    <row r="1742" spans="1:7" x14ac:dyDescent="0.3">
      <c r="A1742" s="22"/>
      <c r="B1742" s="31" t="s">
        <v>62</v>
      </c>
      <c r="C1742" s="24">
        <v>0</v>
      </c>
      <c r="D1742" s="33">
        <v>116.26</v>
      </c>
      <c r="E1742" s="32">
        <v>-18.28</v>
      </c>
      <c r="F1742" s="32">
        <v>8.49</v>
      </c>
      <c r="G1742" s="23"/>
    </row>
    <row r="1743" spans="1:7" x14ac:dyDescent="0.3">
      <c r="A1743" s="22"/>
      <c r="B1743" s="31" t="s">
        <v>65</v>
      </c>
      <c r="C1743" s="24">
        <v>0</v>
      </c>
      <c r="D1743" s="32">
        <v>116.26</v>
      </c>
      <c r="E1743" s="33">
        <v>-18.28</v>
      </c>
      <c r="F1743" s="32">
        <v>8.49</v>
      </c>
      <c r="G1743" s="23"/>
    </row>
    <row r="1744" spans="1:7" x14ac:dyDescent="0.3">
      <c r="A1744" s="22"/>
      <c r="B1744" s="31" t="s">
        <v>66</v>
      </c>
      <c r="C1744" s="24">
        <v>6.8000000000000005E-2</v>
      </c>
      <c r="D1744" s="32">
        <v>116.27</v>
      </c>
      <c r="E1744" s="33">
        <v>-18.37</v>
      </c>
      <c r="F1744" s="32">
        <v>7.24</v>
      </c>
      <c r="G1744" s="23"/>
    </row>
    <row r="1745" spans="1:7" x14ac:dyDescent="0.3">
      <c r="A1745" s="22"/>
      <c r="B1745" s="31" t="s">
        <v>67</v>
      </c>
      <c r="C1745" s="24">
        <v>0</v>
      </c>
      <c r="D1745" s="32">
        <v>116.26</v>
      </c>
      <c r="E1745" s="32">
        <v>-18.28</v>
      </c>
      <c r="F1745" s="33">
        <v>8.49</v>
      </c>
      <c r="G1745" s="23"/>
    </row>
    <row r="1746" spans="1:7" x14ac:dyDescent="0.3">
      <c r="A1746" s="22"/>
      <c r="B1746" s="31" t="s">
        <v>68</v>
      </c>
      <c r="C1746" s="24">
        <v>6.8000000000000005E-2</v>
      </c>
      <c r="D1746" s="32">
        <v>116.27</v>
      </c>
      <c r="E1746" s="32">
        <v>-18.37</v>
      </c>
      <c r="F1746" s="33">
        <v>7.24</v>
      </c>
      <c r="G1746" s="23"/>
    </row>
    <row r="1747" spans="1:7" x14ac:dyDescent="0.3">
      <c r="A1747" s="22">
        <v>219</v>
      </c>
      <c r="B1747" s="31">
        <v>209</v>
      </c>
      <c r="C1747" s="24">
        <v>0</v>
      </c>
      <c r="D1747" s="32">
        <v>116.27</v>
      </c>
      <c r="E1747" s="32">
        <v>-18.760000000000002</v>
      </c>
      <c r="F1747" s="32">
        <v>7.24</v>
      </c>
      <c r="G1747" s="23" t="s">
        <v>369</v>
      </c>
    </row>
    <row r="1748" spans="1:7" x14ac:dyDescent="0.3">
      <c r="A1748" s="22"/>
      <c r="B1748" s="31">
        <v>210</v>
      </c>
      <c r="C1748" s="24">
        <v>6.8000000000000005E-2</v>
      </c>
      <c r="D1748" s="32">
        <v>116.27</v>
      </c>
      <c r="E1748" s="32">
        <v>-18.84</v>
      </c>
      <c r="F1748" s="32">
        <v>5.96</v>
      </c>
      <c r="G1748" s="23"/>
    </row>
    <row r="1749" spans="1:7" x14ac:dyDescent="0.3">
      <c r="A1749" s="22"/>
      <c r="B1749" s="31" t="s">
        <v>61</v>
      </c>
      <c r="C1749" s="24">
        <v>6.8000000000000005E-2</v>
      </c>
      <c r="D1749" s="33">
        <v>116.27</v>
      </c>
      <c r="E1749" s="32">
        <v>-18.84</v>
      </c>
      <c r="F1749" s="32">
        <v>5.96</v>
      </c>
      <c r="G1749" s="23"/>
    </row>
    <row r="1750" spans="1:7" x14ac:dyDescent="0.3">
      <c r="A1750" s="22"/>
      <c r="B1750" s="31" t="s">
        <v>62</v>
      </c>
      <c r="C1750" s="24">
        <v>0</v>
      </c>
      <c r="D1750" s="33">
        <v>116.27</v>
      </c>
      <c r="E1750" s="32">
        <v>-18.760000000000002</v>
      </c>
      <c r="F1750" s="32">
        <v>7.24</v>
      </c>
      <c r="G1750" s="23"/>
    </row>
    <row r="1751" spans="1:7" x14ac:dyDescent="0.3">
      <c r="A1751" s="22"/>
      <c r="B1751" s="31" t="s">
        <v>65</v>
      </c>
      <c r="C1751" s="24">
        <v>0</v>
      </c>
      <c r="D1751" s="32">
        <v>116.27</v>
      </c>
      <c r="E1751" s="33">
        <v>-18.760000000000002</v>
      </c>
      <c r="F1751" s="32">
        <v>7.24</v>
      </c>
      <c r="G1751" s="23"/>
    </row>
    <row r="1752" spans="1:7" x14ac:dyDescent="0.3">
      <c r="A1752" s="22"/>
      <c r="B1752" s="31" t="s">
        <v>66</v>
      </c>
      <c r="C1752" s="24">
        <v>6.8000000000000005E-2</v>
      </c>
      <c r="D1752" s="32">
        <v>116.27</v>
      </c>
      <c r="E1752" s="33">
        <v>-18.84</v>
      </c>
      <c r="F1752" s="32">
        <v>5.96</v>
      </c>
      <c r="G1752" s="23"/>
    </row>
    <row r="1753" spans="1:7" x14ac:dyDescent="0.3">
      <c r="A1753" s="22"/>
      <c r="B1753" s="31" t="s">
        <v>67</v>
      </c>
      <c r="C1753" s="24">
        <v>0</v>
      </c>
      <c r="D1753" s="32">
        <v>116.27</v>
      </c>
      <c r="E1753" s="32">
        <v>-18.760000000000002</v>
      </c>
      <c r="F1753" s="33">
        <v>7.24</v>
      </c>
      <c r="G1753" s="23"/>
    </row>
    <row r="1754" spans="1:7" x14ac:dyDescent="0.3">
      <c r="A1754" s="22"/>
      <c r="B1754" s="31" t="s">
        <v>68</v>
      </c>
      <c r="C1754" s="24">
        <v>6.8000000000000005E-2</v>
      </c>
      <c r="D1754" s="32">
        <v>116.27</v>
      </c>
      <c r="E1754" s="32">
        <v>-18.84</v>
      </c>
      <c r="F1754" s="33">
        <v>5.96</v>
      </c>
      <c r="G1754" s="23"/>
    </row>
    <row r="1755" spans="1:7" x14ac:dyDescent="0.3">
      <c r="A1755" s="22">
        <v>220</v>
      </c>
      <c r="B1755" s="31">
        <v>210</v>
      </c>
      <c r="C1755" s="24">
        <v>0</v>
      </c>
      <c r="D1755" s="32">
        <v>116.27</v>
      </c>
      <c r="E1755" s="32">
        <v>-19.21</v>
      </c>
      <c r="F1755" s="32">
        <v>5.96</v>
      </c>
      <c r="G1755" s="23" t="s">
        <v>369</v>
      </c>
    </row>
    <row r="1756" spans="1:7" x14ac:dyDescent="0.3">
      <c r="A1756" s="22"/>
      <c r="B1756" s="31">
        <v>211</v>
      </c>
      <c r="C1756" s="24">
        <v>6.8000000000000005E-2</v>
      </c>
      <c r="D1756" s="32">
        <v>116.27</v>
      </c>
      <c r="E1756" s="32">
        <v>-19.3</v>
      </c>
      <c r="F1756" s="32">
        <v>4.6500000000000004</v>
      </c>
      <c r="G1756" s="23"/>
    </row>
    <row r="1757" spans="1:7" x14ac:dyDescent="0.3">
      <c r="A1757" s="22"/>
      <c r="B1757" s="31" t="s">
        <v>61</v>
      </c>
      <c r="C1757" s="24">
        <v>6.8000000000000005E-2</v>
      </c>
      <c r="D1757" s="33">
        <v>116.27</v>
      </c>
      <c r="E1757" s="32">
        <v>-19.3</v>
      </c>
      <c r="F1757" s="32">
        <v>4.6500000000000004</v>
      </c>
      <c r="G1757" s="23"/>
    </row>
    <row r="1758" spans="1:7" x14ac:dyDescent="0.3">
      <c r="A1758" s="22"/>
      <c r="B1758" s="31" t="s">
        <v>62</v>
      </c>
      <c r="C1758" s="24">
        <v>0</v>
      </c>
      <c r="D1758" s="33">
        <v>116.27</v>
      </c>
      <c r="E1758" s="32">
        <v>-19.21</v>
      </c>
      <c r="F1758" s="32">
        <v>5.96</v>
      </c>
      <c r="G1758" s="23"/>
    </row>
    <row r="1759" spans="1:7" x14ac:dyDescent="0.3">
      <c r="A1759" s="22"/>
      <c r="B1759" s="31" t="s">
        <v>65</v>
      </c>
      <c r="C1759" s="24">
        <v>0</v>
      </c>
      <c r="D1759" s="32">
        <v>116.27</v>
      </c>
      <c r="E1759" s="33">
        <v>-19.21</v>
      </c>
      <c r="F1759" s="32">
        <v>5.96</v>
      </c>
      <c r="G1759" s="23"/>
    </row>
    <row r="1760" spans="1:7" x14ac:dyDescent="0.3">
      <c r="A1760" s="22"/>
      <c r="B1760" s="31" t="s">
        <v>66</v>
      </c>
      <c r="C1760" s="24">
        <v>6.8000000000000005E-2</v>
      </c>
      <c r="D1760" s="32">
        <v>116.27</v>
      </c>
      <c r="E1760" s="33">
        <v>-19.3</v>
      </c>
      <c r="F1760" s="32">
        <v>4.6500000000000004</v>
      </c>
      <c r="G1760" s="23"/>
    </row>
    <row r="1761" spans="1:7" x14ac:dyDescent="0.3">
      <c r="A1761" s="22"/>
      <c r="B1761" s="31" t="s">
        <v>67</v>
      </c>
      <c r="C1761" s="24">
        <v>0</v>
      </c>
      <c r="D1761" s="32">
        <v>116.27</v>
      </c>
      <c r="E1761" s="32">
        <v>-19.21</v>
      </c>
      <c r="F1761" s="33">
        <v>5.96</v>
      </c>
      <c r="G1761" s="23"/>
    </row>
    <row r="1762" spans="1:7" x14ac:dyDescent="0.3">
      <c r="A1762" s="22"/>
      <c r="B1762" s="31" t="s">
        <v>68</v>
      </c>
      <c r="C1762" s="24">
        <v>6.8000000000000005E-2</v>
      </c>
      <c r="D1762" s="32">
        <v>116.27</v>
      </c>
      <c r="E1762" s="32">
        <v>-19.3</v>
      </c>
      <c r="F1762" s="33">
        <v>4.6500000000000004</v>
      </c>
      <c r="G1762" s="23"/>
    </row>
    <row r="1763" spans="1:7" x14ac:dyDescent="0.3">
      <c r="A1763" s="22">
        <v>221</v>
      </c>
      <c r="B1763" s="31">
        <v>211</v>
      </c>
      <c r="C1763" s="24">
        <v>0</v>
      </c>
      <c r="D1763" s="32">
        <v>116.27</v>
      </c>
      <c r="E1763" s="32">
        <v>-19.66</v>
      </c>
      <c r="F1763" s="32">
        <v>4.6500000000000004</v>
      </c>
      <c r="G1763" s="23" t="s">
        <v>369</v>
      </c>
    </row>
    <row r="1764" spans="1:7" x14ac:dyDescent="0.3">
      <c r="A1764" s="22"/>
      <c r="B1764" s="31">
        <v>212</v>
      </c>
      <c r="C1764" s="24">
        <v>6.8000000000000005E-2</v>
      </c>
      <c r="D1764" s="32">
        <v>116.27</v>
      </c>
      <c r="E1764" s="32">
        <v>-19.75</v>
      </c>
      <c r="F1764" s="32">
        <v>3.3</v>
      </c>
      <c r="G1764" s="23"/>
    </row>
    <row r="1765" spans="1:7" x14ac:dyDescent="0.3">
      <c r="A1765" s="22"/>
      <c r="B1765" s="31" t="s">
        <v>61</v>
      </c>
      <c r="C1765" s="24">
        <v>6.8000000000000005E-2</v>
      </c>
      <c r="D1765" s="33">
        <v>116.27</v>
      </c>
      <c r="E1765" s="32">
        <v>-19.75</v>
      </c>
      <c r="F1765" s="32">
        <v>3.3</v>
      </c>
      <c r="G1765" s="23"/>
    </row>
    <row r="1766" spans="1:7" x14ac:dyDescent="0.3">
      <c r="A1766" s="22"/>
      <c r="B1766" s="31" t="s">
        <v>62</v>
      </c>
      <c r="C1766" s="24">
        <v>0</v>
      </c>
      <c r="D1766" s="33">
        <v>116.27</v>
      </c>
      <c r="E1766" s="32">
        <v>-19.66</v>
      </c>
      <c r="F1766" s="32">
        <v>4.6500000000000004</v>
      </c>
      <c r="G1766" s="23"/>
    </row>
    <row r="1767" spans="1:7" x14ac:dyDescent="0.3">
      <c r="A1767" s="22"/>
      <c r="B1767" s="31" t="s">
        <v>65</v>
      </c>
      <c r="C1767" s="24">
        <v>0</v>
      </c>
      <c r="D1767" s="32">
        <v>116.27</v>
      </c>
      <c r="E1767" s="33">
        <v>-19.66</v>
      </c>
      <c r="F1767" s="32">
        <v>4.6500000000000004</v>
      </c>
      <c r="G1767" s="23"/>
    </row>
    <row r="1768" spans="1:7" x14ac:dyDescent="0.3">
      <c r="A1768" s="22"/>
      <c r="B1768" s="31" t="s">
        <v>66</v>
      </c>
      <c r="C1768" s="24">
        <v>6.8000000000000005E-2</v>
      </c>
      <c r="D1768" s="32">
        <v>116.27</v>
      </c>
      <c r="E1768" s="33">
        <v>-19.75</v>
      </c>
      <c r="F1768" s="32">
        <v>3.3</v>
      </c>
      <c r="G1768" s="23"/>
    </row>
    <row r="1769" spans="1:7" x14ac:dyDescent="0.3">
      <c r="A1769" s="22"/>
      <c r="B1769" s="31" t="s">
        <v>67</v>
      </c>
      <c r="C1769" s="24">
        <v>0</v>
      </c>
      <c r="D1769" s="32">
        <v>116.27</v>
      </c>
      <c r="E1769" s="32">
        <v>-19.66</v>
      </c>
      <c r="F1769" s="33">
        <v>4.6500000000000004</v>
      </c>
      <c r="G1769" s="23"/>
    </row>
    <row r="1770" spans="1:7" x14ac:dyDescent="0.3">
      <c r="A1770" s="22"/>
      <c r="B1770" s="31" t="s">
        <v>68</v>
      </c>
      <c r="C1770" s="24">
        <v>6.8000000000000005E-2</v>
      </c>
      <c r="D1770" s="32">
        <v>116.27</v>
      </c>
      <c r="E1770" s="32">
        <v>-19.75</v>
      </c>
      <c r="F1770" s="33">
        <v>3.3</v>
      </c>
      <c r="G1770" s="23"/>
    </row>
    <row r="1771" spans="1:7" x14ac:dyDescent="0.3">
      <c r="A1771" s="22">
        <v>222</v>
      </c>
      <c r="B1771" s="31">
        <v>212</v>
      </c>
      <c r="C1771" s="24">
        <v>0</v>
      </c>
      <c r="D1771" s="32">
        <v>116.27</v>
      </c>
      <c r="E1771" s="32">
        <v>-20.09</v>
      </c>
      <c r="F1771" s="32">
        <v>3.3</v>
      </c>
      <c r="G1771" s="23" t="s">
        <v>369</v>
      </c>
    </row>
    <row r="1772" spans="1:7" x14ac:dyDescent="0.3">
      <c r="A1772" s="22"/>
      <c r="B1772" s="31">
        <v>213</v>
      </c>
      <c r="C1772" s="24">
        <v>6.8000000000000005E-2</v>
      </c>
      <c r="D1772" s="32">
        <v>116.27</v>
      </c>
      <c r="E1772" s="32">
        <v>-20.18</v>
      </c>
      <c r="F1772" s="32">
        <v>1.93</v>
      </c>
      <c r="G1772" s="23"/>
    </row>
    <row r="1773" spans="1:7" x14ac:dyDescent="0.3">
      <c r="A1773" s="22"/>
      <c r="B1773" s="31" t="s">
        <v>61</v>
      </c>
      <c r="C1773" s="24">
        <v>6.8000000000000005E-2</v>
      </c>
      <c r="D1773" s="33">
        <v>116.27</v>
      </c>
      <c r="E1773" s="32">
        <v>-20.18</v>
      </c>
      <c r="F1773" s="32">
        <v>1.93</v>
      </c>
      <c r="G1773" s="23"/>
    </row>
    <row r="1774" spans="1:7" x14ac:dyDescent="0.3">
      <c r="A1774" s="22"/>
      <c r="B1774" s="31" t="s">
        <v>62</v>
      </c>
      <c r="C1774" s="24">
        <v>0</v>
      </c>
      <c r="D1774" s="33">
        <v>116.27</v>
      </c>
      <c r="E1774" s="32">
        <v>-20.09</v>
      </c>
      <c r="F1774" s="32">
        <v>3.3</v>
      </c>
      <c r="G1774" s="23"/>
    </row>
    <row r="1775" spans="1:7" x14ac:dyDescent="0.3">
      <c r="A1775" s="22"/>
      <c r="B1775" s="31" t="s">
        <v>65</v>
      </c>
      <c r="C1775" s="24">
        <v>0</v>
      </c>
      <c r="D1775" s="32">
        <v>116.27</v>
      </c>
      <c r="E1775" s="33">
        <v>-20.09</v>
      </c>
      <c r="F1775" s="32">
        <v>3.3</v>
      </c>
      <c r="G1775" s="23"/>
    </row>
    <row r="1776" spans="1:7" x14ac:dyDescent="0.3">
      <c r="A1776" s="22"/>
      <c r="B1776" s="31" t="s">
        <v>66</v>
      </c>
      <c r="C1776" s="24">
        <v>6.8000000000000005E-2</v>
      </c>
      <c r="D1776" s="32">
        <v>116.27</v>
      </c>
      <c r="E1776" s="33">
        <v>-20.18</v>
      </c>
      <c r="F1776" s="32">
        <v>1.93</v>
      </c>
      <c r="G1776" s="23"/>
    </row>
    <row r="1777" spans="1:7" x14ac:dyDescent="0.3">
      <c r="A1777" s="22"/>
      <c r="B1777" s="31" t="s">
        <v>67</v>
      </c>
      <c r="C1777" s="24">
        <v>0</v>
      </c>
      <c r="D1777" s="32">
        <v>116.27</v>
      </c>
      <c r="E1777" s="32">
        <v>-20.09</v>
      </c>
      <c r="F1777" s="33">
        <v>3.3</v>
      </c>
      <c r="G1777" s="23"/>
    </row>
    <row r="1778" spans="1:7" x14ac:dyDescent="0.3">
      <c r="A1778" s="22"/>
      <c r="B1778" s="31" t="s">
        <v>68</v>
      </c>
      <c r="C1778" s="24">
        <v>6.8000000000000005E-2</v>
      </c>
      <c r="D1778" s="32">
        <v>116.27</v>
      </c>
      <c r="E1778" s="32">
        <v>-20.18</v>
      </c>
      <c r="F1778" s="33">
        <v>1.93</v>
      </c>
      <c r="G1778" s="23"/>
    </row>
    <row r="1779" spans="1:7" x14ac:dyDescent="0.3">
      <c r="A1779" s="22">
        <v>223</v>
      </c>
      <c r="B1779" s="31">
        <v>213</v>
      </c>
      <c r="C1779" s="24">
        <v>0</v>
      </c>
      <c r="D1779" s="32">
        <v>116.27</v>
      </c>
      <c r="E1779" s="32">
        <v>-20.51</v>
      </c>
      <c r="F1779" s="32">
        <v>1.93</v>
      </c>
      <c r="G1779" s="23" t="s">
        <v>369</v>
      </c>
    </row>
    <row r="1780" spans="1:7" x14ac:dyDescent="0.3">
      <c r="A1780" s="22"/>
      <c r="B1780" s="31">
        <v>214</v>
      </c>
      <c r="C1780" s="24">
        <v>6.8000000000000005E-2</v>
      </c>
      <c r="D1780" s="32">
        <v>116.28</v>
      </c>
      <c r="E1780" s="32">
        <v>-20.6</v>
      </c>
      <c r="F1780" s="32">
        <v>0.53</v>
      </c>
      <c r="G1780" s="23"/>
    </row>
    <row r="1781" spans="1:7" x14ac:dyDescent="0.3">
      <c r="A1781" s="22"/>
      <c r="B1781" s="31" t="s">
        <v>61</v>
      </c>
      <c r="C1781" s="24">
        <v>6.8000000000000005E-2</v>
      </c>
      <c r="D1781" s="33">
        <v>116.28</v>
      </c>
      <c r="E1781" s="32">
        <v>-20.6</v>
      </c>
      <c r="F1781" s="32">
        <v>0.53</v>
      </c>
      <c r="G1781" s="23"/>
    </row>
    <row r="1782" spans="1:7" x14ac:dyDescent="0.3">
      <c r="A1782" s="22"/>
      <c r="B1782" s="31" t="s">
        <v>62</v>
      </c>
      <c r="C1782" s="24">
        <v>0</v>
      </c>
      <c r="D1782" s="33">
        <v>116.27</v>
      </c>
      <c r="E1782" s="32">
        <v>-20.51</v>
      </c>
      <c r="F1782" s="32">
        <v>1.93</v>
      </c>
      <c r="G1782" s="23"/>
    </row>
    <row r="1783" spans="1:7" x14ac:dyDescent="0.3">
      <c r="A1783" s="22"/>
      <c r="B1783" s="31" t="s">
        <v>65</v>
      </c>
      <c r="C1783" s="24">
        <v>0</v>
      </c>
      <c r="D1783" s="32">
        <v>116.27</v>
      </c>
      <c r="E1783" s="33">
        <v>-20.51</v>
      </c>
      <c r="F1783" s="32">
        <v>1.93</v>
      </c>
      <c r="G1783" s="23"/>
    </row>
    <row r="1784" spans="1:7" x14ac:dyDescent="0.3">
      <c r="A1784" s="22"/>
      <c r="B1784" s="31" t="s">
        <v>66</v>
      </c>
      <c r="C1784" s="24">
        <v>6.8000000000000005E-2</v>
      </c>
      <c r="D1784" s="32">
        <v>116.28</v>
      </c>
      <c r="E1784" s="33">
        <v>-20.6</v>
      </c>
      <c r="F1784" s="32">
        <v>0.53</v>
      </c>
      <c r="G1784" s="23"/>
    </row>
    <row r="1785" spans="1:7" x14ac:dyDescent="0.3">
      <c r="A1785" s="22"/>
      <c r="B1785" s="31" t="s">
        <v>67</v>
      </c>
      <c r="C1785" s="24">
        <v>0</v>
      </c>
      <c r="D1785" s="32">
        <v>116.27</v>
      </c>
      <c r="E1785" s="32">
        <v>-20.51</v>
      </c>
      <c r="F1785" s="33">
        <v>1.93</v>
      </c>
      <c r="G1785" s="23"/>
    </row>
    <row r="1786" spans="1:7" x14ac:dyDescent="0.3">
      <c r="A1786" s="22"/>
      <c r="B1786" s="31" t="s">
        <v>68</v>
      </c>
      <c r="C1786" s="24">
        <v>6.8000000000000005E-2</v>
      </c>
      <c r="D1786" s="32">
        <v>116.28</v>
      </c>
      <c r="E1786" s="32">
        <v>-20.6</v>
      </c>
      <c r="F1786" s="33">
        <v>0.53</v>
      </c>
      <c r="G1786" s="23"/>
    </row>
    <row r="1787" spans="1:7" x14ac:dyDescent="0.3">
      <c r="A1787" s="22">
        <v>224</v>
      </c>
      <c r="B1787" s="31">
        <v>214</v>
      </c>
      <c r="C1787" s="24">
        <v>0</v>
      </c>
      <c r="D1787" s="32">
        <v>116.28</v>
      </c>
      <c r="E1787" s="32">
        <v>-20.91</v>
      </c>
      <c r="F1787" s="32">
        <v>0.53</v>
      </c>
      <c r="G1787" s="23" t="s">
        <v>369</v>
      </c>
    </row>
    <row r="1788" spans="1:7" x14ac:dyDescent="0.3">
      <c r="A1788" s="22"/>
      <c r="B1788" s="31">
        <v>215</v>
      </c>
      <c r="C1788" s="24">
        <v>6.8000000000000005E-2</v>
      </c>
      <c r="D1788" s="32">
        <v>116.28</v>
      </c>
      <c r="E1788" s="32">
        <v>-21</v>
      </c>
      <c r="F1788" s="32">
        <v>-0.9</v>
      </c>
      <c r="G1788" s="23"/>
    </row>
    <row r="1789" spans="1:7" x14ac:dyDescent="0.3">
      <c r="A1789" s="22"/>
      <c r="B1789" s="31" t="s">
        <v>61</v>
      </c>
      <c r="C1789" s="24">
        <v>6.8000000000000005E-2</v>
      </c>
      <c r="D1789" s="33">
        <v>116.28</v>
      </c>
      <c r="E1789" s="32">
        <v>-21</v>
      </c>
      <c r="F1789" s="32">
        <v>-0.9</v>
      </c>
      <c r="G1789" s="23"/>
    </row>
    <row r="1790" spans="1:7" x14ac:dyDescent="0.3">
      <c r="A1790" s="22"/>
      <c r="B1790" s="31" t="s">
        <v>62</v>
      </c>
      <c r="C1790" s="24">
        <v>0</v>
      </c>
      <c r="D1790" s="33">
        <v>116.28</v>
      </c>
      <c r="E1790" s="32">
        <v>-20.91</v>
      </c>
      <c r="F1790" s="32">
        <v>0.53</v>
      </c>
      <c r="G1790" s="23"/>
    </row>
    <row r="1791" spans="1:7" x14ac:dyDescent="0.3">
      <c r="A1791" s="22"/>
      <c r="B1791" s="31" t="s">
        <v>65</v>
      </c>
      <c r="C1791" s="24">
        <v>0</v>
      </c>
      <c r="D1791" s="32">
        <v>116.28</v>
      </c>
      <c r="E1791" s="33">
        <v>-20.91</v>
      </c>
      <c r="F1791" s="32">
        <v>0.53</v>
      </c>
      <c r="G1791" s="23"/>
    </row>
    <row r="1792" spans="1:7" x14ac:dyDescent="0.3">
      <c r="A1792" s="22"/>
      <c r="B1792" s="31" t="s">
        <v>66</v>
      </c>
      <c r="C1792" s="24">
        <v>6.8000000000000005E-2</v>
      </c>
      <c r="D1792" s="32">
        <v>116.28</v>
      </c>
      <c r="E1792" s="33">
        <v>-21</v>
      </c>
      <c r="F1792" s="32">
        <v>-0.9</v>
      </c>
      <c r="G1792" s="23"/>
    </row>
    <row r="1793" spans="1:7" x14ac:dyDescent="0.3">
      <c r="A1793" s="22"/>
      <c r="B1793" s="31" t="s">
        <v>67</v>
      </c>
      <c r="C1793" s="24">
        <v>0</v>
      </c>
      <c r="D1793" s="32">
        <v>116.28</v>
      </c>
      <c r="E1793" s="32">
        <v>-20.91</v>
      </c>
      <c r="F1793" s="33">
        <v>0.53</v>
      </c>
      <c r="G1793" s="23"/>
    </row>
    <row r="1794" spans="1:7" x14ac:dyDescent="0.3">
      <c r="A1794" s="22"/>
      <c r="B1794" s="31" t="s">
        <v>68</v>
      </c>
      <c r="C1794" s="24">
        <v>6.8000000000000005E-2</v>
      </c>
      <c r="D1794" s="32">
        <v>116.28</v>
      </c>
      <c r="E1794" s="32">
        <v>-21</v>
      </c>
      <c r="F1794" s="33">
        <v>-0.9</v>
      </c>
      <c r="G1794" s="23"/>
    </row>
    <row r="1795" spans="1:7" x14ac:dyDescent="0.3">
      <c r="A1795" s="22">
        <v>225</v>
      </c>
      <c r="B1795" s="31">
        <v>215</v>
      </c>
      <c r="C1795" s="24">
        <v>0</v>
      </c>
      <c r="D1795" s="32">
        <v>116.28</v>
      </c>
      <c r="E1795" s="32">
        <v>-21.28</v>
      </c>
      <c r="F1795" s="32">
        <v>-0.9</v>
      </c>
      <c r="G1795" s="23" t="s">
        <v>369</v>
      </c>
    </row>
    <row r="1796" spans="1:7" x14ac:dyDescent="0.3">
      <c r="A1796" s="22"/>
      <c r="B1796" s="31">
        <v>216</v>
      </c>
      <c r="C1796" s="24">
        <v>6.8000000000000005E-2</v>
      </c>
      <c r="D1796" s="32">
        <v>116.28</v>
      </c>
      <c r="E1796" s="32">
        <v>-21.38</v>
      </c>
      <c r="F1796" s="32">
        <v>-2.35</v>
      </c>
      <c r="G1796" s="23"/>
    </row>
    <row r="1797" spans="1:7" x14ac:dyDescent="0.3">
      <c r="A1797" s="22"/>
      <c r="B1797" s="31" t="s">
        <v>61</v>
      </c>
      <c r="C1797" s="24">
        <v>6.0999999999999999E-2</v>
      </c>
      <c r="D1797" s="33">
        <v>116.28</v>
      </c>
      <c r="E1797" s="32">
        <v>-21.37</v>
      </c>
      <c r="F1797" s="32">
        <v>-2.21</v>
      </c>
      <c r="G1797" s="23"/>
    </row>
    <row r="1798" spans="1:7" x14ac:dyDescent="0.3">
      <c r="A1798" s="22"/>
      <c r="B1798" s="31" t="s">
        <v>62</v>
      </c>
      <c r="C1798" s="24">
        <v>0</v>
      </c>
      <c r="D1798" s="33">
        <v>116.28</v>
      </c>
      <c r="E1798" s="32">
        <v>-21.28</v>
      </c>
      <c r="F1798" s="32">
        <v>-0.9</v>
      </c>
      <c r="G1798" s="23"/>
    </row>
    <row r="1799" spans="1:7" x14ac:dyDescent="0.3">
      <c r="A1799" s="22"/>
      <c r="B1799" s="31" t="s">
        <v>65</v>
      </c>
      <c r="C1799" s="24">
        <v>0</v>
      </c>
      <c r="D1799" s="32">
        <v>116.28</v>
      </c>
      <c r="E1799" s="33">
        <v>-21.28</v>
      </c>
      <c r="F1799" s="32">
        <v>-0.9</v>
      </c>
      <c r="G1799" s="23"/>
    </row>
    <row r="1800" spans="1:7" x14ac:dyDescent="0.3">
      <c r="A1800" s="22"/>
      <c r="B1800" s="31" t="s">
        <v>66</v>
      </c>
      <c r="C1800" s="24">
        <v>6.8000000000000005E-2</v>
      </c>
      <c r="D1800" s="32">
        <v>116.28</v>
      </c>
      <c r="E1800" s="33">
        <v>-21.38</v>
      </c>
      <c r="F1800" s="32">
        <v>-2.35</v>
      </c>
      <c r="G1800" s="23"/>
    </row>
    <row r="1801" spans="1:7" x14ac:dyDescent="0.3">
      <c r="A1801" s="22"/>
      <c r="B1801" s="31" t="s">
        <v>67</v>
      </c>
      <c r="C1801" s="24">
        <v>0</v>
      </c>
      <c r="D1801" s="32">
        <v>116.28</v>
      </c>
      <c r="E1801" s="32">
        <v>-21.28</v>
      </c>
      <c r="F1801" s="33">
        <v>-0.9</v>
      </c>
      <c r="G1801" s="23"/>
    </row>
    <row r="1802" spans="1:7" x14ac:dyDescent="0.3">
      <c r="A1802" s="22"/>
      <c r="B1802" s="31" t="s">
        <v>68</v>
      </c>
      <c r="C1802" s="24">
        <v>6.8000000000000005E-2</v>
      </c>
      <c r="D1802" s="32">
        <v>116.28</v>
      </c>
      <c r="E1802" s="32">
        <v>-21.38</v>
      </c>
      <c r="F1802" s="33">
        <v>-2.35</v>
      </c>
      <c r="G1802" s="23"/>
    </row>
    <row r="1803" spans="1:7" x14ac:dyDescent="0.3">
      <c r="A1803" s="22">
        <v>226</v>
      </c>
      <c r="B1803" s="31">
        <v>216</v>
      </c>
      <c r="C1803" s="24">
        <v>0</v>
      </c>
      <c r="D1803" s="32">
        <v>116.28</v>
      </c>
      <c r="E1803" s="32">
        <v>-21.6</v>
      </c>
      <c r="F1803" s="32">
        <v>-2.35</v>
      </c>
      <c r="G1803" s="23" t="s">
        <v>369</v>
      </c>
    </row>
    <row r="1804" spans="1:7" x14ac:dyDescent="0.3">
      <c r="A1804" s="22"/>
      <c r="B1804" s="31">
        <v>217</v>
      </c>
      <c r="C1804" s="24">
        <v>6.8000000000000005E-2</v>
      </c>
      <c r="D1804" s="32">
        <v>116.28</v>
      </c>
      <c r="E1804" s="32">
        <v>-21.7</v>
      </c>
      <c r="F1804" s="32">
        <v>-3.83</v>
      </c>
      <c r="G1804" s="23"/>
    </row>
    <row r="1805" spans="1:7" x14ac:dyDescent="0.3">
      <c r="A1805" s="22"/>
      <c r="B1805" s="31" t="s">
        <v>61</v>
      </c>
      <c r="C1805" s="24">
        <v>0</v>
      </c>
      <c r="D1805" s="33">
        <v>116.28</v>
      </c>
      <c r="E1805" s="32">
        <v>-21.6</v>
      </c>
      <c r="F1805" s="32">
        <v>-2.35</v>
      </c>
      <c r="G1805" s="23"/>
    </row>
    <row r="1806" spans="1:7" x14ac:dyDescent="0.3">
      <c r="A1806" s="22"/>
      <c r="B1806" s="31" t="s">
        <v>62</v>
      </c>
      <c r="C1806" s="24">
        <v>6.8000000000000005E-2</v>
      </c>
      <c r="D1806" s="33">
        <v>116.28</v>
      </c>
      <c r="E1806" s="32">
        <v>-21.7</v>
      </c>
      <c r="F1806" s="32">
        <v>-3.83</v>
      </c>
      <c r="G1806" s="23"/>
    </row>
    <row r="1807" spans="1:7" x14ac:dyDescent="0.3">
      <c r="A1807" s="22"/>
      <c r="B1807" s="31" t="s">
        <v>65</v>
      </c>
      <c r="C1807" s="24">
        <v>0</v>
      </c>
      <c r="D1807" s="32">
        <v>116.28</v>
      </c>
      <c r="E1807" s="33">
        <v>-21.6</v>
      </c>
      <c r="F1807" s="32">
        <v>-2.35</v>
      </c>
      <c r="G1807" s="23"/>
    </row>
    <row r="1808" spans="1:7" x14ac:dyDescent="0.3">
      <c r="A1808" s="22"/>
      <c r="B1808" s="31" t="s">
        <v>66</v>
      </c>
      <c r="C1808" s="24">
        <v>6.8000000000000005E-2</v>
      </c>
      <c r="D1808" s="32">
        <v>116.28</v>
      </c>
      <c r="E1808" s="33">
        <v>-21.7</v>
      </c>
      <c r="F1808" s="32">
        <v>-3.83</v>
      </c>
      <c r="G1808" s="23"/>
    </row>
    <row r="1809" spans="1:7" x14ac:dyDescent="0.3">
      <c r="A1809" s="22"/>
      <c r="B1809" s="31" t="s">
        <v>67</v>
      </c>
      <c r="C1809" s="24">
        <v>0</v>
      </c>
      <c r="D1809" s="32">
        <v>116.28</v>
      </c>
      <c r="E1809" s="32">
        <v>-21.6</v>
      </c>
      <c r="F1809" s="33">
        <v>-2.35</v>
      </c>
      <c r="G1809" s="23"/>
    </row>
    <row r="1810" spans="1:7" x14ac:dyDescent="0.3">
      <c r="A1810" s="22"/>
      <c r="B1810" s="31" t="s">
        <v>68</v>
      </c>
      <c r="C1810" s="24">
        <v>6.8000000000000005E-2</v>
      </c>
      <c r="D1810" s="32">
        <v>116.28</v>
      </c>
      <c r="E1810" s="32">
        <v>-21.7</v>
      </c>
      <c r="F1810" s="33">
        <v>-3.83</v>
      </c>
      <c r="G1810" s="23"/>
    </row>
    <row r="1811" spans="1:7" x14ac:dyDescent="0.3">
      <c r="A1811" s="22">
        <v>227</v>
      </c>
      <c r="B1811" s="31">
        <v>217</v>
      </c>
      <c r="C1811" s="24">
        <v>0</v>
      </c>
      <c r="D1811" s="32">
        <v>116.28</v>
      </c>
      <c r="E1811" s="32">
        <v>-21.8</v>
      </c>
      <c r="F1811" s="32">
        <v>-3.83</v>
      </c>
      <c r="G1811" s="23" t="s">
        <v>369</v>
      </c>
    </row>
    <row r="1812" spans="1:7" x14ac:dyDescent="0.3">
      <c r="A1812" s="22"/>
      <c r="B1812" s="31">
        <v>234</v>
      </c>
      <c r="C1812" s="24">
        <v>8.0000000000000002E-3</v>
      </c>
      <c r="D1812" s="32">
        <v>116.28</v>
      </c>
      <c r="E1812" s="32">
        <v>-21.82</v>
      </c>
      <c r="F1812" s="32">
        <v>-4.01</v>
      </c>
      <c r="G1812" s="23"/>
    </row>
    <row r="1813" spans="1:7" x14ac:dyDescent="0.3">
      <c r="A1813" s="22"/>
      <c r="B1813" s="31" t="s">
        <v>61</v>
      </c>
      <c r="C1813" s="24">
        <v>0</v>
      </c>
      <c r="D1813" s="33">
        <v>116.28</v>
      </c>
      <c r="E1813" s="32">
        <v>-21.8</v>
      </c>
      <c r="F1813" s="32">
        <v>-3.83</v>
      </c>
      <c r="G1813" s="23"/>
    </row>
    <row r="1814" spans="1:7" x14ac:dyDescent="0.3">
      <c r="A1814" s="22"/>
      <c r="B1814" s="31" t="s">
        <v>62</v>
      </c>
      <c r="C1814" s="24">
        <v>8.0000000000000002E-3</v>
      </c>
      <c r="D1814" s="33">
        <v>116.28</v>
      </c>
      <c r="E1814" s="32">
        <v>-21.82</v>
      </c>
      <c r="F1814" s="32">
        <v>-4.01</v>
      </c>
      <c r="G1814" s="23"/>
    </row>
    <row r="1815" spans="1:7" x14ac:dyDescent="0.3">
      <c r="A1815" s="22"/>
      <c r="B1815" s="31" t="s">
        <v>65</v>
      </c>
      <c r="C1815" s="24">
        <v>0</v>
      </c>
      <c r="D1815" s="32">
        <v>116.28</v>
      </c>
      <c r="E1815" s="33">
        <v>-21.8</v>
      </c>
      <c r="F1815" s="32">
        <v>-3.83</v>
      </c>
      <c r="G1815" s="23"/>
    </row>
    <row r="1816" spans="1:7" x14ac:dyDescent="0.3">
      <c r="A1816" s="22"/>
      <c r="B1816" s="31" t="s">
        <v>66</v>
      </c>
      <c r="C1816" s="24">
        <v>8.0000000000000002E-3</v>
      </c>
      <c r="D1816" s="32">
        <v>116.28</v>
      </c>
      <c r="E1816" s="33">
        <v>-21.82</v>
      </c>
      <c r="F1816" s="32">
        <v>-4.01</v>
      </c>
      <c r="G1816" s="23"/>
    </row>
    <row r="1817" spans="1:7" x14ac:dyDescent="0.3">
      <c r="A1817" s="22"/>
      <c r="B1817" s="31" t="s">
        <v>67</v>
      </c>
      <c r="C1817" s="24">
        <v>0</v>
      </c>
      <c r="D1817" s="32">
        <v>116.28</v>
      </c>
      <c r="E1817" s="32">
        <v>-21.8</v>
      </c>
      <c r="F1817" s="33">
        <v>-3.83</v>
      </c>
      <c r="G1817" s="23"/>
    </row>
    <row r="1818" spans="1:7" x14ac:dyDescent="0.3">
      <c r="A1818" s="22"/>
      <c r="B1818" s="31" t="s">
        <v>68</v>
      </c>
      <c r="C1818" s="24">
        <v>8.0000000000000002E-3</v>
      </c>
      <c r="D1818" s="32">
        <v>116.28</v>
      </c>
      <c r="E1818" s="32">
        <v>-21.82</v>
      </c>
      <c r="F1818" s="33">
        <v>-4.01</v>
      </c>
      <c r="G1818" s="23"/>
    </row>
    <row r="1819" spans="1:7" x14ac:dyDescent="0.3">
      <c r="A1819" s="22">
        <v>228</v>
      </c>
      <c r="B1819" s="31">
        <v>234</v>
      </c>
      <c r="C1819" s="24">
        <v>0</v>
      </c>
      <c r="D1819" s="32">
        <v>0.19</v>
      </c>
      <c r="E1819" s="32">
        <v>-22.02</v>
      </c>
      <c r="F1819" s="32">
        <v>7.6</v>
      </c>
      <c r="G1819" s="23" t="s">
        <v>369</v>
      </c>
    </row>
    <row r="1820" spans="1:7" x14ac:dyDescent="0.3">
      <c r="A1820" s="22"/>
      <c r="B1820" s="31">
        <v>218</v>
      </c>
      <c r="C1820" s="24">
        <v>0.06</v>
      </c>
      <c r="D1820" s="32">
        <v>0.2</v>
      </c>
      <c r="E1820" s="32">
        <v>-22.1</v>
      </c>
      <c r="F1820" s="32">
        <v>6.28</v>
      </c>
      <c r="G1820" s="23"/>
    </row>
    <row r="1821" spans="1:7" x14ac:dyDescent="0.3">
      <c r="A1821" s="22"/>
      <c r="B1821" s="31" t="s">
        <v>61</v>
      </c>
      <c r="C1821" s="24">
        <v>0.06</v>
      </c>
      <c r="D1821" s="33">
        <v>0.2</v>
      </c>
      <c r="E1821" s="32">
        <v>-22.1</v>
      </c>
      <c r="F1821" s="32">
        <v>6.28</v>
      </c>
      <c r="G1821" s="23"/>
    </row>
    <row r="1822" spans="1:7" x14ac:dyDescent="0.3">
      <c r="A1822" s="22"/>
      <c r="B1822" s="31" t="s">
        <v>62</v>
      </c>
      <c r="C1822" s="24">
        <v>0</v>
      </c>
      <c r="D1822" s="33">
        <v>0.19</v>
      </c>
      <c r="E1822" s="32">
        <v>-22.02</v>
      </c>
      <c r="F1822" s="32">
        <v>7.6</v>
      </c>
      <c r="G1822" s="23"/>
    </row>
    <row r="1823" spans="1:7" x14ac:dyDescent="0.3">
      <c r="A1823" s="22"/>
      <c r="B1823" s="31" t="s">
        <v>65</v>
      </c>
      <c r="C1823" s="24">
        <v>0</v>
      </c>
      <c r="D1823" s="32">
        <v>0.19</v>
      </c>
      <c r="E1823" s="33">
        <v>-22.02</v>
      </c>
      <c r="F1823" s="32">
        <v>7.6</v>
      </c>
      <c r="G1823" s="23"/>
    </row>
    <row r="1824" spans="1:7" x14ac:dyDescent="0.3">
      <c r="A1824" s="22"/>
      <c r="B1824" s="31" t="s">
        <v>66</v>
      </c>
      <c r="C1824" s="24">
        <v>0.06</v>
      </c>
      <c r="D1824" s="32">
        <v>0.2</v>
      </c>
      <c r="E1824" s="33">
        <v>-22.1</v>
      </c>
      <c r="F1824" s="32">
        <v>6.28</v>
      </c>
      <c r="G1824" s="23"/>
    </row>
    <row r="1825" spans="1:7" x14ac:dyDescent="0.3">
      <c r="A1825" s="22"/>
      <c r="B1825" s="31" t="s">
        <v>67</v>
      </c>
      <c r="C1825" s="24">
        <v>0</v>
      </c>
      <c r="D1825" s="32">
        <v>0.19</v>
      </c>
      <c r="E1825" s="32">
        <v>-22.02</v>
      </c>
      <c r="F1825" s="33">
        <v>7.6</v>
      </c>
      <c r="G1825" s="23"/>
    </row>
    <row r="1826" spans="1:7" x14ac:dyDescent="0.3">
      <c r="A1826" s="22"/>
      <c r="B1826" s="31" t="s">
        <v>68</v>
      </c>
      <c r="C1826" s="24">
        <v>0.06</v>
      </c>
      <c r="D1826" s="32">
        <v>0.2</v>
      </c>
      <c r="E1826" s="32">
        <v>-22.1</v>
      </c>
      <c r="F1826" s="33">
        <v>6.28</v>
      </c>
      <c r="G1826" s="23"/>
    </row>
    <row r="1827" spans="1:7" x14ac:dyDescent="0.3">
      <c r="A1827" s="22">
        <v>229</v>
      </c>
      <c r="B1827" s="31">
        <v>218</v>
      </c>
      <c r="C1827" s="24">
        <v>0</v>
      </c>
      <c r="D1827" s="32">
        <v>0.2</v>
      </c>
      <c r="E1827" s="32">
        <v>-22.46</v>
      </c>
      <c r="F1827" s="32">
        <v>6.28</v>
      </c>
      <c r="G1827" s="23" t="s">
        <v>369</v>
      </c>
    </row>
    <row r="1828" spans="1:7" x14ac:dyDescent="0.3">
      <c r="A1828" s="22"/>
      <c r="B1828" s="31">
        <v>219</v>
      </c>
      <c r="C1828" s="24">
        <v>6.8000000000000005E-2</v>
      </c>
      <c r="D1828" s="32">
        <v>0.2</v>
      </c>
      <c r="E1828" s="32">
        <v>-22.55</v>
      </c>
      <c r="F1828" s="32">
        <v>4.74</v>
      </c>
      <c r="G1828" s="23"/>
    </row>
    <row r="1829" spans="1:7" x14ac:dyDescent="0.3">
      <c r="A1829" s="22"/>
      <c r="B1829" s="31" t="s">
        <v>61</v>
      </c>
      <c r="C1829" s="24">
        <v>6.8000000000000005E-2</v>
      </c>
      <c r="D1829" s="33">
        <v>0.2</v>
      </c>
      <c r="E1829" s="32">
        <v>-22.55</v>
      </c>
      <c r="F1829" s="32">
        <v>4.74</v>
      </c>
      <c r="G1829" s="23"/>
    </row>
    <row r="1830" spans="1:7" x14ac:dyDescent="0.3">
      <c r="A1830" s="22"/>
      <c r="B1830" s="31" t="s">
        <v>62</v>
      </c>
      <c r="C1830" s="24">
        <v>0</v>
      </c>
      <c r="D1830" s="33">
        <v>0.2</v>
      </c>
      <c r="E1830" s="32">
        <v>-22.46</v>
      </c>
      <c r="F1830" s="32">
        <v>6.28</v>
      </c>
      <c r="G1830" s="23"/>
    </row>
    <row r="1831" spans="1:7" x14ac:dyDescent="0.3">
      <c r="A1831" s="22"/>
      <c r="B1831" s="31" t="s">
        <v>65</v>
      </c>
      <c r="C1831" s="24">
        <v>0</v>
      </c>
      <c r="D1831" s="32">
        <v>0.2</v>
      </c>
      <c r="E1831" s="33">
        <v>-22.46</v>
      </c>
      <c r="F1831" s="32">
        <v>6.28</v>
      </c>
      <c r="G1831" s="23"/>
    </row>
    <row r="1832" spans="1:7" x14ac:dyDescent="0.3">
      <c r="A1832" s="22"/>
      <c r="B1832" s="31" t="s">
        <v>66</v>
      </c>
      <c r="C1832" s="24">
        <v>6.8000000000000005E-2</v>
      </c>
      <c r="D1832" s="32">
        <v>0.2</v>
      </c>
      <c r="E1832" s="33">
        <v>-22.55</v>
      </c>
      <c r="F1832" s="32">
        <v>4.74</v>
      </c>
      <c r="G1832" s="23"/>
    </row>
    <row r="1833" spans="1:7" x14ac:dyDescent="0.3">
      <c r="A1833" s="22"/>
      <c r="B1833" s="31" t="s">
        <v>67</v>
      </c>
      <c r="C1833" s="24">
        <v>0</v>
      </c>
      <c r="D1833" s="32">
        <v>0.2</v>
      </c>
      <c r="E1833" s="32">
        <v>-22.46</v>
      </c>
      <c r="F1833" s="33">
        <v>6.28</v>
      </c>
      <c r="G1833" s="23"/>
    </row>
    <row r="1834" spans="1:7" x14ac:dyDescent="0.3">
      <c r="A1834" s="22"/>
      <c r="B1834" s="31" t="s">
        <v>68</v>
      </c>
      <c r="C1834" s="24">
        <v>6.8000000000000005E-2</v>
      </c>
      <c r="D1834" s="32">
        <v>0.2</v>
      </c>
      <c r="E1834" s="32">
        <v>-22.55</v>
      </c>
      <c r="F1834" s="33">
        <v>4.74</v>
      </c>
      <c r="G1834" s="23"/>
    </row>
    <row r="1835" spans="1:7" x14ac:dyDescent="0.3">
      <c r="A1835" s="22">
        <v>230</v>
      </c>
      <c r="B1835" s="31">
        <v>219</v>
      </c>
      <c r="C1835" s="24">
        <v>0</v>
      </c>
      <c r="D1835" s="32">
        <v>0.2</v>
      </c>
      <c r="E1835" s="32">
        <v>-22.86</v>
      </c>
      <c r="F1835" s="32">
        <v>4.74</v>
      </c>
      <c r="G1835" s="23" t="s">
        <v>369</v>
      </c>
    </row>
    <row r="1836" spans="1:7" x14ac:dyDescent="0.3">
      <c r="A1836" s="22"/>
      <c r="B1836" s="31">
        <v>220</v>
      </c>
      <c r="C1836" s="24">
        <v>6.8000000000000005E-2</v>
      </c>
      <c r="D1836" s="32">
        <v>0.2</v>
      </c>
      <c r="E1836" s="32">
        <v>-22.96</v>
      </c>
      <c r="F1836" s="32">
        <v>3.18</v>
      </c>
      <c r="G1836" s="23"/>
    </row>
    <row r="1837" spans="1:7" x14ac:dyDescent="0.3">
      <c r="A1837" s="22"/>
      <c r="B1837" s="31" t="s">
        <v>61</v>
      </c>
      <c r="C1837" s="24">
        <v>6.8000000000000005E-2</v>
      </c>
      <c r="D1837" s="33">
        <v>0.2</v>
      </c>
      <c r="E1837" s="32">
        <v>-22.96</v>
      </c>
      <c r="F1837" s="32">
        <v>3.18</v>
      </c>
      <c r="G1837" s="23"/>
    </row>
    <row r="1838" spans="1:7" x14ac:dyDescent="0.3">
      <c r="A1838" s="22"/>
      <c r="B1838" s="31" t="s">
        <v>62</v>
      </c>
      <c r="C1838" s="24">
        <v>0</v>
      </c>
      <c r="D1838" s="33">
        <v>0.2</v>
      </c>
      <c r="E1838" s="32">
        <v>-22.86</v>
      </c>
      <c r="F1838" s="32">
        <v>4.74</v>
      </c>
      <c r="G1838" s="23"/>
    </row>
    <row r="1839" spans="1:7" x14ac:dyDescent="0.3">
      <c r="A1839" s="22"/>
      <c r="B1839" s="31" t="s">
        <v>65</v>
      </c>
      <c r="C1839" s="24">
        <v>0</v>
      </c>
      <c r="D1839" s="32">
        <v>0.2</v>
      </c>
      <c r="E1839" s="33">
        <v>-22.86</v>
      </c>
      <c r="F1839" s="32">
        <v>4.74</v>
      </c>
      <c r="G1839" s="23"/>
    </row>
    <row r="1840" spans="1:7" x14ac:dyDescent="0.3">
      <c r="A1840" s="22"/>
      <c r="B1840" s="31" t="s">
        <v>66</v>
      </c>
      <c r="C1840" s="24">
        <v>6.8000000000000005E-2</v>
      </c>
      <c r="D1840" s="32">
        <v>0.2</v>
      </c>
      <c r="E1840" s="33">
        <v>-22.96</v>
      </c>
      <c r="F1840" s="32">
        <v>3.18</v>
      </c>
      <c r="G1840" s="23"/>
    </row>
    <row r="1841" spans="1:7" x14ac:dyDescent="0.3">
      <c r="A1841" s="22"/>
      <c r="B1841" s="31" t="s">
        <v>67</v>
      </c>
      <c r="C1841" s="24">
        <v>0</v>
      </c>
      <c r="D1841" s="32">
        <v>0.2</v>
      </c>
      <c r="E1841" s="32">
        <v>-22.86</v>
      </c>
      <c r="F1841" s="33">
        <v>4.74</v>
      </c>
      <c r="G1841" s="23"/>
    </row>
    <row r="1842" spans="1:7" x14ac:dyDescent="0.3">
      <c r="A1842" s="22"/>
      <c r="B1842" s="31" t="s">
        <v>68</v>
      </c>
      <c r="C1842" s="24">
        <v>6.8000000000000005E-2</v>
      </c>
      <c r="D1842" s="32">
        <v>0.2</v>
      </c>
      <c r="E1842" s="32">
        <v>-22.96</v>
      </c>
      <c r="F1842" s="33">
        <v>3.18</v>
      </c>
      <c r="G1842" s="23"/>
    </row>
    <row r="1843" spans="1:7" x14ac:dyDescent="0.3">
      <c r="A1843" s="22">
        <v>231</v>
      </c>
      <c r="B1843" s="31">
        <v>220</v>
      </c>
      <c r="C1843" s="24">
        <v>0</v>
      </c>
      <c r="D1843" s="32">
        <v>0.2</v>
      </c>
      <c r="E1843" s="32">
        <v>-23.18</v>
      </c>
      <c r="F1843" s="32">
        <v>3.18</v>
      </c>
      <c r="G1843" s="23" t="s">
        <v>369</v>
      </c>
    </row>
    <row r="1844" spans="1:7" x14ac:dyDescent="0.3">
      <c r="A1844" s="22"/>
      <c r="B1844" s="31">
        <v>221</v>
      </c>
      <c r="C1844" s="24">
        <v>6.8000000000000005E-2</v>
      </c>
      <c r="D1844" s="32">
        <v>0.2</v>
      </c>
      <c r="E1844" s="32">
        <v>-23.27</v>
      </c>
      <c r="F1844" s="32">
        <v>1.6</v>
      </c>
      <c r="G1844" s="23"/>
    </row>
    <row r="1845" spans="1:7" x14ac:dyDescent="0.3">
      <c r="A1845" s="22"/>
      <c r="B1845" s="31" t="s">
        <v>61</v>
      </c>
      <c r="C1845" s="24">
        <v>6.8000000000000005E-2</v>
      </c>
      <c r="D1845" s="33">
        <v>0.2</v>
      </c>
      <c r="E1845" s="32">
        <v>-23.27</v>
      </c>
      <c r="F1845" s="32">
        <v>1.6</v>
      </c>
      <c r="G1845" s="23"/>
    </row>
    <row r="1846" spans="1:7" x14ac:dyDescent="0.3">
      <c r="A1846" s="22"/>
      <c r="B1846" s="31" t="s">
        <v>62</v>
      </c>
      <c r="C1846" s="24">
        <v>0</v>
      </c>
      <c r="D1846" s="33">
        <v>0.2</v>
      </c>
      <c r="E1846" s="32">
        <v>-23.18</v>
      </c>
      <c r="F1846" s="32">
        <v>3.18</v>
      </c>
      <c r="G1846" s="23"/>
    </row>
    <row r="1847" spans="1:7" x14ac:dyDescent="0.3">
      <c r="A1847" s="22"/>
      <c r="B1847" s="31" t="s">
        <v>65</v>
      </c>
      <c r="C1847" s="24">
        <v>0</v>
      </c>
      <c r="D1847" s="32">
        <v>0.2</v>
      </c>
      <c r="E1847" s="33">
        <v>-23.18</v>
      </c>
      <c r="F1847" s="32">
        <v>3.18</v>
      </c>
      <c r="G1847" s="23"/>
    </row>
    <row r="1848" spans="1:7" x14ac:dyDescent="0.3">
      <c r="A1848" s="22"/>
      <c r="B1848" s="31" t="s">
        <v>66</v>
      </c>
      <c r="C1848" s="24">
        <v>6.8000000000000005E-2</v>
      </c>
      <c r="D1848" s="32">
        <v>0.2</v>
      </c>
      <c r="E1848" s="33">
        <v>-23.27</v>
      </c>
      <c r="F1848" s="32">
        <v>1.6</v>
      </c>
      <c r="G1848" s="23"/>
    </row>
    <row r="1849" spans="1:7" x14ac:dyDescent="0.3">
      <c r="A1849" s="22"/>
      <c r="B1849" s="31" t="s">
        <v>67</v>
      </c>
      <c r="C1849" s="24">
        <v>0</v>
      </c>
      <c r="D1849" s="32">
        <v>0.2</v>
      </c>
      <c r="E1849" s="32">
        <v>-23.18</v>
      </c>
      <c r="F1849" s="33">
        <v>3.18</v>
      </c>
      <c r="G1849" s="23"/>
    </row>
    <row r="1850" spans="1:7" x14ac:dyDescent="0.3">
      <c r="A1850" s="22"/>
      <c r="B1850" s="31" t="s">
        <v>68</v>
      </c>
      <c r="C1850" s="24">
        <v>6.8000000000000005E-2</v>
      </c>
      <c r="D1850" s="32">
        <v>0.2</v>
      </c>
      <c r="E1850" s="32">
        <v>-23.27</v>
      </c>
      <c r="F1850" s="33">
        <v>1.6</v>
      </c>
      <c r="G1850" s="23"/>
    </row>
    <row r="1851" spans="1:7" x14ac:dyDescent="0.3">
      <c r="A1851" s="22">
        <v>232</v>
      </c>
      <c r="B1851" s="31">
        <v>221</v>
      </c>
      <c r="C1851" s="24">
        <v>0</v>
      </c>
      <c r="D1851" s="32">
        <v>0.2</v>
      </c>
      <c r="E1851" s="32">
        <v>-23.38</v>
      </c>
      <c r="F1851" s="32">
        <v>1.6</v>
      </c>
      <c r="G1851" s="23" t="s">
        <v>369</v>
      </c>
    </row>
    <row r="1852" spans="1:7" x14ac:dyDescent="0.3">
      <c r="A1852" s="22"/>
      <c r="B1852" s="31">
        <v>222</v>
      </c>
      <c r="C1852" s="24">
        <v>6.8000000000000005E-2</v>
      </c>
      <c r="D1852" s="32">
        <v>0.2</v>
      </c>
      <c r="E1852" s="32">
        <v>-23.48</v>
      </c>
      <c r="F1852" s="32">
        <v>0</v>
      </c>
      <c r="G1852" s="23"/>
    </row>
    <row r="1853" spans="1:7" x14ac:dyDescent="0.3">
      <c r="A1853" s="22"/>
      <c r="B1853" s="31" t="s">
        <v>61</v>
      </c>
      <c r="C1853" s="24">
        <v>6.8000000000000005E-2</v>
      </c>
      <c r="D1853" s="33">
        <v>0.2</v>
      </c>
      <c r="E1853" s="32">
        <v>-23.48</v>
      </c>
      <c r="F1853" s="32">
        <v>0</v>
      </c>
      <c r="G1853" s="23"/>
    </row>
    <row r="1854" spans="1:7" x14ac:dyDescent="0.3">
      <c r="A1854" s="22"/>
      <c r="B1854" s="31" t="s">
        <v>62</v>
      </c>
      <c r="C1854" s="24">
        <v>0</v>
      </c>
      <c r="D1854" s="33">
        <v>0.2</v>
      </c>
      <c r="E1854" s="32">
        <v>-23.38</v>
      </c>
      <c r="F1854" s="32">
        <v>1.6</v>
      </c>
      <c r="G1854" s="23"/>
    </row>
    <row r="1855" spans="1:7" x14ac:dyDescent="0.3">
      <c r="A1855" s="22"/>
      <c r="B1855" s="31" t="s">
        <v>65</v>
      </c>
      <c r="C1855" s="24">
        <v>0</v>
      </c>
      <c r="D1855" s="32">
        <v>0.2</v>
      </c>
      <c r="E1855" s="33">
        <v>-23.38</v>
      </c>
      <c r="F1855" s="32">
        <v>1.6</v>
      </c>
      <c r="G1855" s="23"/>
    </row>
    <row r="1856" spans="1:7" x14ac:dyDescent="0.3">
      <c r="A1856" s="22"/>
      <c r="B1856" s="31" t="s">
        <v>66</v>
      </c>
      <c r="C1856" s="24">
        <v>6.8000000000000005E-2</v>
      </c>
      <c r="D1856" s="32">
        <v>0.2</v>
      </c>
      <c r="E1856" s="33">
        <v>-23.48</v>
      </c>
      <c r="F1856" s="32">
        <v>0</v>
      </c>
      <c r="G1856" s="23"/>
    </row>
    <row r="1857" spans="1:7" x14ac:dyDescent="0.3">
      <c r="A1857" s="22"/>
      <c r="B1857" s="31" t="s">
        <v>67</v>
      </c>
      <c r="C1857" s="24">
        <v>0</v>
      </c>
      <c r="D1857" s="32">
        <v>0.2</v>
      </c>
      <c r="E1857" s="32">
        <v>-23.38</v>
      </c>
      <c r="F1857" s="33">
        <v>1.6</v>
      </c>
      <c r="G1857" s="23"/>
    </row>
    <row r="1858" spans="1:7" x14ac:dyDescent="0.3">
      <c r="A1858" s="22"/>
      <c r="B1858" s="31" t="s">
        <v>68</v>
      </c>
      <c r="C1858" s="24">
        <v>6.8000000000000005E-2</v>
      </c>
      <c r="D1858" s="32">
        <v>0.2</v>
      </c>
      <c r="E1858" s="32">
        <v>-23.48</v>
      </c>
      <c r="F1858" s="33">
        <v>0</v>
      </c>
      <c r="G1858" s="23"/>
    </row>
    <row r="1859" spans="1:7" x14ac:dyDescent="0.3">
      <c r="A1859" s="22">
        <v>233</v>
      </c>
      <c r="B1859" s="31">
        <v>1</v>
      </c>
      <c r="C1859" s="24">
        <v>0</v>
      </c>
      <c r="D1859" s="32">
        <v>-12.85</v>
      </c>
      <c r="E1859" s="32">
        <v>-0.06</v>
      </c>
      <c r="F1859" s="32">
        <v>0</v>
      </c>
      <c r="G1859" s="23"/>
    </row>
    <row r="1860" spans="1:7" x14ac:dyDescent="0.3">
      <c r="A1860" s="22"/>
      <c r="B1860" s="31">
        <v>112</v>
      </c>
      <c r="C1860" s="24">
        <v>0.15</v>
      </c>
      <c r="D1860" s="32">
        <v>-12.85</v>
      </c>
      <c r="E1860" s="32">
        <v>-0.06</v>
      </c>
      <c r="F1860" s="32">
        <v>0</v>
      </c>
      <c r="G1860" s="23"/>
    </row>
    <row r="1861" spans="1:7" x14ac:dyDescent="0.3">
      <c r="A1861" s="22"/>
      <c r="B1861" s="31" t="s">
        <v>61</v>
      </c>
      <c r="C1861" s="24">
        <v>0</v>
      </c>
      <c r="D1861" s="33">
        <v>-12.85</v>
      </c>
      <c r="E1861" s="32">
        <v>-0.06</v>
      </c>
      <c r="F1861" s="32">
        <v>0</v>
      </c>
      <c r="G1861" s="23"/>
    </row>
    <row r="1862" spans="1:7" x14ac:dyDescent="0.3">
      <c r="A1862" s="22"/>
      <c r="B1862" s="31" t="s">
        <v>62</v>
      </c>
      <c r="C1862" s="24">
        <v>0</v>
      </c>
      <c r="D1862" s="33">
        <v>-12.85</v>
      </c>
      <c r="E1862" s="32">
        <v>-0.06</v>
      </c>
      <c r="F1862" s="32">
        <v>0</v>
      </c>
      <c r="G1862" s="23"/>
    </row>
    <row r="1863" spans="1:7" x14ac:dyDescent="0.3">
      <c r="A1863" s="22"/>
      <c r="B1863" s="31" t="s">
        <v>65</v>
      </c>
      <c r="C1863" s="24">
        <v>0</v>
      </c>
      <c r="D1863" s="32">
        <v>-12.85</v>
      </c>
      <c r="E1863" s="33">
        <v>-0.06</v>
      </c>
      <c r="F1863" s="32">
        <v>0</v>
      </c>
      <c r="G1863" s="23"/>
    </row>
    <row r="1864" spans="1:7" x14ac:dyDescent="0.3">
      <c r="A1864" s="22"/>
      <c r="B1864" s="31" t="s">
        <v>66</v>
      </c>
      <c r="C1864" s="24">
        <v>0</v>
      </c>
      <c r="D1864" s="32">
        <v>-12.85</v>
      </c>
      <c r="E1864" s="33">
        <v>-0.06</v>
      </c>
      <c r="F1864" s="32">
        <v>0</v>
      </c>
      <c r="G1864" s="23"/>
    </row>
    <row r="1865" spans="1:7" x14ac:dyDescent="0.3">
      <c r="A1865" s="22"/>
      <c r="B1865" s="31" t="s">
        <v>67</v>
      </c>
      <c r="C1865" s="24">
        <v>0</v>
      </c>
      <c r="D1865" s="32">
        <v>-12.85</v>
      </c>
      <c r="E1865" s="32">
        <v>-0.06</v>
      </c>
      <c r="F1865" s="33">
        <v>0</v>
      </c>
      <c r="G1865" s="23"/>
    </row>
    <row r="1866" spans="1:7" x14ac:dyDescent="0.3">
      <c r="A1866" s="22"/>
      <c r="B1866" s="31" t="s">
        <v>68</v>
      </c>
      <c r="C1866" s="24">
        <v>0</v>
      </c>
      <c r="D1866" s="32">
        <v>-12.85</v>
      </c>
      <c r="E1866" s="32">
        <v>-0.06</v>
      </c>
      <c r="F1866" s="33">
        <v>0</v>
      </c>
      <c r="G1866" s="23"/>
    </row>
    <row r="1867" spans="1:7" x14ac:dyDescent="0.3">
      <c r="A1867" s="22">
        <v>234</v>
      </c>
      <c r="B1867" s="31">
        <v>2</v>
      </c>
      <c r="C1867" s="24">
        <v>0</v>
      </c>
      <c r="D1867" s="32">
        <v>-0.11</v>
      </c>
      <c r="E1867" s="32">
        <v>0</v>
      </c>
      <c r="F1867" s="32">
        <v>0</v>
      </c>
      <c r="G1867" s="23"/>
    </row>
    <row r="1868" spans="1:7" x14ac:dyDescent="0.3">
      <c r="A1868" s="22"/>
      <c r="B1868" s="31">
        <v>113</v>
      </c>
      <c r="C1868" s="24">
        <v>0.15</v>
      </c>
      <c r="D1868" s="32">
        <v>-0.11</v>
      </c>
      <c r="E1868" s="32">
        <v>0</v>
      </c>
      <c r="F1868" s="32">
        <v>0</v>
      </c>
      <c r="G1868" s="23"/>
    </row>
    <row r="1869" spans="1:7" x14ac:dyDescent="0.3">
      <c r="A1869" s="22"/>
      <c r="B1869" s="31" t="s">
        <v>61</v>
      </c>
      <c r="C1869" s="24">
        <v>0</v>
      </c>
      <c r="D1869" s="33">
        <v>-0.11</v>
      </c>
      <c r="E1869" s="32">
        <v>0</v>
      </c>
      <c r="F1869" s="32">
        <v>0</v>
      </c>
      <c r="G1869" s="23"/>
    </row>
    <row r="1870" spans="1:7" x14ac:dyDescent="0.3">
      <c r="A1870" s="22"/>
      <c r="B1870" s="31" t="s">
        <v>62</v>
      </c>
      <c r="C1870" s="24">
        <v>0</v>
      </c>
      <c r="D1870" s="33">
        <v>-0.11</v>
      </c>
      <c r="E1870" s="32">
        <v>0</v>
      </c>
      <c r="F1870" s="32">
        <v>0</v>
      </c>
      <c r="G1870" s="23"/>
    </row>
    <row r="1871" spans="1:7" x14ac:dyDescent="0.3">
      <c r="A1871" s="22"/>
      <c r="B1871" s="31" t="s">
        <v>65</v>
      </c>
      <c r="C1871" s="24">
        <v>0</v>
      </c>
      <c r="D1871" s="32">
        <v>-0.11</v>
      </c>
      <c r="E1871" s="33">
        <v>0</v>
      </c>
      <c r="F1871" s="32">
        <v>0</v>
      </c>
      <c r="G1871" s="23"/>
    </row>
    <row r="1872" spans="1:7" x14ac:dyDescent="0.3">
      <c r="A1872" s="22"/>
      <c r="B1872" s="31" t="s">
        <v>66</v>
      </c>
      <c r="C1872" s="24">
        <v>0</v>
      </c>
      <c r="D1872" s="32">
        <v>-0.11</v>
      </c>
      <c r="E1872" s="33">
        <v>0</v>
      </c>
      <c r="F1872" s="32">
        <v>0</v>
      </c>
      <c r="G1872" s="23"/>
    </row>
    <row r="1873" spans="1:7" x14ac:dyDescent="0.3">
      <c r="A1873" s="22"/>
      <c r="B1873" s="31" t="s">
        <v>67</v>
      </c>
      <c r="C1873" s="24">
        <v>0</v>
      </c>
      <c r="D1873" s="32">
        <v>-0.11</v>
      </c>
      <c r="E1873" s="32">
        <v>0</v>
      </c>
      <c r="F1873" s="33">
        <v>0</v>
      </c>
      <c r="G1873" s="23"/>
    </row>
    <row r="1874" spans="1:7" x14ac:dyDescent="0.3">
      <c r="A1874" s="22"/>
      <c r="B1874" s="31" t="s">
        <v>68</v>
      </c>
      <c r="C1874" s="24">
        <v>0</v>
      </c>
      <c r="D1874" s="32">
        <v>-0.11</v>
      </c>
      <c r="E1874" s="32">
        <v>0</v>
      </c>
      <c r="F1874" s="33">
        <v>0</v>
      </c>
      <c r="G1874" s="23"/>
    </row>
    <row r="1875" spans="1:7" x14ac:dyDescent="0.3">
      <c r="A1875" s="22">
        <v>235</v>
      </c>
      <c r="B1875" s="31">
        <v>3</v>
      </c>
      <c r="C1875" s="24">
        <v>0</v>
      </c>
      <c r="D1875" s="32">
        <v>-0.22</v>
      </c>
      <c r="E1875" s="32">
        <v>0</v>
      </c>
      <c r="F1875" s="32">
        <v>0</v>
      </c>
      <c r="G1875" s="23"/>
    </row>
    <row r="1876" spans="1:7" x14ac:dyDescent="0.3">
      <c r="A1876" s="22"/>
      <c r="B1876" s="31">
        <v>114</v>
      </c>
      <c r="C1876" s="24">
        <v>0.15</v>
      </c>
      <c r="D1876" s="32">
        <v>-0.22</v>
      </c>
      <c r="E1876" s="32">
        <v>0</v>
      </c>
      <c r="F1876" s="32">
        <v>0</v>
      </c>
      <c r="G1876" s="23"/>
    </row>
    <row r="1877" spans="1:7" x14ac:dyDescent="0.3">
      <c r="A1877" s="22"/>
      <c r="B1877" s="31" t="s">
        <v>61</v>
      </c>
      <c r="C1877" s="24">
        <v>0</v>
      </c>
      <c r="D1877" s="33">
        <v>-0.22</v>
      </c>
      <c r="E1877" s="32">
        <v>0</v>
      </c>
      <c r="F1877" s="32">
        <v>0</v>
      </c>
      <c r="G1877" s="23"/>
    </row>
    <row r="1878" spans="1:7" x14ac:dyDescent="0.3">
      <c r="A1878" s="22"/>
      <c r="B1878" s="31" t="s">
        <v>62</v>
      </c>
      <c r="C1878" s="24">
        <v>0</v>
      </c>
      <c r="D1878" s="33">
        <v>-0.22</v>
      </c>
      <c r="E1878" s="32">
        <v>0</v>
      </c>
      <c r="F1878" s="32">
        <v>0</v>
      </c>
      <c r="G1878" s="23"/>
    </row>
    <row r="1879" spans="1:7" x14ac:dyDescent="0.3">
      <c r="A1879" s="22"/>
      <c r="B1879" s="31" t="s">
        <v>65</v>
      </c>
      <c r="C1879" s="24">
        <v>0</v>
      </c>
      <c r="D1879" s="32">
        <v>-0.22</v>
      </c>
      <c r="E1879" s="33">
        <v>0</v>
      </c>
      <c r="F1879" s="32">
        <v>0</v>
      </c>
      <c r="G1879" s="23"/>
    </row>
    <row r="1880" spans="1:7" x14ac:dyDescent="0.3">
      <c r="A1880" s="22"/>
      <c r="B1880" s="31" t="s">
        <v>66</v>
      </c>
      <c r="C1880" s="24">
        <v>0</v>
      </c>
      <c r="D1880" s="32">
        <v>-0.22</v>
      </c>
      <c r="E1880" s="33">
        <v>0</v>
      </c>
      <c r="F1880" s="32">
        <v>0</v>
      </c>
      <c r="G1880" s="23"/>
    </row>
    <row r="1881" spans="1:7" x14ac:dyDescent="0.3">
      <c r="A1881" s="22"/>
      <c r="B1881" s="31" t="s">
        <v>67</v>
      </c>
      <c r="C1881" s="24">
        <v>0</v>
      </c>
      <c r="D1881" s="32">
        <v>-0.22</v>
      </c>
      <c r="E1881" s="32">
        <v>0</v>
      </c>
      <c r="F1881" s="33">
        <v>0</v>
      </c>
      <c r="G1881" s="23"/>
    </row>
    <row r="1882" spans="1:7" x14ac:dyDescent="0.3">
      <c r="A1882" s="22"/>
      <c r="B1882" s="31" t="s">
        <v>68</v>
      </c>
      <c r="C1882" s="24">
        <v>0</v>
      </c>
      <c r="D1882" s="32">
        <v>-0.22</v>
      </c>
      <c r="E1882" s="32">
        <v>0</v>
      </c>
      <c r="F1882" s="33">
        <v>0</v>
      </c>
      <c r="G1882" s="23"/>
    </row>
    <row r="1883" spans="1:7" x14ac:dyDescent="0.3">
      <c r="A1883" s="22">
        <v>236</v>
      </c>
      <c r="B1883" s="31">
        <v>4</v>
      </c>
      <c r="C1883" s="24">
        <v>0</v>
      </c>
      <c r="D1883" s="32">
        <v>-0.31</v>
      </c>
      <c r="E1883" s="32">
        <v>0</v>
      </c>
      <c r="F1883" s="32">
        <v>0</v>
      </c>
      <c r="G1883" s="23"/>
    </row>
    <row r="1884" spans="1:7" x14ac:dyDescent="0.3">
      <c r="A1884" s="22"/>
      <c r="B1884" s="31">
        <v>115</v>
      </c>
      <c r="C1884" s="24">
        <v>0.15</v>
      </c>
      <c r="D1884" s="32">
        <v>-0.31</v>
      </c>
      <c r="E1884" s="32">
        <v>0</v>
      </c>
      <c r="F1884" s="32">
        <v>0</v>
      </c>
      <c r="G1884" s="23"/>
    </row>
    <row r="1885" spans="1:7" x14ac:dyDescent="0.3">
      <c r="A1885" s="22"/>
      <c r="B1885" s="31" t="s">
        <v>61</v>
      </c>
      <c r="C1885" s="24">
        <v>0</v>
      </c>
      <c r="D1885" s="33">
        <v>-0.31</v>
      </c>
      <c r="E1885" s="32">
        <v>0</v>
      </c>
      <c r="F1885" s="32">
        <v>0</v>
      </c>
      <c r="G1885" s="23"/>
    </row>
    <row r="1886" spans="1:7" x14ac:dyDescent="0.3">
      <c r="A1886" s="22"/>
      <c r="B1886" s="31" t="s">
        <v>62</v>
      </c>
      <c r="C1886" s="24">
        <v>0</v>
      </c>
      <c r="D1886" s="33">
        <v>-0.31</v>
      </c>
      <c r="E1886" s="32">
        <v>0</v>
      </c>
      <c r="F1886" s="32">
        <v>0</v>
      </c>
      <c r="G1886" s="23"/>
    </row>
    <row r="1887" spans="1:7" x14ac:dyDescent="0.3">
      <c r="A1887" s="22"/>
      <c r="B1887" s="31" t="s">
        <v>65</v>
      </c>
      <c r="C1887" s="24">
        <v>0</v>
      </c>
      <c r="D1887" s="32">
        <v>-0.31</v>
      </c>
      <c r="E1887" s="33">
        <v>0</v>
      </c>
      <c r="F1887" s="32">
        <v>0</v>
      </c>
      <c r="G1887" s="23"/>
    </row>
    <row r="1888" spans="1:7" x14ac:dyDescent="0.3">
      <c r="A1888" s="22"/>
      <c r="B1888" s="31" t="s">
        <v>66</v>
      </c>
      <c r="C1888" s="24">
        <v>0</v>
      </c>
      <c r="D1888" s="32">
        <v>-0.31</v>
      </c>
      <c r="E1888" s="33">
        <v>0</v>
      </c>
      <c r="F1888" s="32">
        <v>0</v>
      </c>
      <c r="G1888" s="23"/>
    </row>
    <row r="1889" spans="1:7" x14ac:dyDescent="0.3">
      <c r="A1889" s="22"/>
      <c r="B1889" s="31" t="s">
        <v>67</v>
      </c>
      <c r="C1889" s="24">
        <v>0</v>
      </c>
      <c r="D1889" s="32">
        <v>-0.31</v>
      </c>
      <c r="E1889" s="32">
        <v>0</v>
      </c>
      <c r="F1889" s="33">
        <v>0</v>
      </c>
      <c r="G1889" s="23"/>
    </row>
    <row r="1890" spans="1:7" x14ac:dyDescent="0.3">
      <c r="A1890" s="22"/>
      <c r="B1890" s="31" t="s">
        <v>68</v>
      </c>
      <c r="C1890" s="24">
        <v>0</v>
      </c>
      <c r="D1890" s="32">
        <v>-0.31</v>
      </c>
      <c r="E1890" s="32">
        <v>0</v>
      </c>
      <c r="F1890" s="33">
        <v>0</v>
      </c>
      <c r="G1890" s="23"/>
    </row>
    <row r="1891" spans="1:7" x14ac:dyDescent="0.3">
      <c r="A1891" s="22">
        <v>237</v>
      </c>
      <c r="B1891" s="31">
        <v>5</v>
      </c>
      <c r="C1891" s="24">
        <v>0</v>
      </c>
      <c r="D1891" s="32">
        <v>-0.36</v>
      </c>
      <c r="E1891" s="32">
        <v>0</v>
      </c>
      <c r="F1891" s="32">
        <v>0</v>
      </c>
      <c r="G1891" s="23"/>
    </row>
    <row r="1892" spans="1:7" x14ac:dyDescent="0.3">
      <c r="A1892" s="22"/>
      <c r="B1892" s="31">
        <v>116</v>
      </c>
      <c r="C1892" s="24">
        <v>0.15</v>
      </c>
      <c r="D1892" s="32">
        <v>-0.36</v>
      </c>
      <c r="E1892" s="32">
        <v>0</v>
      </c>
      <c r="F1892" s="32">
        <v>0</v>
      </c>
      <c r="G1892" s="23"/>
    </row>
    <row r="1893" spans="1:7" x14ac:dyDescent="0.3">
      <c r="A1893" s="22"/>
      <c r="B1893" s="31" t="s">
        <v>61</v>
      </c>
      <c r="C1893" s="24">
        <v>0</v>
      </c>
      <c r="D1893" s="33">
        <v>-0.36</v>
      </c>
      <c r="E1893" s="32">
        <v>0</v>
      </c>
      <c r="F1893" s="32">
        <v>0</v>
      </c>
      <c r="G1893" s="23"/>
    </row>
    <row r="1894" spans="1:7" x14ac:dyDescent="0.3">
      <c r="A1894" s="22"/>
      <c r="B1894" s="31" t="s">
        <v>62</v>
      </c>
      <c r="C1894" s="24">
        <v>0</v>
      </c>
      <c r="D1894" s="33">
        <v>-0.36</v>
      </c>
      <c r="E1894" s="32">
        <v>0</v>
      </c>
      <c r="F1894" s="32">
        <v>0</v>
      </c>
      <c r="G1894" s="23"/>
    </row>
    <row r="1895" spans="1:7" x14ac:dyDescent="0.3">
      <c r="A1895" s="22"/>
      <c r="B1895" s="31" t="s">
        <v>65</v>
      </c>
      <c r="C1895" s="24">
        <v>0</v>
      </c>
      <c r="D1895" s="32">
        <v>-0.36</v>
      </c>
      <c r="E1895" s="33">
        <v>0</v>
      </c>
      <c r="F1895" s="32">
        <v>0</v>
      </c>
      <c r="G1895" s="23"/>
    </row>
    <row r="1896" spans="1:7" x14ac:dyDescent="0.3">
      <c r="A1896" s="22"/>
      <c r="B1896" s="31" t="s">
        <v>66</v>
      </c>
      <c r="C1896" s="24">
        <v>0</v>
      </c>
      <c r="D1896" s="32">
        <v>-0.36</v>
      </c>
      <c r="E1896" s="33">
        <v>0</v>
      </c>
      <c r="F1896" s="32">
        <v>0</v>
      </c>
      <c r="G1896" s="23"/>
    </row>
    <row r="1897" spans="1:7" x14ac:dyDescent="0.3">
      <c r="A1897" s="22"/>
      <c r="B1897" s="31" t="s">
        <v>67</v>
      </c>
      <c r="C1897" s="24">
        <v>0</v>
      </c>
      <c r="D1897" s="32">
        <v>-0.36</v>
      </c>
      <c r="E1897" s="32">
        <v>0</v>
      </c>
      <c r="F1897" s="33">
        <v>0</v>
      </c>
      <c r="G1897" s="23"/>
    </row>
    <row r="1898" spans="1:7" x14ac:dyDescent="0.3">
      <c r="A1898" s="22"/>
      <c r="B1898" s="31" t="s">
        <v>68</v>
      </c>
      <c r="C1898" s="24">
        <v>0</v>
      </c>
      <c r="D1898" s="32">
        <v>-0.36</v>
      </c>
      <c r="E1898" s="32">
        <v>0</v>
      </c>
      <c r="F1898" s="33">
        <v>0</v>
      </c>
      <c r="G1898" s="23"/>
    </row>
    <row r="1899" spans="1:7" x14ac:dyDescent="0.3">
      <c r="A1899" s="22">
        <v>238</v>
      </c>
      <c r="B1899" s="31">
        <v>6</v>
      </c>
      <c r="C1899" s="24">
        <v>0</v>
      </c>
      <c r="D1899" s="32">
        <v>-0.1</v>
      </c>
      <c r="E1899" s="32">
        <v>0</v>
      </c>
      <c r="F1899" s="32">
        <v>0</v>
      </c>
      <c r="G1899" s="23"/>
    </row>
    <row r="1900" spans="1:7" x14ac:dyDescent="0.3">
      <c r="A1900" s="22"/>
      <c r="B1900" s="31">
        <v>117</v>
      </c>
      <c r="C1900" s="24">
        <v>0.15</v>
      </c>
      <c r="D1900" s="32">
        <v>-0.1</v>
      </c>
      <c r="E1900" s="32">
        <v>0</v>
      </c>
      <c r="F1900" s="32">
        <v>0</v>
      </c>
      <c r="G1900" s="23"/>
    </row>
    <row r="1901" spans="1:7" x14ac:dyDescent="0.3">
      <c r="A1901" s="22"/>
      <c r="B1901" s="31" t="s">
        <v>61</v>
      </c>
      <c r="C1901" s="24">
        <v>0</v>
      </c>
      <c r="D1901" s="33">
        <v>-0.1</v>
      </c>
      <c r="E1901" s="32">
        <v>0</v>
      </c>
      <c r="F1901" s="32">
        <v>0</v>
      </c>
      <c r="G1901" s="23"/>
    </row>
    <row r="1902" spans="1:7" x14ac:dyDescent="0.3">
      <c r="A1902" s="22"/>
      <c r="B1902" s="31" t="s">
        <v>62</v>
      </c>
      <c r="C1902" s="24">
        <v>0</v>
      </c>
      <c r="D1902" s="33">
        <v>-0.1</v>
      </c>
      <c r="E1902" s="32">
        <v>0</v>
      </c>
      <c r="F1902" s="32">
        <v>0</v>
      </c>
      <c r="G1902" s="23"/>
    </row>
    <row r="1903" spans="1:7" x14ac:dyDescent="0.3">
      <c r="A1903" s="22"/>
      <c r="B1903" s="31" t="s">
        <v>65</v>
      </c>
      <c r="C1903" s="24">
        <v>0</v>
      </c>
      <c r="D1903" s="32">
        <v>-0.1</v>
      </c>
      <c r="E1903" s="33">
        <v>0</v>
      </c>
      <c r="F1903" s="32">
        <v>0</v>
      </c>
      <c r="G1903" s="23"/>
    </row>
    <row r="1904" spans="1:7" x14ac:dyDescent="0.3">
      <c r="A1904" s="22"/>
      <c r="B1904" s="31" t="s">
        <v>66</v>
      </c>
      <c r="C1904" s="24">
        <v>0</v>
      </c>
      <c r="D1904" s="32">
        <v>-0.1</v>
      </c>
      <c r="E1904" s="33">
        <v>0</v>
      </c>
      <c r="F1904" s="32">
        <v>0</v>
      </c>
      <c r="G1904" s="23"/>
    </row>
    <row r="1905" spans="1:7" x14ac:dyDescent="0.3">
      <c r="A1905" s="22"/>
      <c r="B1905" s="31" t="s">
        <v>67</v>
      </c>
      <c r="C1905" s="24">
        <v>0</v>
      </c>
      <c r="D1905" s="32">
        <v>-0.1</v>
      </c>
      <c r="E1905" s="32">
        <v>0</v>
      </c>
      <c r="F1905" s="33">
        <v>0</v>
      </c>
      <c r="G1905" s="23"/>
    </row>
    <row r="1906" spans="1:7" x14ac:dyDescent="0.3">
      <c r="A1906" s="22"/>
      <c r="B1906" s="31" t="s">
        <v>68</v>
      </c>
      <c r="C1906" s="24">
        <v>0</v>
      </c>
      <c r="D1906" s="32">
        <v>-0.1</v>
      </c>
      <c r="E1906" s="32">
        <v>0</v>
      </c>
      <c r="F1906" s="33">
        <v>0</v>
      </c>
      <c r="G1906" s="23"/>
    </row>
    <row r="1907" spans="1:7" x14ac:dyDescent="0.3">
      <c r="A1907" s="22">
        <v>239</v>
      </c>
      <c r="B1907" s="31">
        <v>7</v>
      </c>
      <c r="C1907" s="24">
        <v>0</v>
      </c>
      <c r="D1907" s="32">
        <v>-0.23</v>
      </c>
      <c r="E1907" s="32">
        <v>0</v>
      </c>
      <c r="F1907" s="32">
        <v>0</v>
      </c>
      <c r="G1907" s="23"/>
    </row>
    <row r="1908" spans="1:7" x14ac:dyDescent="0.3">
      <c r="A1908" s="22"/>
      <c r="B1908" s="31">
        <v>118</v>
      </c>
      <c r="C1908" s="24">
        <v>0.15</v>
      </c>
      <c r="D1908" s="32">
        <v>-0.23</v>
      </c>
      <c r="E1908" s="32">
        <v>0</v>
      </c>
      <c r="F1908" s="32">
        <v>0</v>
      </c>
      <c r="G1908" s="23"/>
    </row>
    <row r="1909" spans="1:7" x14ac:dyDescent="0.3">
      <c r="A1909" s="22"/>
      <c r="B1909" s="31" t="s">
        <v>61</v>
      </c>
      <c r="C1909" s="24">
        <v>0</v>
      </c>
      <c r="D1909" s="33">
        <v>-0.23</v>
      </c>
      <c r="E1909" s="32">
        <v>0</v>
      </c>
      <c r="F1909" s="32">
        <v>0</v>
      </c>
      <c r="G1909" s="23"/>
    </row>
    <row r="1910" spans="1:7" x14ac:dyDescent="0.3">
      <c r="A1910" s="22"/>
      <c r="B1910" s="31" t="s">
        <v>62</v>
      </c>
      <c r="C1910" s="24">
        <v>0</v>
      </c>
      <c r="D1910" s="33">
        <v>-0.23</v>
      </c>
      <c r="E1910" s="32">
        <v>0</v>
      </c>
      <c r="F1910" s="32">
        <v>0</v>
      </c>
      <c r="G1910" s="23"/>
    </row>
    <row r="1911" spans="1:7" x14ac:dyDescent="0.3">
      <c r="A1911" s="22"/>
      <c r="B1911" s="31" t="s">
        <v>65</v>
      </c>
      <c r="C1911" s="24">
        <v>0</v>
      </c>
      <c r="D1911" s="32">
        <v>-0.23</v>
      </c>
      <c r="E1911" s="33">
        <v>0</v>
      </c>
      <c r="F1911" s="32">
        <v>0</v>
      </c>
      <c r="G1911" s="23"/>
    </row>
    <row r="1912" spans="1:7" x14ac:dyDescent="0.3">
      <c r="A1912" s="22"/>
      <c r="B1912" s="31" t="s">
        <v>66</v>
      </c>
      <c r="C1912" s="24">
        <v>0</v>
      </c>
      <c r="D1912" s="32">
        <v>-0.23</v>
      </c>
      <c r="E1912" s="33">
        <v>0</v>
      </c>
      <c r="F1912" s="32">
        <v>0</v>
      </c>
      <c r="G1912" s="23"/>
    </row>
    <row r="1913" spans="1:7" x14ac:dyDescent="0.3">
      <c r="A1913" s="22"/>
      <c r="B1913" s="31" t="s">
        <v>67</v>
      </c>
      <c r="C1913" s="24">
        <v>0</v>
      </c>
      <c r="D1913" s="32">
        <v>-0.23</v>
      </c>
      <c r="E1913" s="32">
        <v>0</v>
      </c>
      <c r="F1913" s="33">
        <v>0</v>
      </c>
      <c r="G1913" s="23"/>
    </row>
    <row r="1914" spans="1:7" x14ac:dyDescent="0.3">
      <c r="A1914" s="22"/>
      <c r="B1914" s="31" t="s">
        <v>68</v>
      </c>
      <c r="C1914" s="24">
        <v>0</v>
      </c>
      <c r="D1914" s="32">
        <v>-0.23</v>
      </c>
      <c r="E1914" s="32">
        <v>0</v>
      </c>
      <c r="F1914" s="33">
        <v>0</v>
      </c>
      <c r="G1914" s="23"/>
    </row>
    <row r="1915" spans="1:7" x14ac:dyDescent="0.3">
      <c r="A1915" s="22">
        <v>240</v>
      </c>
      <c r="B1915" s="31">
        <v>8</v>
      </c>
      <c r="C1915" s="24">
        <v>0</v>
      </c>
      <c r="D1915" s="32">
        <v>-0.27</v>
      </c>
      <c r="E1915" s="32">
        <v>0</v>
      </c>
      <c r="F1915" s="32">
        <v>0</v>
      </c>
      <c r="G1915" s="23"/>
    </row>
    <row r="1916" spans="1:7" x14ac:dyDescent="0.3">
      <c r="A1916" s="22"/>
      <c r="B1916" s="31">
        <v>119</v>
      </c>
      <c r="C1916" s="24">
        <v>0.15</v>
      </c>
      <c r="D1916" s="32">
        <v>-0.27</v>
      </c>
      <c r="E1916" s="32">
        <v>0</v>
      </c>
      <c r="F1916" s="32">
        <v>0</v>
      </c>
      <c r="G1916" s="23"/>
    </row>
    <row r="1917" spans="1:7" x14ac:dyDescent="0.3">
      <c r="A1917" s="22"/>
      <c r="B1917" s="31" t="s">
        <v>61</v>
      </c>
      <c r="C1917" s="24">
        <v>0</v>
      </c>
      <c r="D1917" s="33">
        <v>-0.27</v>
      </c>
      <c r="E1917" s="32">
        <v>0</v>
      </c>
      <c r="F1917" s="32">
        <v>0</v>
      </c>
      <c r="G1917" s="23"/>
    </row>
    <row r="1918" spans="1:7" x14ac:dyDescent="0.3">
      <c r="A1918" s="22"/>
      <c r="B1918" s="31" t="s">
        <v>62</v>
      </c>
      <c r="C1918" s="24">
        <v>0</v>
      </c>
      <c r="D1918" s="33">
        <v>-0.27</v>
      </c>
      <c r="E1918" s="32">
        <v>0</v>
      </c>
      <c r="F1918" s="32">
        <v>0</v>
      </c>
      <c r="G1918" s="23"/>
    </row>
    <row r="1919" spans="1:7" x14ac:dyDescent="0.3">
      <c r="A1919" s="22"/>
      <c r="B1919" s="31" t="s">
        <v>65</v>
      </c>
      <c r="C1919" s="24">
        <v>0</v>
      </c>
      <c r="D1919" s="32">
        <v>-0.27</v>
      </c>
      <c r="E1919" s="33">
        <v>0</v>
      </c>
      <c r="F1919" s="32">
        <v>0</v>
      </c>
      <c r="G1919" s="23"/>
    </row>
    <row r="1920" spans="1:7" x14ac:dyDescent="0.3">
      <c r="A1920" s="22"/>
      <c r="B1920" s="31" t="s">
        <v>66</v>
      </c>
      <c r="C1920" s="24">
        <v>0</v>
      </c>
      <c r="D1920" s="32">
        <v>-0.27</v>
      </c>
      <c r="E1920" s="33">
        <v>0</v>
      </c>
      <c r="F1920" s="32">
        <v>0</v>
      </c>
      <c r="G1920" s="23"/>
    </row>
    <row r="1921" spans="1:7" x14ac:dyDescent="0.3">
      <c r="A1921" s="22"/>
      <c r="B1921" s="31" t="s">
        <v>67</v>
      </c>
      <c r="C1921" s="24">
        <v>0</v>
      </c>
      <c r="D1921" s="32">
        <v>-0.27</v>
      </c>
      <c r="E1921" s="32">
        <v>0</v>
      </c>
      <c r="F1921" s="33">
        <v>0</v>
      </c>
      <c r="G1921" s="23"/>
    </row>
    <row r="1922" spans="1:7" x14ac:dyDescent="0.3">
      <c r="A1922" s="22"/>
      <c r="B1922" s="31" t="s">
        <v>68</v>
      </c>
      <c r="C1922" s="24">
        <v>0</v>
      </c>
      <c r="D1922" s="32">
        <v>-0.27</v>
      </c>
      <c r="E1922" s="32">
        <v>0</v>
      </c>
      <c r="F1922" s="33">
        <v>0</v>
      </c>
      <c r="G1922" s="23"/>
    </row>
    <row r="1923" spans="1:7" x14ac:dyDescent="0.3">
      <c r="A1923" s="22">
        <v>241</v>
      </c>
      <c r="B1923" s="31">
        <v>9</v>
      </c>
      <c r="C1923" s="24">
        <v>0</v>
      </c>
      <c r="D1923" s="32">
        <v>-0.3</v>
      </c>
      <c r="E1923" s="32">
        <v>0</v>
      </c>
      <c r="F1923" s="32">
        <v>0</v>
      </c>
      <c r="G1923" s="23"/>
    </row>
    <row r="1924" spans="1:7" x14ac:dyDescent="0.3">
      <c r="A1924" s="22"/>
      <c r="B1924" s="31">
        <v>120</v>
      </c>
      <c r="C1924" s="24">
        <v>0.15</v>
      </c>
      <c r="D1924" s="32">
        <v>-0.3</v>
      </c>
      <c r="E1924" s="32">
        <v>0</v>
      </c>
      <c r="F1924" s="32">
        <v>0</v>
      </c>
      <c r="G1924" s="23"/>
    </row>
    <row r="1925" spans="1:7" x14ac:dyDescent="0.3">
      <c r="A1925" s="22"/>
      <c r="B1925" s="31" t="s">
        <v>61</v>
      </c>
      <c r="C1925" s="24">
        <v>0</v>
      </c>
      <c r="D1925" s="33">
        <v>-0.3</v>
      </c>
      <c r="E1925" s="32">
        <v>0</v>
      </c>
      <c r="F1925" s="32">
        <v>0</v>
      </c>
      <c r="G1925" s="23"/>
    </row>
    <row r="1926" spans="1:7" x14ac:dyDescent="0.3">
      <c r="A1926" s="22"/>
      <c r="B1926" s="31" t="s">
        <v>62</v>
      </c>
      <c r="C1926" s="24">
        <v>0</v>
      </c>
      <c r="D1926" s="33">
        <v>-0.3</v>
      </c>
      <c r="E1926" s="32">
        <v>0</v>
      </c>
      <c r="F1926" s="32">
        <v>0</v>
      </c>
      <c r="G1926" s="23"/>
    </row>
    <row r="1927" spans="1:7" x14ac:dyDescent="0.3">
      <c r="A1927" s="22"/>
      <c r="B1927" s="31" t="s">
        <v>65</v>
      </c>
      <c r="C1927" s="24">
        <v>0</v>
      </c>
      <c r="D1927" s="32">
        <v>-0.3</v>
      </c>
      <c r="E1927" s="33">
        <v>0</v>
      </c>
      <c r="F1927" s="32">
        <v>0</v>
      </c>
      <c r="G1927" s="23"/>
    </row>
    <row r="1928" spans="1:7" x14ac:dyDescent="0.3">
      <c r="A1928" s="22"/>
      <c r="B1928" s="31" t="s">
        <v>66</v>
      </c>
      <c r="C1928" s="24">
        <v>0</v>
      </c>
      <c r="D1928" s="32">
        <v>-0.3</v>
      </c>
      <c r="E1928" s="33">
        <v>0</v>
      </c>
      <c r="F1928" s="32">
        <v>0</v>
      </c>
      <c r="G1928" s="23"/>
    </row>
    <row r="1929" spans="1:7" x14ac:dyDescent="0.3">
      <c r="A1929" s="22"/>
      <c r="B1929" s="31" t="s">
        <v>67</v>
      </c>
      <c r="C1929" s="24">
        <v>0</v>
      </c>
      <c r="D1929" s="32">
        <v>-0.3</v>
      </c>
      <c r="E1929" s="32">
        <v>0</v>
      </c>
      <c r="F1929" s="33">
        <v>0</v>
      </c>
      <c r="G1929" s="23"/>
    </row>
    <row r="1930" spans="1:7" x14ac:dyDescent="0.3">
      <c r="A1930" s="22"/>
      <c r="B1930" s="31" t="s">
        <v>68</v>
      </c>
      <c r="C1930" s="24">
        <v>0</v>
      </c>
      <c r="D1930" s="32">
        <v>-0.3</v>
      </c>
      <c r="E1930" s="32">
        <v>0</v>
      </c>
      <c r="F1930" s="33">
        <v>0</v>
      </c>
      <c r="G1930" s="23"/>
    </row>
    <row r="1931" spans="1:7" x14ac:dyDescent="0.3">
      <c r="A1931" s="22">
        <v>242</v>
      </c>
      <c r="B1931" s="31">
        <v>10</v>
      </c>
      <c r="C1931" s="24">
        <v>0</v>
      </c>
      <c r="D1931" s="32">
        <v>-0.33</v>
      </c>
      <c r="E1931" s="32">
        <v>0</v>
      </c>
      <c r="F1931" s="32">
        <v>0</v>
      </c>
      <c r="G1931" s="23"/>
    </row>
    <row r="1932" spans="1:7" x14ac:dyDescent="0.3">
      <c r="A1932" s="22"/>
      <c r="B1932" s="31">
        <v>121</v>
      </c>
      <c r="C1932" s="24">
        <v>0.15</v>
      </c>
      <c r="D1932" s="32">
        <v>-0.33</v>
      </c>
      <c r="E1932" s="32">
        <v>0</v>
      </c>
      <c r="F1932" s="32">
        <v>0</v>
      </c>
      <c r="G1932" s="23"/>
    </row>
    <row r="1933" spans="1:7" x14ac:dyDescent="0.3">
      <c r="A1933" s="22"/>
      <c r="B1933" s="31" t="s">
        <v>61</v>
      </c>
      <c r="C1933" s="24">
        <v>0</v>
      </c>
      <c r="D1933" s="33">
        <v>-0.33</v>
      </c>
      <c r="E1933" s="32">
        <v>0</v>
      </c>
      <c r="F1933" s="32">
        <v>0</v>
      </c>
      <c r="G1933" s="23"/>
    </row>
    <row r="1934" spans="1:7" x14ac:dyDescent="0.3">
      <c r="A1934" s="22"/>
      <c r="B1934" s="31" t="s">
        <v>62</v>
      </c>
      <c r="C1934" s="24">
        <v>0</v>
      </c>
      <c r="D1934" s="33">
        <v>-0.33</v>
      </c>
      <c r="E1934" s="32">
        <v>0</v>
      </c>
      <c r="F1934" s="32">
        <v>0</v>
      </c>
      <c r="G1934" s="23"/>
    </row>
    <row r="1935" spans="1:7" x14ac:dyDescent="0.3">
      <c r="A1935" s="22"/>
      <c r="B1935" s="31" t="s">
        <v>65</v>
      </c>
      <c r="C1935" s="24">
        <v>0</v>
      </c>
      <c r="D1935" s="32">
        <v>-0.33</v>
      </c>
      <c r="E1935" s="33">
        <v>0</v>
      </c>
      <c r="F1935" s="32">
        <v>0</v>
      </c>
      <c r="G1935" s="23"/>
    </row>
    <row r="1936" spans="1:7" x14ac:dyDescent="0.3">
      <c r="A1936" s="22"/>
      <c r="B1936" s="31" t="s">
        <v>66</v>
      </c>
      <c r="C1936" s="24">
        <v>0</v>
      </c>
      <c r="D1936" s="32">
        <v>-0.33</v>
      </c>
      <c r="E1936" s="33">
        <v>0</v>
      </c>
      <c r="F1936" s="32">
        <v>0</v>
      </c>
      <c r="G1936" s="23"/>
    </row>
    <row r="1937" spans="1:7" x14ac:dyDescent="0.3">
      <c r="A1937" s="22"/>
      <c r="B1937" s="31" t="s">
        <v>67</v>
      </c>
      <c r="C1937" s="24">
        <v>0</v>
      </c>
      <c r="D1937" s="32">
        <v>-0.33</v>
      </c>
      <c r="E1937" s="32">
        <v>0</v>
      </c>
      <c r="F1937" s="33">
        <v>0</v>
      </c>
      <c r="G1937" s="23"/>
    </row>
    <row r="1938" spans="1:7" x14ac:dyDescent="0.3">
      <c r="A1938" s="22"/>
      <c r="B1938" s="31" t="s">
        <v>68</v>
      </c>
      <c r="C1938" s="24">
        <v>0</v>
      </c>
      <c r="D1938" s="32">
        <v>-0.33</v>
      </c>
      <c r="E1938" s="32">
        <v>0</v>
      </c>
      <c r="F1938" s="33">
        <v>0</v>
      </c>
      <c r="G1938" s="23"/>
    </row>
    <row r="1939" spans="1:7" x14ac:dyDescent="0.3">
      <c r="A1939" s="22">
        <v>243</v>
      </c>
      <c r="B1939" s="31">
        <v>11</v>
      </c>
      <c r="C1939" s="24">
        <v>0</v>
      </c>
      <c r="D1939" s="32">
        <v>-0.34</v>
      </c>
      <c r="E1939" s="32">
        <v>0</v>
      </c>
      <c r="F1939" s="32">
        <v>0</v>
      </c>
      <c r="G1939" s="23"/>
    </row>
    <row r="1940" spans="1:7" x14ac:dyDescent="0.3">
      <c r="A1940" s="22"/>
      <c r="B1940" s="31">
        <v>122</v>
      </c>
      <c r="C1940" s="24">
        <v>0.15</v>
      </c>
      <c r="D1940" s="32">
        <v>-0.34</v>
      </c>
      <c r="E1940" s="32">
        <v>0</v>
      </c>
      <c r="F1940" s="32">
        <v>0</v>
      </c>
      <c r="G1940" s="23"/>
    </row>
    <row r="1941" spans="1:7" x14ac:dyDescent="0.3">
      <c r="A1941" s="22"/>
      <c r="B1941" s="31" t="s">
        <v>61</v>
      </c>
      <c r="C1941" s="24">
        <v>0</v>
      </c>
      <c r="D1941" s="33">
        <v>-0.34</v>
      </c>
      <c r="E1941" s="32">
        <v>0</v>
      </c>
      <c r="F1941" s="32">
        <v>0</v>
      </c>
      <c r="G1941" s="23"/>
    </row>
    <row r="1942" spans="1:7" x14ac:dyDescent="0.3">
      <c r="A1942" s="22"/>
      <c r="B1942" s="31" t="s">
        <v>62</v>
      </c>
      <c r="C1942" s="24">
        <v>0</v>
      </c>
      <c r="D1942" s="33">
        <v>-0.34</v>
      </c>
      <c r="E1942" s="32">
        <v>0</v>
      </c>
      <c r="F1942" s="32">
        <v>0</v>
      </c>
      <c r="G1942" s="23"/>
    </row>
    <row r="1943" spans="1:7" x14ac:dyDescent="0.3">
      <c r="A1943" s="22"/>
      <c r="B1943" s="31" t="s">
        <v>65</v>
      </c>
      <c r="C1943" s="24">
        <v>0</v>
      </c>
      <c r="D1943" s="32">
        <v>-0.34</v>
      </c>
      <c r="E1943" s="33">
        <v>0</v>
      </c>
      <c r="F1943" s="32">
        <v>0</v>
      </c>
      <c r="G1943" s="23"/>
    </row>
    <row r="1944" spans="1:7" x14ac:dyDescent="0.3">
      <c r="A1944" s="22"/>
      <c r="B1944" s="31" t="s">
        <v>66</v>
      </c>
      <c r="C1944" s="24">
        <v>0</v>
      </c>
      <c r="D1944" s="32">
        <v>-0.34</v>
      </c>
      <c r="E1944" s="33">
        <v>0</v>
      </c>
      <c r="F1944" s="32">
        <v>0</v>
      </c>
      <c r="G1944" s="23"/>
    </row>
    <row r="1945" spans="1:7" x14ac:dyDescent="0.3">
      <c r="A1945" s="22"/>
      <c r="B1945" s="31" t="s">
        <v>67</v>
      </c>
      <c r="C1945" s="24">
        <v>0</v>
      </c>
      <c r="D1945" s="32">
        <v>-0.34</v>
      </c>
      <c r="E1945" s="32">
        <v>0</v>
      </c>
      <c r="F1945" s="33">
        <v>0</v>
      </c>
      <c r="G1945" s="23"/>
    </row>
    <row r="1946" spans="1:7" x14ac:dyDescent="0.3">
      <c r="A1946" s="22"/>
      <c r="B1946" s="31" t="s">
        <v>68</v>
      </c>
      <c r="C1946" s="24">
        <v>0</v>
      </c>
      <c r="D1946" s="32">
        <v>-0.34</v>
      </c>
      <c r="E1946" s="32">
        <v>0</v>
      </c>
      <c r="F1946" s="33">
        <v>0</v>
      </c>
      <c r="G1946" s="23"/>
    </row>
    <row r="1947" spans="1:7" x14ac:dyDescent="0.3">
      <c r="A1947" s="22">
        <v>244</v>
      </c>
      <c r="B1947" s="31">
        <v>12</v>
      </c>
      <c r="C1947" s="24">
        <v>0</v>
      </c>
      <c r="D1947" s="32">
        <v>-0.36</v>
      </c>
      <c r="E1947" s="32">
        <v>0</v>
      </c>
      <c r="F1947" s="32">
        <v>0</v>
      </c>
      <c r="G1947" s="23"/>
    </row>
    <row r="1948" spans="1:7" x14ac:dyDescent="0.3">
      <c r="A1948" s="22"/>
      <c r="B1948" s="31">
        <v>123</v>
      </c>
      <c r="C1948" s="24">
        <v>0.15</v>
      </c>
      <c r="D1948" s="32">
        <v>-0.36</v>
      </c>
      <c r="E1948" s="32">
        <v>0</v>
      </c>
      <c r="F1948" s="32">
        <v>0</v>
      </c>
      <c r="G1948" s="23"/>
    </row>
    <row r="1949" spans="1:7" x14ac:dyDescent="0.3">
      <c r="A1949" s="22"/>
      <c r="B1949" s="31" t="s">
        <v>61</v>
      </c>
      <c r="C1949" s="24">
        <v>0</v>
      </c>
      <c r="D1949" s="33">
        <v>-0.36</v>
      </c>
      <c r="E1949" s="32">
        <v>0</v>
      </c>
      <c r="F1949" s="32">
        <v>0</v>
      </c>
      <c r="G1949" s="23"/>
    </row>
    <row r="1950" spans="1:7" x14ac:dyDescent="0.3">
      <c r="A1950" s="22"/>
      <c r="B1950" s="31" t="s">
        <v>62</v>
      </c>
      <c r="C1950" s="24">
        <v>0</v>
      </c>
      <c r="D1950" s="33">
        <v>-0.36</v>
      </c>
      <c r="E1950" s="32">
        <v>0</v>
      </c>
      <c r="F1950" s="32">
        <v>0</v>
      </c>
      <c r="G1950" s="23"/>
    </row>
    <row r="1951" spans="1:7" x14ac:dyDescent="0.3">
      <c r="A1951" s="22"/>
      <c r="B1951" s="31" t="s">
        <v>65</v>
      </c>
      <c r="C1951" s="24">
        <v>0</v>
      </c>
      <c r="D1951" s="32">
        <v>-0.36</v>
      </c>
      <c r="E1951" s="33">
        <v>0</v>
      </c>
      <c r="F1951" s="32">
        <v>0</v>
      </c>
      <c r="G1951" s="23"/>
    </row>
    <row r="1952" spans="1:7" x14ac:dyDescent="0.3">
      <c r="A1952" s="22"/>
      <c r="B1952" s="31" t="s">
        <v>66</v>
      </c>
      <c r="C1952" s="24">
        <v>0</v>
      </c>
      <c r="D1952" s="32">
        <v>-0.36</v>
      </c>
      <c r="E1952" s="33">
        <v>0</v>
      </c>
      <c r="F1952" s="32">
        <v>0</v>
      </c>
      <c r="G1952" s="23"/>
    </row>
    <row r="1953" spans="1:7" x14ac:dyDescent="0.3">
      <c r="A1953" s="22"/>
      <c r="B1953" s="31" t="s">
        <v>67</v>
      </c>
      <c r="C1953" s="24">
        <v>0</v>
      </c>
      <c r="D1953" s="32">
        <v>-0.36</v>
      </c>
      <c r="E1953" s="32">
        <v>0</v>
      </c>
      <c r="F1953" s="33">
        <v>0</v>
      </c>
      <c r="G1953" s="23"/>
    </row>
    <row r="1954" spans="1:7" x14ac:dyDescent="0.3">
      <c r="A1954" s="22"/>
      <c r="B1954" s="31" t="s">
        <v>68</v>
      </c>
      <c r="C1954" s="24">
        <v>0</v>
      </c>
      <c r="D1954" s="32">
        <v>-0.36</v>
      </c>
      <c r="E1954" s="32">
        <v>0</v>
      </c>
      <c r="F1954" s="33">
        <v>0</v>
      </c>
      <c r="G1954" s="23"/>
    </row>
    <row r="1955" spans="1:7" x14ac:dyDescent="0.3">
      <c r="A1955" s="22">
        <v>245</v>
      </c>
      <c r="B1955" s="31">
        <v>13</v>
      </c>
      <c r="C1955" s="24">
        <v>0</v>
      </c>
      <c r="D1955" s="32">
        <v>-0.37</v>
      </c>
      <c r="E1955" s="32">
        <v>0</v>
      </c>
      <c r="F1955" s="32">
        <v>0</v>
      </c>
      <c r="G1955" s="23"/>
    </row>
    <row r="1956" spans="1:7" x14ac:dyDescent="0.3">
      <c r="A1956" s="22"/>
      <c r="B1956" s="31">
        <v>124</v>
      </c>
      <c r="C1956" s="24">
        <v>0.15</v>
      </c>
      <c r="D1956" s="32">
        <v>-0.37</v>
      </c>
      <c r="E1956" s="32">
        <v>0</v>
      </c>
      <c r="F1956" s="32">
        <v>0</v>
      </c>
      <c r="G1956" s="23"/>
    </row>
    <row r="1957" spans="1:7" x14ac:dyDescent="0.3">
      <c r="A1957" s="22"/>
      <c r="B1957" s="31" t="s">
        <v>61</v>
      </c>
      <c r="C1957" s="24">
        <v>0</v>
      </c>
      <c r="D1957" s="33">
        <v>-0.37</v>
      </c>
      <c r="E1957" s="32">
        <v>0</v>
      </c>
      <c r="F1957" s="32">
        <v>0</v>
      </c>
      <c r="G1957" s="23"/>
    </row>
    <row r="1958" spans="1:7" x14ac:dyDescent="0.3">
      <c r="A1958" s="22"/>
      <c r="B1958" s="31" t="s">
        <v>62</v>
      </c>
      <c r="C1958" s="24">
        <v>0</v>
      </c>
      <c r="D1958" s="33">
        <v>-0.37</v>
      </c>
      <c r="E1958" s="32">
        <v>0</v>
      </c>
      <c r="F1958" s="32">
        <v>0</v>
      </c>
      <c r="G1958" s="23"/>
    </row>
    <row r="1959" spans="1:7" x14ac:dyDescent="0.3">
      <c r="A1959" s="22"/>
      <c r="B1959" s="31" t="s">
        <v>65</v>
      </c>
      <c r="C1959" s="24">
        <v>0</v>
      </c>
      <c r="D1959" s="32">
        <v>-0.37</v>
      </c>
      <c r="E1959" s="33">
        <v>0</v>
      </c>
      <c r="F1959" s="32">
        <v>0</v>
      </c>
      <c r="G1959" s="23"/>
    </row>
    <row r="1960" spans="1:7" x14ac:dyDescent="0.3">
      <c r="A1960" s="22"/>
      <c r="B1960" s="31" t="s">
        <v>66</v>
      </c>
      <c r="C1960" s="24">
        <v>0</v>
      </c>
      <c r="D1960" s="32">
        <v>-0.37</v>
      </c>
      <c r="E1960" s="33">
        <v>0</v>
      </c>
      <c r="F1960" s="32">
        <v>0</v>
      </c>
      <c r="G1960" s="23"/>
    </row>
    <row r="1961" spans="1:7" x14ac:dyDescent="0.3">
      <c r="A1961" s="22"/>
      <c r="B1961" s="31" t="s">
        <v>67</v>
      </c>
      <c r="C1961" s="24">
        <v>0</v>
      </c>
      <c r="D1961" s="32">
        <v>-0.37</v>
      </c>
      <c r="E1961" s="32">
        <v>0</v>
      </c>
      <c r="F1961" s="33">
        <v>0</v>
      </c>
      <c r="G1961" s="23"/>
    </row>
    <row r="1962" spans="1:7" x14ac:dyDescent="0.3">
      <c r="A1962" s="22"/>
      <c r="B1962" s="31" t="s">
        <v>68</v>
      </c>
      <c r="C1962" s="24">
        <v>0</v>
      </c>
      <c r="D1962" s="32">
        <v>-0.37</v>
      </c>
      <c r="E1962" s="32">
        <v>0</v>
      </c>
      <c r="F1962" s="33">
        <v>0</v>
      </c>
      <c r="G1962" s="23"/>
    </row>
    <row r="1963" spans="1:7" x14ac:dyDescent="0.3">
      <c r="A1963" s="22">
        <v>246</v>
      </c>
      <c r="B1963" s="31">
        <v>14</v>
      </c>
      <c r="C1963" s="24">
        <v>0</v>
      </c>
      <c r="D1963" s="32">
        <v>-0.39</v>
      </c>
      <c r="E1963" s="32">
        <v>0</v>
      </c>
      <c r="F1963" s="32">
        <v>0</v>
      </c>
      <c r="G1963" s="23"/>
    </row>
    <row r="1964" spans="1:7" x14ac:dyDescent="0.3">
      <c r="A1964" s="22"/>
      <c r="B1964" s="31">
        <v>125</v>
      </c>
      <c r="C1964" s="24">
        <v>0.15</v>
      </c>
      <c r="D1964" s="32">
        <v>-0.39</v>
      </c>
      <c r="E1964" s="32">
        <v>0</v>
      </c>
      <c r="F1964" s="32">
        <v>0</v>
      </c>
      <c r="G1964" s="23"/>
    </row>
    <row r="1965" spans="1:7" x14ac:dyDescent="0.3">
      <c r="A1965" s="22"/>
      <c r="B1965" s="31" t="s">
        <v>61</v>
      </c>
      <c r="C1965" s="24">
        <v>0</v>
      </c>
      <c r="D1965" s="33">
        <v>-0.39</v>
      </c>
      <c r="E1965" s="32">
        <v>0</v>
      </c>
      <c r="F1965" s="32">
        <v>0</v>
      </c>
      <c r="G1965" s="23"/>
    </row>
    <row r="1966" spans="1:7" x14ac:dyDescent="0.3">
      <c r="A1966" s="22"/>
      <c r="B1966" s="31" t="s">
        <v>62</v>
      </c>
      <c r="C1966" s="24">
        <v>0</v>
      </c>
      <c r="D1966" s="33">
        <v>-0.39</v>
      </c>
      <c r="E1966" s="32">
        <v>0</v>
      </c>
      <c r="F1966" s="32">
        <v>0</v>
      </c>
      <c r="G1966" s="23"/>
    </row>
    <row r="1967" spans="1:7" x14ac:dyDescent="0.3">
      <c r="A1967" s="22"/>
      <c r="B1967" s="31" t="s">
        <v>65</v>
      </c>
      <c r="C1967" s="24">
        <v>0</v>
      </c>
      <c r="D1967" s="32">
        <v>-0.39</v>
      </c>
      <c r="E1967" s="33">
        <v>0</v>
      </c>
      <c r="F1967" s="32">
        <v>0</v>
      </c>
      <c r="G1967" s="23"/>
    </row>
    <row r="1968" spans="1:7" x14ac:dyDescent="0.3">
      <c r="A1968" s="22"/>
      <c r="B1968" s="31" t="s">
        <v>66</v>
      </c>
      <c r="C1968" s="24">
        <v>0</v>
      </c>
      <c r="D1968" s="32">
        <v>-0.39</v>
      </c>
      <c r="E1968" s="33">
        <v>0</v>
      </c>
      <c r="F1968" s="32">
        <v>0</v>
      </c>
      <c r="G1968" s="23"/>
    </row>
    <row r="1969" spans="1:7" x14ac:dyDescent="0.3">
      <c r="A1969" s="22"/>
      <c r="B1969" s="31" t="s">
        <v>67</v>
      </c>
      <c r="C1969" s="24">
        <v>0</v>
      </c>
      <c r="D1969" s="32">
        <v>-0.39</v>
      </c>
      <c r="E1969" s="32">
        <v>0</v>
      </c>
      <c r="F1969" s="33">
        <v>0</v>
      </c>
      <c r="G1969" s="23"/>
    </row>
    <row r="1970" spans="1:7" x14ac:dyDescent="0.3">
      <c r="A1970" s="22"/>
      <c r="B1970" s="31" t="s">
        <v>68</v>
      </c>
      <c r="C1970" s="24">
        <v>0</v>
      </c>
      <c r="D1970" s="32">
        <v>-0.39</v>
      </c>
      <c r="E1970" s="32">
        <v>0</v>
      </c>
      <c r="F1970" s="33">
        <v>0</v>
      </c>
      <c r="G1970" s="23"/>
    </row>
    <row r="1971" spans="1:7" x14ac:dyDescent="0.3">
      <c r="A1971" s="22">
        <v>247</v>
      </c>
      <c r="B1971" s="31">
        <v>15</v>
      </c>
      <c r="C1971" s="24">
        <v>0</v>
      </c>
      <c r="D1971" s="32">
        <v>-0.41</v>
      </c>
      <c r="E1971" s="32">
        <v>0</v>
      </c>
      <c r="F1971" s="32">
        <v>0</v>
      </c>
      <c r="G1971" s="23"/>
    </row>
    <row r="1972" spans="1:7" x14ac:dyDescent="0.3">
      <c r="A1972" s="22"/>
      <c r="B1972" s="31">
        <v>126</v>
      </c>
      <c r="C1972" s="24">
        <v>0.15</v>
      </c>
      <c r="D1972" s="32">
        <v>-0.41</v>
      </c>
      <c r="E1972" s="32">
        <v>0</v>
      </c>
      <c r="F1972" s="32">
        <v>0</v>
      </c>
      <c r="G1972" s="23"/>
    </row>
    <row r="1973" spans="1:7" x14ac:dyDescent="0.3">
      <c r="A1973" s="22"/>
      <c r="B1973" s="31" t="s">
        <v>61</v>
      </c>
      <c r="C1973" s="24">
        <v>0</v>
      </c>
      <c r="D1973" s="33">
        <v>-0.41</v>
      </c>
      <c r="E1973" s="32">
        <v>0</v>
      </c>
      <c r="F1973" s="32">
        <v>0</v>
      </c>
      <c r="G1973" s="23"/>
    </row>
    <row r="1974" spans="1:7" x14ac:dyDescent="0.3">
      <c r="A1974" s="22"/>
      <c r="B1974" s="31" t="s">
        <v>62</v>
      </c>
      <c r="C1974" s="24">
        <v>0</v>
      </c>
      <c r="D1974" s="33">
        <v>-0.41</v>
      </c>
      <c r="E1974" s="32">
        <v>0</v>
      </c>
      <c r="F1974" s="32">
        <v>0</v>
      </c>
      <c r="G1974" s="23"/>
    </row>
    <row r="1975" spans="1:7" x14ac:dyDescent="0.3">
      <c r="A1975" s="22"/>
      <c r="B1975" s="31" t="s">
        <v>65</v>
      </c>
      <c r="C1975" s="24">
        <v>0</v>
      </c>
      <c r="D1975" s="32">
        <v>-0.41</v>
      </c>
      <c r="E1975" s="33">
        <v>0</v>
      </c>
      <c r="F1975" s="32">
        <v>0</v>
      </c>
      <c r="G1975" s="23"/>
    </row>
    <row r="1976" spans="1:7" x14ac:dyDescent="0.3">
      <c r="A1976" s="22"/>
      <c r="B1976" s="31" t="s">
        <v>66</v>
      </c>
      <c r="C1976" s="24">
        <v>0</v>
      </c>
      <c r="D1976" s="32">
        <v>-0.41</v>
      </c>
      <c r="E1976" s="33">
        <v>0</v>
      </c>
      <c r="F1976" s="32">
        <v>0</v>
      </c>
      <c r="G1976" s="23"/>
    </row>
    <row r="1977" spans="1:7" x14ac:dyDescent="0.3">
      <c r="A1977" s="22"/>
      <c r="B1977" s="31" t="s">
        <v>67</v>
      </c>
      <c r="C1977" s="24">
        <v>0</v>
      </c>
      <c r="D1977" s="32">
        <v>-0.41</v>
      </c>
      <c r="E1977" s="32">
        <v>0</v>
      </c>
      <c r="F1977" s="33">
        <v>0</v>
      </c>
      <c r="G1977" s="23"/>
    </row>
    <row r="1978" spans="1:7" x14ac:dyDescent="0.3">
      <c r="A1978" s="22"/>
      <c r="B1978" s="31" t="s">
        <v>68</v>
      </c>
      <c r="C1978" s="24">
        <v>0</v>
      </c>
      <c r="D1978" s="32">
        <v>-0.41</v>
      </c>
      <c r="E1978" s="32">
        <v>0</v>
      </c>
      <c r="F1978" s="33">
        <v>0</v>
      </c>
      <c r="G1978" s="23"/>
    </row>
    <row r="1979" spans="1:7" x14ac:dyDescent="0.3">
      <c r="A1979" s="22">
        <v>248</v>
      </c>
      <c r="B1979" s="31">
        <v>16</v>
      </c>
      <c r="C1979" s="24">
        <v>0</v>
      </c>
      <c r="D1979" s="32">
        <v>-0.44</v>
      </c>
      <c r="E1979" s="32">
        <v>0</v>
      </c>
      <c r="F1979" s="32">
        <v>0</v>
      </c>
      <c r="G1979" s="23"/>
    </row>
    <row r="1980" spans="1:7" x14ac:dyDescent="0.3">
      <c r="A1980" s="22"/>
      <c r="B1980" s="31">
        <v>127</v>
      </c>
      <c r="C1980" s="24">
        <v>0.15</v>
      </c>
      <c r="D1980" s="32">
        <v>-0.44</v>
      </c>
      <c r="E1980" s="32">
        <v>0</v>
      </c>
      <c r="F1980" s="32">
        <v>0</v>
      </c>
      <c r="G1980" s="23"/>
    </row>
    <row r="1981" spans="1:7" x14ac:dyDescent="0.3">
      <c r="A1981" s="22"/>
      <c r="B1981" s="31" t="s">
        <v>61</v>
      </c>
      <c r="C1981" s="24">
        <v>0</v>
      </c>
      <c r="D1981" s="33">
        <v>-0.44</v>
      </c>
      <c r="E1981" s="32">
        <v>0</v>
      </c>
      <c r="F1981" s="32">
        <v>0</v>
      </c>
      <c r="G1981" s="23"/>
    </row>
    <row r="1982" spans="1:7" x14ac:dyDescent="0.3">
      <c r="A1982" s="22"/>
      <c r="B1982" s="31" t="s">
        <v>62</v>
      </c>
      <c r="C1982" s="24">
        <v>0</v>
      </c>
      <c r="D1982" s="33">
        <v>-0.44</v>
      </c>
      <c r="E1982" s="32">
        <v>0</v>
      </c>
      <c r="F1982" s="32">
        <v>0</v>
      </c>
      <c r="G1982" s="23"/>
    </row>
    <row r="1983" spans="1:7" x14ac:dyDescent="0.3">
      <c r="A1983" s="22"/>
      <c r="B1983" s="31" t="s">
        <v>65</v>
      </c>
      <c r="C1983" s="24">
        <v>0</v>
      </c>
      <c r="D1983" s="32">
        <v>-0.44</v>
      </c>
      <c r="E1983" s="33">
        <v>0</v>
      </c>
      <c r="F1983" s="32">
        <v>0</v>
      </c>
      <c r="G1983" s="23"/>
    </row>
    <row r="1984" spans="1:7" x14ac:dyDescent="0.3">
      <c r="A1984" s="22"/>
      <c r="B1984" s="31" t="s">
        <v>66</v>
      </c>
      <c r="C1984" s="24">
        <v>0</v>
      </c>
      <c r="D1984" s="32">
        <v>-0.44</v>
      </c>
      <c r="E1984" s="33">
        <v>0</v>
      </c>
      <c r="F1984" s="32">
        <v>0</v>
      </c>
      <c r="G1984" s="23"/>
    </row>
    <row r="1985" spans="1:7" x14ac:dyDescent="0.3">
      <c r="A1985" s="22"/>
      <c r="B1985" s="31" t="s">
        <v>67</v>
      </c>
      <c r="C1985" s="24">
        <v>0</v>
      </c>
      <c r="D1985" s="32">
        <v>-0.44</v>
      </c>
      <c r="E1985" s="32">
        <v>0</v>
      </c>
      <c r="F1985" s="33">
        <v>0</v>
      </c>
      <c r="G1985" s="23"/>
    </row>
    <row r="1986" spans="1:7" x14ac:dyDescent="0.3">
      <c r="A1986" s="22"/>
      <c r="B1986" s="31" t="s">
        <v>68</v>
      </c>
      <c r="C1986" s="24">
        <v>0</v>
      </c>
      <c r="D1986" s="32">
        <v>-0.44</v>
      </c>
      <c r="E1986" s="32">
        <v>0</v>
      </c>
      <c r="F1986" s="33">
        <v>0</v>
      </c>
      <c r="G1986" s="23"/>
    </row>
    <row r="1987" spans="1:7" x14ac:dyDescent="0.3">
      <c r="A1987" s="22">
        <v>249</v>
      </c>
      <c r="B1987" s="31">
        <v>17</v>
      </c>
      <c r="C1987" s="24">
        <v>0</v>
      </c>
      <c r="D1987" s="32">
        <v>-0.31</v>
      </c>
      <c r="E1987" s="32">
        <v>0</v>
      </c>
      <c r="F1987" s="32">
        <v>0</v>
      </c>
      <c r="G1987" s="23"/>
    </row>
    <row r="1988" spans="1:7" x14ac:dyDescent="0.3">
      <c r="A1988" s="22"/>
      <c r="B1988" s="31">
        <v>128</v>
      </c>
      <c r="C1988" s="24">
        <v>0.15</v>
      </c>
      <c r="D1988" s="32">
        <v>-0.31</v>
      </c>
      <c r="E1988" s="32">
        <v>0</v>
      </c>
      <c r="F1988" s="32">
        <v>0</v>
      </c>
      <c r="G1988" s="23"/>
    </row>
    <row r="1989" spans="1:7" x14ac:dyDescent="0.3">
      <c r="A1989" s="22"/>
      <c r="B1989" s="31" t="s">
        <v>61</v>
      </c>
      <c r="C1989" s="24">
        <v>0</v>
      </c>
      <c r="D1989" s="33">
        <v>-0.31</v>
      </c>
      <c r="E1989" s="32">
        <v>0</v>
      </c>
      <c r="F1989" s="32">
        <v>0</v>
      </c>
      <c r="G1989" s="23"/>
    </row>
    <row r="1990" spans="1:7" x14ac:dyDescent="0.3">
      <c r="A1990" s="22"/>
      <c r="B1990" s="31" t="s">
        <v>62</v>
      </c>
      <c r="C1990" s="24">
        <v>0</v>
      </c>
      <c r="D1990" s="33">
        <v>-0.31</v>
      </c>
      <c r="E1990" s="32">
        <v>0</v>
      </c>
      <c r="F1990" s="32">
        <v>0</v>
      </c>
      <c r="G1990" s="23"/>
    </row>
    <row r="1991" spans="1:7" x14ac:dyDescent="0.3">
      <c r="A1991" s="22"/>
      <c r="B1991" s="31" t="s">
        <v>65</v>
      </c>
      <c r="C1991" s="24">
        <v>0</v>
      </c>
      <c r="D1991" s="32">
        <v>-0.31</v>
      </c>
      <c r="E1991" s="33">
        <v>0</v>
      </c>
      <c r="F1991" s="32">
        <v>0</v>
      </c>
      <c r="G1991" s="23"/>
    </row>
    <row r="1992" spans="1:7" x14ac:dyDescent="0.3">
      <c r="A1992" s="22"/>
      <c r="B1992" s="31" t="s">
        <v>66</v>
      </c>
      <c r="C1992" s="24">
        <v>0</v>
      </c>
      <c r="D1992" s="32">
        <v>-0.31</v>
      </c>
      <c r="E1992" s="33">
        <v>0</v>
      </c>
      <c r="F1992" s="32">
        <v>0</v>
      </c>
      <c r="G1992" s="23"/>
    </row>
    <row r="1993" spans="1:7" x14ac:dyDescent="0.3">
      <c r="A1993" s="22"/>
      <c r="B1993" s="31" t="s">
        <v>67</v>
      </c>
      <c r="C1993" s="24">
        <v>0</v>
      </c>
      <c r="D1993" s="32">
        <v>-0.31</v>
      </c>
      <c r="E1993" s="32">
        <v>0</v>
      </c>
      <c r="F1993" s="33">
        <v>0</v>
      </c>
      <c r="G1993" s="23"/>
    </row>
    <row r="1994" spans="1:7" x14ac:dyDescent="0.3">
      <c r="A1994" s="22"/>
      <c r="B1994" s="31" t="s">
        <v>68</v>
      </c>
      <c r="C1994" s="24">
        <v>0</v>
      </c>
      <c r="D1994" s="32">
        <v>-0.31</v>
      </c>
      <c r="E1994" s="32">
        <v>0</v>
      </c>
      <c r="F1994" s="33">
        <v>0</v>
      </c>
      <c r="G1994" s="23"/>
    </row>
    <row r="1995" spans="1:7" x14ac:dyDescent="0.3">
      <c r="A1995" s="22">
        <v>250</v>
      </c>
      <c r="B1995" s="31">
        <v>18</v>
      </c>
      <c r="C1995" s="24">
        <v>0</v>
      </c>
      <c r="D1995" s="32">
        <v>-0.21</v>
      </c>
      <c r="E1995" s="32">
        <v>0</v>
      </c>
      <c r="F1995" s="32">
        <v>0</v>
      </c>
      <c r="G1995" s="23"/>
    </row>
    <row r="1996" spans="1:7" x14ac:dyDescent="0.3">
      <c r="A1996" s="22"/>
      <c r="B1996" s="31">
        <v>129</v>
      </c>
      <c r="C1996" s="24">
        <v>0.15</v>
      </c>
      <c r="D1996" s="32">
        <v>-0.21</v>
      </c>
      <c r="E1996" s="32">
        <v>0</v>
      </c>
      <c r="F1996" s="32">
        <v>0</v>
      </c>
      <c r="G1996" s="23"/>
    </row>
    <row r="1997" spans="1:7" x14ac:dyDescent="0.3">
      <c r="A1997" s="22"/>
      <c r="B1997" s="31" t="s">
        <v>61</v>
      </c>
      <c r="C1997" s="24">
        <v>0</v>
      </c>
      <c r="D1997" s="33">
        <v>-0.21</v>
      </c>
      <c r="E1997" s="32">
        <v>0</v>
      </c>
      <c r="F1997" s="32">
        <v>0</v>
      </c>
      <c r="G1997" s="23"/>
    </row>
    <row r="1998" spans="1:7" x14ac:dyDescent="0.3">
      <c r="A1998" s="22"/>
      <c r="B1998" s="31" t="s">
        <v>62</v>
      </c>
      <c r="C1998" s="24">
        <v>0</v>
      </c>
      <c r="D1998" s="33">
        <v>-0.21</v>
      </c>
      <c r="E1998" s="32">
        <v>0</v>
      </c>
      <c r="F1998" s="32">
        <v>0</v>
      </c>
      <c r="G1998" s="23"/>
    </row>
    <row r="1999" spans="1:7" x14ac:dyDescent="0.3">
      <c r="A1999" s="22"/>
      <c r="B1999" s="31" t="s">
        <v>65</v>
      </c>
      <c r="C1999" s="24">
        <v>0</v>
      </c>
      <c r="D1999" s="32">
        <v>-0.21</v>
      </c>
      <c r="E1999" s="33">
        <v>0</v>
      </c>
      <c r="F1999" s="32">
        <v>0</v>
      </c>
      <c r="G1999" s="23"/>
    </row>
    <row r="2000" spans="1:7" x14ac:dyDescent="0.3">
      <c r="A2000" s="22"/>
      <c r="B2000" s="31" t="s">
        <v>66</v>
      </c>
      <c r="C2000" s="24">
        <v>0</v>
      </c>
      <c r="D2000" s="32">
        <v>-0.21</v>
      </c>
      <c r="E2000" s="33">
        <v>0</v>
      </c>
      <c r="F2000" s="32">
        <v>0</v>
      </c>
      <c r="G2000" s="23"/>
    </row>
    <row r="2001" spans="1:7" x14ac:dyDescent="0.3">
      <c r="A2001" s="22"/>
      <c r="B2001" s="31" t="s">
        <v>67</v>
      </c>
      <c r="C2001" s="24">
        <v>0</v>
      </c>
      <c r="D2001" s="32">
        <v>-0.21</v>
      </c>
      <c r="E2001" s="32">
        <v>0</v>
      </c>
      <c r="F2001" s="33">
        <v>0</v>
      </c>
      <c r="G2001" s="23"/>
    </row>
    <row r="2002" spans="1:7" x14ac:dyDescent="0.3">
      <c r="A2002" s="22"/>
      <c r="B2002" s="31" t="s">
        <v>68</v>
      </c>
      <c r="C2002" s="24">
        <v>0</v>
      </c>
      <c r="D2002" s="32">
        <v>-0.21</v>
      </c>
      <c r="E2002" s="32">
        <v>0</v>
      </c>
      <c r="F2002" s="33">
        <v>0</v>
      </c>
      <c r="G2002" s="23"/>
    </row>
    <row r="2003" spans="1:7" x14ac:dyDescent="0.3">
      <c r="A2003" s="22">
        <v>251</v>
      </c>
      <c r="B2003" s="31">
        <v>19</v>
      </c>
      <c r="C2003" s="24">
        <v>0</v>
      </c>
      <c r="D2003" s="32">
        <v>-0.28999999999999998</v>
      </c>
      <c r="E2003" s="32">
        <v>0</v>
      </c>
      <c r="F2003" s="32">
        <v>0</v>
      </c>
      <c r="G2003" s="23"/>
    </row>
    <row r="2004" spans="1:7" x14ac:dyDescent="0.3">
      <c r="A2004" s="22"/>
      <c r="B2004" s="31">
        <v>130</v>
      </c>
      <c r="C2004" s="24">
        <v>0.15</v>
      </c>
      <c r="D2004" s="32">
        <v>-0.28999999999999998</v>
      </c>
      <c r="E2004" s="32">
        <v>0</v>
      </c>
      <c r="F2004" s="32">
        <v>0</v>
      </c>
      <c r="G2004" s="23"/>
    </row>
    <row r="2005" spans="1:7" x14ac:dyDescent="0.3">
      <c r="A2005" s="22"/>
      <c r="B2005" s="31" t="s">
        <v>61</v>
      </c>
      <c r="C2005" s="24">
        <v>0</v>
      </c>
      <c r="D2005" s="33">
        <v>-0.28999999999999998</v>
      </c>
      <c r="E2005" s="32">
        <v>0</v>
      </c>
      <c r="F2005" s="32">
        <v>0</v>
      </c>
      <c r="G2005" s="23"/>
    </row>
    <row r="2006" spans="1:7" x14ac:dyDescent="0.3">
      <c r="A2006" s="22"/>
      <c r="B2006" s="31" t="s">
        <v>62</v>
      </c>
      <c r="C2006" s="24">
        <v>0</v>
      </c>
      <c r="D2006" s="33">
        <v>-0.28999999999999998</v>
      </c>
      <c r="E2006" s="32">
        <v>0</v>
      </c>
      <c r="F2006" s="32">
        <v>0</v>
      </c>
      <c r="G2006" s="23"/>
    </row>
    <row r="2007" spans="1:7" x14ac:dyDescent="0.3">
      <c r="A2007" s="22"/>
      <c r="B2007" s="31" t="s">
        <v>65</v>
      </c>
      <c r="C2007" s="24">
        <v>0</v>
      </c>
      <c r="D2007" s="32">
        <v>-0.28999999999999998</v>
      </c>
      <c r="E2007" s="33">
        <v>0</v>
      </c>
      <c r="F2007" s="32">
        <v>0</v>
      </c>
      <c r="G2007" s="23"/>
    </row>
    <row r="2008" spans="1:7" x14ac:dyDescent="0.3">
      <c r="A2008" s="22"/>
      <c r="B2008" s="31" t="s">
        <v>66</v>
      </c>
      <c r="C2008" s="24">
        <v>0</v>
      </c>
      <c r="D2008" s="32">
        <v>-0.28999999999999998</v>
      </c>
      <c r="E2008" s="33">
        <v>0</v>
      </c>
      <c r="F2008" s="32">
        <v>0</v>
      </c>
      <c r="G2008" s="23"/>
    </row>
    <row r="2009" spans="1:7" x14ac:dyDescent="0.3">
      <c r="A2009" s="22"/>
      <c r="B2009" s="31" t="s">
        <v>67</v>
      </c>
      <c r="C2009" s="24">
        <v>0</v>
      </c>
      <c r="D2009" s="32">
        <v>-0.28999999999999998</v>
      </c>
      <c r="E2009" s="32">
        <v>0</v>
      </c>
      <c r="F2009" s="33">
        <v>0</v>
      </c>
      <c r="G2009" s="23"/>
    </row>
    <row r="2010" spans="1:7" x14ac:dyDescent="0.3">
      <c r="A2010" s="22"/>
      <c r="B2010" s="31" t="s">
        <v>68</v>
      </c>
      <c r="C2010" s="24">
        <v>0</v>
      </c>
      <c r="D2010" s="32">
        <v>-0.28999999999999998</v>
      </c>
      <c r="E2010" s="32">
        <v>0</v>
      </c>
      <c r="F2010" s="33">
        <v>0</v>
      </c>
      <c r="G2010" s="23"/>
    </row>
    <row r="2011" spans="1:7" x14ac:dyDescent="0.3">
      <c r="A2011" s="22">
        <v>252</v>
      </c>
      <c r="B2011" s="31">
        <v>20</v>
      </c>
      <c r="C2011" s="24">
        <v>0</v>
      </c>
      <c r="D2011" s="32">
        <v>-0.31</v>
      </c>
      <c r="E2011" s="32">
        <v>0</v>
      </c>
      <c r="F2011" s="32">
        <v>0</v>
      </c>
      <c r="G2011" s="23"/>
    </row>
    <row r="2012" spans="1:7" x14ac:dyDescent="0.3">
      <c r="A2012" s="22"/>
      <c r="B2012" s="31">
        <v>131</v>
      </c>
      <c r="C2012" s="24">
        <v>0.15</v>
      </c>
      <c r="D2012" s="32">
        <v>-0.31</v>
      </c>
      <c r="E2012" s="32">
        <v>0</v>
      </c>
      <c r="F2012" s="32">
        <v>0</v>
      </c>
      <c r="G2012" s="23"/>
    </row>
    <row r="2013" spans="1:7" x14ac:dyDescent="0.3">
      <c r="A2013" s="22"/>
      <c r="B2013" s="31" t="s">
        <v>61</v>
      </c>
      <c r="C2013" s="24">
        <v>0</v>
      </c>
      <c r="D2013" s="33">
        <v>-0.31</v>
      </c>
      <c r="E2013" s="32">
        <v>0</v>
      </c>
      <c r="F2013" s="32">
        <v>0</v>
      </c>
      <c r="G2013" s="23"/>
    </row>
    <row r="2014" spans="1:7" x14ac:dyDescent="0.3">
      <c r="A2014" s="22"/>
      <c r="B2014" s="31" t="s">
        <v>62</v>
      </c>
      <c r="C2014" s="24">
        <v>0</v>
      </c>
      <c r="D2014" s="33">
        <v>-0.31</v>
      </c>
      <c r="E2014" s="32">
        <v>0</v>
      </c>
      <c r="F2014" s="32">
        <v>0</v>
      </c>
      <c r="G2014" s="23"/>
    </row>
    <row r="2015" spans="1:7" x14ac:dyDescent="0.3">
      <c r="A2015" s="22"/>
      <c r="B2015" s="31" t="s">
        <v>65</v>
      </c>
      <c r="C2015" s="24">
        <v>0</v>
      </c>
      <c r="D2015" s="32">
        <v>-0.31</v>
      </c>
      <c r="E2015" s="33">
        <v>0</v>
      </c>
      <c r="F2015" s="32">
        <v>0</v>
      </c>
      <c r="G2015" s="23"/>
    </row>
    <row r="2016" spans="1:7" x14ac:dyDescent="0.3">
      <c r="A2016" s="22"/>
      <c r="B2016" s="31" t="s">
        <v>66</v>
      </c>
      <c r="C2016" s="24">
        <v>0</v>
      </c>
      <c r="D2016" s="32">
        <v>-0.31</v>
      </c>
      <c r="E2016" s="33">
        <v>0</v>
      </c>
      <c r="F2016" s="32">
        <v>0</v>
      </c>
      <c r="G2016" s="23"/>
    </row>
    <row r="2017" spans="1:7" x14ac:dyDescent="0.3">
      <c r="A2017" s="22"/>
      <c r="B2017" s="31" t="s">
        <v>67</v>
      </c>
      <c r="C2017" s="24">
        <v>0</v>
      </c>
      <c r="D2017" s="32">
        <v>-0.31</v>
      </c>
      <c r="E2017" s="32">
        <v>0</v>
      </c>
      <c r="F2017" s="33">
        <v>0</v>
      </c>
      <c r="G2017" s="23"/>
    </row>
    <row r="2018" spans="1:7" x14ac:dyDescent="0.3">
      <c r="A2018" s="22"/>
      <c r="B2018" s="31" t="s">
        <v>68</v>
      </c>
      <c r="C2018" s="24">
        <v>0</v>
      </c>
      <c r="D2018" s="32">
        <v>-0.31</v>
      </c>
      <c r="E2018" s="32">
        <v>0</v>
      </c>
      <c r="F2018" s="33">
        <v>0</v>
      </c>
      <c r="G2018" s="23"/>
    </row>
    <row r="2019" spans="1:7" x14ac:dyDescent="0.3">
      <c r="A2019" s="22">
        <v>253</v>
      </c>
      <c r="B2019" s="31">
        <v>21</v>
      </c>
      <c r="C2019" s="24">
        <v>0</v>
      </c>
      <c r="D2019" s="32">
        <v>-0.33</v>
      </c>
      <c r="E2019" s="32">
        <v>0</v>
      </c>
      <c r="F2019" s="32">
        <v>0</v>
      </c>
      <c r="G2019" s="23"/>
    </row>
    <row r="2020" spans="1:7" x14ac:dyDescent="0.3">
      <c r="A2020" s="22"/>
      <c r="B2020" s="31">
        <v>132</v>
      </c>
      <c r="C2020" s="24">
        <v>0.15</v>
      </c>
      <c r="D2020" s="32">
        <v>-0.33</v>
      </c>
      <c r="E2020" s="32">
        <v>0</v>
      </c>
      <c r="F2020" s="32">
        <v>0</v>
      </c>
      <c r="G2020" s="23"/>
    </row>
    <row r="2021" spans="1:7" x14ac:dyDescent="0.3">
      <c r="A2021" s="22"/>
      <c r="B2021" s="31" t="s">
        <v>61</v>
      </c>
      <c r="C2021" s="24">
        <v>0</v>
      </c>
      <c r="D2021" s="33">
        <v>-0.33</v>
      </c>
      <c r="E2021" s="32">
        <v>0</v>
      </c>
      <c r="F2021" s="32">
        <v>0</v>
      </c>
      <c r="G2021" s="23"/>
    </row>
    <row r="2022" spans="1:7" x14ac:dyDescent="0.3">
      <c r="A2022" s="22"/>
      <c r="B2022" s="31" t="s">
        <v>62</v>
      </c>
      <c r="C2022" s="24">
        <v>0</v>
      </c>
      <c r="D2022" s="33">
        <v>-0.33</v>
      </c>
      <c r="E2022" s="32">
        <v>0</v>
      </c>
      <c r="F2022" s="32">
        <v>0</v>
      </c>
      <c r="G2022" s="23"/>
    </row>
    <row r="2023" spans="1:7" x14ac:dyDescent="0.3">
      <c r="A2023" s="22"/>
      <c r="B2023" s="31" t="s">
        <v>65</v>
      </c>
      <c r="C2023" s="24">
        <v>0</v>
      </c>
      <c r="D2023" s="32">
        <v>-0.33</v>
      </c>
      <c r="E2023" s="33">
        <v>0</v>
      </c>
      <c r="F2023" s="32">
        <v>0</v>
      </c>
      <c r="G2023" s="23"/>
    </row>
    <row r="2024" spans="1:7" x14ac:dyDescent="0.3">
      <c r="A2024" s="22"/>
      <c r="B2024" s="31" t="s">
        <v>66</v>
      </c>
      <c r="C2024" s="24">
        <v>0</v>
      </c>
      <c r="D2024" s="32">
        <v>-0.33</v>
      </c>
      <c r="E2024" s="33">
        <v>0</v>
      </c>
      <c r="F2024" s="32">
        <v>0</v>
      </c>
      <c r="G2024" s="23"/>
    </row>
    <row r="2025" spans="1:7" x14ac:dyDescent="0.3">
      <c r="A2025" s="22"/>
      <c r="B2025" s="31" t="s">
        <v>67</v>
      </c>
      <c r="C2025" s="24">
        <v>0</v>
      </c>
      <c r="D2025" s="32">
        <v>-0.33</v>
      </c>
      <c r="E2025" s="32">
        <v>0</v>
      </c>
      <c r="F2025" s="33">
        <v>0</v>
      </c>
      <c r="G2025" s="23"/>
    </row>
    <row r="2026" spans="1:7" x14ac:dyDescent="0.3">
      <c r="A2026" s="22"/>
      <c r="B2026" s="31" t="s">
        <v>68</v>
      </c>
      <c r="C2026" s="24">
        <v>0</v>
      </c>
      <c r="D2026" s="32">
        <v>-0.33</v>
      </c>
      <c r="E2026" s="32">
        <v>0</v>
      </c>
      <c r="F2026" s="33">
        <v>0</v>
      </c>
      <c r="G2026" s="23"/>
    </row>
    <row r="2027" spans="1:7" x14ac:dyDescent="0.3">
      <c r="A2027" s="22">
        <v>254</v>
      </c>
      <c r="B2027" s="31">
        <v>22</v>
      </c>
      <c r="C2027" s="24">
        <v>0</v>
      </c>
      <c r="D2027" s="32">
        <v>-0.35</v>
      </c>
      <c r="E2027" s="32">
        <v>0</v>
      </c>
      <c r="F2027" s="32">
        <v>0</v>
      </c>
      <c r="G2027" s="23"/>
    </row>
    <row r="2028" spans="1:7" x14ac:dyDescent="0.3">
      <c r="A2028" s="22"/>
      <c r="B2028" s="31">
        <v>133</v>
      </c>
      <c r="C2028" s="24">
        <v>0.15</v>
      </c>
      <c r="D2028" s="32">
        <v>-0.35</v>
      </c>
      <c r="E2028" s="32">
        <v>0</v>
      </c>
      <c r="F2028" s="32">
        <v>0</v>
      </c>
      <c r="G2028" s="23"/>
    </row>
    <row r="2029" spans="1:7" x14ac:dyDescent="0.3">
      <c r="A2029" s="22"/>
      <c r="B2029" s="31" t="s">
        <v>61</v>
      </c>
      <c r="C2029" s="24">
        <v>0</v>
      </c>
      <c r="D2029" s="33">
        <v>-0.35</v>
      </c>
      <c r="E2029" s="32">
        <v>0</v>
      </c>
      <c r="F2029" s="32">
        <v>0</v>
      </c>
      <c r="G2029" s="23"/>
    </row>
    <row r="2030" spans="1:7" x14ac:dyDescent="0.3">
      <c r="A2030" s="22"/>
      <c r="B2030" s="31" t="s">
        <v>62</v>
      </c>
      <c r="C2030" s="24">
        <v>0</v>
      </c>
      <c r="D2030" s="33">
        <v>-0.35</v>
      </c>
      <c r="E2030" s="32">
        <v>0</v>
      </c>
      <c r="F2030" s="32">
        <v>0</v>
      </c>
      <c r="G2030" s="23"/>
    </row>
    <row r="2031" spans="1:7" x14ac:dyDescent="0.3">
      <c r="A2031" s="22"/>
      <c r="B2031" s="31" t="s">
        <v>65</v>
      </c>
      <c r="C2031" s="24">
        <v>0</v>
      </c>
      <c r="D2031" s="32">
        <v>-0.35</v>
      </c>
      <c r="E2031" s="33">
        <v>0</v>
      </c>
      <c r="F2031" s="32">
        <v>0</v>
      </c>
      <c r="G2031" s="23"/>
    </row>
    <row r="2032" spans="1:7" x14ac:dyDescent="0.3">
      <c r="A2032" s="22"/>
      <c r="B2032" s="31" t="s">
        <v>66</v>
      </c>
      <c r="C2032" s="24">
        <v>0</v>
      </c>
      <c r="D2032" s="32">
        <v>-0.35</v>
      </c>
      <c r="E2032" s="33">
        <v>0</v>
      </c>
      <c r="F2032" s="32">
        <v>0</v>
      </c>
      <c r="G2032" s="23"/>
    </row>
    <row r="2033" spans="1:7" x14ac:dyDescent="0.3">
      <c r="A2033" s="22"/>
      <c r="B2033" s="31" t="s">
        <v>67</v>
      </c>
      <c r="C2033" s="24">
        <v>0</v>
      </c>
      <c r="D2033" s="32">
        <v>-0.35</v>
      </c>
      <c r="E2033" s="32">
        <v>0</v>
      </c>
      <c r="F2033" s="33">
        <v>0</v>
      </c>
      <c r="G2033" s="23"/>
    </row>
    <row r="2034" spans="1:7" x14ac:dyDescent="0.3">
      <c r="A2034" s="22"/>
      <c r="B2034" s="31" t="s">
        <v>68</v>
      </c>
      <c r="C2034" s="24">
        <v>0</v>
      </c>
      <c r="D2034" s="32">
        <v>-0.35</v>
      </c>
      <c r="E2034" s="32">
        <v>0</v>
      </c>
      <c r="F2034" s="33">
        <v>0</v>
      </c>
      <c r="G2034" s="23"/>
    </row>
    <row r="2035" spans="1:7" x14ac:dyDescent="0.3">
      <c r="A2035" s="22">
        <v>255</v>
      </c>
      <c r="B2035" s="31">
        <v>23</v>
      </c>
      <c r="C2035" s="24">
        <v>0</v>
      </c>
      <c r="D2035" s="32">
        <v>-0.35</v>
      </c>
      <c r="E2035" s="32">
        <v>0</v>
      </c>
      <c r="F2035" s="32">
        <v>0</v>
      </c>
      <c r="G2035" s="23"/>
    </row>
    <row r="2036" spans="1:7" x14ac:dyDescent="0.3">
      <c r="A2036" s="22"/>
      <c r="B2036" s="31">
        <v>134</v>
      </c>
      <c r="C2036" s="24">
        <v>0.15</v>
      </c>
      <c r="D2036" s="32">
        <v>-0.35</v>
      </c>
      <c r="E2036" s="32">
        <v>0</v>
      </c>
      <c r="F2036" s="32">
        <v>0</v>
      </c>
      <c r="G2036" s="23"/>
    </row>
    <row r="2037" spans="1:7" x14ac:dyDescent="0.3">
      <c r="A2037" s="22"/>
      <c r="B2037" s="31" t="s">
        <v>61</v>
      </c>
      <c r="C2037" s="24">
        <v>0</v>
      </c>
      <c r="D2037" s="33">
        <v>-0.35</v>
      </c>
      <c r="E2037" s="32">
        <v>0</v>
      </c>
      <c r="F2037" s="32">
        <v>0</v>
      </c>
      <c r="G2037" s="23"/>
    </row>
    <row r="2038" spans="1:7" x14ac:dyDescent="0.3">
      <c r="A2038" s="22"/>
      <c r="B2038" s="31" t="s">
        <v>62</v>
      </c>
      <c r="C2038" s="24">
        <v>0</v>
      </c>
      <c r="D2038" s="33">
        <v>-0.35</v>
      </c>
      <c r="E2038" s="32">
        <v>0</v>
      </c>
      <c r="F2038" s="32">
        <v>0</v>
      </c>
      <c r="G2038" s="23"/>
    </row>
    <row r="2039" spans="1:7" x14ac:dyDescent="0.3">
      <c r="A2039" s="22"/>
      <c r="B2039" s="31" t="s">
        <v>65</v>
      </c>
      <c r="C2039" s="24">
        <v>0</v>
      </c>
      <c r="D2039" s="32">
        <v>-0.35</v>
      </c>
      <c r="E2039" s="33">
        <v>0</v>
      </c>
      <c r="F2039" s="32">
        <v>0</v>
      </c>
      <c r="G2039" s="23"/>
    </row>
    <row r="2040" spans="1:7" x14ac:dyDescent="0.3">
      <c r="A2040" s="22"/>
      <c r="B2040" s="31" t="s">
        <v>66</v>
      </c>
      <c r="C2040" s="24">
        <v>0</v>
      </c>
      <c r="D2040" s="32">
        <v>-0.35</v>
      </c>
      <c r="E2040" s="33">
        <v>0</v>
      </c>
      <c r="F2040" s="32">
        <v>0</v>
      </c>
      <c r="G2040" s="23"/>
    </row>
    <row r="2041" spans="1:7" x14ac:dyDescent="0.3">
      <c r="A2041" s="22"/>
      <c r="B2041" s="31" t="s">
        <v>67</v>
      </c>
      <c r="C2041" s="24">
        <v>0</v>
      </c>
      <c r="D2041" s="32">
        <v>-0.35</v>
      </c>
      <c r="E2041" s="32">
        <v>0</v>
      </c>
      <c r="F2041" s="33">
        <v>0</v>
      </c>
      <c r="G2041" s="23"/>
    </row>
    <row r="2042" spans="1:7" x14ac:dyDescent="0.3">
      <c r="A2042" s="22"/>
      <c r="B2042" s="31" t="s">
        <v>68</v>
      </c>
      <c r="C2042" s="24">
        <v>0</v>
      </c>
      <c r="D2042" s="32">
        <v>-0.35</v>
      </c>
      <c r="E2042" s="32">
        <v>0</v>
      </c>
      <c r="F2042" s="33">
        <v>0</v>
      </c>
      <c r="G2042" s="23"/>
    </row>
    <row r="2043" spans="1:7" x14ac:dyDescent="0.3">
      <c r="A2043" s="22">
        <v>256</v>
      </c>
      <c r="B2043" s="31">
        <v>24</v>
      </c>
      <c r="C2043" s="24">
        <v>0</v>
      </c>
      <c r="D2043" s="32">
        <v>-0.36</v>
      </c>
      <c r="E2043" s="32">
        <v>0</v>
      </c>
      <c r="F2043" s="32">
        <v>0</v>
      </c>
      <c r="G2043" s="23"/>
    </row>
    <row r="2044" spans="1:7" x14ac:dyDescent="0.3">
      <c r="A2044" s="22"/>
      <c r="B2044" s="31">
        <v>135</v>
      </c>
      <c r="C2044" s="24">
        <v>0.15</v>
      </c>
      <c r="D2044" s="32">
        <v>-0.36</v>
      </c>
      <c r="E2044" s="32">
        <v>0</v>
      </c>
      <c r="F2044" s="32">
        <v>0</v>
      </c>
      <c r="G2044" s="23"/>
    </row>
    <row r="2045" spans="1:7" x14ac:dyDescent="0.3">
      <c r="A2045" s="22"/>
      <c r="B2045" s="31" t="s">
        <v>61</v>
      </c>
      <c r="C2045" s="24">
        <v>0</v>
      </c>
      <c r="D2045" s="33">
        <v>-0.36</v>
      </c>
      <c r="E2045" s="32">
        <v>0</v>
      </c>
      <c r="F2045" s="32">
        <v>0</v>
      </c>
      <c r="G2045" s="23"/>
    </row>
    <row r="2046" spans="1:7" x14ac:dyDescent="0.3">
      <c r="A2046" s="22"/>
      <c r="B2046" s="31" t="s">
        <v>62</v>
      </c>
      <c r="C2046" s="24">
        <v>0</v>
      </c>
      <c r="D2046" s="33">
        <v>-0.36</v>
      </c>
      <c r="E2046" s="32">
        <v>0</v>
      </c>
      <c r="F2046" s="32">
        <v>0</v>
      </c>
      <c r="G2046" s="23"/>
    </row>
    <row r="2047" spans="1:7" x14ac:dyDescent="0.3">
      <c r="A2047" s="22"/>
      <c r="B2047" s="31" t="s">
        <v>65</v>
      </c>
      <c r="C2047" s="24">
        <v>0</v>
      </c>
      <c r="D2047" s="32">
        <v>-0.36</v>
      </c>
      <c r="E2047" s="33">
        <v>0</v>
      </c>
      <c r="F2047" s="32">
        <v>0</v>
      </c>
      <c r="G2047" s="23"/>
    </row>
    <row r="2048" spans="1:7" x14ac:dyDescent="0.3">
      <c r="A2048" s="22"/>
      <c r="B2048" s="31" t="s">
        <v>66</v>
      </c>
      <c r="C2048" s="24">
        <v>0</v>
      </c>
      <c r="D2048" s="32">
        <v>-0.36</v>
      </c>
      <c r="E2048" s="33">
        <v>0</v>
      </c>
      <c r="F2048" s="32">
        <v>0</v>
      </c>
      <c r="G2048" s="23"/>
    </row>
    <row r="2049" spans="1:7" x14ac:dyDescent="0.3">
      <c r="A2049" s="22"/>
      <c r="B2049" s="31" t="s">
        <v>67</v>
      </c>
      <c r="C2049" s="24">
        <v>0</v>
      </c>
      <c r="D2049" s="32">
        <v>-0.36</v>
      </c>
      <c r="E2049" s="32">
        <v>0</v>
      </c>
      <c r="F2049" s="33">
        <v>0</v>
      </c>
      <c r="G2049" s="23"/>
    </row>
    <row r="2050" spans="1:7" x14ac:dyDescent="0.3">
      <c r="A2050" s="22"/>
      <c r="B2050" s="31" t="s">
        <v>68</v>
      </c>
      <c r="C2050" s="24">
        <v>0</v>
      </c>
      <c r="D2050" s="32">
        <v>-0.36</v>
      </c>
      <c r="E2050" s="32">
        <v>0</v>
      </c>
      <c r="F2050" s="33">
        <v>0</v>
      </c>
      <c r="G2050" s="23"/>
    </row>
    <row r="2051" spans="1:7" x14ac:dyDescent="0.3">
      <c r="A2051" s="22">
        <v>257</v>
      </c>
      <c r="B2051" s="31">
        <v>25</v>
      </c>
      <c r="C2051" s="24">
        <v>0</v>
      </c>
      <c r="D2051" s="32">
        <v>-0.37</v>
      </c>
      <c r="E2051" s="32">
        <v>0</v>
      </c>
      <c r="F2051" s="32">
        <v>0</v>
      </c>
      <c r="G2051" s="23"/>
    </row>
    <row r="2052" spans="1:7" x14ac:dyDescent="0.3">
      <c r="A2052" s="22"/>
      <c r="B2052" s="31">
        <v>136</v>
      </c>
      <c r="C2052" s="24">
        <v>0.15</v>
      </c>
      <c r="D2052" s="32">
        <v>-0.37</v>
      </c>
      <c r="E2052" s="32">
        <v>0</v>
      </c>
      <c r="F2052" s="32">
        <v>0</v>
      </c>
      <c r="G2052" s="23"/>
    </row>
    <row r="2053" spans="1:7" x14ac:dyDescent="0.3">
      <c r="A2053" s="22"/>
      <c r="B2053" s="31" t="s">
        <v>61</v>
      </c>
      <c r="C2053" s="24">
        <v>0</v>
      </c>
      <c r="D2053" s="33">
        <v>-0.37</v>
      </c>
      <c r="E2053" s="32">
        <v>0</v>
      </c>
      <c r="F2053" s="32">
        <v>0</v>
      </c>
      <c r="G2053" s="23"/>
    </row>
    <row r="2054" spans="1:7" x14ac:dyDescent="0.3">
      <c r="A2054" s="22"/>
      <c r="B2054" s="31" t="s">
        <v>62</v>
      </c>
      <c r="C2054" s="24">
        <v>0</v>
      </c>
      <c r="D2054" s="33">
        <v>-0.37</v>
      </c>
      <c r="E2054" s="32">
        <v>0</v>
      </c>
      <c r="F2054" s="32">
        <v>0</v>
      </c>
      <c r="G2054" s="23"/>
    </row>
    <row r="2055" spans="1:7" x14ac:dyDescent="0.3">
      <c r="A2055" s="22"/>
      <c r="B2055" s="31" t="s">
        <v>65</v>
      </c>
      <c r="C2055" s="24">
        <v>0</v>
      </c>
      <c r="D2055" s="32">
        <v>-0.37</v>
      </c>
      <c r="E2055" s="33">
        <v>0</v>
      </c>
      <c r="F2055" s="32">
        <v>0</v>
      </c>
      <c r="G2055" s="23"/>
    </row>
    <row r="2056" spans="1:7" x14ac:dyDescent="0.3">
      <c r="A2056" s="22"/>
      <c r="B2056" s="31" t="s">
        <v>66</v>
      </c>
      <c r="C2056" s="24">
        <v>0</v>
      </c>
      <c r="D2056" s="32">
        <v>-0.37</v>
      </c>
      <c r="E2056" s="33">
        <v>0</v>
      </c>
      <c r="F2056" s="32">
        <v>0</v>
      </c>
      <c r="G2056" s="23"/>
    </row>
    <row r="2057" spans="1:7" x14ac:dyDescent="0.3">
      <c r="A2057" s="22"/>
      <c r="B2057" s="31" t="s">
        <v>67</v>
      </c>
      <c r="C2057" s="24">
        <v>0</v>
      </c>
      <c r="D2057" s="32">
        <v>-0.37</v>
      </c>
      <c r="E2057" s="32">
        <v>0</v>
      </c>
      <c r="F2057" s="33">
        <v>0</v>
      </c>
      <c r="G2057" s="23"/>
    </row>
    <row r="2058" spans="1:7" x14ac:dyDescent="0.3">
      <c r="A2058" s="22"/>
      <c r="B2058" s="31" t="s">
        <v>68</v>
      </c>
      <c r="C2058" s="24">
        <v>0</v>
      </c>
      <c r="D2058" s="32">
        <v>-0.37</v>
      </c>
      <c r="E2058" s="32">
        <v>0</v>
      </c>
      <c r="F2058" s="33">
        <v>0</v>
      </c>
      <c r="G2058" s="23"/>
    </row>
    <row r="2059" spans="1:7" x14ac:dyDescent="0.3">
      <c r="A2059" s="22">
        <v>258</v>
      </c>
      <c r="B2059" s="31">
        <v>26</v>
      </c>
      <c r="C2059" s="24">
        <v>0</v>
      </c>
      <c r="D2059" s="32">
        <v>-0.37</v>
      </c>
      <c r="E2059" s="32">
        <v>0</v>
      </c>
      <c r="F2059" s="32">
        <v>0</v>
      </c>
      <c r="G2059" s="23"/>
    </row>
    <row r="2060" spans="1:7" x14ac:dyDescent="0.3">
      <c r="A2060" s="22"/>
      <c r="B2060" s="31">
        <v>137</v>
      </c>
      <c r="C2060" s="24">
        <v>0.15</v>
      </c>
      <c r="D2060" s="32">
        <v>-0.37</v>
      </c>
      <c r="E2060" s="32">
        <v>0</v>
      </c>
      <c r="F2060" s="32">
        <v>0</v>
      </c>
      <c r="G2060" s="23"/>
    </row>
    <row r="2061" spans="1:7" x14ac:dyDescent="0.3">
      <c r="A2061" s="22"/>
      <c r="B2061" s="31" t="s">
        <v>61</v>
      </c>
      <c r="C2061" s="24">
        <v>0</v>
      </c>
      <c r="D2061" s="33">
        <v>-0.37</v>
      </c>
      <c r="E2061" s="32">
        <v>0</v>
      </c>
      <c r="F2061" s="32">
        <v>0</v>
      </c>
      <c r="G2061" s="23"/>
    </row>
    <row r="2062" spans="1:7" x14ac:dyDescent="0.3">
      <c r="A2062" s="22"/>
      <c r="B2062" s="31" t="s">
        <v>62</v>
      </c>
      <c r="C2062" s="24">
        <v>0</v>
      </c>
      <c r="D2062" s="33">
        <v>-0.37</v>
      </c>
      <c r="E2062" s="32">
        <v>0</v>
      </c>
      <c r="F2062" s="32">
        <v>0</v>
      </c>
      <c r="G2062" s="23"/>
    </row>
    <row r="2063" spans="1:7" x14ac:dyDescent="0.3">
      <c r="A2063" s="22"/>
      <c r="B2063" s="31" t="s">
        <v>65</v>
      </c>
      <c r="C2063" s="24">
        <v>0</v>
      </c>
      <c r="D2063" s="32">
        <v>-0.37</v>
      </c>
      <c r="E2063" s="33">
        <v>0</v>
      </c>
      <c r="F2063" s="32">
        <v>0</v>
      </c>
      <c r="G2063" s="23"/>
    </row>
    <row r="2064" spans="1:7" x14ac:dyDescent="0.3">
      <c r="A2064" s="22"/>
      <c r="B2064" s="31" t="s">
        <v>66</v>
      </c>
      <c r="C2064" s="24">
        <v>0</v>
      </c>
      <c r="D2064" s="32">
        <v>-0.37</v>
      </c>
      <c r="E2064" s="33">
        <v>0</v>
      </c>
      <c r="F2064" s="32">
        <v>0</v>
      </c>
      <c r="G2064" s="23"/>
    </row>
    <row r="2065" spans="1:7" x14ac:dyDescent="0.3">
      <c r="A2065" s="22"/>
      <c r="B2065" s="31" t="s">
        <v>67</v>
      </c>
      <c r="C2065" s="24">
        <v>0</v>
      </c>
      <c r="D2065" s="32">
        <v>-0.37</v>
      </c>
      <c r="E2065" s="32">
        <v>0</v>
      </c>
      <c r="F2065" s="33">
        <v>0</v>
      </c>
      <c r="G2065" s="23"/>
    </row>
    <row r="2066" spans="1:7" x14ac:dyDescent="0.3">
      <c r="A2066" s="22"/>
      <c r="B2066" s="31" t="s">
        <v>68</v>
      </c>
      <c r="C2066" s="24">
        <v>0</v>
      </c>
      <c r="D2066" s="32">
        <v>-0.37</v>
      </c>
      <c r="E2066" s="32">
        <v>0</v>
      </c>
      <c r="F2066" s="33">
        <v>0</v>
      </c>
      <c r="G2066" s="23"/>
    </row>
    <row r="2067" spans="1:7" x14ac:dyDescent="0.3">
      <c r="A2067" s="22">
        <v>259</v>
      </c>
      <c r="B2067" s="31">
        <v>27</v>
      </c>
      <c r="C2067" s="24">
        <v>0</v>
      </c>
      <c r="D2067" s="32">
        <v>-0.38</v>
      </c>
      <c r="E2067" s="32">
        <v>0</v>
      </c>
      <c r="F2067" s="32">
        <v>0</v>
      </c>
      <c r="G2067" s="23"/>
    </row>
    <row r="2068" spans="1:7" x14ac:dyDescent="0.3">
      <c r="A2068" s="22"/>
      <c r="B2068" s="31">
        <v>138</v>
      </c>
      <c r="C2068" s="24">
        <v>0.15</v>
      </c>
      <c r="D2068" s="32">
        <v>-0.38</v>
      </c>
      <c r="E2068" s="32">
        <v>0</v>
      </c>
      <c r="F2068" s="32">
        <v>0</v>
      </c>
      <c r="G2068" s="23"/>
    </row>
    <row r="2069" spans="1:7" x14ac:dyDescent="0.3">
      <c r="A2069" s="22"/>
      <c r="B2069" s="31" t="s">
        <v>61</v>
      </c>
      <c r="C2069" s="24">
        <v>0</v>
      </c>
      <c r="D2069" s="33">
        <v>-0.38</v>
      </c>
      <c r="E2069" s="32">
        <v>0</v>
      </c>
      <c r="F2069" s="32">
        <v>0</v>
      </c>
      <c r="G2069" s="23"/>
    </row>
    <row r="2070" spans="1:7" x14ac:dyDescent="0.3">
      <c r="A2070" s="22"/>
      <c r="B2070" s="31" t="s">
        <v>62</v>
      </c>
      <c r="C2070" s="24">
        <v>0</v>
      </c>
      <c r="D2070" s="33">
        <v>-0.38</v>
      </c>
      <c r="E2070" s="32">
        <v>0</v>
      </c>
      <c r="F2070" s="32">
        <v>0</v>
      </c>
      <c r="G2070" s="23"/>
    </row>
    <row r="2071" spans="1:7" x14ac:dyDescent="0.3">
      <c r="A2071" s="22"/>
      <c r="B2071" s="31" t="s">
        <v>65</v>
      </c>
      <c r="C2071" s="24">
        <v>0</v>
      </c>
      <c r="D2071" s="32">
        <v>-0.38</v>
      </c>
      <c r="E2071" s="33">
        <v>0</v>
      </c>
      <c r="F2071" s="32">
        <v>0</v>
      </c>
      <c r="G2071" s="23"/>
    </row>
    <row r="2072" spans="1:7" x14ac:dyDescent="0.3">
      <c r="A2072" s="22"/>
      <c r="B2072" s="31" t="s">
        <v>66</v>
      </c>
      <c r="C2072" s="24">
        <v>0</v>
      </c>
      <c r="D2072" s="32">
        <v>-0.38</v>
      </c>
      <c r="E2072" s="33">
        <v>0</v>
      </c>
      <c r="F2072" s="32">
        <v>0</v>
      </c>
      <c r="G2072" s="23"/>
    </row>
    <row r="2073" spans="1:7" x14ac:dyDescent="0.3">
      <c r="A2073" s="22"/>
      <c r="B2073" s="31" t="s">
        <v>67</v>
      </c>
      <c r="C2073" s="24">
        <v>0</v>
      </c>
      <c r="D2073" s="32">
        <v>-0.38</v>
      </c>
      <c r="E2073" s="32">
        <v>0</v>
      </c>
      <c r="F2073" s="33">
        <v>0</v>
      </c>
      <c r="G2073" s="23"/>
    </row>
    <row r="2074" spans="1:7" x14ac:dyDescent="0.3">
      <c r="A2074" s="22"/>
      <c r="B2074" s="31" t="s">
        <v>68</v>
      </c>
      <c r="C2074" s="24">
        <v>0</v>
      </c>
      <c r="D2074" s="32">
        <v>-0.38</v>
      </c>
      <c r="E2074" s="32">
        <v>0</v>
      </c>
      <c r="F2074" s="33">
        <v>0</v>
      </c>
      <c r="G2074" s="23"/>
    </row>
    <row r="2075" spans="1:7" x14ac:dyDescent="0.3">
      <c r="A2075" s="22">
        <v>260</v>
      </c>
      <c r="B2075" s="31">
        <v>28</v>
      </c>
      <c r="C2075" s="24">
        <v>0</v>
      </c>
      <c r="D2075" s="32">
        <v>-0.38</v>
      </c>
      <c r="E2075" s="32">
        <v>0</v>
      </c>
      <c r="F2075" s="32">
        <v>0</v>
      </c>
      <c r="G2075" s="23"/>
    </row>
    <row r="2076" spans="1:7" x14ac:dyDescent="0.3">
      <c r="A2076" s="22"/>
      <c r="B2076" s="31">
        <v>139</v>
      </c>
      <c r="C2076" s="24">
        <v>0.15</v>
      </c>
      <c r="D2076" s="32">
        <v>-0.38</v>
      </c>
      <c r="E2076" s="32">
        <v>0</v>
      </c>
      <c r="F2076" s="32">
        <v>0</v>
      </c>
      <c r="G2076" s="23"/>
    </row>
    <row r="2077" spans="1:7" x14ac:dyDescent="0.3">
      <c r="A2077" s="22"/>
      <c r="B2077" s="31" t="s">
        <v>61</v>
      </c>
      <c r="C2077" s="24">
        <v>0</v>
      </c>
      <c r="D2077" s="33">
        <v>-0.38</v>
      </c>
      <c r="E2077" s="32">
        <v>0</v>
      </c>
      <c r="F2077" s="32">
        <v>0</v>
      </c>
      <c r="G2077" s="23"/>
    </row>
    <row r="2078" spans="1:7" x14ac:dyDescent="0.3">
      <c r="A2078" s="22"/>
      <c r="B2078" s="31" t="s">
        <v>62</v>
      </c>
      <c r="C2078" s="24">
        <v>0</v>
      </c>
      <c r="D2078" s="33">
        <v>-0.38</v>
      </c>
      <c r="E2078" s="32">
        <v>0</v>
      </c>
      <c r="F2078" s="32">
        <v>0</v>
      </c>
      <c r="G2078" s="23"/>
    </row>
    <row r="2079" spans="1:7" x14ac:dyDescent="0.3">
      <c r="A2079" s="22"/>
      <c r="B2079" s="31" t="s">
        <v>65</v>
      </c>
      <c r="C2079" s="24">
        <v>0</v>
      </c>
      <c r="D2079" s="32">
        <v>-0.38</v>
      </c>
      <c r="E2079" s="33">
        <v>0</v>
      </c>
      <c r="F2079" s="32">
        <v>0</v>
      </c>
      <c r="G2079" s="23"/>
    </row>
    <row r="2080" spans="1:7" x14ac:dyDescent="0.3">
      <c r="A2080" s="22"/>
      <c r="B2080" s="31" t="s">
        <v>66</v>
      </c>
      <c r="C2080" s="24">
        <v>0</v>
      </c>
      <c r="D2080" s="32">
        <v>-0.38</v>
      </c>
      <c r="E2080" s="33">
        <v>0</v>
      </c>
      <c r="F2080" s="32">
        <v>0</v>
      </c>
      <c r="G2080" s="23"/>
    </row>
    <row r="2081" spans="1:7" x14ac:dyDescent="0.3">
      <c r="A2081" s="22"/>
      <c r="B2081" s="31" t="s">
        <v>67</v>
      </c>
      <c r="C2081" s="24">
        <v>0</v>
      </c>
      <c r="D2081" s="32">
        <v>-0.38</v>
      </c>
      <c r="E2081" s="32">
        <v>0</v>
      </c>
      <c r="F2081" s="33">
        <v>0</v>
      </c>
      <c r="G2081" s="23"/>
    </row>
    <row r="2082" spans="1:7" x14ac:dyDescent="0.3">
      <c r="A2082" s="22"/>
      <c r="B2082" s="31" t="s">
        <v>68</v>
      </c>
      <c r="C2082" s="24">
        <v>0</v>
      </c>
      <c r="D2082" s="32">
        <v>-0.38</v>
      </c>
      <c r="E2082" s="32">
        <v>0</v>
      </c>
      <c r="F2082" s="33">
        <v>0</v>
      </c>
      <c r="G2082" s="23"/>
    </row>
    <row r="2083" spans="1:7" x14ac:dyDescent="0.3">
      <c r="A2083" s="22">
        <v>261</v>
      </c>
      <c r="B2083" s="31">
        <v>29</v>
      </c>
      <c r="C2083" s="24">
        <v>0</v>
      </c>
      <c r="D2083" s="32">
        <v>-0.39</v>
      </c>
      <c r="E2083" s="32">
        <v>0</v>
      </c>
      <c r="F2083" s="32">
        <v>0</v>
      </c>
      <c r="G2083" s="23"/>
    </row>
    <row r="2084" spans="1:7" x14ac:dyDescent="0.3">
      <c r="A2084" s="22"/>
      <c r="B2084" s="31">
        <v>140</v>
      </c>
      <c r="C2084" s="24">
        <v>0.15</v>
      </c>
      <c r="D2084" s="32">
        <v>-0.39</v>
      </c>
      <c r="E2084" s="32">
        <v>0</v>
      </c>
      <c r="F2084" s="32">
        <v>0</v>
      </c>
      <c r="G2084" s="23"/>
    </row>
    <row r="2085" spans="1:7" x14ac:dyDescent="0.3">
      <c r="A2085" s="22"/>
      <c r="B2085" s="31" t="s">
        <v>61</v>
      </c>
      <c r="C2085" s="24">
        <v>0</v>
      </c>
      <c r="D2085" s="33">
        <v>-0.39</v>
      </c>
      <c r="E2085" s="32">
        <v>0</v>
      </c>
      <c r="F2085" s="32">
        <v>0</v>
      </c>
      <c r="G2085" s="23"/>
    </row>
    <row r="2086" spans="1:7" x14ac:dyDescent="0.3">
      <c r="A2086" s="22"/>
      <c r="B2086" s="31" t="s">
        <v>62</v>
      </c>
      <c r="C2086" s="24">
        <v>0</v>
      </c>
      <c r="D2086" s="33">
        <v>-0.39</v>
      </c>
      <c r="E2086" s="32">
        <v>0</v>
      </c>
      <c r="F2086" s="32">
        <v>0</v>
      </c>
      <c r="G2086" s="23"/>
    </row>
    <row r="2087" spans="1:7" x14ac:dyDescent="0.3">
      <c r="A2087" s="22"/>
      <c r="B2087" s="31" t="s">
        <v>65</v>
      </c>
      <c r="C2087" s="24">
        <v>0</v>
      </c>
      <c r="D2087" s="32">
        <v>-0.39</v>
      </c>
      <c r="E2087" s="33">
        <v>0</v>
      </c>
      <c r="F2087" s="32">
        <v>0</v>
      </c>
      <c r="G2087" s="23"/>
    </row>
    <row r="2088" spans="1:7" x14ac:dyDescent="0.3">
      <c r="A2088" s="22"/>
      <c r="B2088" s="31" t="s">
        <v>66</v>
      </c>
      <c r="C2088" s="24">
        <v>0</v>
      </c>
      <c r="D2088" s="32">
        <v>-0.39</v>
      </c>
      <c r="E2088" s="33">
        <v>0</v>
      </c>
      <c r="F2088" s="32">
        <v>0</v>
      </c>
      <c r="G2088" s="23"/>
    </row>
    <row r="2089" spans="1:7" x14ac:dyDescent="0.3">
      <c r="A2089" s="22"/>
      <c r="B2089" s="31" t="s">
        <v>67</v>
      </c>
      <c r="C2089" s="24">
        <v>0</v>
      </c>
      <c r="D2089" s="32">
        <v>-0.39</v>
      </c>
      <c r="E2089" s="32">
        <v>0</v>
      </c>
      <c r="F2089" s="33">
        <v>0</v>
      </c>
      <c r="G2089" s="23"/>
    </row>
    <row r="2090" spans="1:7" x14ac:dyDescent="0.3">
      <c r="A2090" s="22"/>
      <c r="B2090" s="31" t="s">
        <v>68</v>
      </c>
      <c r="C2090" s="24">
        <v>0</v>
      </c>
      <c r="D2090" s="32">
        <v>-0.39</v>
      </c>
      <c r="E2090" s="32">
        <v>0</v>
      </c>
      <c r="F2090" s="33">
        <v>0</v>
      </c>
      <c r="G2090" s="23"/>
    </row>
    <row r="2091" spans="1:7" x14ac:dyDescent="0.3">
      <c r="A2091" s="22">
        <v>262</v>
      </c>
      <c r="B2091" s="31">
        <v>30</v>
      </c>
      <c r="C2091" s="24">
        <v>0</v>
      </c>
      <c r="D2091" s="32">
        <v>-0.39</v>
      </c>
      <c r="E2091" s="32">
        <v>0</v>
      </c>
      <c r="F2091" s="32">
        <v>0</v>
      </c>
      <c r="G2091" s="23"/>
    </row>
    <row r="2092" spans="1:7" x14ac:dyDescent="0.3">
      <c r="A2092" s="22"/>
      <c r="B2092" s="31">
        <v>141</v>
      </c>
      <c r="C2092" s="24">
        <v>0.15</v>
      </c>
      <c r="D2092" s="32">
        <v>-0.39</v>
      </c>
      <c r="E2092" s="32">
        <v>0</v>
      </c>
      <c r="F2092" s="32">
        <v>0</v>
      </c>
      <c r="G2092" s="23"/>
    </row>
    <row r="2093" spans="1:7" x14ac:dyDescent="0.3">
      <c r="A2093" s="22"/>
      <c r="B2093" s="31" t="s">
        <v>61</v>
      </c>
      <c r="C2093" s="24">
        <v>0</v>
      </c>
      <c r="D2093" s="33">
        <v>-0.39</v>
      </c>
      <c r="E2093" s="32">
        <v>0</v>
      </c>
      <c r="F2093" s="32">
        <v>0</v>
      </c>
      <c r="G2093" s="23"/>
    </row>
    <row r="2094" spans="1:7" x14ac:dyDescent="0.3">
      <c r="A2094" s="22"/>
      <c r="B2094" s="31" t="s">
        <v>62</v>
      </c>
      <c r="C2094" s="24">
        <v>0</v>
      </c>
      <c r="D2094" s="33">
        <v>-0.39</v>
      </c>
      <c r="E2094" s="32">
        <v>0</v>
      </c>
      <c r="F2094" s="32">
        <v>0</v>
      </c>
      <c r="G2094" s="23"/>
    </row>
    <row r="2095" spans="1:7" x14ac:dyDescent="0.3">
      <c r="A2095" s="22"/>
      <c r="B2095" s="31" t="s">
        <v>65</v>
      </c>
      <c r="C2095" s="24">
        <v>0</v>
      </c>
      <c r="D2095" s="32">
        <v>-0.39</v>
      </c>
      <c r="E2095" s="33">
        <v>0</v>
      </c>
      <c r="F2095" s="32">
        <v>0</v>
      </c>
      <c r="G2095" s="23"/>
    </row>
    <row r="2096" spans="1:7" x14ac:dyDescent="0.3">
      <c r="A2096" s="22"/>
      <c r="B2096" s="31" t="s">
        <v>66</v>
      </c>
      <c r="C2096" s="24">
        <v>0</v>
      </c>
      <c r="D2096" s="32">
        <v>-0.39</v>
      </c>
      <c r="E2096" s="33">
        <v>0</v>
      </c>
      <c r="F2096" s="32">
        <v>0</v>
      </c>
      <c r="G2096" s="23"/>
    </row>
    <row r="2097" spans="1:7" x14ac:dyDescent="0.3">
      <c r="A2097" s="22"/>
      <c r="B2097" s="31" t="s">
        <v>67</v>
      </c>
      <c r="C2097" s="24">
        <v>0</v>
      </c>
      <c r="D2097" s="32">
        <v>-0.39</v>
      </c>
      <c r="E2097" s="32">
        <v>0</v>
      </c>
      <c r="F2097" s="33">
        <v>0</v>
      </c>
      <c r="G2097" s="23"/>
    </row>
    <row r="2098" spans="1:7" x14ac:dyDescent="0.3">
      <c r="A2098" s="22"/>
      <c r="B2098" s="31" t="s">
        <v>68</v>
      </c>
      <c r="C2098" s="24">
        <v>0</v>
      </c>
      <c r="D2098" s="32">
        <v>-0.39</v>
      </c>
      <c r="E2098" s="32">
        <v>0</v>
      </c>
      <c r="F2098" s="33">
        <v>0</v>
      </c>
      <c r="G2098" s="23"/>
    </row>
    <row r="2099" spans="1:7" x14ac:dyDescent="0.3">
      <c r="A2099" s="22">
        <v>263</v>
      </c>
      <c r="B2099" s="31">
        <v>31</v>
      </c>
      <c r="C2099" s="24">
        <v>0</v>
      </c>
      <c r="D2099" s="32">
        <v>-0.4</v>
      </c>
      <c r="E2099" s="32">
        <v>0</v>
      </c>
      <c r="F2099" s="32">
        <v>0</v>
      </c>
      <c r="G2099" s="23"/>
    </row>
    <row r="2100" spans="1:7" x14ac:dyDescent="0.3">
      <c r="A2100" s="22"/>
      <c r="B2100" s="31">
        <v>142</v>
      </c>
      <c r="C2100" s="24">
        <v>0.15</v>
      </c>
      <c r="D2100" s="32">
        <v>-0.4</v>
      </c>
      <c r="E2100" s="32">
        <v>0</v>
      </c>
      <c r="F2100" s="32">
        <v>0</v>
      </c>
      <c r="G2100" s="23"/>
    </row>
    <row r="2101" spans="1:7" x14ac:dyDescent="0.3">
      <c r="A2101" s="22"/>
      <c r="B2101" s="31" t="s">
        <v>61</v>
      </c>
      <c r="C2101" s="24">
        <v>0</v>
      </c>
      <c r="D2101" s="33">
        <v>-0.4</v>
      </c>
      <c r="E2101" s="32">
        <v>0</v>
      </c>
      <c r="F2101" s="32">
        <v>0</v>
      </c>
      <c r="G2101" s="23"/>
    </row>
    <row r="2102" spans="1:7" x14ac:dyDescent="0.3">
      <c r="A2102" s="22"/>
      <c r="B2102" s="31" t="s">
        <v>62</v>
      </c>
      <c r="C2102" s="24">
        <v>0</v>
      </c>
      <c r="D2102" s="33">
        <v>-0.4</v>
      </c>
      <c r="E2102" s="32">
        <v>0</v>
      </c>
      <c r="F2102" s="32">
        <v>0</v>
      </c>
      <c r="G2102" s="23"/>
    </row>
    <row r="2103" spans="1:7" x14ac:dyDescent="0.3">
      <c r="A2103" s="22"/>
      <c r="B2103" s="31" t="s">
        <v>65</v>
      </c>
      <c r="C2103" s="24">
        <v>0</v>
      </c>
      <c r="D2103" s="32">
        <v>-0.4</v>
      </c>
      <c r="E2103" s="33">
        <v>0</v>
      </c>
      <c r="F2103" s="32">
        <v>0</v>
      </c>
      <c r="G2103" s="23"/>
    </row>
    <row r="2104" spans="1:7" x14ac:dyDescent="0.3">
      <c r="A2104" s="22"/>
      <c r="B2104" s="31" t="s">
        <v>66</v>
      </c>
      <c r="C2104" s="24">
        <v>0</v>
      </c>
      <c r="D2104" s="32">
        <v>-0.4</v>
      </c>
      <c r="E2104" s="33">
        <v>0</v>
      </c>
      <c r="F2104" s="32">
        <v>0</v>
      </c>
      <c r="G2104" s="23"/>
    </row>
    <row r="2105" spans="1:7" x14ac:dyDescent="0.3">
      <c r="A2105" s="22"/>
      <c r="B2105" s="31" t="s">
        <v>67</v>
      </c>
      <c r="C2105" s="24">
        <v>0</v>
      </c>
      <c r="D2105" s="32">
        <v>-0.4</v>
      </c>
      <c r="E2105" s="32">
        <v>0</v>
      </c>
      <c r="F2105" s="33">
        <v>0</v>
      </c>
      <c r="G2105" s="23"/>
    </row>
    <row r="2106" spans="1:7" x14ac:dyDescent="0.3">
      <c r="A2106" s="22"/>
      <c r="B2106" s="31" t="s">
        <v>68</v>
      </c>
      <c r="C2106" s="24">
        <v>0</v>
      </c>
      <c r="D2106" s="32">
        <v>-0.4</v>
      </c>
      <c r="E2106" s="32">
        <v>0</v>
      </c>
      <c r="F2106" s="33">
        <v>0</v>
      </c>
      <c r="G2106" s="23"/>
    </row>
    <row r="2107" spans="1:7" x14ac:dyDescent="0.3">
      <c r="A2107" s="22">
        <v>264</v>
      </c>
      <c r="B2107" s="31">
        <v>32</v>
      </c>
      <c r="C2107" s="24">
        <v>0</v>
      </c>
      <c r="D2107" s="32">
        <v>-0.42</v>
      </c>
      <c r="E2107" s="32">
        <v>0</v>
      </c>
      <c r="F2107" s="32">
        <v>0</v>
      </c>
      <c r="G2107" s="23"/>
    </row>
    <row r="2108" spans="1:7" x14ac:dyDescent="0.3">
      <c r="A2108" s="22"/>
      <c r="B2108" s="31">
        <v>143</v>
      </c>
      <c r="C2108" s="24">
        <v>0.15</v>
      </c>
      <c r="D2108" s="32">
        <v>-0.42</v>
      </c>
      <c r="E2108" s="32">
        <v>0</v>
      </c>
      <c r="F2108" s="32">
        <v>0</v>
      </c>
      <c r="G2108" s="23"/>
    </row>
    <row r="2109" spans="1:7" x14ac:dyDescent="0.3">
      <c r="A2109" s="22"/>
      <c r="B2109" s="31" t="s">
        <v>61</v>
      </c>
      <c r="C2109" s="24">
        <v>0</v>
      </c>
      <c r="D2109" s="33">
        <v>-0.42</v>
      </c>
      <c r="E2109" s="32">
        <v>0</v>
      </c>
      <c r="F2109" s="32">
        <v>0</v>
      </c>
      <c r="G2109" s="23"/>
    </row>
    <row r="2110" spans="1:7" x14ac:dyDescent="0.3">
      <c r="A2110" s="22"/>
      <c r="B2110" s="31" t="s">
        <v>62</v>
      </c>
      <c r="C2110" s="24">
        <v>0</v>
      </c>
      <c r="D2110" s="33">
        <v>-0.42</v>
      </c>
      <c r="E2110" s="32">
        <v>0</v>
      </c>
      <c r="F2110" s="32">
        <v>0</v>
      </c>
      <c r="G2110" s="23"/>
    </row>
    <row r="2111" spans="1:7" x14ac:dyDescent="0.3">
      <c r="A2111" s="22"/>
      <c r="B2111" s="31" t="s">
        <v>65</v>
      </c>
      <c r="C2111" s="24">
        <v>0</v>
      </c>
      <c r="D2111" s="32">
        <v>-0.42</v>
      </c>
      <c r="E2111" s="33">
        <v>0</v>
      </c>
      <c r="F2111" s="32">
        <v>0</v>
      </c>
      <c r="G2111" s="23"/>
    </row>
    <row r="2112" spans="1:7" x14ac:dyDescent="0.3">
      <c r="A2112" s="22"/>
      <c r="B2112" s="31" t="s">
        <v>66</v>
      </c>
      <c r="C2112" s="24">
        <v>0</v>
      </c>
      <c r="D2112" s="32">
        <v>-0.42</v>
      </c>
      <c r="E2112" s="33">
        <v>0</v>
      </c>
      <c r="F2112" s="32">
        <v>0</v>
      </c>
      <c r="G2112" s="23"/>
    </row>
    <row r="2113" spans="1:7" x14ac:dyDescent="0.3">
      <c r="A2113" s="22"/>
      <c r="B2113" s="31" t="s">
        <v>67</v>
      </c>
      <c r="C2113" s="24">
        <v>0</v>
      </c>
      <c r="D2113" s="32">
        <v>-0.42</v>
      </c>
      <c r="E2113" s="32">
        <v>0</v>
      </c>
      <c r="F2113" s="33">
        <v>0</v>
      </c>
      <c r="G2113" s="23"/>
    </row>
    <row r="2114" spans="1:7" x14ac:dyDescent="0.3">
      <c r="A2114" s="22"/>
      <c r="B2114" s="31" t="s">
        <v>68</v>
      </c>
      <c r="C2114" s="24">
        <v>0</v>
      </c>
      <c r="D2114" s="32">
        <v>-0.42</v>
      </c>
      <c r="E2114" s="32">
        <v>0</v>
      </c>
      <c r="F2114" s="33">
        <v>0</v>
      </c>
      <c r="G2114" s="23"/>
    </row>
    <row r="2115" spans="1:7" x14ac:dyDescent="0.3">
      <c r="A2115" s="22">
        <v>265</v>
      </c>
      <c r="B2115" s="31">
        <v>33</v>
      </c>
      <c r="C2115" s="24">
        <v>0</v>
      </c>
      <c r="D2115" s="32">
        <v>-0.43</v>
      </c>
      <c r="E2115" s="32">
        <v>0</v>
      </c>
      <c r="F2115" s="32">
        <v>0</v>
      </c>
      <c r="G2115" s="23"/>
    </row>
    <row r="2116" spans="1:7" x14ac:dyDescent="0.3">
      <c r="A2116" s="22"/>
      <c r="B2116" s="31">
        <v>144</v>
      </c>
      <c r="C2116" s="24">
        <v>0.15</v>
      </c>
      <c r="D2116" s="32">
        <v>-0.43</v>
      </c>
      <c r="E2116" s="32">
        <v>0</v>
      </c>
      <c r="F2116" s="32">
        <v>0</v>
      </c>
      <c r="G2116" s="23"/>
    </row>
    <row r="2117" spans="1:7" x14ac:dyDescent="0.3">
      <c r="A2117" s="22"/>
      <c r="B2117" s="31" t="s">
        <v>61</v>
      </c>
      <c r="C2117" s="24">
        <v>0</v>
      </c>
      <c r="D2117" s="33">
        <v>-0.43</v>
      </c>
      <c r="E2117" s="32">
        <v>0</v>
      </c>
      <c r="F2117" s="32">
        <v>0</v>
      </c>
      <c r="G2117" s="23"/>
    </row>
    <row r="2118" spans="1:7" x14ac:dyDescent="0.3">
      <c r="A2118" s="22"/>
      <c r="B2118" s="31" t="s">
        <v>62</v>
      </c>
      <c r="C2118" s="24">
        <v>0</v>
      </c>
      <c r="D2118" s="33">
        <v>-0.43</v>
      </c>
      <c r="E2118" s="32">
        <v>0</v>
      </c>
      <c r="F2118" s="32">
        <v>0</v>
      </c>
      <c r="G2118" s="23"/>
    </row>
    <row r="2119" spans="1:7" x14ac:dyDescent="0.3">
      <c r="A2119" s="22"/>
      <c r="B2119" s="31" t="s">
        <v>65</v>
      </c>
      <c r="C2119" s="24">
        <v>0</v>
      </c>
      <c r="D2119" s="32">
        <v>-0.43</v>
      </c>
      <c r="E2119" s="33">
        <v>0</v>
      </c>
      <c r="F2119" s="32">
        <v>0</v>
      </c>
      <c r="G2119" s="23"/>
    </row>
    <row r="2120" spans="1:7" x14ac:dyDescent="0.3">
      <c r="A2120" s="22"/>
      <c r="B2120" s="31" t="s">
        <v>66</v>
      </c>
      <c r="C2120" s="24">
        <v>0</v>
      </c>
      <c r="D2120" s="32">
        <v>-0.43</v>
      </c>
      <c r="E2120" s="33">
        <v>0</v>
      </c>
      <c r="F2120" s="32">
        <v>0</v>
      </c>
      <c r="G2120" s="23"/>
    </row>
    <row r="2121" spans="1:7" x14ac:dyDescent="0.3">
      <c r="A2121" s="22"/>
      <c r="B2121" s="31" t="s">
        <v>67</v>
      </c>
      <c r="C2121" s="24">
        <v>0</v>
      </c>
      <c r="D2121" s="32">
        <v>-0.43</v>
      </c>
      <c r="E2121" s="32">
        <v>0</v>
      </c>
      <c r="F2121" s="33">
        <v>0</v>
      </c>
      <c r="G2121" s="23"/>
    </row>
    <row r="2122" spans="1:7" x14ac:dyDescent="0.3">
      <c r="A2122" s="22"/>
      <c r="B2122" s="31" t="s">
        <v>68</v>
      </c>
      <c r="C2122" s="24">
        <v>0</v>
      </c>
      <c r="D2122" s="32">
        <v>-0.43</v>
      </c>
      <c r="E2122" s="32">
        <v>0</v>
      </c>
      <c r="F2122" s="33">
        <v>0</v>
      </c>
      <c r="G2122" s="23"/>
    </row>
    <row r="2123" spans="1:7" x14ac:dyDescent="0.3">
      <c r="A2123" s="22">
        <v>266</v>
      </c>
      <c r="B2123" s="31">
        <v>34</v>
      </c>
      <c r="C2123" s="24">
        <v>0</v>
      </c>
      <c r="D2123" s="32">
        <v>-0.42</v>
      </c>
      <c r="E2123" s="32">
        <v>0</v>
      </c>
      <c r="F2123" s="32">
        <v>0</v>
      </c>
      <c r="G2123" s="23"/>
    </row>
    <row r="2124" spans="1:7" x14ac:dyDescent="0.3">
      <c r="A2124" s="22"/>
      <c r="B2124" s="31">
        <v>145</v>
      </c>
      <c r="C2124" s="24">
        <v>0.15</v>
      </c>
      <c r="D2124" s="32">
        <v>-0.42</v>
      </c>
      <c r="E2124" s="32">
        <v>0</v>
      </c>
      <c r="F2124" s="32">
        <v>0</v>
      </c>
      <c r="G2124" s="23"/>
    </row>
    <row r="2125" spans="1:7" x14ac:dyDescent="0.3">
      <c r="A2125" s="22"/>
      <c r="B2125" s="31" t="s">
        <v>61</v>
      </c>
      <c r="C2125" s="24">
        <v>0</v>
      </c>
      <c r="D2125" s="33">
        <v>-0.42</v>
      </c>
      <c r="E2125" s="32">
        <v>0</v>
      </c>
      <c r="F2125" s="32">
        <v>0</v>
      </c>
      <c r="G2125" s="23"/>
    </row>
    <row r="2126" spans="1:7" x14ac:dyDescent="0.3">
      <c r="A2126" s="22"/>
      <c r="B2126" s="31" t="s">
        <v>62</v>
      </c>
      <c r="C2126" s="24">
        <v>0</v>
      </c>
      <c r="D2126" s="33">
        <v>-0.42</v>
      </c>
      <c r="E2126" s="32">
        <v>0</v>
      </c>
      <c r="F2126" s="32">
        <v>0</v>
      </c>
      <c r="G2126" s="23"/>
    </row>
    <row r="2127" spans="1:7" x14ac:dyDescent="0.3">
      <c r="A2127" s="22"/>
      <c r="B2127" s="31" t="s">
        <v>65</v>
      </c>
      <c r="C2127" s="24">
        <v>0</v>
      </c>
      <c r="D2127" s="32">
        <v>-0.42</v>
      </c>
      <c r="E2127" s="33">
        <v>0</v>
      </c>
      <c r="F2127" s="32">
        <v>0</v>
      </c>
      <c r="G2127" s="23"/>
    </row>
    <row r="2128" spans="1:7" x14ac:dyDescent="0.3">
      <c r="A2128" s="22"/>
      <c r="B2128" s="31" t="s">
        <v>66</v>
      </c>
      <c r="C2128" s="24">
        <v>0</v>
      </c>
      <c r="D2128" s="32">
        <v>-0.42</v>
      </c>
      <c r="E2128" s="33">
        <v>0</v>
      </c>
      <c r="F2128" s="32">
        <v>0</v>
      </c>
      <c r="G2128" s="23"/>
    </row>
    <row r="2129" spans="1:7" x14ac:dyDescent="0.3">
      <c r="A2129" s="22"/>
      <c r="B2129" s="31" t="s">
        <v>67</v>
      </c>
      <c r="C2129" s="24">
        <v>0</v>
      </c>
      <c r="D2129" s="32">
        <v>-0.42</v>
      </c>
      <c r="E2129" s="32">
        <v>0</v>
      </c>
      <c r="F2129" s="33">
        <v>0</v>
      </c>
      <c r="G2129" s="23"/>
    </row>
    <row r="2130" spans="1:7" x14ac:dyDescent="0.3">
      <c r="A2130" s="22"/>
      <c r="B2130" s="31" t="s">
        <v>68</v>
      </c>
      <c r="C2130" s="24">
        <v>0</v>
      </c>
      <c r="D2130" s="32">
        <v>-0.42</v>
      </c>
      <c r="E2130" s="32">
        <v>0</v>
      </c>
      <c r="F2130" s="33">
        <v>0</v>
      </c>
      <c r="G2130" s="23"/>
    </row>
    <row r="2131" spans="1:7" x14ac:dyDescent="0.3">
      <c r="A2131" s="22">
        <v>267</v>
      </c>
      <c r="B2131" s="31">
        <v>35</v>
      </c>
      <c r="C2131" s="24">
        <v>0</v>
      </c>
      <c r="D2131" s="32">
        <v>-0.17</v>
      </c>
      <c r="E2131" s="32">
        <v>0</v>
      </c>
      <c r="F2131" s="32">
        <v>0</v>
      </c>
      <c r="G2131" s="23"/>
    </row>
    <row r="2132" spans="1:7" x14ac:dyDescent="0.3">
      <c r="A2132" s="22"/>
      <c r="B2132" s="31">
        <v>146</v>
      </c>
      <c r="C2132" s="24">
        <v>0.15</v>
      </c>
      <c r="D2132" s="32">
        <v>-0.17</v>
      </c>
      <c r="E2132" s="32">
        <v>0</v>
      </c>
      <c r="F2132" s="32">
        <v>0</v>
      </c>
      <c r="G2132" s="23"/>
    </row>
    <row r="2133" spans="1:7" x14ac:dyDescent="0.3">
      <c r="A2133" s="22"/>
      <c r="B2133" s="31" t="s">
        <v>61</v>
      </c>
      <c r="C2133" s="24">
        <v>0</v>
      </c>
      <c r="D2133" s="33">
        <v>-0.17</v>
      </c>
      <c r="E2133" s="32">
        <v>0</v>
      </c>
      <c r="F2133" s="32">
        <v>0</v>
      </c>
      <c r="G2133" s="23"/>
    </row>
    <row r="2134" spans="1:7" x14ac:dyDescent="0.3">
      <c r="A2134" s="22"/>
      <c r="B2134" s="31" t="s">
        <v>62</v>
      </c>
      <c r="C2134" s="24">
        <v>0</v>
      </c>
      <c r="D2134" s="33">
        <v>-0.17</v>
      </c>
      <c r="E2134" s="32">
        <v>0</v>
      </c>
      <c r="F2134" s="32">
        <v>0</v>
      </c>
      <c r="G2134" s="23"/>
    </row>
    <row r="2135" spans="1:7" x14ac:dyDescent="0.3">
      <c r="A2135" s="22"/>
      <c r="B2135" s="31" t="s">
        <v>65</v>
      </c>
      <c r="C2135" s="24">
        <v>0</v>
      </c>
      <c r="D2135" s="32">
        <v>-0.17</v>
      </c>
      <c r="E2135" s="33">
        <v>0</v>
      </c>
      <c r="F2135" s="32">
        <v>0</v>
      </c>
      <c r="G2135" s="23"/>
    </row>
    <row r="2136" spans="1:7" x14ac:dyDescent="0.3">
      <c r="A2136" s="22"/>
      <c r="B2136" s="31" t="s">
        <v>66</v>
      </c>
      <c r="C2136" s="24">
        <v>0</v>
      </c>
      <c r="D2136" s="32">
        <v>-0.17</v>
      </c>
      <c r="E2136" s="33">
        <v>0</v>
      </c>
      <c r="F2136" s="32">
        <v>0</v>
      </c>
      <c r="G2136" s="23"/>
    </row>
    <row r="2137" spans="1:7" x14ac:dyDescent="0.3">
      <c r="A2137" s="22"/>
      <c r="B2137" s="31" t="s">
        <v>67</v>
      </c>
      <c r="C2137" s="24">
        <v>0</v>
      </c>
      <c r="D2137" s="32">
        <v>-0.17</v>
      </c>
      <c r="E2137" s="32">
        <v>0</v>
      </c>
      <c r="F2137" s="33">
        <v>0</v>
      </c>
      <c r="G2137" s="23"/>
    </row>
    <row r="2138" spans="1:7" x14ac:dyDescent="0.3">
      <c r="A2138" s="22"/>
      <c r="B2138" s="31" t="s">
        <v>68</v>
      </c>
      <c r="C2138" s="24">
        <v>0</v>
      </c>
      <c r="D2138" s="32">
        <v>-0.17</v>
      </c>
      <c r="E2138" s="32">
        <v>0</v>
      </c>
      <c r="F2138" s="33">
        <v>0</v>
      </c>
      <c r="G2138" s="23"/>
    </row>
    <row r="2139" spans="1:7" x14ac:dyDescent="0.3">
      <c r="A2139" s="22">
        <v>268</v>
      </c>
      <c r="B2139" s="31">
        <v>36</v>
      </c>
      <c r="C2139" s="24">
        <v>0</v>
      </c>
      <c r="D2139" s="32">
        <v>-0.32</v>
      </c>
      <c r="E2139" s="32">
        <v>0</v>
      </c>
      <c r="F2139" s="32">
        <v>0</v>
      </c>
      <c r="G2139" s="23"/>
    </row>
    <row r="2140" spans="1:7" x14ac:dyDescent="0.3">
      <c r="A2140" s="22"/>
      <c r="B2140" s="31">
        <v>147</v>
      </c>
      <c r="C2140" s="24">
        <v>0.15</v>
      </c>
      <c r="D2140" s="32">
        <v>-0.32</v>
      </c>
      <c r="E2140" s="32">
        <v>0</v>
      </c>
      <c r="F2140" s="32">
        <v>0</v>
      </c>
      <c r="G2140" s="23"/>
    </row>
    <row r="2141" spans="1:7" x14ac:dyDescent="0.3">
      <c r="A2141" s="22"/>
      <c r="B2141" s="31" t="s">
        <v>61</v>
      </c>
      <c r="C2141" s="24">
        <v>0</v>
      </c>
      <c r="D2141" s="33">
        <v>-0.32</v>
      </c>
      <c r="E2141" s="32">
        <v>0</v>
      </c>
      <c r="F2141" s="32">
        <v>0</v>
      </c>
      <c r="G2141" s="23"/>
    </row>
    <row r="2142" spans="1:7" x14ac:dyDescent="0.3">
      <c r="A2142" s="22"/>
      <c r="B2142" s="31" t="s">
        <v>62</v>
      </c>
      <c r="C2142" s="24">
        <v>0</v>
      </c>
      <c r="D2142" s="33">
        <v>-0.32</v>
      </c>
      <c r="E2142" s="32">
        <v>0</v>
      </c>
      <c r="F2142" s="32">
        <v>0</v>
      </c>
      <c r="G2142" s="23"/>
    </row>
    <row r="2143" spans="1:7" x14ac:dyDescent="0.3">
      <c r="A2143" s="22"/>
      <c r="B2143" s="31" t="s">
        <v>65</v>
      </c>
      <c r="C2143" s="24">
        <v>0</v>
      </c>
      <c r="D2143" s="32">
        <v>-0.32</v>
      </c>
      <c r="E2143" s="33">
        <v>0</v>
      </c>
      <c r="F2143" s="32">
        <v>0</v>
      </c>
      <c r="G2143" s="23"/>
    </row>
    <row r="2144" spans="1:7" x14ac:dyDescent="0.3">
      <c r="A2144" s="22"/>
      <c r="B2144" s="31" t="s">
        <v>66</v>
      </c>
      <c r="C2144" s="24">
        <v>0</v>
      </c>
      <c r="D2144" s="32">
        <v>-0.32</v>
      </c>
      <c r="E2144" s="33">
        <v>0</v>
      </c>
      <c r="F2144" s="32">
        <v>0</v>
      </c>
      <c r="G2144" s="23"/>
    </row>
    <row r="2145" spans="1:7" x14ac:dyDescent="0.3">
      <c r="A2145" s="22"/>
      <c r="B2145" s="31" t="s">
        <v>67</v>
      </c>
      <c r="C2145" s="24">
        <v>0</v>
      </c>
      <c r="D2145" s="32">
        <v>-0.32</v>
      </c>
      <c r="E2145" s="32">
        <v>0</v>
      </c>
      <c r="F2145" s="33">
        <v>0</v>
      </c>
      <c r="G2145" s="23"/>
    </row>
    <row r="2146" spans="1:7" x14ac:dyDescent="0.3">
      <c r="A2146" s="22"/>
      <c r="B2146" s="31" t="s">
        <v>68</v>
      </c>
      <c r="C2146" s="24">
        <v>0</v>
      </c>
      <c r="D2146" s="32">
        <v>-0.32</v>
      </c>
      <c r="E2146" s="32">
        <v>0</v>
      </c>
      <c r="F2146" s="33">
        <v>0</v>
      </c>
      <c r="G2146" s="23"/>
    </row>
    <row r="2147" spans="1:7" x14ac:dyDescent="0.3">
      <c r="A2147" s="22">
        <v>269</v>
      </c>
      <c r="B2147" s="31">
        <v>37</v>
      </c>
      <c r="C2147" s="24">
        <v>0</v>
      </c>
      <c r="D2147" s="32">
        <v>-0.34</v>
      </c>
      <c r="E2147" s="32">
        <v>0</v>
      </c>
      <c r="F2147" s="32">
        <v>0</v>
      </c>
      <c r="G2147" s="23"/>
    </row>
    <row r="2148" spans="1:7" x14ac:dyDescent="0.3">
      <c r="A2148" s="22"/>
      <c r="B2148" s="31">
        <v>148</v>
      </c>
      <c r="C2148" s="24">
        <v>0.15</v>
      </c>
      <c r="D2148" s="32">
        <v>-0.34</v>
      </c>
      <c r="E2148" s="32">
        <v>0</v>
      </c>
      <c r="F2148" s="32">
        <v>0</v>
      </c>
      <c r="G2148" s="23"/>
    </row>
    <row r="2149" spans="1:7" x14ac:dyDescent="0.3">
      <c r="A2149" s="22"/>
      <c r="B2149" s="31" t="s">
        <v>61</v>
      </c>
      <c r="C2149" s="24">
        <v>0</v>
      </c>
      <c r="D2149" s="33">
        <v>-0.34</v>
      </c>
      <c r="E2149" s="32">
        <v>0</v>
      </c>
      <c r="F2149" s="32">
        <v>0</v>
      </c>
      <c r="G2149" s="23"/>
    </row>
    <row r="2150" spans="1:7" x14ac:dyDescent="0.3">
      <c r="A2150" s="22"/>
      <c r="B2150" s="31" t="s">
        <v>62</v>
      </c>
      <c r="C2150" s="24">
        <v>0</v>
      </c>
      <c r="D2150" s="33">
        <v>-0.34</v>
      </c>
      <c r="E2150" s="32">
        <v>0</v>
      </c>
      <c r="F2150" s="32">
        <v>0</v>
      </c>
      <c r="G2150" s="23"/>
    </row>
    <row r="2151" spans="1:7" x14ac:dyDescent="0.3">
      <c r="A2151" s="22"/>
      <c r="B2151" s="31" t="s">
        <v>65</v>
      </c>
      <c r="C2151" s="24">
        <v>0</v>
      </c>
      <c r="D2151" s="32">
        <v>-0.34</v>
      </c>
      <c r="E2151" s="33">
        <v>0</v>
      </c>
      <c r="F2151" s="32">
        <v>0</v>
      </c>
      <c r="G2151" s="23"/>
    </row>
    <row r="2152" spans="1:7" x14ac:dyDescent="0.3">
      <c r="A2152" s="22"/>
      <c r="B2152" s="31" t="s">
        <v>66</v>
      </c>
      <c r="C2152" s="24">
        <v>0</v>
      </c>
      <c r="D2152" s="32">
        <v>-0.34</v>
      </c>
      <c r="E2152" s="33">
        <v>0</v>
      </c>
      <c r="F2152" s="32">
        <v>0</v>
      </c>
      <c r="G2152" s="23"/>
    </row>
    <row r="2153" spans="1:7" x14ac:dyDescent="0.3">
      <c r="A2153" s="22"/>
      <c r="B2153" s="31" t="s">
        <v>67</v>
      </c>
      <c r="C2153" s="24">
        <v>0</v>
      </c>
      <c r="D2153" s="32">
        <v>-0.34</v>
      </c>
      <c r="E2153" s="32">
        <v>0</v>
      </c>
      <c r="F2153" s="33">
        <v>0</v>
      </c>
      <c r="G2153" s="23"/>
    </row>
    <row r="2154" spans="1:7" x14ac:dyDescent="0.3">
      <c r="A2154" s="22"/>
      <c r="B2154" s="31" t="s">
        <v>68</v>
      </c>
      <c r="C2154" s="24">
        <v>0</v>
      </c>
      <c r="D2154" s="32">
        <v>-0.34</v>
      </c>
      <c r="E2154" s="32">
        <v>0</v>
      </c>
      <c r="F2154" s="33">
        <v>0</v>
      </c>
      <c r="G2154" s="23"/>
    </row>
    <row r="2155" spans="1:7" x14ac:dyDescent="0.3">
      <c r="A2155" s="22">
        <v>270</v>
      </c>
      <c r="B2155" s="31">
        <v>38</v>
      </c>
      <c r="C2155" s="24">
        <v>0</v>
      </c>
      <c r="D2155" s="32">
        <v>-0.36</v>
      </c>
      <c r="E2155" s="32">
        <v>0</v>
      </c>
      <c r="F2155" s="32">
        <v>0</v>
      </c>
      <c r="G2155" s="23"/>
    </row>
    <row r="2156" spans="1:7" x14ac:dyDescent="0.3">
      <c r="A2156" s="22"/>
      <c r="B2156" s="31">
        <v>149</v>
      </c>
      <c r="C2156" s="24">
        <v>0.15</v>
      </c>
      <c r="D2156" s="32">
        <v>-0.36</v>
      </c>
      <c r="E2156" s="32">
        <v>0</v>
      </c>
      <c r="F2156" s="32">
        <v>0</v>
      </c>
      <c r="G2156" s="23"/>
    </row>
    <row r="2157" spans="1:7" x14ac:dyDescent="0.3">
      <c r="A2157" s="22"/>
      <c r="B2157" s="31" t="s">
        <v>61</v>
      </c>
      <c r="C2157" s="24">
        <v>0</v>
      </c>
      <c r="D2157" s="33">
        <v>-0.36</v>
      </c>
      <c r="E2157" s="32">
        <v>0</v>
      </c>
      <c r="F2157" s="32">
        <v>0</v>
      </c>
      <c r="G2157" s="23"/>
    </row>
    <row r="2158" spans="1:7" x14ac:dyDescent="0.3">
      <c r="A2158" s="22"/>
      <c r="B2158" s="31" t="s">
        <v>62</v>
      </c>
      <c r="C2158" s="24">
        <v>0</v>
      </c>
      <c r="D2158" s="33">
        <v>-0.36</v>
      </c>
      <c r="E2158" s="32">
        <v>0</v>
      </c>
      <c r="F2158" s="32">
        <v>0</v>
      </c>
      <c r="G2158" s="23"/>
    </row>
    <row r="2159" spans="1:7" x14ac:dyDescent="0.3">
      <c r="A2159" s="22"/>
      <c r="B2159" s="31" t="s">
        <v>65</v>
      </c>
      <c r="C2159" s="24">
        <v>0</v>
      </c>
      <c r="D2159" s="32">
        <v>-0.36</v>
      </c>
      <c r="E2159" s="33">
        <v>0</v>
      </c>
      <c r="F2159" s="32">
        <v>0</v>
      </c>
      <c r="G2159" s="23"/>
    </row>
    <row r="2160" spans="1:7" x14ac:dyDescent="0.3">
      <c r="A2160" s="22"/>
      <c r="B2160" s="31" t="s">
        <v>66</v>
      </c>
      <c r="C2160" s="24">
        <v>0</v>
      </c>
      <c r="D2160" s="32">
        <v>-0.36</v>
      </c>
      <c r="E2160" s="33">
        <v>0</v>
      </c>
      <c r="F2160" s="32">
        <v>0</v>
      </c>
      <c r="G2160" s="23"/>
    </row>
    <row r="2161" spans="1:7" x14ac:dyDescent="0.3">
      <c r="A2161" s="22"/>
      <c r="B2161" s="31" t="s">
        <v>67</v>
      </c>
      <c r="C2161" s="24">
        <v>0</v>
      </c>
      <c r="D2161" s="32">
        <v>-0.36</v>
      </c>
      <c r="E2161" s="32">
        <v>0</v>
      </c>
      <c r="F2161" s="33">
        <v>0</v>
      </c>
      <c r="G2161" s="23"/>
    </row>
    <row r="2162" spans="1:7" x14ac:dyDescent="0.3">
      <c r="A2162" s="22"/>
      <c r="B2162" s="31" t="s">
        <v>68</v>
      </c>
      <c r="C2162" s="24">
        <v>0</v>
      </c>
      <c r="D2162" s="32">
        <v>-0.36</v>
      </c>
      <c r="E2162" s="32">
        <v>0</v>
      </c>
      <c r="F2162" s="33">
        <v>0</v>
      </c>
      <c r="G2162" s="23"/>
    </row>
    <row r="2163" spans="1:7" x14ac:dyDescent="0.3">
      <c r="A2163" s="22">
        <v>271</v>
      </c>
      <c r="B2163" s="31">
        <v>39</v>
      </c>
      <c r="C2163" s="24">
        <v>0</v>
      </c>
      <c r="D2163" s="32">
        <v>-0.37</v>
      </c>
      <c r="E2163" s="32">
        <v>0</v>
      </c>
      <c r="F2163" s="32">
        <v>0</v>
      </c>
      <c r="G2163" s="23"/>
    </row>
    <row r="2164" spans="1:7" x14ac:dyDescent="0.3">
      <c r="A2164" s="22"/>
      <c r="B2164" s="31">
        <v>150</v>
      </c>
      <c r="C2164" s="24">
        <v>0.15</v>
      </c>
      <c r="D2164" s="32">
        <v>-0.37</v>
      </c>
      <c r="E2164" s="32">
        <v>0</v>
      </c>
      <c r="F2164" s="32">
        <v>0</v>
      </c>
      <c r="G2164" s="23"/>
    </row>
    <row r="2165" spans="1:7" x14ac:dyDescent="0.3">
      <c r="A2165" s="22"/>
      <c r="B2165" s="31" t="s">
        <v>61</v>
      </c>
      <c r="C2165" s="24">
        <v>0</v>
      </c>
      <c r="D2165" s="33">
        <v>-0.37</v>
      </c>
      <c r="E2165" s="32">
        <v>0</v>
      </c>
      <c r="F2165" s="32">
        <v>0</v>
      </c>
      <c r="G2165" s="23"/>
    </row>
    <row r="2166" spans="1:7" x14ac:dyDescent="0.3">
      <c r="A2166" s="22"/>
      <c r="B2166" s="31" t="s">
        <v>62</v>
      </c>
      <c r="C2166" s="24">
        <v>0</v>
      </c>
      <c r="D2166" s="33">
        <v>-0.37</v>
      </c>
      <c r="E2166" s="32">
        <v>0</v>
      </c>
      <c r="F2166" s="32">
        <v>0</v>
      </c>
      <c r="G2166" s="23"/>
    </row>
    <row r="2167" spans="1:7" x14ac:dyDescent="0.3">
      <c r="A2167" s="22"/>
      <c r="B2167" s="31" t="s">
        <v>65</v>
      </c>
      <c r="C2167" s="24">
        <v>0</v>
      </c>
      <c r="D2167" s="32">
        <v>-0.37</v>
      </c>
      <c r="E2167" s="33">
        <v>0</v>
      </c>
      <c r="F2167" s="32">
        <v>0</v>
      </c>
      <c r="G2167" s="23"/>
    </row>
    <row r="2168" spans="1:7" x14ac:dyDescent="0.3">
      <c r="A2168" s="22"/>
      <c r="B2168" s="31" t="s">
        <v>66</v>
      </c>
      <c r="C2168" s="24">
        <v>0</v>
      </c>
      <c r="D2168" s="32">
        <v>-0.37</v>
      </c>
      <c r="E2168" s="33">
        <v>0</v>
      </c>
      <c r="F2168" s="32">
        <v>0</v>
      </c>
      <c r="G2168" s="23"/>
    </row>
    <row r="2169" spans="1:7" x14ac:dyDescent="0.3">
      <c r="A2169" s="22"/>
      <c r="B2169" s="31" t="s">
        <v>67</v>
      </c>
      <c r="C2169" s="24">
        <v>0</v>
      </c>
      <c r="D2169" s="32">
        <v>-0.37</v>
      </c>
      <c r="E2169" s="32">
        <v>0</v>
      </c>
      <c r="F2169" s="33">
        <v>0</v>
      </c>
      <c r="G2169" s="23"/>
    </row>
    <row r="2170" spans="1:7" x14ac:dyDescent="0.3">
      <c r="A2170" s="22"/>
      <c r="B2170" s="31" t="s">
        <v>68</v>
      </c>
      <c r="C2170" s="24">
        <v>0</v>
      </c>
      <c r="D2170" s="32">
        <v>-0.37</v>
      </c>
      <c r="E2170" s="32">
        <v>0</v>
      </c>
      <c r="F2170" s="33">
        <v>0</v>
      </c>
      <c r="G2170" s="23"/>
    </row>
    <row r="2171" spans="1:7" x14ac:dyDescent="0.3">
      <c r="A2171" s="22">
        <v>272</v>
      </c>
      <c r="B2171" s="31">
        <v>40</v>
      </c>
      <c r="C2171" s="24">
        <v>0</v>
      </c>
      <c r="D2171" s="32">
        <v>-0.38</v>
      </c>
      <c r="E2171" s="32">
        <v>0</v>
      </c>
      <c r="F2171" s="32">
        <v>0</v>
      </c>
      <c r="G2171" s="23"/>
    </row>
    <row r="2172" spans="1:7" x14ac:dyDescent="0.3">
      <c r="A2172" s="22"/>
      <c r="B2172" s="31">
        <v>151</v>
      </c>
      <c r="C2172" s="24">
        <v>0.15</v>
      </c>
      <c r="D2172" s="32">
        <v>-0.38</v>
      </c>
      <c r="E2172" s="32">
        <v>0</v>
      </c>
      <c r="F2172" s="32">
        <v>0</v>
      </c>
      <c r="G2172" s="23"/>
    </row>
    <row r="2173" spans="1:7" x14ac:dyDescent="0.3">
      <c r="A2173" s="22"/>
      <c r="B2173" s="31" t="s">
        <v>61</v>
      </c>
      <c r="C2173" s="24">
        <v>0</v>
      </c>
      <c r="D2173" s="33">
        <v>-0.38</v>
      </c>
      <c r="E2173" s="32">
        <v>0</v>
      </c>
      <c r="F2173" s="32">
        <v>0</v>
      </c>
      <c r="G2173" s="23"/>
    </row>
    <row r="2174" spans="1:7" x14ac:dyDescent="0.3">
      <c r="A2174" s="22"/>
      <c r="B2174" s="31" t="s">
        <v>62</v>
      </c>
      <c r="C2174" s="24">
        <v>0</v>
      </c>
      <c r="D2174" s="33">
        <v>-0.38</v>
      </c>
      <c r="E2174" s="32">
        <v>0</v>
      </c>
      <c r="F2174" s="32">
        <v>0</v>
      </c>
      <c r="G2174" s="23"/>
    </row>
    <row r="2175" spans="1:7" x14ac:dyDescent="0.3">
      <c r="A2175" s="22"/>
      <c r="B2175" s="31" t="s">
        <v>65</v>
      </c>
      <c r="C2175" s="24">
        <v>0</v>
      </c>
      <c r="D2175" s="32">
        <v>-0.38</v>
      </c>
      <c r="E2175" s="33">
        <v>0</v>
      </c>
      <c r="F2175" s="32">
        <v>0</v>
      </c>
      <c r="G2175" s="23"/>
    </row>
    <row r="2176" spans="1:7" x14ac:dyDescent="0.3">
      <c r="A2176" s="22"/>
      <c r="B2176" s="31" t="s">
        <v>66</v>
      </c>
      <c r="C2176" s="24">
        <v>0</v>
      </c>
      <c r="D2176" s="32">
        <v>-0.38</v>
      </c>
      <c r="E2176" s="33">
        <v>0</v>
      </c>
      <c r="F2176" s="32">
        <v>0</v>
      </c>
      <c r="G2176" s="23"/>
    </row>
    <row r="2177" spans="1:7" x14ac:dyDescent="0.3">
      <c r="A2177" s="22"/>
      <c r="B2177" s="31" t="s">
        <v>67</v>
      </c>
      <c r="C2177" s="24">
        <v>0</v>
      </c>
      <c r="D2177" s="32">
        <v>-0.38</v>
      </c>
      <c r="E2177" s="32">
        <v>0</v>
      </c>
      <c r="F2177" s="33">
        <v>0</v>
      </c>
      <c r="G2177" s="23"/>
    </row>
    <row r="2178" spans="1:7" x14ac:dyDescent="0.3">
      <c r="A2178" s="22"/>
      <c r="B2178" s="31" t="s">
        <v>68</v>
      </c>
      <c r="C2178" s="24">
        <v>0</v>
      </c>
      <c r="D2178" s="32">
        <v>-0.38</v>
      </c>
      <c r="E2178" s="32">
        <v>0</v>
      </c>
      <c r="F2178" s="33">
        <v>0</v>
      </c>
      <c r="G2178" s="23"/>
    </row>
    <row r="2179" spans="1:7" x14ac:dyDescent="0.3">
      <c r="A2179" s="22">
        <v>273</v>
      </c>
      <c r="B2179" s="31">
        <v>41</v>
      </c>
      <c r="C2179" s="24">
        <v>0</v>
      </c>
      <c r="D2179" s="32">
        <v>-0.38</v>
      </c>
      <c r="E2179" s="32">
        <v>0</v>
      </c>
      <c r="F2179" s="32">
        <v>0</v>
      </c>
      <c r="G2179" s="23"/>
    </row>
    <row r="2180" spans="1:7" x14ac:dyDescent="0.3">
      <c r="A2180" s="22"/>
      <c r="B2180" s="31">
        <v>152</v>
      </c>
      <c r="C2180" s="24">
        <v>0.15</v>
      </c>
      <c r="D2180" s="32">
        <v>-0.38</v>
      </c>
      <c r="E2180" s="32">
        <v>0</v>
      </c>
      <c r="F2180" s="32">
        <v>0</v>
      </c>
      <c r="G2180" s="23"/>
    </row>
    <row r="2181" spans="1:7" x14ac:dyDescent="0.3">
      <c r="A2181" s="22"/>
      <c r="B2181" s="31" t="s">
        <v>61</v>
      </c>
      <c r="C2181" s="24">
        <v>0</v>
      </c>
      <c r="D2181" s="33">
        <v>-0.38</v>
      </c>
      <c r="E2181" s="32">
        <v>0</v>
      </c>
      <c r="F2181" s="32">
        <v>0</v>
      </c>
      <c r="G2181" s="23"/>
    </row>
    <row r="2182" spans="1:7" x14ac:dyDescent="0.3">
      <c r="A2182" s="22"/>
      <c r="B2182" s="31" t="s">
        <v>62</v>
      </c>
      <c r="C2182" s="24">
        <v>0</v>
      </c>
      <c r="D2182" s="33">
        <v>-0.38</v>
      </c>
      <c r="E2182" s="32">
        <v>0</v>
      </c>
      <c r="F2182" s="32">
        <v>0</v>
      </c>
      <c r="G2182" s="23"/>
    </row>
    <row r="2183" spans="1:7" x14ac:dyDescent="0.3">
      <c r="A2183" s="22"/>
      <c r="B2183" s="31" t="s">
        <v>65</v>
      </c>
      <c r="C2183" s="24">
        <v>0</v>
      </c>
      <c r="D2183" s="32">
        <v>-0.38</v>
      </c>
      <c r="E2183" s="33">
        <v>0</v>
      </c>
      <c r="F2183" s="32">
        <v>0</v>
      </c>
      <c r="G2183" s="23"/>
    </row>
    <row r="2184" spans="1:7" x14ac:dyDescent="0.3">
      <c r="A2184" s="22"/>
      <c r="B2184" s="31" t="s">
        <v>66</v>
      </c>
      <c r="C2184" s="24">
        <v>0</v>
      </c>
      <c r="D2184" s="32">
        <v>-0.38</v>
      </c>
      <c r="E2184" s="33">
        <v>0</v>
      </c>
      <c r="F2184" s="32">
        <v>0</v>
      </c>
      <c r="G2184" s="23"/>
    </row>
    <row r="2185" spans="1:7" x14ac:dyDescent="0.3">
      <c r="A2185" s="22"/>
      <c r="B2185" s="31" t="s">
        <v>67</v>
      </c>
      <c r="C2185" s="24">
        <v>0</v>
      </c>
      <c r="D2185" s="32">
        <v>-0.38</v>
      </c>
      <c r="E2185" s="32">
        <v>0</v>
      </c>
      <c r="F2185" s="33">
        <v>0</v>
      </c>
      <c r="G2185" s="23"/>
    </row>
    <row r="2186" spans="1:7" x14ac:dyDescent="0.3">
      <c r="A2186" s="22"/>
      <c r="B2186" s="31" t="s">
        <v>68</v>
      </c>
      <c r="C2186" s="24">
        <v>0</v>
      </c>
      <c r="D2186" s="32">
        <v>-0.38</v>
      </c>
      <c r="E2186" s="32">
        <v>0</v>
      </c>
      <c r="F2186" s="33">
        <v>0</v>
      </c>
      <c r="G2186" s="23"/>
    </row>
    <row r="2187" spans="1:7" x14ac:dyDescent="0.3">
      <c r="A2187" s="22">
        <v>274</v>
      </c>
      <c r="B2187" s="31">
        <v>42</v>
      </c>
      <c r="C2187" s="24">
        <v>0</v>
      </c>
      <c r="D2187" s="32">
        <v>-0.39</v>
      </c>
      <c r="E2187" s="32">
        <v>0</v>
      </c>
      <c r="F2187" s="32">
        <v>0</v>
      </c>
      <c r="G2187" s="23"/>
    </row>
    <row r="2188" spans="1:7" x14ac:dyDescent="0.3">
      <c r="A2188" s="22"/>
      <c r="B2188" s="31">
        <v>153</v>
      </c>
      <c r="C2188" s="24">
        <v>0.15</v>
      </c>
      <c r="D2188" s="32">
        <v>-0.39</v>
      </c>
      <c r="E2188" s="32">
        <v>0</v>
      </c>
      <c r="F2188" s="32">
        <v>0</v>
      </c>
      <c r="G2188" s="23"/>
    </row>
    <row r="2189" spans="1:7" x14ac:dyDescent="0.3">
      <c r="A2189" s="22"/>
      <c r="B2189" s="31" t="s">
        <v>61</v>
      </c>
      <c r="C2189" s="24">
        <v>0</v>
      </c>
      <c r="D2189" s="33">
        <v>-0.39</v>
      </c>
      <c r="E2189" s="32">
        <v>0</v>
      </c>
      <c r="F2189" s="32">
        <v>0</v>
      </c>
      <c r="G2189" s="23"/>
    </row>
    <row r="2190" spans="1:7" x14ac:dyDescent="0.3">
      <c r="A2190" s="22"/>
      <c r="B2190" s="31" t="s">
        <v>62</v>
      </c>
      <c r="C2190" s="24">
        <v>0</v>
      </c>
      <c r="D2190" s="33">
        <v>-0.39</v>
      </c>
      <c r="E2190" s="32">
        <v>0</v>
      </c>
      <c r="F2190" s="32">
        <v>0</v>
      </c>
      <c r="G2190" s="23"/>
    </row>
    <row r="2191" spans="1:7" x14ac:dyDescent="0.3">
      <c r="A2191" s="22"/>
      <c r="B2191" s="31" t="s">
        <v>65</v>
      </c>
      <c r="C2191" s="24">
        <v>0</v>
      </c>
      <c r="D2191" s="32">
        <v>-0.39</v>
      </c>
      <c r="E2191" s="33">
        <v>0</v>
      </c>
      <c r="F2191" s="32">
        <v>0</v>
      </c>
      <c r="G2191" s="23"/>
    </row>
    <row r="2192" spans="1:7" x14ac:dyDescent="0.3">
      <c r="A2192" s="22"/>
      <c r="B2192" s="31" t="s">
        <v>66</v>
      </c>
      <c r="C2192" s="24">
        <v>0</v>
      </c>
      <c r="D2192" s="32">
        <v>-0.39</v>
      </c>
      <c r="E2192" s="33">
        <v>0</v>
      </c>
      <c r="F2192" s="32">
        <v>0</v>
      </c>
      <c r="G2192" s="23"/>
    </row>
    <row r="2193" spans="1:7" x14ac:dyDescent="0.3">
      <c r="A2193" s="22"/>
      <c r="B2193" s="31" t="s">
        <v>67</v>
      </c>
      <c r="C2193" s="24">
        <v>0</v>
      </c>
      <c r="D2193" s="32">
        <v>-0.39</v>
      </c>
      <c r="E2193" s="32">
        <v>0</v>
      </c>
      <c r="F2193" s="33">
        <v>0</v>
      </c>
      <c r="G2193" s="23"/>
    </row>
    <row r="2194" spans="1:7" x14ac:dyDescent="0.3">
      <c r="A2194" s="22"/>
      <c r="B2194" s="31" t="s">
        <v>68</v>
      </c>
      <c r="C2194" s="24">
        <v>0</v>
      </c>
      <c r="D2194" s="32">
        <v>-0.39</v>
      </c>
      <c r="E2194" s="32">
        <v>0</v>
      </c>
      <c r="F2194" s="33">
        <v>0</v>
      </c>
      <c r="G2194" s="23"/>
    </row>
    <row r="2195" spans="1:7" x14ac:dyDescent="0.3">
      <c r="A2195" s="22">
        <v>275</v>
      </c>
      <c r="B2195" s="31">
        <v>43</v>
      </c>
      <c r="C2195" s="24">
        <v>0</v>
      </c>
      <c r="D2195" s="32">
        <v>-0.39</v>
      </c>
      <c r="E2195" s="32">
        <v>0</v>
      </c>
      <c r="F2195" s="32">
        <v>0</v>
      </c>
      <c r="G2195" s="23"/>
    </row>
    <row r="2196" spans="1:7" x14ac:dyDescent="0.3">
      <c r="A2196" s="22"/>
      <c r="B2196" s="31">
        <v>154</v>
      </c>
      <c r="C2196" s="24">
        <v>0.15</v>
      </c>
      <c r="D2196" s="32">
        <v>-0.39</v>
      </c>
      <c r="E2196" s="32">
        <v>0</v>
      </c>
      <c r="F2196" s="32">
        <v>0</v>
      </c>
      <c r="G2196" s="23"/>
    </row>
    <row r="2197" spans="1:7" x14ac:dyDescent="0.3">
      <c r="A2197" s="22"/>
      <c r="B2197" s="31" t="s">
        <v>61</v>
      </c>
      <c r="C2197" s="24">
        <v>0</v>
      </c>
      <c r="D2197" s="33">
        <v>-0.39</v>
      </c>
      <c r="E2197" s="32">
        <v>0</v>
      </c>
      <c r="F2197" s="32">
        <v>0</v>
      </c>
      <c r="G2197" s="23"/>
    </row>
    <row r="2198" spans="1:7" x14ac:dyDescent="0.3">
      <c r="A2198" s="22"/>
      <c r="B2198" s="31" t="s">
        <v>62</v>
      </c>
      <c r="C2198" s="24">
        <v>0</v>
      </c>
      <c r="D2198" s="33">
        <v>-0.39</v>
      </c>
      <c r="E2198" s="32">
        <v>0</v>
      </c>
      <c r="F2198" s="32">
        <v>0</v>
      </c>
      <c r="G2198" s="23"/>
    </row>
    <row r="2199" spans="1:7" x14ac:dyDescent="0.3">
      <c r="A2199" s="22"/>
      <c r="B2199" s="31" t="s">
        <v>65</v>
      </c>
      <c r="C2199" s="24">
        <v>0</v>
      </c>
      <c r="D2199" s="32">
        <v>-0.39</v>
      </c>
      <c r="E2199" s="33">
        <v>0</v>
      </c>
      <c r="F2199" s="32">
        <v>0</v>
      </c>
      <c r="G2199" s="23"/>
    </row>
    <row r="2200" spans="1:7" x14ac:dyDescent="0.3">
      <c r="A2200" s="22"/>
      <c r="B2200" s="31" t="s">
        <v>66</v>
      </c>
      <c r="C2200" s="24">
        <v>0</v>
      </c>
      <c r="D2200" s="32">
        <v>-0.39</v>
      </c>
      <c r="E2200" s="33">
        <v>0</v>
      </c>
      <c r="F2200" s="32">
        <v>0</v>
      </c>
      <c r="G2200" s="23"/>
    </row>
    <row r="2201" spans="1:7" x14ac:dyDescent="0.3">
      <c r="A2201" s="22"/>
      <c r="B2201" s="31" t="s">
        <v>67</v>
      </c>
      <c r="C2201" s="24">
        <v>0</v>
      </c>
      <c r="D2201" s="32">
        <v>-0.39</v>
      </c>
      <c r="E2201" s="32">
        <v>0</v>
      </c>
      <c r="F2201" s="33">
        <v>0</v>
      </c>
      <c r="G2201" s="23"/>
    </row>
    <row r="2202" spans="1:7" x14ac:dyDescent="0.3">
      <c r="A2202" s="22"/>
      <c r="B2202" s="31" t="s">
        <v>68</v>
      </c>
      <c r="C2202" s="24">
        <v>0</v>
      </c>
      <c r="D2202" s="32">
        <v>-0.39</v>
      </c>
      <c r="E2202" s="32">
        <v>0</v>
      </c>
      <c r="F2202" s="33">
        <v>0</v>
      </c>
      <c r="G2202" s="23"/>
    </row>
    <row r="2203" spans="1:7" x14ac:dyDescent="0.3">
      <c r="A2203" s="22">
        <v>276</v>
      </c>
      <c r="B2203" s="31">
        <v>44</v>
      </c>
      <c r="C2203" s="24">
        <v>0</v>
      </c>
      <c r="D2203" s="32">
        <v>-0.39</v>
      </c>
      <c r="E2203" s="32">
        <v>0</v>
      </c>
      <c r="F2203" s="32">
        <v>0</v>
      </c>
      <c r="G2203" s="23"/>
    </row>
    <row r="2204" spans="1:7" x14ac:dyDescent="0.3">
      <c r="A2204" s="22"/>
      <c r="B2204" s="31">
        <v>155</v>
      </c>
      <c r="C2204" s="24">
        <v>0.15</v>
      </c>
      <c r="D2204" s="32">
        <v>-0.39</v>
      </c>
      <c r="E2204" s="32">
        <v>0</v>
      </c>
      <c r="F2204" s="32">
        <v>0</v>
      </c>
      <c r="G2204" s="23"/>
    </row>
    <row r="2205" spans="1:7" x14ac:dyDescent="0.3">
      <c r="A2205" s="22"/>
      <c r="B2205" s="31" t="s">
        <v>61</v>
      </c>
      <c r="C2205" s="24">
        <v>0</v>
      </c>
      <c r="D2205" s="33">
        <v>-0.39</v>
      </c>
      <c r="E2205" s="32">
        <v>0</v>
      </c>
      <c r="F2205" s="32">
        <v>0</v>
      </c>
      <c r="G2205" s="23"/>
    </row>
    <row r="2206" spans="1:7" x14ac:dyDescent="0.3">
      <c r="A2206" s="22"/>
      <c r="B2206" s="31" t="s">
        <v>62</v>
      </c>
      <c r="C2206" s="24">
        <v>0</v>
      </c>
      <c r="D2206" s="33">
        <v>-0.39</v>
      </c>
      <c r="E2206" s="32">
        <v>0</v>
      </c>
      <c r="F2206" s="32">
        <v>0</v>
      </c>
      <c r="G2206" s="23"/>
    </row>
    <row r="2207" spans="1:7" x14ac:dyDescent="0.3">
      <c r="A2207" s="22"/>
      <c r="B2207" s="31" t="s">
        <v>65</v>
      </c>
      <c r="C2207" s="24">
        <v>0</v>
      </c>
      <c r="D2207" s="32">
        <v>-0.39</v>
      </c>
      <c r="E2207" s="33">
        <v>0</v>
      </c>
      <c r="F2207" s="32">
        <v>0</v>
      </c>
      <c r="G2207" s="23"/>
    </row>
    <row r="2208" spans="1:7" x14ac:dyDescent="0.3">
      <c r="A2208" s="22"/>
      <c r="B2208" s="31" t="s">
        <v>66</v>
      </c>
      <c r="C2208" s="24">
        <v>0</v>
      </c>
      <c r="D2208" s="32">
        <v>-0.39</v>
      </c>
      <c r="E2208" s="33">
        <v>0</v>
      </c>
      <c r="F2208" s="32">
        <v>0</v>
      </c>
      <c r="G2208" s="23"/>
    </row>
    <row r="2209" spans="1:7" x14ac:dyDescent="0.3">
      <c r="A2209" s="22"/>
      <c r="B2209" s="31" t="s">
        <v>67</v>
      </c>
      <c r="C2209" s="24">
        <v>0</v>
      </c>
      <c r="D2209" s="32">
        <v>-0.39</v>
      </c>
      <c r="E2209" s="32">
        <v>0</v>
      </c>
      <c r="F2209" s="33">
        <v>0</v>
      </c>
      <c r="G2209" s="23"/>
    </row>
    <row r="2210" spans="1:7" x14ac:dyDescent="0.3">
      <c r="A2210" s="22"/>
      <c r="B2210" s="31" t="s">
        <v>68</v>
      </c>
      <c r="C2210" s="24">
        <v>0</v>
      </c>
      <c r="D2210" s="32">
        <v>-0.39</v>
      </c>
      <c r="E2210" s="32">
        <v>0</v>
      </c>
      <c r="F2210" s="33">
        <v>0</v>
      </c>
      <c r="G2210" s="23"/>
    </row>
    <row r="2211" spans="1:7" x14ac:dyDescent="0.3">
      <c r="A2211" s="22">
        <v>277</v>
      </c>
      <c r="B2211" s="31">
        <v>45</v>
      </c>
      <c r="C2211" s="24">
        <v>0</v>
      </c>
      <c r="D2211" s="32">
        <v>-0.4</v>
      </c>
      <c r="E2211" s="32">
        <v>0</v>
      </c>
      <c r="F2211" s="32">
        <v>0</v>
      </c>
      <c r="G2211" s="23"/>
    </row>
    <row r="2212" spans="1:7" x14ac:dyDescent="0.3">
      <c r="A2212" s="22"/>
      <c r="B2212" s="31">
        <v>156</v>
      </c>
      <c r="C2212" s="24">
        <v>0.15</v>
      </c>
      <c r="D2212" s="32">
        <v>-0.4</v>
      </c>
      <c r="E2212" s="32">
        <v>0</v>
      </c>
      <c r="F2212" s="32">
        <v>0</v>
      </c>
      <c r="G2212" s="23"/>
    </row>
    <row r="2213" spans="1:7" x14ac:dyDescent="0.3">
      <c r="A2213" s="22"/>
      <c r="B2213" s="31" t="s">
        <v>61</v>
      </c>
      <c r="C2213" s="24">
        <v>0</v>
      </c>
      <c r="D2213" s="33">
        <v>-0.4</v>
      </c>
      <c r="E2213" s="32">
        <v>0</v>
      </c>
      <c r="F2213" s="32">
        <v>0</v>
      </c>
      <c r="G2213" s="23"/>
    </row>
    <row r="2214" spans="1:7" x14ac:dyDescent="0.3">
      <c r="A2214" s="22"/>
      <c r="B2214" s="31" t="s">
        <v>62</v>
      </c>
      <c r="C2214" s="24">
        <v>0</v>
      </c>
      <c r="D2214" s="33">
        <v>-0.4</v>
      </c>
      <c r="E2214" s="32">
        <v>0</v>
      </c>
      <c r="F2214" s="32">
        <v>0</v>
      </c>
      <c r="G2214" s="23"/>
    </row>
    <row r="2215" spans="1:7" x14ac:dyDescent="0.3">
      <c r="A2215" s="22"/>
      <c r="B2215" s="31" t="s">
        <v>65</v>
      </c>
      <c r="C2215" s="24">
        <v>0</v>
      </c>
      <c r="D2215" s="32">
        <v>-0.4</v>
      </c>
      <c r="E2215" s="33">
        <v>0</v>
      </c>
      <c r="F2215" s="32">
        <v>0</v>
      </c>
      <c r="G2215" s="23"/>
    </row>
    <row r="2216" spans="1:7" x14ac:dyDescent="0.3">
      <c r="A2216" s="22"/>
      <c r="B2216" s="31" t="s">
        <v>66</v>
      </c>
      <c r="C2216" s="24">
        <v>0</v>
      </c>
      <c r="D2216" s="32">
        <v>-0.4</v>
      </c>
      <c r="E2216" s="33">
        <v>0</v>
      </c>
      <c r="F2216" s="32">
        <v>0</v>
      </c>
      <c r="G2216" s="23"/>
    </row>
    <row r="2217" spans="1:7" x14ac:dyDescent="0.3">
      <c r="A2217" s="22"/>
      <c r="B2217" s="31" t="s">
        <v>67</v>
      </c>
      <c r="C2217" s="24">
        <v>0</v>
      </c>
      <c r="D2217" s="32">
        <v>-0.4</v>
      </c>
      <c r="E2217" s="32">
        <v>0</v>
      </c>
      <c r="F2217" s="33">
        <v>0</v>
      </c>
      <c r="G2217" s="23"/>
    </row>
    <row r="2218" spans="1:7" x14ac:dyDescent="0.3">
      <c r="A2218" s="22"/>
      <c r="B2218" s="31" t="s">
        <v>68</v>
      </c>
      <c r="C2218" s="24">
        <v>0</v>
      </c>
      <c r="D2218" s="32">
        <v>-0.4</v>
      </c>
      <c r="E2218" s="32">
        <v>0</v>
      </c>
      <c r="F2218" s="33">
        <v>0</v>
      </c>
      <c r="G2218" s="23"/>
    </row>
    <row r="2219" spans="1:7" x14ac:dyDescent="0.3">
      <c r="A2219" s="22">
        <v>278</v>
      </c>
      <c r="B2219" s="31">
        <v>46</v>
      </c>
      <c r="C2219" s="24">
        <v>0</v>
      </c>
      <c r="D2219" s="32">
        <v>-0.4</v>
      </c>
      <c r="E2219" s="32">
        <v>0</v>
      </c>
      <c r="F2219" s="32">
        <v>0</v>
      </c>
      <c r="G2219" s="23"/>
    </row>
    <row r="2220" spans="1:7" x14ac:dyDescent="0.3">
      <c r="A2220" s="22"/>
      <c r="B2220" s="31">
        <v>157</v>
      </c>
      <c r="C2220" s="24">
        <v>0.15</v>
      </c>
      <c r="D2220" s="32">
        <v>-0.4</v>
      </c>
      <c r="E2220" s="32">
        <v>0</v>
      </c>
      <c r="F2220" s="32">
        <v>0</v>
      </c>
      <c r="G2220" s="23"/>
    </row>
    <row r="2221" spans="1:7" x14ac:dyDescent="0.3">
      <c r="A2221" s="22"/>
      <c r="B2221" s="31" t="s">
        <v>61</v>
      </c>
      <c r="C2221" s="24">
        <v>0</v>
      </c>
      <c r="D2221" s="33">
        <v>-0.4</v>
      </c>
      <c r="E2221" s="32">
        <v>0</v>
      </c>
      <c r="F2221" s="32">
        <v>0</v>
      </c>
      <c r="G2221" s="23"/>
    </row>
    <row r="2222" spans="1:7" x14ac:dyDescent="0.3">
      <c r="A2222" s="22"/>
      <c r="B2222" s="31" t="s">
        <v>62</v>
      </c>
      <c r="C2222" s="24">
        <v>0</v>
      </c>
      <c r="D2222" s="33">
        <v>-0.4</v>
      </c>
      <c r="E2222" s="32">
        <v>0</v>
      </c>
      <c r="F2222" s="32">
        <v>0</v>
      </c>
      <c r="G2222" s="23"/>
    </row>
    <row r="2223" spans="1:7" x14ac:dyDescent="0.3">
      <c r="A2223" s="22"/>
      <c r="B2223" s="31" t="s">
        <v>65</v>
      </c>
      <c r="C2223" s="24">
        <v>0</v>
      </c>
      <c r="D2223" s="32">
        <v>-0.4</v>
      </c>
      <c r="E2223" s="33">
        <v>0</v>
      </c>
      <c r="F2223" s="32">
        <v>0</v>
      </c>
      <c r="G2223" s="23"/>
    </row>
    <row r="2224" spans="1:7" x14ac:dyDescent="0.3">
      <c r="A2224" s="22"/>
      <c r="B2224" s="31" t="s">
        <v>66</v>
      </c>
      <c r="C2224" s="24">
        <v>0</v>
      </c>
      <c r="D2224" s="32">
        <v>-0.4</v>
      </c>
      <c r="E2224" s="33">
        <v>0</v>
      </c>
      <c r="F2224" s="32">
        <v>0</v>
      </c>
      <c r="G2224" s="23"/>
    </row>
    <row r="2225" spans="1:7" x14ac:dyDescent="0.3">
      <c r="A2225" s="22"/>
      <c r="B2225" s="31" t="s">
        <v>67</v>
      </c>
      <c r="C2225" s="24">
        <v>0</v>
      </c>
      <c r="D2225" s="32">
        <v>-0.4</v>
      </c>
      <c r="E2225" s="32">
        <v>0</v>
      </c>
      <c r="F2225" s="33">
        <v>0</v>
      </c>
      <c r="G2225" s="23"/>
    </row>
    <row r="2226" spans="1:7" x14ac:dyDescent="0.3">
      <c r="A2226" s="22"/>
      <c r="B2226" s="31" t="s">
        <v>68</v>
      </c>
      <c r="C2226" s="24">
        <v>0</v>
      </c>
      <c r="D2226" s="32">
        <v>-0.4</v>
      </c>
      <c r="E2226" s="32">
        <v>0</v>
      </c>
      <c r="F2226" s="33">
        <v>0</v>
      </c>
      <c r="G2226" s="23"/>
    </row>
    <row r="2227" spans="1:7" x14ac:dyDescent="0.3">
      <c r="A2227" s="22">
        <v>279</v>
      </c>
      <c r="B2227" s="31">
        <v>47</v>
      </c>
      <c r="C2227" s="24">
        <v>0</v>
      </c>
      <c r="D2227" s="32">
        <v>-0.4</v>
      </c>
      <c r="E2227" s="32">
        <v>0</v>
      </c>
      <c r="F2227" s="32">
        <v>0</v>
      </c>
      <c r="G2227" s="23"/>
    </row>
    <row r="2228" spans="1:7" x14ac:dyDescent="0.3">
      <c r="A2228" s="22"/>
      <c r="B2228" s="31">
        <v>158</v>
      </c>
      <c r="C2228" s="24">
        <v>0.15</v>
      </c>
      <c r="D2228" s="32">
        <v>-0.4</v>
      </c>
      <c r="E2228" s="32">
        <v>0</v>
      </c>
      <c r="F2228" s="32">
        <v>0</v>
      </c>
      <c r="G2228" s="23"/>
    </row>
    <row r="2229" spans="1:7" x14ac:dyDescent="0.3">
      <c r="A2229" s="22"/>
      <c r="B2229" s="31" t="s">
        <v>61</v>
      </c>
      <c r="C2229" s="24">
        <v>0</v>
      </c>
      <c r="D2229" s="33">
        <v>-0.4</v>
      </c>
      <c r="E2229" s="32">
        <v>0</v>
      </c>
      <c r="F2229" s="32">
        <v>0</v>
      </c>
      <c r="G2229" s="23"/>
    </row>
    <row r="2230" spans="1:7" x14ac:dyDescent="0.3">
      <c r="A2230" s="22"/>
      <c r="B2230" s="31" t="s">
        <v>62</v>
      </c>
      <c r="C2230" s="24">
        <v>0</v>
      </c>
      <c r="D2230" s="33">
        <v>-0.4</v>
      </c>
      <c r="E2230" s="32">
        <v>0</v>
      </c>
      <c r="F2230" s="32">
        <v>0</v>
      </c>
      <c r="G2230" s="23"/>
    </row>
    <row r="2231" spans="1:7" x14ac:dyDescent="0.3">
      <c r="A2231" s="22"/>
      <c r="B2231" s="31" t="s">
        <v>65</v>
      </c>
      <c r="C2231" s="24">
        <v>0</v>
      </c>
      <c r="D2231" s="32">
        <v>-0.4</v>
      </c>
      <c r="E2231" s="33">
        <v>0</v>
      </c>
      <c r="F2231" s="32">
        <v>0</v>
      </c>
      <c r="G2231" s="23"/>
    </row>
    <row r="2232" spans="1:7" x14ac:dyDescent="0.3">
      <c r="A2232" s="22"/>
      <c r="B2232" s="31" t="s">
        <v>66</v>
      </c>
      <c r="C2232" s="24">
        <v>0</v>
      </c>
      <c r="D2232" s="32">
        <v>-0.4</v>
      </c>
      <c r="E2232" s="33">
        <v>0</v>
      </c>
      <c r="F2232" s="32">
        <v>0</v>
      </c>
      <c r="G2232" s="23"/>
    </row>
    <row r="2233" spans="1:7" x14ac:dyDescent="0.3">
      <c r="A2233" s="22"/>
      <c r="B2233" s="31" t="s">
        <v>67</v>
      </c>
      <c r="C2233" s="24">
        <v>0</v>
      </c>
      <c r="D2233" s="32">
        <v>-0.4</v>
      </c>
      <c r="E2233" s="32">
        <v>0</v>
      </c>
      <c r="F2233" s="33">
        <v>0</v>
      </c>
      <c r="G2233" s="23"/>
    </row>
    <row r="2234" spans="1:7" x14ac:dyDescent="0.3">
      <c r="A2234" s="22"/>
      <c r="B2234" s="31" t="s">
        <v>68</v>
      </c>
      <c r="C2234" s="24">
        <v>0</v>
      </c>
      <c r="D2234" s="32">
        <v>-0.4</v>
      </c>
      <c r="E2234" s="32">
        <v>0</v>
      </c>
      <c r="F2234" s="33">
        <v>0</v>
      </c>
      <c r="G2234" s="23"/>
    </row>
    <row r="2235" spans="1:7" x14ac:dyDescent="0.3">
      <c r="A2235" s="22">
        <v>280</v>
      </c>
      <c r="B2235" s="31">
        <v>48</v>
      </c>
      <c r="C2235" s="24">
        <v>0</v>
      </c>
      <c r="D2235" s="32">
        <v>-0.4</v>
      </c>
      <c r="E2235" s="32">
        <v>0</v>
      </c>
      <c r="F2235" s="32">
        <v>0</v>
      </c>
      <c r="G2235" s="23"/>
    </row>
    <row r="2236" spans="1:7" x14ac:dyDescent="0.3">
      <c r="A2236" s="22"/>
      <c r="B2236" s="31">
        <v>159</v>
      </c>
      <c r="C2236" s="24">
        <v>0.15</v>
      </c>
      <c r="D2236" s="32">
        <v>-0.4</v>
      </c>
      <c r="E2236" s="32">
        <v>0</v>
      </c>
      <c r="F2236" s="32">
        <v>0</v>
      </c>
      <c r="G2236" s="23"/>
    </row>
    <row r="2237" spans="1:7" x14ac:dyDescent="0.3">
      <c r="A2237" s="22"/>
      <c r="B2237" s="31" t="s">
        <v>61</v>
      </c>
      <c r="C2237" s="24">
        <v>0</v>
      </c>
      <c r="D2237" s="33">
        <v>-0.4</v>
      </c>
      <c r="E2237" s="32">
        <v>0</v>
      </c>
      <c r="F2237" s="32">
        <v>0</v>
      </c>
      <c r="G2237" s="23"/>
    </row>
    <row r="2238" spans="1:7" x14ac:dyDescent="0.3">
      <c r="A2238" s="22"/>
      <c r="B2238" s="31" t="s">
        <v>62</v>
      </c>
      <c r="C2238" s="24">
        <v>0</v>
      </c>
      <c r="D2238" s="33">
        <v>-0.4</v>
      </c>
      <c r="E2238" s="32">
        <v>0</v>
      </c>
      <c r="F2238" s="32">
        <v>0</v>
      </c>
      <c r="G2238" s="23"/>
    </row>
    <row r="2239" spans="1:7" x14ac:dyDescent="0.3">
      <c r="A2239" s="22"/>
      <c r="B2239" s="31" t="s">
        <v>65</v>
      </c>
      <c r="C2239" s="24">
        <v>0</v>
      </c>
      <c r="D2239" s="32">
        <v>-0.4</v>
      </c>
      <c r="E2239" s="33">
        <v>0</v>
      </c>
      <c r="F2239" s="32">
        <v>0</v>
      </c>
      <c r="G2239" s="23"/>
    </row>
    <row r="2240" spans="1:7" x14ac:dyDescent="0.3">
      <c r="A2240" s="22"/>
      <c r="B2240" s="31" t="s">
        <v>66</v>
      </c>
      <c r="C2240" s="24">
        <v>0</v>
      </c>
      <c r="D2240" s="32">
        <v>-0.4</v>
      </c>
      <c r="E2240" s="33">
        <v>0</v>
      </c>
      <c r="F2240" s="32">
        <v>0</v>
      </c>
      <c r="G2240" s="23"/>
    </row>
    <row r="2241" spans="1:7" x14ac:dyDescent="0.3">
      <c r="A2241" s="22"/>
      <c r="B2241" s="31" t="s">
        <v>67</v>
      </c>
      <c r="C2241" s="24">
        <v>0</v>
      </c>
      <c r="D2241" s="32">
        <v>-0.4</v>
      </c>
      <c r="E2241" s="32">
        <v>0</v>
      </c>
      <c r="F2241" s="33">
        <v>0</v>
      </c>
      <c r="G2241" s="23"/>
    </row>
    <row r="2242" spans="1:7" x14ac:dyDescent="0.3">
      <c r="A2242" s="22"/>
      <c r="B2242" s="31" t="s">
        <v>68</v>
      </c>
      <c r="C2242" s="24">
        <v>0</v>
      </c>
      <c r="D2242" s="32">
        <v>-0.4</v>
      </c>
      <c r="E2242" s="32">
        <v>0</v>
      </c>
      <c r="F2242" s="33">
        <v>0</v>
      </c>
      <c r="G2242" s="23"/>
    </row>
    <row r="2243" spans="1:7" x14ac:dyDescent="0.3">
      <c r="A2243" s="22">
        <v>281</v>
      </c>
      <c r="B2243" s="31">
        <v>49</v>
      </c>
      <c r="C2243" s="24">
        <v>0</v>
      </c>
      <c r="D2243" s="32">
        <v>-0.4</v>
      </c>
      <c r="E2243" s="32">
        <v>0</v>
      </c>
      <c r="F2243" s="32">
        <v>0</v>
      </c>
      <c r="G2243" s="23"/>
    </row>
    <row r="2244" spans="1:7" x14ac:dyDescent="0.3">
      <c r="A2244" s="22"/>
      <c r="B2244" s="31">
        <v>160</v>
      </c>
      <c r="C2244" s="24">
        <v>0.15</v>
      </c>
      <c r="D2244" s="32">
        <v>-0.4</v>
      </c>
      <c r="E2244" s="32">
        <v>0</v>
      </c>
      <c r="F2244" s="32">
        <v>0</v>
      </c>
      <c r="G2244" s="23"/>
    </row>
    <row r="2245" spans="1:7" x14ac:dyDescent="0.3">
      <c r="A2245" s="22"/>
      <c r="B2245" s="31" t="s">
        <v>61</v>
      </c>
      <c r="C2245" s="24">
        <v>0</v>
      </c>
      <c r="D2245" s="33">
        <v>-0.4</v>
      </c>
      <c r="E2245" s="32">
        <v>0</v>
      </c>
      <c r="F2245" s="32">
        <v>0</v>
      </c>
      <c r="G2245" s="23"/>
    </row>
    <row r="2246" spans="1:7" x14ac:dyDescent="0.3">
      <c r="A2246" s="22"/>
      <c r="B2246" s="31" t="s">
        <v>62</v>
      </c>
      <c r="C2246" s="24">
        <v>0</v>
      </c>
      <c r="D2246" s="33">
        <v>-0.4</v>
      </c>
      <c r="E2246" s="32">
        <v>0</v>
      </c>
      <c r="F2246" s="32">
        <v>0</v>
      </c>
      <c r="G2246" s="23"/>
    </row>
    <row r="2247" spans="1:7" x14ac:dyDescent="0.3">
      <c r="A2247" s="22"/>
      <c r="B2247" s="31" t="s">
        <v>65</v>
      </c>
      <c r="C2247" s="24">
        <v>0</v>
      </c>
      <c r="D2247" s="32">
        <v>-0.4</v>
      </c>
      <c r="E2247" s="33">
        <v>0</v>
      </c>
      <c r="F2247" s="32">
        <v>0</v>
      </c>
      <c r="G2247" s="23"/>
    </row>
    <row r="2248" spans="1:7" x14ac:dyDescent="0.3">
      <c r="A2248" s="22"/>
      <c r="B2248" s="31" t="s">
        <v>66</v>
      </c>
      <c r="C2248" s="24">
        <v>0</v>
      </c>
      <c r="D2248" s="32">
        <v>-0.4</v>
      </c>
      <c r="E2248" s="33">
        <v>0</v>
      </c>
      <c r="F2248" s="32">
        <v>0</v>
      </c>
      <c r="G2248" s="23"/>
    </row>
    <row r="2249" spans="1:7" x14ac:dyDescent="0.3">
      <c r="A2249" s="22"/>
      <c r="B2249" s="31" t="s">
        <v>67</v>
      </c>
      <c r="C2249" s="24">
        <v>0</v>
      </c>
      <c r="D2249" s="32">
        <v>-0.4</v>
      </c>
      <c r="E2249" s="32">
        <v>0</v>
      </c>
      <c r="F2249" s="33">
        <v>0</v>
      </c>
      <c r="G2249" s="23"/>
    </row>
    <row r="2250" spans="1:7" x14ac:dyDescent="0.3">
      <c r="A2250" s="22"/>
      <c r="B2250" s="31" t="s">
        <v>68</v>
      </c>
      <c r="C2250" s="24">
        <v>0</v>
      </c>
      <c r="D2250" s="32">
        <v>-0.4</v>
      </c>
      <c r="E2250" s="32">
        <v>0</v>
      </c>
      <c r="F2250" s="33">
        <v>0</v>
      </c>
      <c r="G2250" s="23"/>
    </row>
    <row r="2251" spans="1:7" x14ac:dyDescent="0.3">
      <c r="A2251" s="22">
        <v>282</v>
      </c>
      <c r="B2251" s="31">
        <v>50</v>
      </c>
      <c r="C2251" s="24">
        <v>0</v>
      </c>
      <c r="D2251" s="32">
        <v>-0.4</v>
      </c>
      <c r="E2251" s="32">
        <v>0</v>
      </c>
      <c r="F2251" s="32">
        <v>0</v>
      </c>
      <c r="G2251" s="23"/>
    </row>
    <row r="2252" spans="1:7" x14ac:dyDescent="0.3">
      <c r="A2252" s="22"/>
      <c r="B2252" s="31">
        <v>161</v>
      </c>
      <c r="C2252" s="24">
        <v>0.15</v>
      </c>
      <c r="D2252" s="32">
        <v>-0.4</v>
      </c>
      <c r="E2252" s="32">
        <v>0</v>
      </c>
      <c r="F2252" s="32">
        <v>0</v>
      </c>
      <c r="G2252" s="23"/>
    </row>
    <row r="2253" spans="1:7" x14ac:dyDescent="0.3">
      <c r="A2253" s="22"/>
      <c r="B2253" s="31" t="s">
        <v>61</v>
      </c>
      <c r="C2253" s="24">
        <v>0</v>
      </c>
      <c r="D2253" s="33">
        <v>-0.4</v>
      </c>
      <c r="E2253" s="32">
        <v>0</v>
      </c>
      <c r="F2253" s="32">
        <v>0</v>
      </c>
      <c r="G2253" s="23"/>
    </row>
    <row r="2254" spans="1:7" x14ac:dyDescent="0.3">
      <c r="A2254" s="22"/>
      <c r="B2254" s="31" t="s">
        <v>62</v>
      </c>
      <c r="C2254" s="24">
        <v>0</v>
      </c>
      <c r="D2254" s="33">
        <v>-0.4</v>
      </c>
      <c r="E2254" s="32">
        <v>0</v>
      </c>
      <c r="F2254" s="32">
        <v>0</v>
      </c>
      <c r="G2254" s="23"/>
    </row>
    <row r="2255" spans="1:7" x14ac:dyDescent="0.3">
      <c r="A2255" s="22"/>
      <c r="B2255" s="31" t="s">
        <v>65</v>
      </c>
      <c r="C2255" s="24">
        <v>0</v>
      </c>
      <c r="D2255" s="32">
        <v>-0.4</v>
      </c>
      <c r="E2255" s="33">
        <v>0</v>
      </c>
      <c r="F2255" s="32">
        <v>0</v>
      </c>
      <c r="G2255" s="23"/>
    </row>
    <row r="2256" spans="1:7" x14ac:dyDescent="0.3">
      <c r="A2256" s="22"/>
      <c r="B2256" s="31" t="s">
        <v>66</v>
      </c>
      <c r="C2256" s="24">
        <v>0</v>
      </c>
      <c r="D2256" s="32">
        <v>-0.4</v>
      </c>
      <c r="E2256" s="33">
        <v>0</v>
      </c>
      <c r="F2256" s="32">
        <v>0</v>
      </c>
      <c r="G2256" s="23"/>
    </row>
    <row r="2257" spans="1:7" x14ac:dyDescent="0.3">
      <c r="A2257" s="22"/>
      <c r="B2257" s="31" t="s">
        <v>67</v>
      </c>
      <c r="C2257" s="24">
        <v>0</v>
      </c>
      <c r="D2257" s="32">
        <v>-0.4</v>
      </c>
      <c r="E2257" s="32">
        <v>0</v>
      </c>
      <c r="F2257" s="33">
        <v>0</v>
      </c>
      <c r="G2257" s="23"/>
    </row>
    <row r="2258" spans="1:7" x14ac:dyDescent="0.3">
      <c r="A2258" s="22"/>
      <c r="B2258" s="31" t="s">
        <v>68</v>
      </c>
      <c r="C2258" s="24">
        <v>0</v>
      </c>
      <c r="D2258" s="32">
        <v>-0.4</v>
      </c>
      <c r="E2258" s="32">
        <v>0</v>
      </c>
      <c r="F2258" s="33">
        <v>0</v>
      </c>
      <c r="G2258" s="23"/>
    </row>
    <row r="2259" spans="1:7" x14ac:dyDescent="0.3">
      <c r="A2259" s="22">
        <v>283</v>
      </c>
      <c r="B2259" s="31">
        <v>51</v>
      </c>
      <c r="C2259" s="24">
        <v>0</v>
      </c>
      <c r="D2259" s="32">
        <v>-0.4</v>
      </c>
      <c r="E2259" s="32">
        <v>0</v>
      </c>
      <c r="F2259" s="32">
        <v>0</v>
      </c>
      <c r="G2259" s="23"/>
    </row>
    <row r="2260" spans="1:7" x14ac:dyDescent="0.3">
      <c r="A2260" s="22"/>
      <c r="B2260" s="31">
        <v>162</v>
      </c>
      <c r="C2260" s="24">
        <v>0.15</v>
      </c>
      <c r="D2260" s="32">
        <v>-0.4</v>
      </c>
      <c r="E2260" s="32">
        <v>0</v>
      </c>
      <c r="F2260" s="32">
        <v>0</v>
      </c>
      <c r="G2260" s="23"/>
    </row>
    <row r="2261" spans="1:7" x14ac:dyDescent="0.3">
      <c r="A2261" s="22"/>
      <c r="B2261" s="31" t="s">
        <v>61</v>
      </c>
      <c r="C2261" s="24">
        <v>0</v>
      </c>
      <c r="D2261" s="33">
        <v>-0.4</v>
      </c>
      <c r="E2261" s="32">
        <v>0</v>
      </c>
      <c r="F2261" s="32">
        <v>0</v>
      </c>
      <c r="G2261" s="23"/>
    </row>
    <row r="2262" spans="1:7" x14ac:dyDescent="0.3">
      <c r="A2262" s="22"/>
      <c r="B2262" s="31" t="s">
        <v>62</v>
      </c>
      <c r="C2262" s="24">
        <v>0</v>
      </c>
      <c r="D2262" s="33">
        <v>-0.4</v>
      </c>
      <c r="E2262" s="32">
        <v>0</v>
      </c>
      <c r="F2262" s="32">
        <v>0</v>
      </c>
      <c r="G2262" s="23"/>
    </row>
    <row r="2263" spans="1:7" x14ac:dyDescent="0.3">
      <c r="A2263" s="22"/>
      <c r="B2263" s="31" t="s">
        <v>65</v>
      </c>
      <c r="C2263" s="24">
        <v>0</v>
      </c>
      <c r="D2263" s="32">
        <v>-0.4</v>
      </c>
      <c r="E2263" s="33">
        <v>0</v>
      </c>
      <c r="F2263" s="32">
        <v>0</v>
      </c>
      <c r="G2263" s="23"/>
    </row>
    <row r="2264" spans="1:7" x14ac:dyDescent="0.3">
      <c r="A2264" s="22"/>
      <c r="B2264" s="31" t="s">
        <v>66</v>
      </c>
      <c r="C2264" s="24">
        <v>0</v>
      </c>
      <c r="D2264" s="32">
        <v>-0.4</v>
      </c>
      <c r="E2264" s="33">
        <v>0</v>
      </c>
      <c r="F2264" s="32">
        <v>0</v>
      </c>
      <c r="G2264" s="23"/>
    </row>
    <row r="2265" spans="1:7" x14ac:dyDescent="0.3">
      <c r="A2265" s="22"/>
      <c r="B2265" s="31" t="s">
        <v>67</v>
      </c>
      <c r="C2265" s="24">
        <v>0</v>
      </c>
      <c r="D2265" s="32">
        <v>-0.4</v>
      </c>
      <c r="E2265" s="32">
        <v>0</v>
      </c>
      <c r="F2265" s="33">
        <v>0</v>
      </c>
      <c r="G2265" s="23"/>
    </row>
    <row r="2266" spans="1:7" x14ac:dyDescent="0.3">
      <c r="A2266" s="22"/>
      <c r="B2266" s="31" t="s">
        <v>68</v>
      </c>
      <c r="C2266" s="24">
        <v>0</v>
      </c>
      <c r="D2266" s="32">
        <v>-0.4</v>
      </c>
      <c r="E2266" s="32">
        <v>0</v>
      </c>
      <c r="F2266" s="33">
        <v>0</v>
      </c>
      <c r="G2266" s="23"/>
    </row>
    <row r="2267" spans="1:7" x14ac:dyDescent="0.3">
      <c r="A2267" s="22">
        <v>284</v>
      </c>
      <c r="B2267" s="31">
        <v>52</v>
      </c>
      <c r="C2267" s="24">
        <v>0</v>
      </c>
      <c r="D2267" s="32">
        <v>-0.4</v>
      </c>
      <c r="E2267" s="32">
        <v>0</v>
      </c>
      <c r="F2267" s="32">
        <v>0</v>
      </c>
      <c r="G2267" s="23"/>
    </row>
    <row r="2268" spans="1:7" x14ac:dyDescent="0.3">
      <c r="A2268" s="22"/>
      <c r="B2268" s="31">
        <v>163</v>
      </c>
      <c r="C2268" s="24">
        <v>0.15</v>
      </c>
      <c r="D2268" s="32">
        <v>-0.4</v>
      </c>
      <c r="E2268" s="32">
        <v>0</v>
      </c>
      <c r="F2268" s="32">
        <v>0</v>
      </c>
      <c r="G2268" s="23"/>
    </row>
    <row r="2269" spans="1:7" x14ac:dyDescent="0.3">
      <c r="A2269" s="22"/>
      <c r="B2269" s="31" t="s">
        <v>61</v>
      </c>
      <c r="C2269" s="24">
        <v>0</v>
      </c>
      <c r="D2269" s="33">
        <v>-0.4</v>
      </c>
      <c r="E2269" s="32">
        <v>0</v>
      </c>
      <c r="F2269" s="32">
        <v>0</v>
      </c>
      <c r="G2269" s="23"/>
    </row>
    <row r="2270" spans="1:7" x14ac:dyDescent="0.3">
      <c r="A2270" s="22"/>
      <c r="B2270" s="31" t="s">
        <v>62</v>
      </c>
      <c r="C2270" s="24">
        <v>0</v>
      </c>
      <c r="D2270" s="33">
        <v>-0.4</v>
      </c>
      <c r="E2270" s="32">
        <v>0</v>
      </c>
      <c r="F2270" s="32">
        <v>0</v>
      </c>
      <c r="G2270" s="23"/>
    </row>
    <row r="2271" spans="1:7" x14ac:dyDescent="0.3">
      <c r="A2271" s="22"/>
      <c r="B2271" s="31" t="s">
        <v>65</v>
      </c>
      <c r="C2271" s="24">
        <v>0</v>
      </c>
      <c r="D2271" s="32">
        <v>-0.4</v>
      </c>
      <c r="E2271" s="33">
        <v>0</v>
      </c>
      <c r="F2271" s="32">
        <v>0</v>
      </c>
      <c r="G2271" s="23"/>
    </row>
    <row r="2272" spans="1:7" x14ac:dyDescent="0.3">
      <c r="A2272" s="22"/>
      <c r="B2272" s="31" t="s">
        <v>66</v>
      </c>
      <c r="C2272" s="24">
        <v>0</v>
      </c>
      <c r="D2272" s="32">
        <v>-0.4</v>
      </c>
      <c r="E2272" s="33">
        <v>0</v>
      </c>
      <c r="F2272" s="32">
        <v>0</v>
      </c>
      <c r="G2272" s="23"/>
    </row>
    <row r="2273" spans="1:7" x14ac:dyDescent="0.3">
      <c r="A2273" s="22"/>
      <c r="B2273" s="31" t="s">
        <v>67</v>
      </c>
      <c r="C2273" s="24">
        <v>0</v>
      </c>
      <c r="D2273" s="32">
        <v>-0.4</v>
      </c>
      <c r="E2273" s="32">
        <v>0</v>
      </c>
      <c r="F2273" s="33">
        <v>0</v>
      </c>
      <c r="G2273" s="23"/>
    </row>
    <row r="2274" spans="1:7" x14ac:dyDescent="0.3">
      <c r="A2274" s="22"/>
      <c r="B2274" s="31" t="s">
        <v>68</v>
      </c>
      <c r="C2274" s="24">
        <v>0</v>
      </c>
      <c r="D2274" s="32">
        <v>-0.4</v>
      </c>
      <c r="E2274" s="32">
        <v>0</v>
      </c>
      <c r="F2274" s="33">
        <v>0</v>
      </c>
      <c r="G2274" s="23"/>
    </row>
    <row r="2275" spans="1:7" x14ac:dyDescent="0.3">
      <c r="A2275" s="22">
        <v>285</v>
      </c>
      <c r="B2275" s="31">
        <v>53</v>
      </c>
      <c r="C2275" s="24">
        <v>0</v>
      </c>
      <c r="D2275" s="32">
        <v>-0.4</v>
      </c>
      <c r="E2275" s="32">
        <v>0</v>
      </c>
      <c r="F2275" s="32">
        <v>0</v>
      </c>
      <c r="G2275" s="23"/>
    </row>
    <row r="2276" spans="1:7" x14ac:dyDescent="0.3">
      <c r="A2276" s="22"/>
      <c r="B2276" s="31">
        <v>164</v>
      </c>
      <c r="C2276" s="24">
        <v>0.15</v>
      </c>
      <c r="D2276" s="32">
        <v>-0.4</v>
      </c>
      <c r="E2276" s="32">
        <v>0</v>
      </c>
      <c r="F2276" s="32">
        <v>0</v>
      </c>
      <c r="G2276" s="23"/>
    </row>
    <row r="2277" spans="1:7" x14ac:dyDescent="0.3">
      <c r="A2277" s="22"/>
      <c r="B2277" s="31" t="s">
        <v>61</v>
      </c>
      <c r="C2277" s="24">
        <v>0</v>
      </c>
      <c r="D2277" s="33">
        <v>-0.4</v>
      </c>
      <c r="E2277" s="32">
        <v>0</v>
      </c>
      <c r="F2277" s="32">
        <v>0</v>
      </c>
      <c r="G2277" s="23"/>
    </row>
    <row r="2278" spans="1:7" x14ac:dyDescent="0.3">
      <c r="A2278" s="22"/>
      <c r="B2278" s="31" t="s">
        <v>62</v>
      </c>
      <c r="C2278" s="24">
        <v>0</v>
      </c>
      <c r="D2278" s="33">
        <v>-0.4</v>
      </c>
      <c r="E2278" s="32">
        <v>0</v>
      </c>
      <c r="F2278" s="32">
        <v>0</v>
      </c>
      <c r="G2278" s="23"/>
    </row>
    <row r="2279" spans="1:7" x14ac:dyDescent="0.3">
      <c r="A2279" s="22"/>
      <c r="B2279" s="31" t="s">
        <v>65</v>
      </c>
      <c r="C2279" s="24">
        <v>0</v>
      </c>
      <c r="D2279" s="32">
        <v>-0.4</v>
      </c>
      <c r="E2279" s="33">
        <v>0</v>
      </c>
      <c r="F2279" s="32">
        <v>0</v>
      </c>
      <c r="G2279" s="23"/>
    </row>
    <row r="2280" spans="1:7" x14ac:dyDescent="0.3">
      <c r="A2280" s="22"/>
      <c r="B2280" s="31" t="s">
        <v>66</v>
      </c>
      <c r="C2280" s="24">
        <v>0</v>
      </c>
      <c r="D2280" s="32">
        <v>-0.4</v>
      </c>
      <c r="E2280" s="33">
        <v>0</v>
      </c>
      <c r="F2280" s="32">
        <v>0</v>
      </c>
      <c r="G2280" s="23"/>
    </row>
    <row r="2281" spans="1:7" x14ac:dyDescent="0.3">
      <c r="A2281" s="22"/>
      <c r="B2281" s="31" t="s">
        <v>67</v>
      </c>
      <c r="C2281" s="24">
        <v>0</v>
      </c>
      <c r="D2281" s="32">
        <v>-0.4</v>
      </c>
      <c r="E2281" s="32">
        <v>0</v>
      </c>
      <c r="F2281" s="33">
        <v>0</v>
      </c>
      <c r="G2281" s="23"/>
    </row>
    <row r="2282" spans="1:7" x14ac:dyDescent="0.3">
      <c r="A2282" s="22"/>
      <c r="B2282" s="31" t="s">
        <v>68</v>
      </c>
      <c r="C2282" s="24">
        <v>0</v>
      </c>
      <c r="D2282" s="32">
        <v>-0.4</v>
      </c>
      <c r="E2282" s="32">
        <v>0</v>
      </c>
      <c r="F2282" s="33">
        <v>0</v>
      </c>
      <c r="G2282" s="23"/>
    </row>
    <row r="2283" spans="1:7" x14ac:dyDescent="0.3">
      <c r="A2283" s="22">
        <v>286</v>
      </c>
      <c r="B2283" s="31">
        <v>54</v>
      </c>
      <c r="C2283" s="24">
        <v>0</v>
      </c>
      <c r="D2283" s="32">
        <v>-0.4</v>
      </c>
      <c r="E2283" s="32">
        <v>0</v>
      </c>
      <c r="F2283" s="32">
        <v>0</v>
      </c>
      <c r="G2283" s="23"/>
    </row>
    <row r="2284" spans="1:7" x14ac:dyDescent="0.3">
      <c r="A2284" s="22"/>
      <c r="B2284" s="31">
        <v>165</v>
      </c>
      <c r="C2284" s="24">
        <v>0.15</v>
      </c>
      <c r="D2284" s="32">
        <v>-0.4</v>
      </c>
      <c r="E2284" s="32">
        <v>0</v>
      </c>
      <c r="F2284" s="32">
        <v>0</v>
      </c>
      <c r="G2284" s="23"/>
    </row>
    <row r="2285" spans="1:7" x14ac:dyDescent="0.3">
      <c r="A2285" s="22"/>
      <c r="B2285" s="31" t="s">
        <v>61</v>
      </c>
      <c r="C2285" s="24">
        <v>0</v>
      </c>
      <c r="D2285" s="33">
        <v>-0.4</v>
      </c>
      <c r="E2285" s="32">
        <v>0</v>
      </c>
      <c r="F2285" s="32">
        <v>0</v>
      </c>
      <c r="G2285" s="23"/>
    </row>
    <row r="2286" spans="1:7" x14ac:dyDescent="0.3">
      <c r="A2286" s="22"/>
      <c r="B2286" s="31" t="s">
        <v>62</v>
      </c>
      <c r="C2286" s="24">
        <v>0</v>
      </c>
      <c r="D2286" s="33">
        <v>-0.4</v>
      </c>
      <c r="E2286" s="32">
        <v>0</v>
      </c>
      <c r="F2286" s="32">
        <v>0</v>
      </c>
      <c r="G2286" s="23"/>
    </row>
    <row r="2287" spans="1:7" x14ac:dyDescent="0.3">
      <c r="A2287" s="22"/>
      <c r="B2287" s="31" t="s">
        <v>65</v>
      </c>
      <c r="C2287" s="24">
        <v>0</v>
      </c>
      <c r="D2287" s="32">
        <v>-0.4</v>
      </c>
      <c r="E2287" s="33">
        <v>0</v>
      </c>
      <c r="F2287" s="32">
        <v>0</v>
      </c>
      <c r="G2287" s="23"/>
    </row>
    <row r="2288" spans="1:7" x14ac:dyDescent="0.3">
      <c r="A2288" s="22"/>
      <c r="B2288" s="31" t="s">
        <v>66</v>
      </c>
      <c r="C2288" s="24">
        <v>0</v>
      </c>
      <c r="D2288" s="32">
        <v>-0.4</v>
      </c>
      <c r="E2288" s="33">
        <v>0</v>
      </c>
      <c r="F2288" s="32">
        <v>0</v>
      </c>
      <c r="G2288" s="23"/>
    </row>
    <row r="2289" spans="1:7" x14ac:dyDescent="0.3">
      <c r="A2289" s="22"/>
      <c r="B2289" s="31" t="s">
        <v>67</v>
      </c>
      <c r="C2289" s="24">
        <v>0</v>
      </c>
      <c r="D2289" s="32">
        <v>-0.4</v>
      </c>
      <c r="E2289" s="32">
        <v>0</v>
      </c>
      <c r="F2289" s="33">
        <v>0</v>
      </c>
      <c r="G2289" s="23"/>
    </row>
    <row r="2290" spans="1:7" x14ac:dyDescent="0.3">
      <c r="A2290" s="22"/>
      <c r="B2290" s="31" t="s">
        <v>68</v>
      </c>
      <c r="C2290" s="24">
        <v>0</v>
      </c>
      <c r="D2290" s="32">
        <v>-0.4</v>
      </c>
      <c r="E2290" s="32">
        <v>0</v>
      </c>
      <c r="F2290" s="33">
        <v>0</v>
      </c>
      <c r="G2290" s="23"/>
    </row>
    <row r="2291" spans="1:7" x14ac:dyDescent="0.3">
      <c r="A2291" s="22">
        <v>287</v>
      </c>
      <c r="B2291" s="31">
        <v>55</v>
      </c>
      <c r="C2291" s="24">
        <v>0</v>
      </c>
      <c r="D2291" s="32">
        <v>-0.4</v>
      </c>
      <c r="E2291" s="32">
        <v>0</v>
      </c>
      <c r="F2291" s="32">
        <v>0</v>
      </c>
      <c r="G2291" s="23"/>
    </row>
    <row r="2292" spans="1:7" x14ac:dyDescent="0.3">
      <c r="A2292" s="22"/>
      <c r="B2292" s="31">
        <v>166</v>
      </c>
      <c r="C2292" s="24">
        <v>0.15</v>
      </c>
      <c r="D2292" s="32">
        <v>-0.4</v>
      </c>
      <c r="E2292" s="32">
        <v>0</v>
      </c>
      <c r="F2292" s="32">
        <v>0</v>
      </c>
      <c r="G2292" s="23"/>
    </row>
    <row r="2293" spans="1:7" x14ac:dyDescent="0.3">
      <c r="A2293" s="22"/>
      <c r="B2293" s="31" t="s">
        <v>61</v>
      </c>
      <c r="C2293" s="24">
        <v>0</v>
      </c>
      <c r="D2293" s="33">
        <v>-0.4</v>
      </c>
      <c r="E2293" s="32">
        <v>0</v>
      </c>
      <c r="F2293" s="32">
        <v>0</v>
      </c>
      <c r="G2293" s="23"/>
    </row>
    <row r="2294" spans="1:7" x14ac:dyDescent="0.3">
      <c r="A2294" s="22"/>
      <c r="B2294" s="31" t="s">
        <v>62</v>
      </c>
      <c r="C2294" s="24">
        <v>0</v>
      </c>
      <c r="D2294" s="33">
        <v>-0.4</v>
      </c>
      <c r="E2294" s="32">
        <v>0</v>
      </c>
      <c r="F2294" s="32">
        <v>0</v>
      </c>
      <c r="G2294" s="23"/>
    </row>
    <row r="2295" spans="1:7" x14ac:dyDescent="0.3">
      <c r="A2295" s="22"/>
      <c r="B2295" s="31" t="s">
        <v>65</v>
      </c>
      <c r="C2295" s="24">
        <v>0</v>
      </c>
      <c r="D2295" s="32">
        <v>-0.4</v>
      </c>
      <c r="E2295" s="33">
        <v>0</v>
      </c>
      <c r="F2295" s="32">
        <v>0</v>
      </c>
      <c r="G2295" s="23"/>
    </row>
    <row r="2296" spans="1:7" x14ac:dyDescent="0.3">
      <c r="A2296" s="22"/>
      <c r="B2296" s="31" t="s">
        <v>66</v>
      </c>
      <c r="C2296" s="24">
        <v>0</v>
      </c>
      <c r="D2296" s="32">
        <v>-0.4</v>
      </c>
      <c r="E2296" s="33">
        <v>0</v>
      </c>
      <c r="F2296" s="32">
        <v>0</v>
      </c>
      <c r="G2296" s="23"/>
    </row>
    <row r="2297" spans="1:7" x14ac:dyDescent="0.3">
      <c r="A2297" s="22"/>
      <c r="B2297" s="31" t="s">
        <v>67</v>
      </c>
      <c r="C2297" s="24">
        <v>0</v>
      </c>
      <c r="D2297" s="32">
        <v>-0.4</v>
      </c>
      <c r="E2297" s="32">
        <v>0</v>
      </c>
      <c r="F2297" s="33">
        <v>0</v>
      </c>
      <c r="G2297" s="23"/>
    </row>
    <row r="2298" spans="1:7" x14ac:dyDescent="0.3">
      <c r="A2298" s="22"/>
      <c r="B2298" s="31" t="s">
        <v>68</v>
      </c>
      <c r="C2298" s="24">
        <v>0</v>
      </c>
      <c r="D2298" s="32">
        <v>-0.4</v>
      </c>
      <c r="E2298" s="32">
        <v>0</v>
      </c>
      <c r="F2298" s="33">
        <v>0</v>
      </c>
      <c r="G2298" s="23"/>
    </row>
    <row r="2299" spans="1:7" x14ac:dyDescent="0.3">
      <c r="A2299" s="22">
        <v>288</v>
      </c>
      <c r="B2299" s="31">
        <v>56</v>
      </c>
      <c r="C2299" s="24">
        <v>0</v>
      </c>
      <c r="D2299" s="32">
        <v>-0.4</v>
      </c>
      <c r="E2299" s="32">
        <v>0</v>
      </c>
      <c r="F2299" s="32">
        <v>0</v>
      </c>
      <c r="G2299" s="23"/>
    </row>
    <row r="2300" spans="1:7" x14ac:dyDescent="0.3">
      <c r="A2300" s="22"/>
      <c r="B2300" s="31">
        <v>167</v>
      </c>
      <c r="C2300" s="24">
        <v>0.15</v>
      </c>
      <c r="D2300" s="32">
        <v>-0.4</v>
      </c>
      <c r="E2300" s="32">
        <v>0</v>
      </c>
      <c r="F2300" s="32">
        <v>0</v>
      </c>
      <c r="G2300" s="23"/>
    </row>
    <row r="2301" spans="1:7" x14ac:dyDescent="0.3">
      <c r="A2301" s="22"/>
      <c r="B2301" s="31" t="s">
        <v>61</v>
      </c>
      <c r="C2301" s="24">
        <v>0</v>
      </c>
      <c r="D2301" s="33">
        <v>-0.4</v>
      </c>
      <c r="E2301" s="32">
        <v>0</v>
      </c>
      <c r="F2301" s="32">
        <v>0</v>
      </c>
      <c r="G2301" s="23"/>
    </row>
    <row r="2302" spans="1:7" x14ac:dyDescent="0.3">
      <c r="A2302" s="22"/>
      <c r="B2302" s="31" t="s">
        <v>62</v>
      </c>
      <c r="C2302" s="24">
        <v>0</v>
      </c>
      <c r="D2302" s="33">
        <v>-0.4</v>
      </c>
      <c r="E2302" s="32">
        <v>0</v>
      </c>
      <c r="F2302" s="32">
        <v>0</v>
      </c>
      <c r="G2302" s="23"/>
    </row>
    <row r="2303" spans="1:7" x14ac:dyDescent="0.3">
      <c r="A2303" s="22"/>
      <c r="B2303" s="31" t="s">
        <v>65</v>
      </c>
      <c r="C2303" s="24">
        <v>0</v>
      </c>
      <c r="D2303" s="32">
        <v>-0.4</v>
      </c>
      <c r="E2303" s="33">
        <v>0</v>
      </c>
      <c r="F2303" s="32">
        <v>0</v>
      </c>
      <c r="G2303" s="23"/>
    </row>
    <row r="2304" spans="1:7" x14ac:dyDescent="0.3">
      <c r="A2304" s="22"/>
      <c r="B2304" s="31" t="s">
        <v>66</v>
      </c>
      <c r="C2304" s="24">
        <v>0</v>
      </c>
      <c r="D2304" s="32">
        <v>-0.4</v>
      </c>
      <c r="E2304" s="33">
        <v>0</v>
      </c>
      <c r="F2304" s="32">
        <v>0</v>
      </c>
      <c r="G2304" s="23"/>
    </row>
    <row r="2305" spans="1:7" x14ac:dyDescent="0.3">
      <c r="A2305" s="22"/>
      <c r="B2305" s="31" t="s">
        <v>67</v>
      </c>
      <c r="C2305" s="24">
        <v>0</v>
      </c>
      <c r="D2305" s="32">
        <v>-0.4</v>
      </c>
      <c r="E2305" s="32">
        <v>0</v>
      </c>
      <c r="F2305" s="33">
        <v>0</v>
      </c>
      <c r="G2305" s="23"/>
    </row>
    <row r="2306" spans="1:7" x14ac:dyDescent="0.3">
      <c r="A2306" s="22"/>
      <c r="B2306" s="31" t="s">
        <v>68</v>
      </c>
      <c r="C2306" s="24">
        <v>0</v>
      </c>
      <c r="D2306" s="32">
        <v>-0.4</v>
      </c>
      <c r="E2306" s="32">
        <v>0</v>
      </c>
      <c r="F2306" s="33">
        <v>0</v>
      </c>
      <c r="G2306" s="23"/>
    </row>
    <row r="2307" spans="1:7" x14ac:dyDescent="0.3">
      <c r="A2307" s="22">
        <v>289</v>
      </c>
      <c r="B2307" s="31">
        <v>57</v>
      </c>
      <c r="C2307" s="24">
        <v>0</v>
      </c>
      <c r="D2307" s="32">
        <v>-0.4</v>
      </c>
      <c r="E2307" s="32">
        <v>0</v>
      </c>
      <c r="F2307" s="32">
        <v>0</v>
      </c>
      <c r="G2307" s="23"/>
    </row>
    <row r="2308" spans="1:7" x14ac:dyDescent="0.3">
      <c r="A2308" s="22"/>
      <c r="B2308" s="31">
        <v>168</v>
      </c>
      <c r="C2308" s="24">
        <v>0.15</v>
      </c>
      <c r="D2308" s="32">
        <v>-0.4</v>
      </c>
      <c r="E2308" s="32">
        <v>0</v>
      </c>
      <c r="F2308" s="32">
        <v>0</v>
      </c>
      <c r="G2308" s="23"/>
    </row>
    <row r="2309" spans="1:7" x14ac:dyDescent="0.3">
      <c r="A2309" s="22"/>
      <c r="B2309" s="31" t="s">
        <v>61</v>
      </c>
      <c r="C2309" s="24">
        <v>0</v>
      </c>
      <c r="D2309" s="33">
        <v>-0.4</v>
      </c>
      <c r="E2309" s="32">
        <v>0</v>
      </c>
      <c r="F2309" s="32">
        <v>0</v>
      </c>
      <c r="G2309" s="23"/>
    </row>
    <row r="2310" spans="1:7" x14ac:dyDescent="0.3">
      <c r="A2310" s="22"/>
      <c r="B2310" s="31" t="s">
        <v>62</v>
      </c>
      <c r="C2310" s="24">
        <v>0</v>
      </c>
      <c r="D2310" s="33">
        <v>-0.4</v>
      </c>
      <c r="E2310" s="32">
        <v>0</v>
      </c>
      <c r="F2310" s="32">
        <v>0</v>
      </c>
      <c r="G2310" s="23"/>
    </row>
    <row r="2311" spans="1:7" x14ac:dyDescent="0.3">
      <c r="A2311" s="22"/>
      <c r="B2311" s="31" t="s">
        <v>65</v>
      </c>
      <c r="C2311" s="24">
        <v>0</v>
      </c>
      <c r="D2311" s="32">
        <v>-0.4</v>
      </c>
      <c r="E2311" s="33">
        <v>0</v>
      </c>
      <c r="F2311" s="32">
        <v>0</v>
      </c>
      <c r="G2311" s="23"/>
    </row>
    <row r="2312" spans="1:7" x14ac:dyDescent="0.3">
      <c r="A2312" s="22"/>
      <c r="B2312" s="31" t="s">
        <v>66</v>
      </c>
      <c r="C2312" s="24">
        <v>0</v>
      </c>
      <c r="D2312" s="32">
        <v>-0.4</v>
      </c>
      <c r="E2312" s="33">
        <v>0</v>
      </c>
      <c r="F2312" s="32">
        <v>0</v>
      </c>
      <c r="G2312" s="23"/>
    </row>
    <row r="2313" spans="1:7" x14ac:dyDescent="0.3">
      <c r="A2313" s="22"/>
      <c r="B2313" s="31" t="s">
        <v>67</v>
      </c>
      <c r="C2313" s="24">
        <v>0</v>
      </c>
      <c r="D2313" s="32">
        <v>-0.4</v>
      </c>
      <c r="E2313" s="32">
        <v>0</v>
      </c>
      <c r="F2313" s="33">
        <v>0</v>
      </c>
      <c r="G2313" s="23"/>
    </row>
    <row r="2314" spans="1:7" x14ac:dyDescent="0.3">
      <c r="A2314" s="22"/>
      <c r="B2314" s="31" t="s">
        <v>68</v>
      </c>
      <c r="C2314" s="24">
        <v>0</v>
      </c>
      <c r="D2314" s="32">
        <v>-0.4</v>
      </c>
      <c r="E2314" s="32">
        <v>0</v>
      </c>
      <c r="F2314" s="33">
        <v>0</v>
      </c>
      <c r="G2314" s="23"/>
    </row>
    <row r="2315" spans="1:7" x14ac:dyDescent="0.3">
      <c r="A2315" s="22">
        <v>290</v>
      </c>
      <c r="B2315" s="31">
        <v>58</v>
      </c>
      <c r="C2315" s="24">
        <v>0</v>
      </c>
      <c r="D2315" s="32">
        <v>-0.4</v>
      </c>
      <c r="E2315" s="32">
        <v>0</v>
      </c>
      <c r="F2315" s="32">
        <v>0</v>
      </c>
      <c r="G2315" s="23"/>
    </row>
    <row r="2316" spans="1:7" x14ac:dyDescent="0.3">
      <c r="A2316" s="22"/>
      <c r="B2316" s="31">
        <v>169</v>
      </c>
      <c r="C2316" s="24">
        <v>0.15</v>
      </c>
      <c r="D2316" s="32">
        <v>-0.4</v>
      </c>
      <c r="E2316" s="32">
        <v>0</v>
      </c>
      <c r="F2316" s="32">
        <v>0</v>
      </c>
      <c r="G2316" s="23"/>
    </row>
    <row r="2317" spans="1:7" x14ac:dyDescent="0.3">
      <c r="A2317" s="22"/>
      <c r="B2317" s="31" t="s">
        <v>61</v>
      </c>
      <c r="C2317" s="24">
        <v>0</v>
      </c>
      <c r="D2317" s="33">
        <v>-0.4</v>
      </c>
      <c r="E2317" s="32">
        <v>0</v>
      </c>
      <c r="F2317" s="32">
        <v>0</v>
      </c>
      <c r="G2317" s="23"/>
    </row>
    <row r="2318" spans="1:7" x14ac:dyDescent="0.3">
      <c r="A2318" s="22"/>
      <c r="B2318" s="31" t="s">
        <v>62</v>
      </c>
      <c r="C2318" s="24">
        <v>0</v>
      </c>
      <c r="D2318" s="33">
        <v>-0.4</v>
      </c>
      <c r="E2318" s="32">
        <v>0</v>
      </c>
      <c r="F2318" s="32">
        <v>0</v>
      </c>
      <c r="G2318" s="23"/>
    </row>
    <row r="2319" spans="1:7" x14ac:dyDescent="0.3">
      <c r="A2319" s="22"/>
      <c r="B2319" s="31" t="s">
        <v>65</v>
      </c>
      <c r="C2319" s="24">
        <v>0</v>
      </c>
      <c r="D2319" s="32">
        <v>-0.4</v>
      </c>
      <c r="E2319" s="33">
        <v>0</v>
      </c>
      <c r="F2319" s="32">
        <v>0</v>
      </c>
      <c r="G2319" s="23"/>
    </row>
    <row r="2320" spans="1:7" x14ac:dyDescent="0.3">
      <c r="A2320" s="22"/>
      <c r="B2320" s="31" t="s">
        <v>66</v>
      </c>
      <c r="C2320" s="24">
        <v>0</v>
      </c>
      <c r="D2320" s="32">
        <v>-0.4</v>
      </c>
      <c r="E2320" s="33">
        <v>0</v>
      </c>
      <c r="F2320" s="32">
        <v>0</v>
      </c>
      <c r="G2320" s="23"/>
    </row>
    <row r="2321" spans="1:7" x14ac:dyDescent="0.3">
      <c r="A2321" s="22"/>
      <c r="B2321" s="31" t="s">
        <v>67</v>
      </c>
      <c r="C2321" s="24">
        <v>0</v>
      </c>
      <c r="D2321" s="32">
        <v>-0.4</v>
      </c>
      <c r="E2321" s="32">
        <v>0</v>
      </c>
      <c r="F2321" s="33">
        <v>0</v>
      </c>
      <c r="G2321" s="23"/>
    </row>
    <row r="2322" spans="1:7" x14ac:dyDescent="0.3">
      <c r="A2322" s="22"/>
      <c r="B2322" s="31" t="s">
        <v>68</v>
      </c>
      <c r="C2322" s="24">
        <v>0</v>
      </c>
      <c r="D2322" s="32">
        <v>-0.4</v>
      </c>
      <c r="E2322" s="32">
        <v>0</v>
      </c>
      <c r="F2322" s="33">
        <v>0</v>
      </c>
      <c r="G2322" s="23"/>
    </row>
    <row r="2323" spans="1:7" x14ac:dyDescent="0.3">
      <c r="A2323" s="22">
        <v>291</v>
      </c>
      <c r="B2323" s="31">
        <v>59</v>
      </c>
      <c r="C2323" s="24">
        <v>0</v>
      </c>
      <c r="D2323" s="32">
        <v>-0.4</v>
      </c>
      <c r="E2323" s="32">
        <v>0</v>
      </c>
      <c r="F2323" s="32">
        <v>0</v>
      </c>
      <c r="G2323" s="23"/>
    </row>
    <row r="2324" spans="1:7" x14ac:dyDescent="0.3">
      <c r="A2324" s="22"/>
      <c r="B2324" s="31">
        <v>170</v>
      </c>
      <c r="C2324" s="24">
        <v>0.15</v>
      </c>
      <c r="D2324" s="32">
        <v>-0.4</v>
      </c>
      <c r="E2324" s="32">
        <v>0</v>
      </c>
      <c r="F2324" s="32">
        <v>0</v>
      </c>
      <c r="G2324" s="23"/>
    </row>
    <row r="2325" spans="1:7" x14ac:dyDescent="0.3">
      <c r="A2325" s="22"/>
      <c r="B2325" s="31" t="s">
        <v>61</v>
      </c>
      <c r="C2325" s="24">
        <v>0</v>
      </c>
      <c r="D2325" s="33">
        <v>-0.4</v>
      </c>
      <c r="E2325" s="32">
        <v>0</v>
      </c>
      <c r="F2325" s="32">
        <v>0</v>
      </c>
      <c r="G2325" s="23"/>
    </row>
    <row r="2326" spans="1:7" x14ac:dyDescent="0.3">
      <c r="A2326" s="22"/>
      <c r="B2326" s="31" t="s">
        <v>62</v>
      </c>
      <c r="C2326" s="24">
        <v>0</v>
      </c>
      <c r="D2326" s="33">
        <v>-0.4</v>
      </c>
      <c r="E2326" s="32">
        <v>0</v>
      </c>
      <c r="F2326" s="32">
        <v>0</v>
      </c>
      <c r="G2326" s="23"/>
    </row>
    <row r="2327" spans="1:7" x14ac:dyDescent="0.3">
      <c r="A2327" s="22"/>
      <c r="B2327" s="31" t="s">
        <v>65</v>
      </c>
      <c r="C2327" s="24">
        <v>0</v>
      </c>
      <c r="D2327" s="32">
        <v>-0.4</v>
      </c>
      <c r="E2327" s="33">
        <v>0</v>
      </c>
      <c r="F2327" s="32">
        <v>0</v>
      </c>
      <c r="G2327" s="23"/>
    </row>
    <row r="2328" spans="1:7" x14ac:dyDescent="0.3">
      <c r="A2328" s="22"/>
      <c r="B2328" s="31" t="s">
        <v>66</v>
      </c>
      <c r="C2328" s="24">
        <v>0</v>
      </c>
      <c r="D2328" s="32">
        <v>-0.4</v>
      </c>
      <c r="E2328" s="33">
        <v>0</v>
      </c>
      <c r="F2328" s="32">
        <v>0</v>
      </c>
      <c r="G2328" s="23"/>
    </row>
    <row r="2329" spans="1:7" x14ac:dyDescent="0.3">
      <c r="A2329" s="22"/>
      <c r="B2329" s="31" t="s">
        <v>67</v>
      </c>
      <c r="C2329" s="24">
        <v>0</v>
      </c>
      <c r="D2329" s="32">
        <v>-0.4</v>
      </c>
      <c r="E2329" s="32">
        <v>0</v>
      </c>
      <c r="F2329" s="33">
        <v>0</v>
      </c>
      <c r="G2329" s="23"/>
    </row>
    <row r="2330" spans="1:7" x14ac:dyDescent="0.3">
      <c r="A2330" s="22"/>
      <c r="B2330" s="31" t="s">
        <v>68</v>
      </c>
      <c r="C2330" s="24">
        <v>0</v>
      </c>
      <c r="D2330" s="32">
        <v>-0.4</v>
      </c>
      <c r="E2330" s="32">
        <v>0</v>
      </c>
      <c r="F2330" s="33">
        <v>0</v>
      </c>
      <c r="G2330" s="23"/>
    </row>
    <row r="2331" spans="1:7" x14ac:dyDescent="0.3">
      <c r="A2331" s="22">
        <v>292</v>
      </c>
      <c r="B2331" s="31">
        <v>60</v>
      </c>
      <c r="C2331" s="24">
        <v>0</v>
      </c>
      <c r="D2331" s="32">
        <v>-0.4</v>
      </c>
      <c r="E2331" s="32">
        <v>0</v>
      </c>
      <c r="F2331" s="32">
        <v>0</v>
      </c>
      <c r="G2331" s="23"/>
    </row>
    <row r="2332" spans="1:7" x14ac:dyDescent="0.3">
      <c r="A2332" s="22"/>
      <c r="B2332" s="31">
        <v>171</v>
      </c>
      <c r="C2332" s="24">
        <v>0.15</v>
      </c>
      <c r="D2332" s="32">
        <v>-0.4</v>
      </c>
      <c r="E2332" s="32">
        <v>0</v>
      </c>
      <c r="F2332" s="32">
        <v>0</v>
      </c>
      <c r="G2332" s="23"/>
    </row>
    <row r="2333" spans="1:7" x14ac:dyDescent="0.3">
      <c r="A2333" s="22"/>
      <c r="B2333" s="31" t="s">
        <v>61</v>
      </c>
      <c r="C2333" s="24">
        <v>0</v>
      </c>
      <c r="D2333" s="33">
        <v>-0.4</v>
      </c>
      <c r="E2333" s="32">
        <v>0</v>
      </c>
      <c r="F2333" s="32">
        <v>0</v>
      </c>
      <c r="G2333" s="23"/>
    </row>
    <row r="2334" spans="1:7" x14ac:dyDescent="0.3">
      <c r="A2334" s="22"/>
      <c r="B2334" s="31" t="s">
        <v>62</v>
      </c>
      <c r="C2334" s="24">
        <v>0</v>
      </c>
      <c r="D2334" s="33">
        <v>-0.4</v>
      </c>
      <c r="E2334" s="32">
        <v>0</v>
      </c>
      <c r="F2334" s="32">
        <v>0</v>
      </c>
      <c r="G2334" s="23"/>
    </row>
    <row r="2335" spans="1:7" x14ac:dyDescent="0.3">
      <c r="A2335" s="22"/>
      <c r="B2335" s="31" t="s">
        <v>65</v>
      </c>
      <c r="C2335" s="24">
        <v>0</v>
      </c>
      <c r="D2335" s="32">
        <v>-0.4</v>
      </c>
      <c r="E2335" s="33">
        <v>0</v>
      </c>
      <c r="F2335" s="32">
        <v>0</v>
      </c>
      <c r="G2335" s="23"/>
    </row>
    <row r="2336" spans="1:7" x14ac:dyDescent="0.3">
      <c r="A2336" s="22"/>
      <c r="B2336" s="31" t="s">
        <v>66</v>
      </c>
      <c r="C2336" s="24">
        <v>0</v>
      </c>
      <c r="D2336" s="32">
        <v>-0.4</v>
      </c>
      <c r="E2336" s="33">
        <v>0</v>
      </c>
      <c r="F2336" s="32">
        <v>0</v>
      </c>
      <c r="G2336" s="23"/>
    </row>
    <row r="2337" spans="1:7" x14ac:dyDescent="0.3">
      <c r="A2337" s="22"/>
      <c r="B2337" s="31" t="s">
        <v>67</v>
      </c>
      <c r="C2337" s="24">
        <v>0</v>
      </c>
      <c r="D2337" s="32">
        <v>-0.4</v>
      </c>
      <c r="E2337" s="32">
        <v>0</v>
      </c>
      <c r="F2337" s="33">
        <v>0</v>
      </c>
      <c r="G2337" s="23"/>
    </row>
    <row r="2338" spans="1:7" x14ac:dyDescent="0.3">
      <c r="A2338" s="22"/>
      <c r="B2338" s="31" t="s">
        <v>68</v>
      </c>
      <c r="C2338" s="24">
        <v>0</v>
      </c>
      <c r="D2338" s="32">
        <v>-0.4</v>
      </c>
      <c r="E2338" s="32">
        <v>0</v>
      </c>
      <c r="F2338" s="33">
        <v>0</v>
      </c>
      <c r="G2338" s="23"/>
    </row>
    <row r="2339" spans="1:7" x14ac:dyDescent="0.3">
      <c r="A2339" s="22">
        <v>293</v>
      </c>
      <c r="B2339" s="31">
        <v>61</v>
      </c>
      <c r="C2339" s="24">
        <v>0</v>
      </c>
      <c r="D2339" s="32">
        <v>-0.4</v>
      </c>
      <c r="E2339" s="32">
        <v>0</v>
      </c>
      <c r="F2339" s="32">
        <v>0</v>
      </c>
      <c r="G2339" s="23"/>
    </row>
    <row r="2340" spans="1:7" x14ac:dyDescent="0.3">
      <c r="A2340" s="22"/>
      <c r="B2340" s="31">
        <v>172</v>
      </c>
      <c r="C2340" s="24">
        <v>0.15</v>
      </c>
      <c r="D2340" s="32">
        <v>-0.4</v>
      </c>
      <c r="E2340" s="32">
        <v>0</v>
      </c>
      <c r="F2340" s="32">
        <v>0</v>
      </c>
      <c r="G2340" s="23"/>
    </row>
    <row r="2341" spans="1:7" x14ac:dyDescent="0.3">
      <c r="A2341" s="22"/>
      <c r="B2341" s="31" t="s">
        <v>61</v>
      </c>
      <c r="C2341" s="24">
        <v>0</v>
      </c>
      <c r="D2341" s="33">
        <v>-0.4</v>
      </c>
      <c r="E2341" s="32">
        <v>0</v>
      </c>
      <c r="F2341" s="32">
        <v>0</v>
      </c>
      <c r="G2341" s="23"/>
    </row>
    <row r="2342" spans="1:7" x14ac:dyDescent="0.3">
      <c r="A2342" s="22"/>
      <c r="B2342" s="31" t="s">
        <v>62</v>
      </c>
      <c r="C2342" s="24">
        <v>0</v>
      </c>
      <c r="D2342" s="33">
        <v>-0.4</v>
      </c>
      <c r="E2342" s="32">
        <v>0</v>
      </c>
      <c r="F2342" s="32">
        <v>0</v>
      </c>
      <c r="G2342" s="23"/>
    </row>
    <row r="2343" spans="1:7" x14ac:dyDescent="0.3">
      <c r="A2343" s="22"/>
      <c r="B2343" s="31" t="s">
        <v>65</v>
      </c>
      <c r="C2343" s="24">
        <v>0</v>
      </c>
      <c r="D2343" s="32">
        <v>-0.4</v>
      </c>
      <c r="E2343" s="33">
        <v>0</v>
      </c>
      <c r="F2343" s="32">
        <v>0</v>
      </c>
      <c r="G2343" s="23"/>
    </row>
    <row r="2344" spans="1:7" x14ac:dyDescent="0.3">
      <c r="A2344" s="22"/>
      <c r="B2344" s="31" t="s">
        <v>66</v>
      </c>
      <c r="C2344" s="24">
        <v>0</v>
      </c>
      <c r="D2344" s="32">
        <v>-0.4</v>
      </c>
      <c r="E2344" s="33">
        <v>0</v>
      </c>
      <c r="F2344" s="32">
        <v>0</v>
      </c>
      <c r="G2344" s="23"/>
    </row>
    <row r="2345" spans="1:7" x14ac:dyDescent="0.3">
      <c r="A2345" s="22"/>
      <c r="B2345" s="31" t="s">
        <v>67</v>
      </c>
      <c r="C2345" s="24">
        <v>0</v>
      </c>
      <c r="D2345" s="32">
        <v>-0.4</v>
      </c>
      <c r="E2345" s="32">
        <v>0</v>
      </c>
      <c r="F2345" s="33">
        <v>0</v>
      </c>
      <c r="G2345" s="23"/>
    </row>
    <row r="2346" spans="1:7" x14ac:dyDescent="0.3">
      <c r="A2346" s="22"/>
      <c r="B2346" s="31" t="s">
        <v>68</v>
      </c>
      <c r="C2346" s="24">
        <v>0</v>
      </c>
      <c r="D2346" s="32">
        <v>-0.4</v>
      </c>
      <c r="E2346" s="32">
        <v>0</v>
      </c>
      <c r="F2346" s="33">
        <v>0</v>
      </c>
      <c r="G2346" s="23"/>
    </row>
    <row r="2347" spans="1:7" x14ac:dyDescent="0.3">
      <c r="A2347" s="22">
        <v>294</v>
      </c>
      <c r="B2347" s="31">
        <v>62</v>
      </c>
      <c r="C2347" s="24">
        <v>0</v>
      </c>
      <c r="D2347" s="32">
        <v>-0.4</v>
      </c>
      <c r="E2347" s="32">
        <v>0</v>
      </c>
      <c r="F2347" s="32">
        <v>0</v>
      </c>
      <c r="G2347" s="23"/>
    </row>
    <row r="2348" spans="1:7" x14ac:dyDescent="0.3">
      <c r="A2348" s="22"/>
      <c r="B2348" s="31">
        <v>173</v>
      </c>
      <c r="C2348" s="24">
        <v>0.15</v>
      </c>
      <c r="D2348" s="32">
        <v>-0.4</v>
      </c>
      <c r="E2348" s="32">
        <v>0</v>
      </c>
      <c r="F2348" s="32">
        <v>0</v>
      </c>
      <c r="G2348" s="23"/>
    </row>
    <row r="2349" spans="1:7" x14ac:dyDescent="0.3">
      <c r="A2349" s="22"/>
      <c r="B2349" s="31" t="s">
        <v>61</v>
      </c>
      <c r="C2349" s="24">
        <v>0</v>
      </c>
      <c r="D2349" s="33">
        <v>-0.4</v>
      </c>
      <c r="E2349" s="32">
        <v>0</v>
      </c>
      <c r="F2349" s="32">
        <v>0</v>
      </c>
      <c r="G2349" s="23"/>
    </row>
    <row r="2350" spans="1:7" x14ac:dyDescent="0.3">
      <c r="A2350" s="22"/>
      <c r="B2350" s="31" t="s">
        <v>62</v>
      </c>
      <c r="C2350" s="24">
        <v>0</v>
      </c>
      <c r="D2350" s="33">
        <v>-0.4</v>
      </c>
      <c r="E2350" s="32">
        <v>0</v>
      </c>
      <c r="F2350" s="32">
        <v>0</v>
      </c>
      <c r="G2350" s="23"/>
    </row>
    <row r="2351" spans="1:7" x14ac:dyDescent="0.3">
      <c r="A2351" s="22"/>
      <c r="B2351" s="31" t="s">
        <v>65</v>
      </c>
      <c r="C2351" s="24">
        <v>0</v>
      </c>
      <c r="D2351" s="32">
        <v>-0.4</v>
      </c>
      <c r="E2351" s="33">
        <v>0</v>
      </c>
      <c r="F2351" s="32">
        <v>0</v>
      </c>
      <c r="G2351" s="23"/>
    </row>
    <row r="2352" spans="1:7" x14ac:dyDescent="0.3">
      <c r="A2352" s="22"/>
      <c r="B2352" s="31" t="s">
        <v>66</v>
      </c>
      <c r="C2352" s="24">
        <v>0</v>
      </c>
      <c r="D2352" s="32">
        <v>-0.4</v>
      </c>
      <c r="E2352" s="33">
        <v>0</v>
      </c>
      <c r="F2352" s="32">
        <v>0</v>
      </c>
      <c r="G2352" s="23"/>
    </row>
    <row r="2353" spans="1:7" x14ac:dyDescent="0.3">
      <c r="A2353" s="22"/>
      <c r="B2353" s="31" t="s">
        <v>67</v>
      </c>
      <c r="C2353" s="24">
        <v>0</v>
      </c>
      <c r="D2353" s="32">
        <v>-0.4</v>
      </c>
      <c r="E2353" s="32">
        <v>0</v>
      </c>
      <c r="F2353" s="33">
        <v>0</v>
      </c>
      <c r="G2353" s="23"/>
    </row>
    <row r="2354" spans="1:7" x14ac:dyDescent="0.3">
      <c r="A2354" s="22"/>
      <c r="B2354" s="31" t="s">
        <v>68</v>
      </c>
      <c r="C2354" s="24">
        <v>0</v>
      </c>
      <c r="D2354" s="32">
        <v>-0.4</v>
      </c>
      <c r="E2354" s="32">
        <v>0</v>
      </c>
      <c r="F2354" s="33">
        <v>0</v>
      </c>
      <c r="G2354" s="23"/>
    </row>
    <row r="2355" spans="1:7" x14ac:dyDescent="0.3">
      <c r="A2355" s="22">
        <v>295</v>
      </c>
      <c r="B2355" s="31">
        <v>63</v>
      </c>
      <c r="C2355" s="24">
        <v>0</v>
      </c>
      <c r="D2355" s="32">
        <v>-0.4</v>
      </c>
      <c r="E2355" s="32">
        <v>0</v>
      </c>
      <c r="F2355" s="32">
        <v>0</v>
      </c>
      <c r="G2355" s="23"/>
    </row>
    <row r="2356" spans="1:7" x14ac:dyDescent="0.3">
      <c r="A2356" s="22"/>
      <c r="B2356" s="31">
        <v>174</v>
      </c>
      <c r="C2356" s="24">
        <v>0.15</v>
      </c>
      <c r="D2356" s="32">
        <v>-0.4</v>
      </c>
      <c r="E2356" s="32">
        <v>0</v>
      </c>
      <c r="F2356" s="32">
        <v>0</v>
      </c>
      <c r="G2356" s="23"/>
    </row>
    <row r="2357" spans="1:7" x14ac:dyDescent="0.3">
      <c r="A2357" s="22"/>
      <c r="B2357" s="31" t="s">
        <v>61</v>
      </c>
      <c r="C2357" s="24">
        <v>0</v>
      </c>
      <c r="D2357" s="33">
        <v>-0.4</v>
      </c>
      <c r="E2357" s="32">
        <v>0</v>
      </c>
      <c r="F2357" s="32">
        <v>0</v>
      </c>
      <c r="G2357" s="23"/>
    </row>
    <row r="2358" spans="1:7" x14ac:dyDescent="0.3">
      <c r="A2358" s="22"/>
      <c r="B2358" s="31" t="s">
        <v>62</v>
      </c>
      <c r="C2358" s="24">
        <v>0</v>
      </c>
      <c r="D2358" s="33">
        <v>-0.4</v>
      </c>
      <c r="E2358" s="32">
        <v>0</v>
      </c>
      <c r="F2358" s="32">
        <v>0</v>
      </c>
      <c r="G2358" s="23"/>
    </row>
    <row r="2359" spans="1:7" x14ac:dyDescent="0.3">
      <c r="A2359" s="22"/>
      <c r="B2359" s="31" t="s">
        <v>65</v>
      </c>
      <c r="C2359" s="24">
        <v>0</v>
      </c>
      <c r="D2359" s="32">
        <v>-0.4</v>
      </c>
      <c r="E2359" s="33">
        <v>0</v>
      </c>
      <c r="F2359" s="32">
        <v>0</v>
      </c>
      <c r="G2359" s="23"/>
    </row>
    <row r="2360" spans="1:7" x14ac:dyDescent="0.3">
      <c r="A2360" s="22"/>
      <c r="B2360" s="31" t="s">
        <v>66</v>
      </c>
      <c r="C2360" s="24">
        <v>0</v>
      </c>
      <c r="D2360" s="32">
        <v>-0.4</v>
      </c>
      <c r="E2360" s="33">
        <v>0</v>
      </c>
      <c r="F2360" s="32">
        <v>0</v>
      </c>
      <c r="G2360" s="23"/>
    </row>
    <row r="2361" spans="1:7" x14ac:dyDescent="0.3">
      <c r="A2361" s="22"/>
      <c r="B2361" s="31" t="s">
        <v>67</v>
      </c>
      <c r="C2361" s="24">
        <v>0</v>
      </c>
      <c r="D2361" s="32">
        <v>-0.4</v>
      </c>
      <c r="E2361" s="32">
        <v>0</v>
      </c>
      <c r="F2361" s="33">
        <v>0</v>
      </c>
      <c r="G2361" s="23"/>
    </row>
    <row r="2362" spans="1:7" x14ac:dyDescent="0.3">
      <c r="A2362" s="22"/>
      <c r="B2362" s="31" t="s">
        <v>68</v>
      </c>
      <c r="C2362" s="24">
        <v>0</v>
      </c>
      <c r="D2362" s="32">
        <v>-0.4</v>
      </c>
      <c r="E2362" s="32">
        <v>0</v>
      </c>
      <c r="F2362" s="33">
        <v>0</v>
      </c>
      <c r="G2362" s="23"/>
    </row>
    <row r="2363" spans="1:7" x14ac:dyDescent="0.3">
      <c r="A2363" s="22">
        <v>296</v>
      </c>
      <c r="B2363" s="31">
        <v>64</v>
      </c>
      <c r="C2363" s="24">
        <v>0</v>
      </c>
      <c r="D2363" s="32">
        <v>-0.4</v>
      </c>
      <c r="E2363" s="32">
        <v>0</v>
      </c>
      <c r="F2363" s="32">
        <v>0</v>
      </c>
      <c r="G2363" s="23"/>
    </row>
    <row r="2364" spans="1:7" x14ac:dyDescent="0.3">
      <c r="A2364" s="22"/>
      <c r="B2364" s="31">
        <v>175</v>
      </c>
      <c r="C2364" s="24">
        <v>0.15</v>
      </c>
      <c r="D2364" s="32">
        <v>-0.4</v>
      </c>
      <c r="E2364" s="32">
        <v>0</v>
      </c>
      <c r="F2364" s="32">
        <v>0</v>
      </c>
      <c r="G2364" s="23"/>
    </row>
    <row r="2365" spans="1:7" x14ac:dyDescent="0.3">
      <c r="A2365" s="22"/>
      <c r="B2365" s="31" t="s">
        <v>61</v>
      </c>
      <c r="C2365" s="24">
        <v>0</v>
      </c>
      <c r="D2365" s="33">
        <v>-0.4</v>
      </c>
      <c r="E2365" s="32">
        <v>0</v>
      </c>
      <c r="F2365" s="32">
        <v>0</v>
      </c>
      <c r="G2365" s="23"/>
    </row>
    <row r="2366" spans="1:7" x14ac:dyDescent="0.3">
      <c r="A2366" s="22"/>
      <c r="B2366" s="31" t="s">
        <v>62</v>
      </c>
      <c r="C2366" s="24">
        <v>0</v>
      </c>
      <c r="D2366" s="33">
        <v>-0.4</v>
      </c>
      <c r="E2366" s="32">
        <v>0</v>
      </c>
      <c r="F2366" s="32">
        <v>0</v>
      </c>
      <c r="G2366" s="23"/>
    </row>
    <row r="2367" spans="1:7" x14ac:dyDescent="0.3">
      <c r="A2367" s="22"/>
      <c r="B2367" s="31" t="s">
        <v>65</v>
      </c>
      <c r="C2367" s="24">
        <v>0</v>
      </c>
      <c r="D2367" s="32">
        <v>-0.4</v>
      </c>
      <c r="E2367" s="33">
        <v>0</v>
      </c>
      <c r="F2367" s="32">
        <v>0</v>
      </c>
      <c r="G2367" s="23"/>
    </row>
    <row r="2368" spans="1:7" x14ac:dyDescent="0.3">
      <c r="A2368" s="22"/>
      <c r="B2368" s="31" t="s">
        <v>66</v>
      </c>
      <c r="C2368" s="24">
        <v>0</v>
      </c>
      <c r="D2368" s="32">
        <v>-0.4</v>
      </c>
      <c r="E2368" s="33">
        <v>0</v>
      </c>
      <c r="F2368" s="32">
        <v>0</v>
      </c>
      <c r="G2368" s="23"/>
    </row>
    <row r="2369" spans="1:7" x14ac:dyDescent="0.3">
      <c r="A2369" s="22"/>
      <c r="B2369" s="31" t="s">
        <v>67</v>
      </c>
      <c r="C2369" s="24">
        <v>0</v>
      </c>
      <c r="D2369" s="32">
        <v>-0.4</v>
      </c>
      <c r="E2369" s="32">
        <v>0</v>
      </c>
      <c r="F2369" s="33">
        <v>0</v>
      </c>
      <c r="G2369" s="23"/>
    </row>
    <row r="2370" spans="1:7" x14ac:dyDescent="0.3">
      <c r="A2370" s="22"/>
      <c r="B2370" s="31" t="s">
        <v>68</v>
      </c>
      <c r="C2370" s="24">
        <v>0</v>
      </c>
      <c r="D2370" s="32">
        <v>-0.4</v>
      </c>
      <c r="E2370" s="32">
        <v>0</v>
      </c>
      <c r="F2370" s="33">
        <v>0</v>
      </c>
      <c r="G2370" s="23"/>
    </row>
    <row r="2371" spans="1:7" x14ac:dyDescent="0.3">
      <c r="A2371" s="22">
        <v>297</v>
      </c>
      <c r="B2371" s="31">
        <v>65</v>
      </c>
      <c r="C2371" s="24">
        <v>0</v>
      </c>
      <c r="D2371" s="32">
        <v>-0.4</v>
      </c>
      <c r="E2371" s="32">
        <v>0</v>
      </c>
      <c r="F2371" s="32">
        <v>0</v>
      </c>
      <c r="G2371" s="23"/>
    </row>
    <row r="2372" spans="1:7" x14ac:dyDescent="0.3">
      <c r="A2372" s="22"/>
      <c r="B2372" s="31">
        <v>176</v>
      </c>
      <c r="C2372" s="24">
        <v>0.15</v>
      </c>
      <c r="D2372" s="32">
        <v>-0.4</v>
      </c>
      <c r="E2372" s="32">
        <v>0</v>
      </c>
      <c r="F2372" s="32">
        <v>0</v>
      </c>
      <c r="G2372" s="23"/>
    </row>
    <row r="2373" spans="1:7" x14ac:dyDescent="0.3">
      <c r="A2373" s="22"/>
      <c r="B2373" s="31" t="s">
        <v>61</v>
      </c>
      <c r="C2373" s="24">
        <v>0</v>
      </c>
      <c r="D2373" s="33">
        <v>-0.4</v>
      </c>
      <c r="E2373" s="32">
        <v>0</v>
      </c>
      <c r="F2373" s="32">
        <v>0</v>
      </c>
      <c r="G2373" s="23"/>
    </row>
    <row r="2374" spans="1:7" x14ac:dyDescent="0.3">
      <c r="A2374" s="22"/>
      <c r="B2374" s="31" t="s">
        <v>62</v>
      </c>
      <c r="C2374" s="24">
        <v>0</v>
      </c>
      <c r="D2374" s="33">
        <v>-0.4</v>
      </c>
      <c r="E2374" s="32">
        <v>0</v>
      </c>
      <c r="F2374" s="32">
        <v>0</v>
      </c>
      <c r="G2374" s="23"/>
    </row>
    <row r="2375" spans="1:7" x14ac:dyDescent="0.3">
      <c r="A2375" s="22"/>
      <c r="B2375" s="31" t="s">
        <v>65</v>
      </c>
      <c r="C2375" s="24">
        <v>0</v>
      </c>
      <c r="D2375" s="32">
        <v>-0.4</v>
      </c>
      <c r="E2375" s="33">
        <v>0</v>
      </c>
      <c r="F2375" s="32">
        <v>0</v>
      </c>
      <c r="G2375" s="23"/>
    </row>
    <row r="2376" spans="1:7" x14ac:dyDescent="0.3">
      <c r="A2376" s="22"/>
      <c r="B2376" s="31" t="s">
        <v>66</v>
      </c>
      <c r="C2376" s="24">
        <v>0</v>
      </c>
      <c r="D2376" s="32">
        <v>-0.4</v>
      </c>
      <c r="E2376" s="33">
        <v>0</v>
      </c>
      <c r="F2376" s="32">
        <v>0</v>
      </c>
      <c r="G2376" s="23"/>
    </row>
    <row r="2377" spans="1:7" x14ac:dyDescent="0.3">
      <c r="A2377" s="22"/>
      <c r="B2377" s="31" t="s">
        <v>67</v>
      </c>
      <c r="C2377" s="24">
        <v>0</v>
      </c>
      <c r="D2377" s="32">
        <v>-0.4</v>
      </c>
      <c r="E2377" s="32">
        <v>0</v>
      </c>
      <c r="F2377" s="33">
        <v>0</v>
      </c>
      <c r="G2377" s="23"/>
    </row>
    <row r="2378" spans="1:7" x14ac:dyDescent="0.3">
      <c r="A2378" s="22"/>
      <c r="B2378" s="31" t="s">
        <v>68</v>
      </c>
      <c r="C2378" s="24">
        <v>0</v>
      </c>
      <c r="D2378" s="32">
        <v>-0.4</v>
      </c>
      <c r="E2378" s="32">
        <v>0</v>
      </c>
      <c r="F2378" s="33">
        <v>0</v>
      </c>
      <c r="G2378" s="23"/>
    </row>
    <row r="2379" spans="1:7" x14ac:dyDescent="0.3">
      <c r="A2379" s="22">
        <v>298</v>
      </c>
      <c r="B2379" s="31">
        <v>66</v>
      </c>
      <c r="C2379" s="24">
        <v>0</v>
      </c>
      <c r="D2379" s="32">
        <v>-0.4</v>
      </c>
      <c r="E2379" s="32">
        <v>0</v>
      </c>
      <c r="F2379" s="32">
        <v>0</v>
      </c>
      <c r="G2379" s="23"/>
    </row>
    <row r="2380" spans="1:7" x14ac:dyDescent="0.3">
      <c r="A2380" s="22"/>
      <c r="B2380" s="31">
        <v>177</v>
      </c>
      <c r="C2380" s="24">
        <v>0.15</v>
      </c>
      <c r="D2380" s="32">
        <v>-0.4</v>
      </c>
      <c r="E2380" s="32">
        <v>0</v>
      </c>
      <c r="F2380" s="32">
        <v>0</v>
      </c>
      <c r="G2380" s="23"/>
    </row>
    <row r="2381" spans="1:7" x14ac:dyDescent="0.3">
      <c r="A2381" s="22"/>
      <c r="B2381" s="31" t="s">
        <v>61</v>
      </c>
      <c r="C2381" s="24">
        <v>0</v>
      </c>
      <c r="D2381" s="33">
        <v>-0.4</v>
      </c>
      <c r="E2381" s="32">
        <v>0</v>
      </c>
      <c r="F2381" s="32">
        <v>0</v>
      </c>
      <c r="G2381" s="23"/>
    </row>
    <row r="2382" spans="1:7" x14ac:dyDescent="0.3">
      <c r="A2382" s="22"/>
      <c r="B2382" s="31" t="s">
        <v>62</v>
      </c>
      <c r="C2382" s="24">
        <v>0</v>
      </c>
      <c r="D2382" s="33">
        <v>-0.4</v>
      </c>
      <c r="E2382" s="32">
        <v>0</v>
      </c>
      <c r="F2382" s="32">
        <v>0</v>
      </c>
      <c r="G2382" s="23"/>
    </row>
    <row r="2383" spans="1:7" x14ac:dyDescent="0.3">
      <c r="A2383" s="22"/>
      <c r="B2383" s="31" t="s">
        <v>65</v>
      </c>
      <c r="C2383" s="24">
        <v>0</v>
      </c>
      <c r="D2383" s="32">
        <v>-0.4</v>
      </c>
      <c r="E2383" s="33">
        <v>0</v>
      </c>
      <c r="F2383" s="32">
        <v>0</v>
      </c>
      <c r="G2383" s="23"/>
    </row>
    <row r="2384" spans="1:7" x14ac:dyDescent="0.3">
      <c r="A2384" s="22"/>
      <c r="B2384" s="31" t="s">
        <v>66</v>
      </c>
      <c r="C2384" s="24">
        <v>0</v>
      </c>
      <c r="D2384" s="32">
        <v>-0.4</v>
      </c>
      <c r="E2384" s="33">
        <v>0</v>
      </c>
      <c r="F2384" s="32">
        <v>0</v>
      </c>
      <c r="G2384" s="23"/>
    </row>
    <row r="2385" spans="1:7" x14ac:dyDescent="0.3">
      <c r="A2385" s="22"/>
      <c r="B2385" s="31" t="s">
        <v>67</v>
      </c>
      <c r="C2385" s="24">
        <v>0</v>
      </c>
      <c r="D2385" s="32">
        <v>-0.4</v>
      </c>
      <c r="E2385" s="32">
        <v>0</v>
      </c>
      <c r="F2385" s="33">
        <v>0</v>
      </c>
      <c r="G2385" s="23"/>
    </row>
    <row r="2386" spans="1:7" x14ac:dyDescent="0.3">
      <c r="A2386" s="22"/>
      <c r="B2386" s="31" t="s">
        <v>68</v>
      </c>
      <c r="C2386" s="24">
        <v>0</v>
      </c>
      <c r="D2386" s="32">
        <v>-0.4</v>
      </c>
      <c r="E2386" s="32">
        <v>0</v>
      </c>
      <c r="F2386" s="33">
        <v>0</v>
      </c>
      <c r="G2386" s="23"/>
    </row>
    <row r="2387" spans="1:7" x14ac:dyDescent="0.3">
      <c r="A2387" s="22">
        <v>299</v>
      </c>
      <c r="B2387" s="31">
        <v>67</v>
      </c>
      <c r="C2387" s="24">
        <v>0</v>
      </c>
      <c r="D2387" s="32">
        <v>-0.4</v>
      </c>
      <c r="E2387" s="32">
        <v>0</v>
      </c>
      <c r="F2387" s="32">
        <v>0</v>
      </c>
      <c r="G2387" s="23"/>
    </row>
    <row r="2388" spans="1:7" x14ac:dyDescent="0.3">
      <c r="A2388" s="22"/>
      <c r="B2388" s="31">
        <v>178</v>
      </c>
      <c r="C2388" s="24">
        <v>0.15</v>
      </c>
      <c r="D2388" s="32">
        <v>-0.4</v>
      </c>
      <c r="E2388" s="32">
        <v>0</v>
      </c>
      <c r="F2388" s="32">
        <v>0</v>
      </c>
      <c r="G2388" s="23"/>
    </row>
    <row r="2389" spans="1:7" x14ac:dyDescent="0.3">
      <c r="A2389" s="22"/>
      <c r="B2389" s="31" t="s">
        <v>61</v>
      </c>
      <c r="C2389" s="24">
        <v>0</v>
      </c>
      <c r="D2389" s="33">
        <v>-0.4</v>
      </c>
      <c r="E2389" s="32">
        <v>0</v>
      </c>
      <c r="F2389" s="32">
        <v>0</v>
      </c>
      <c r="G2389" s="23"/>
    </row>
    <row r="2390" spans="1:7" x14ac:dyDescent="0.3">
      <c r="A2390" s="22"/>
      <c r="B2390" s="31" t="s">
        <v>62</v>
      </c>
      <c r="C2390" s="24">
        <v>0</v>
      </c>
      <c r="D2390" s="33">
        <v>-0.4</v>
      </c>
      <c r="E2390" s="32">
        <v>0</v>
      </c>
      <c r="F2390" s="32">
        <v>0</v>
      </c>
      <c r="G2390" s="23"/>
    </row>
    <row r="2391" spans="1:7" x14ac:dyDescent="0.3">
      <c r="A2391" s="22"/>
      <c r="B2391" s="31" t="s">
        <v>65</v>
      </c>
      <c r="C2391" s="24">
        <v>0</v>
      </c>
      <c r="D2391" s="32">
        <v>-0.4</v>
      </c>
      <c r="E2391" s="33">
        <v>0</v>
      </c>
      <c r="F2391" s="32">
        <v>0</v>
      </c>
      <c r="G2391" s="23"/>
    </row>
    <row r="2392" spans="1:7" x14ac:dyDescent="0.3">
      <c r="A2392" s="22"/>
      <c r="B2392" s="31" t="s">
        <v>66</v>
      </c>
      <c r="C2392" s="24">
        <v>0</v>
      </c>
      <c r="D2392" s="32">
        <v>-0.4</v>
      </c>
      <c r="E2392" s="33">
        <v>0</v>
      </c>
      <c r="F2392" s="32">
        <v>0</v>
      </c>
      <c r="G2392" s="23"/>
    </row>
    <row r="2393" spans="1:7" x14ac:dyDescent="0.3">
      <c r="A2393" s="22"/>
      <c r="B2393" s="31" t="s">
        <v>67</v>
      </c>
      <c r="C2393" s="24">
        <v>0</v>
      </c>
      <c r="D2393" s="32">
        <v>-0.4</v>
      </c>
      <c r="E2393" s="32">
        <v>0</v>
      </c>
      <c r="F2393" s="33">
        <v>0</v>
      </c>
      <c r="G2393" s="23"/>
    </row>
    <row r="2394" spans="1:7" x14ac:dyDescent="0.3">
      <c r="A2394" s="22"/>
      <c r="B2394" s="31" t="s">
        <v>68</v>
      </c>
      <c r="C2394" s="24">
        <v>0</v>
      </c>
      <c r="D2394" s="32">
        <v>-0.4</v>
      </c>
      <c r="E2394" s="32">
        <v>0</v>
      </c>
      <c r="F2394" s="33">
        <v>0</v>
      </c>
      <c r="G2394" s="23"/>
    </row>
    <row r="2395" spans="1:7" x14ac:dyDescent="0.3">
      <c r="A2395" s="22">
        <v>300</v>
      </c>
      <c r="B2395" s="31">
        <v>68</v>
      </c>
      <c r="C2395" s="24">
        <v>0</v>
      </c>
      <c r="D2395" s="32">
        <v>-0.39</v>
      </c>
      <c r="E2395" s="32">
        <v>0</v>
      </c>
      <c r="F2395" s="32">
        <v>0</v>
      </c>
      <c r="G2395" s="23"/>
    </row>
    <row r="2396" spans="1:7" x14ac:dyDescent="0.3">
      <c r="A2396" s="22"/>
      <c r="B2396" s="31">
        <v>179</v>
      </c>
      <c r="C2396" s="24">
        <v>0.15</v>
      </c>
      <c r="D2396" s="32">
        <v>-0.39</v>
      </c>
      <c r="E2396" s="32">
        <v>0</v>
      </c>
      <c r="F2396" s="32">
        <v>0</v>
      </c>
      <c r="G2396" s="23"/>
    </row>
    <row r="2397" spans="1:7" x14ac:dyDescent="0.3">
      <c r="A2397" s="22"/>
      <c r="B2397" s="31" t="s">
        <v>61</v>
      </c>
      <c r="C2397" s="24">
        <v>0</v>
      </c>
      <c r="D2397" s="33">
        <v>-0.39</v>
      </c>
      <c r="E2397" s="32">
        <v>0</v>
      </c>
      <c r="F2397" s="32">
        <v>0</v>
      </c>
      <c r="G2397" s="23"/>
    </row>
    <row r="2398" spans="1:7" x14ac:dyDescent="0.3">
      <c r="A2398" s="22"/>
      <c r="B2398" s="31" t="s">
        <v>62</v>
      </c>
      <c r="C2398" s="24">
        <v>0</v>
      </c>
      <c r="D2398" s="33">
        <v>-0.39</v>
      </c>
      <c r="E2398" s="32">
        <v>0</v>
      </c>
      <c r="F2398" s="32">
        <v>0</v>
      </c>
      <c r="G2398" s="23"/>
    </row>
    <row r="2399" spans="1:7" x14ac:dyDescent="0.3">
      <c r="A2399" s="22"/>
      <c r="B2399" s="31" t="s">
        <v>65</v>
      </c>
      <c r="C2399" s="24">
        <v>0</v>
      </c>
      <c r="D2399" s="32">
        <v>-0.39</v>
      </c>
      <c r="E2399" s="33">
        <v>0</v>
      </c>
      <c r="F2399" s="32">
        <v>0</v>
      </c>
      <c r="G2399" s="23"/>
    </row>
    <row r="2400" spans="1:7" x14ac:dyDescent="0.3">
      <c r="A2400" s="22"/>
      <c r="B2400" s="31" t="s">
        <v>66</v>
      </c>
      <c r="C2400" s="24">
        <v>0</v>
      </c>
      <c r="D2400" s="32">
        <v>-0.39</v>
      </c>
      <c r="E2400" s="33">
        <v>0</v>
      </c>
      <c r="F2400" s="32">
        <v>0</v>
      </c>
      <c r="G2400" s="23"/>
    </row>
    <row r="2401" spans="1:7" x14ac:dyDescent="0.3">
      <c r="A2401" s="22"/>
      <c r="B2401" s="31" t="s">
        <v>67</v>
      </c>
      <c r="C2401" s="24">
        <v>0</v>
      </c>
      <c r="D2401" s="32">
        <v>-0.39</v>
      </c>
      <c r="E2401" s="32">
        <v>0</v>
      </c>
      <c r="F2401" s="33">
        <v>0</v>
      </c>
      <c r="G2401" s="23"/>
    </row>
    <row r="2402" spans="1:7" x14ac:dyDescent="0.3">
      <c r="A2402" s="22"/>
      <c r="B2402" s="31" t="s">
        <v>68</v>
      </c>
      <c r="C2402" s="24">
        <v>0</v>
      </c>
      <c r="D2402" s="32">
        <v>-0.39</v>
      </c>
      <c r="E2402" s="32">
        <v>0</v>
      </c>
      <c r="F2402" s="33">
        <v>0</v>
      </c>
      <c r="G2402" s="23"/>
    </row>
    <row r="2403" spans="1:7" x14ac:dyDescent="0.3">
      <c r="A2403" s="22">
        <v>301</v>
      </c>
      <c r="B2403" s="31">
        <v>69</v>
      </c>
      <c r="C2403" s="24">
        <v>0</v>
      </c>
      <c r="D2403" s="32">
        <v>-0.39</v>
      </c>
      <c r="E2403" s="32">
        <v>0</v>
      </c>
      <c r="F2403" s="32">
        <v>0</v>
      </c>
      <c r="G2403" s="23"/>
    </row>
    <row r="2404" spans="1:7" x14ac:dyDescent="0.3">
      <c r="A2404" s="22"/>
      <c r="B2404" s="31">
        <v>180</v>
      </c>
      <c r="C2404" s="24">
        <v>0.15</v>
      </c>
      <c r="D2404" s="32">
        <v>-0.39</v>
      </c>
      <c r="E2404" s="32">
        <v>0</v>
      </c>
      <c r="F2404" s="32">
        <v>0</v>
      </c>
      <c r="G2404" s="23"/>
    </row>
    <row r="2405" spans="1:7" x14ac:dyDescent="0.3">
      <c r="A2405" s="22"/>
      <c r="B2405" s="31" t="s">
        <v>61</v>
      </c>
      <c r="C2405" s="24">
        <v>0</v>
      </c>
      <c r="D2405" s="33">
        <v>-0.39</v>
      </c>
      <c r="E2405" s="32">
        <v>0</v>
      </c>
      <c r="F2405" s="32">
        <v>0</v>
      </c>
      <c r="G2405" s="23"/>
    </row>
    <row r="2406" spans="1:7" x14ac:dyDescent="0.3">
      <c r="A2406" s="22"/>
      <c r="B2406" s="31" t="s">
        <v>62</v>
      </c>
      <c r="C2406" s="24">
        <v>0</v>
      </c>
      <c r="D2406" s="33">
        <v>-0.39</v>
      </c>
      <c r="E2406" s="32">
        <v>0</v>
      </c>
      <c r="F2406" s="32">
        <v>0</v>
      </c>
      <c r="G2406" s="23"/>
    </row>
    <row r="2407" spans="1:7" x14ac:dyDescent="0.3">
      <c r="A2407" s="22"/>
      <c r="B2407" s="31" t="s">
        <v>65</v>
      </c>
      <c r="C2407" s="24">
        <v>0</v>
      </c>
      <c r="D2407" s="32">
        <v>-0.39</v>
      </c>
      <c r="E2407" s="33">
        <v>0</v>
      </c>
      <c r="F2407" s="32">
        <v>0</v>
      </c>
      <c r="G2407" s="23"/>
    </row>
    <row r="2408" spans="1:7" x14ac:dyDescent="0.3">
      <c r="A2408" s="22"/>
      <c r="B2408" s="31" t="s">
        <v>66</v>
      </c>
      <c r="C2408" s="24">
        <v>0</v>
      </c>
      <c r="D2408" s="32">
        <v>-0.39</v>
      </c>
      <c r="E2408" s="33">
        <v>0</v>
      </c>
      <c r="F2408" s="32">
        <v>0</v>
      </c>
      <c r="G2408" s="23"/>
    </row>
    <row r="2409" spans="1:7" x14ac:dyDescent="0.3">
      <c r="A2409" s="22"/>
      <c r="B2409" s="31" t="s">
        <v>67</v>
      </c>
      <c r="C2409" s="24">
        <v>0</v>
      </c>
      <c r="D2409" s="32">
        <v>-0.39</v>
      </c>
      <c r="E2409" s="32">
        <v>0</v>
      </c>
      <c r="F2409" s="33">
        <v>0</v>
      </c>
      <c r="G2409" s="23"/>
    </row>
    <row r="2410" spans="1:7" x14ac:dyDescent="0.3">
      <c r="A2410" s="22"/>
      <c r="B2410" s="31" t="s">
        <v>68</v>
      </c>
      <c r="C2410" s="24">
        <v>0</v>
      </c>
      <c r="D2410" s="32">
        <v>-0.39</v>
      </c>
      <c r="E2410" s="32">
        <v>0</v>
      </c>
      <c r="F2410" s="33">
        <v>0</v>
      </c>
      <c r="G2410" s="23"/>
    </row>
    <row r="2411" spans="1:7" x14ac:dyDescent="0.3">
      <c r="A2411" s="22">
        <v>302</v>
      </c>
      <c r="B2411" s="31">
        <v>70</v>
      </c>
      <c r="C2411" s="24">
        <v>0</v>
      </c>
      <c r="D2411" s="32">
        <v>-0.39</v>
      </c>
      <c r="E2411" s="32">
        <v>0</v>
      </c>
      <c r="F2411" s="32">
        <v>0</v>
      </c>
      <c r="G2411" s="23"/>
    </row>
    <row r="2412" spans="1:7" x14ac:dyDescent="0.3">
      <c r="A2412" s="22"/>
      <c r="B2412" s="31">
        <v>181</v>
      </c>
      <c r="C2412" s="24">
        <v>0.15</v>
      </c>
      <c r="D2412" s="32">
        <v>-0.39</v>
      </c>
      <c r="E2412" s="32">
        <v>0</v>
      </c>
      <c r="F2412" s="32">
        <v>0</v>
      </c>
      <c r="G2412" s="23"/>
    </row>
    <row r="2413" spans="1:7" x14ac:dyDescent="0.3">
      <c r="A2413" s="22"/>
      <c r="B2413" s="31" t="s">
        <v>61</v>
      </c>
      <c r="C2413" s="24">
        <v>0</v>
      </c>
      <c r="D2413" s="33">
        <v>-0.39</v>
      </c>
      <c r="E2413" s="32">
        <v>0</v>
      </c>
      <c r="F2413" s="32">
        <v>0</v>
      </c>
      <c r="G2413" s="23"/>
    </row>
    <row r="2414" spans="1:7" x14ac:dyDescent="0.3">
      <c r="A2414" s="22"/>
      <c r="B2414" s="31" t="s">
        <v>62</v>
      </c>
      <c r="C2414" s="24">
        <v>0</v>
      </c>
      <c r="D2414" s="33">
        <v>-0.39</v>
      </c>
      <c r="E2414" s="32">
        <v>0</v>
      </c>
      <c r="F2414" s="32">
        <v>0</v>
      </c>
      <c r="G2414" s="23"/>
    </row>
    <row r="2415" spans="1:7" x14ac:dyDescent="0.3">
      <c r="A2415" s="22"/>
      <c r="B2415" s="31" t="s">
        <v>65</v>
      </c>
      <c r="C2415" s="24">
        <v>0</v>
      </c>
      <c r="D2415" s="32">
        <v>-0.39</v>
      </c>
      <c r="E2415" s="33">
        <v>0</v>
      </c>
      <c r="F2415" s="32">
        <v>0</v>
      </c>
      <c r="G2415" s="23"/>
    </row>
    <row r="2416" spans="1:7" x14ac:dyDescent="0.3">
      <c r="A2416" s="22"/>
      <c r="B2416" s="31" t="s">
        <v>66</v>
      </c>
      <c r="C2416" s="24">
        <v>0</v>
      </c>
      <c r="D2416" s="32">
        <v>-0.39</v>
      </c>
      <c r="E2416" s="33">
        <v>0</v>
      </c>
      <c r="F2416" s="32">
        <v>0</v>
      </c>
      <c r="G2416" s="23"/>
    </row>
    <row r="2417" spans="1:7" x14ac:dyDescent="0.3">
      <c r="A2417" s="22"/>
      <c r="B2417" s="31" t="s">
        <v>67</v>
      </c>
      <c r="C2417" s="24">
        <v>0</v>
      </c>
      <c r="D2417" s="32">
        <v>-0.39</v>
      </c>
      <c r="E2417" s="32">
        <v>0</v>
      </c>
      <c r="F2417" s="33">
        <v>0</v>
      </c>
      <c r="G2417" s="23"/>
    </row>
    <row r="2418" spans="1:7" x14ac:dyDescent="0.3">
      <c r="A2418" s="22"/>
      <c r="B2418" s="31" t="s">
        <v>68</v>
      </c>
      <c r="C2418" s="24">
        <v>0</v>
      </c>
      <c r="D2418" s="32">
        <v>-0.39</v>
      </c>
      <c r="E2418" s="32">
        <v>0</v>
      </c>
      <c r="F2418" s="33">
        <v>0</v>
      </c>
      <c r="G2418" s="23"/>
    </row>
    <row r="2419" spans="1:7" x14ac:dyDescent="0.3">
      <c r="A2419" s="22">
        <v>303</v>
      </c>
      <c r="B2419" s="31">
        <v>71</v>
      </c>
      <c r="C2419" s="24">
        <v>0</v>
      </c>
      <c r="D2419" s="32">
        <v>-0.38</v>
      </c>
      <c r="E2419" s="32">
        <v>0</v>
      </c>
      <c r="F2419" s="32">
        <v>0</v>
      </c>
      <c r="G2419" s="23"/>
    </row>
    <row r="2420" spans="1:7" x14ac:dyDescent="0.3">
      <c r="A2420" s="22"/>
      <c r="B2420" s="31">
        <v>182</v>
      </c>
      <c r="C2420" s="24">
        <v>0.15</v>
      </c>
      <c r="D2420" s="32">
        <v>-0.38</v>
      </c>
      <c r="E2420" s="32">
        <v>0</v>
      </c>
      <c r="F2420" s="32">
        <v>0</v>
      </c>
      <c r="G2420" s="23"/>
    </row>
    <row r="2421" spans="1:7" x14ac:dyDescent="0.3">
      <c r="A2421" s="22"/>
      <c r="B2421" s="31" t="s">
        <v>61</v>
      </c>
      <c r="C2421" s="24">
        <v>0</v>
      </c>
      <c r="D2421" s="33">
        <v>-0.38</v>
      </c>
      <c r="E2421" s="32">
        <v>0</v>
      </c>
      <c r="F2421" s="32">
        <v>0</v>
      </c>
      <c r="G2421" s="23"/>
    </row>
    <row r="2422" spans="1:7" x14ac:dyDescent="0.3">
      <c r="A2422" s="22"/>
      <c r="B2422" s="31" t="s">
        <v>62</v>
      </c>
      <c r="C2422" s="24">
        <v>0</v>
      </c>
      <c r="D2422" s="33">
        <v>-0.38</v>
      </c>
      <c r="E2422" s="32">
        <v>0</v>
      </c>
      <c r="F2422" s="32">
        <v>0</v>
      </c>
      <c r="G2422" s="23"/>
    </row>
    <row r="2423" spans="1:7" x14ac:dyDescent="0.3">
      <c r="A2423" s="22"/>
      <c r="B2423" s="31" t="s">
        <v>65</v>
      </c>
      <c r="C2423" s="24">
        <v>0</v>
      </c>
      <c r="D2423" s="32">
        <v>-0.38</v>
      </c>
      <c r="E2423" s="33">
        <v>0</v>
      </c>
      <c r="F2423" s="32">
        <v>0</v>
      </c>
      <c r="G2423" s="23"/>
    </row>
    <row r="2424" spans="1:7" x14ac:dyDescent="0.3">
      <c r="A2424" s="22"/>
      <c r="B2424" s="31" t="s">
        <v>66</v>
      </c>
      <c r="C2424" s="24">
        <v>0</v>
      </c>
      <c r="D2424" s="32">
        <v>-0.38</v>
      </c>
      <c r="E2424" s="33">
        <v>0</v>
      </c>
      <c r="F2424" s="32">
        <v>0</v>
      </c>
      <c r="G2424" s="23"/>
    </row>
    <row r="2425" spans="1:7" x14ac:dyDescent="0.3">
      <c r="A2425" s="22"/>
      <c r="B2425" s="31" t="s">
        <v>67</v>
      </c>
      <c r="C2425" s="24">
        <v>0</v>
      </c>
      <c r="D2425" s="32">
        <v>-0.38</v>
      </c>
      <c r="E2425" s="32">
        <v>0</v>
      </c>
      <c r="F2425" s="33">
        <v>0</v>
      </c>
      <c r="G2425" s="23"/>
    </row>
    <row r="2426" spans="1:7" x14ac:dyDescent="0.3">
      <c r="A2426" s="22"/>
      <c r="B2426" s="31" t="s">
        <v>68</v>
      </c>
      <c r="C2426" s="24">
        <v>0</v>
      </c>
      <c r="D2426" s="32">
        <v>-0.38</v>
      </c>
      <c r="E2426" s="32">
        <v>0</v>
      </c>
      <c r="F2426" s="33">
        <v>0</v>
      </c>
      <c r="G2426" s="23"/>
    </row>
    <row r="2427" spans="1:7" x14ac:dyDescent="0.3">
      <c r="A2427" s="22">
        <v>304</v>
      </c>
      <c r="B2427" s="31">
        <v>72</v>
      </c>
      <c r="C2427" s="24">
        <v>0</v>
      </c>
      <c r="D2427" s="32">
        <v>-0.38</v>
      </c>
      <c r="E2427" s="32">
        <v>0</v>
      </c>
      <c r="F2427" s="32">
        <v>0</v>
      </c>
      <c r="G2427" s="23"/>
    </row>
    <row r="2428" spans="1:7" x14ac:dyDescent="0.3">
      <c r="A2428" s="22"/>
      <c r="B2428" s="31">
        <v>183</v>
      </c>
      <c r="C2428" s="24">
        <v>0.15</v>
      </c>
      <c r="D2428" s="32">
        <v>-0.38</v>
      </c>
      <c r="E2428" s="32">
        <v>0</v>
      </c>
      <c r="F2428" s="32">
        <v>0</v>
      </c>
      <c r="G2428" s="23"/>
    </row>
    <row r="2429" spans="1:7" x14ac:dyDescent="0.3">
      <c r="A2429" s="22"/>
      <c r="B2429" s="31" t="s">
        <v>61</v>
      </c>
      <c r="C2429" s="24">
        <v>0</v>
      </c>
      <c r="D2429" s="33">
        <v>-0.38</v>
      </c>
      <c r="E2429" s="32">
        <v>0</v>
      </c>
      <c r="F2429" s="32">
        <v>0</v>
      </c>
      <c r="G2429" s="23"/>
    </row>
    <row r="2430" spans="1:7" x14ac:dyDescent="0.3">
      <c r="A2430" s="22"/>
      <c r="B2430" s="31" t="s">
        <v>62</v>
      </c>
      <c r="C2430" s="24">
        <v>0</v>
      </c>
      <c r="D2430" s="33">
        <v>-0.38</v>
      </c>
      <c r="E2430" s="32">
        <v>0</v>
      </c>
      <c r="F2430" s="32">
        <v>0</v>
      </c>
      <c r="G2430" s="23"/>
    </row>
    <row r="2431" spans="1:7" x14ac:dyDescent="0.3">
      <c r="A2431" s="22"/>
      <c r="B2431" s="31" t="s">
        <v>65</v>
      </c>
      <c r="C2431" s="24">
        <v>0</v>
      </c>
      <c r="D2431" s="32">
        <v>-0.38</v>
      </c>
      <c r="E2431" s="33">
        <v>0</v>
      </c>
      <c r="F2431" s="32">
        <v>0</v>
      </c>
      <c r="G2431" s="23"/>
    </row>
    <row r="2432" spans="1:7" x14ac:dyDescent="0.3">
      <c r="A2432" s="22"/>
      <c r="B2432" s="31" t="s">
        <v>66</v>
      </c>
      <c r="C2432" s="24">
        <v>0</v>
      </c>
      <c r="D2432" s="32">
        <v>-0.38</v>
      </c>
      <c r="E2432" s="33">
        <v>0</v>
      </c>
      <c r="F2432" s="32">
        <v>0</v>
      </c>
      <c r="G2432" s="23"/>
    </row>
    <row r="2433" spans="1:7" x14ac:dyDescent="0.3">
      <c r="A2433" s="22"/>
      <c r="B2433" s="31" t="s">
        <v>67</v>
      </c>
      <c r="C2433" s="24">
        <v>0</v>
      </c>
      <c r="D2433" s="32">
        <v>-0.38</v>
      </c>
      <c r="E2433" s="32">
        <v>0</v>
      </c>
      <c r="F2433" s="33">
        <v>0</v>
      </c>
      <c r="G2433" s="23"/>
    </row>
    <row r="2434" spans="1:7" x14ac:dyDescent="0.3">
      <c r="A2434" s="22"/>
      <c r="B2434" s="31" t="s">
        <v>68</v>
      </c>
      <c r="C2434" s="24">
        <v>0</v>
      </c>
      <c r="D2434" s="32">
        <v>-0.38</v>
      </c>
      <c r="E2434" s="32">
        <v>0</v>
      </c>
      <c r="F2434" s="33">
        <v>0</v>
      </c>
      <c r="G2434" s="23"/>
    </row>
    <row r="2435" spans="1:7" x14ac:dyDescent="0.3">
      <c r="A2435" s="22">
        <v>305</v>
      </c>
      <c r="B2435" s="31">
        <v>73</v>
      </c>
      <c r="C2435" s="24">
        <v>0</v>
      </c>
      <c r="D2435" s="32">
        <v>-0.37</v>
      </c>
      <c r="E2435" s="32">
        <v>0</v>
      </c>
      <c r="F2435" s="32">
        <v>0</v>
      </c>
      <c r="G2435" s="23"/>
    </row>
    <row r="2436" spans="1:7" x14ac:dyDescent="0.3">
      <c r="A2436" s="22"/>
      <c r="B2436" s="31">
        <v>184</v>
      </c>
      <c r="C2436" s="24">
        <v>0.15</v>
      </c>
      <c r="D2436" s="32">
        <v>-0.37</v>
      </c>
      <c r="E2436" s="32">
        <v>0</v>
      </c>
      <c r="F2436" s="32">
        <v>0</v>
      </c>
      <c r="G2436" s="23"/>
    </row>
    <row r="2437" spans="1:7" x14ac:dyDescent="0.3">
      <c r="A2437" s="22"/>
      <c r="B2437" s="31" t="s">
        <v>61</v>
      </c>
      <c r="C2437" s="24">
        <v>0</v>
      </c>
      <c r="D2437" s="33">
        <v>-0.37</v>
      </c>
      <c r="E2437" s="32">
        <v>0</v>
      </c>
      <c r="F2437" s="32">
        <v>0</v>
      </c>
      <c r="G2437" s="23"/>
    </row>
    <row r="2438" spans="1:7" x14ac:dyDescent="0.3">
      <c r="A2438" s="22"/>
      <c r="B2438" s="31" t="s">
        <v>62</v>
      </c>
      <c r="C2438" s="24">
        <v>0</v>
      </c>
      <c r="D2438" s="33">
        <v>-0.37</v>
      </c>
      <c r="E2438" s="32">
        <v>0</v>
      </c>
      <c r="F2438" s="32">
        <v>0</v>
      </c>
      <c r="G2438" s="23"/>
    </row>
    <row r="2439" spans="1:7" x14ac:dyDescent="0.3">
      <c r="A2439" s="22"/>
      <c r="B2439" s="31" t="s">
        <v>65</v>
      </c>
      <c r="C2439" s="24">
        <v>0</v>
      </c>
      <c r="D2439" s="32">
        <v>-0.37</v>
      </c>
      <c r="E2439" s="33">
        <v>0</v>
      </c>
      <c r="F2439" s="32">
        <v>0</v>
      </c>
      <c r="G2439" s="23"/>
    </row>
    <row r="2440" spans="1:7" x14ac:dyDescent="0.3">
      <c r="A2440" s="22"/>
      <c r="B2440" s="31" t="s">
        <v>66</v>
      </c>
      <c r="C2440" s="24">
        <v>0</v>
      </c>
      <c r="D2440" s="32">
        <v>-0.37</v>
      </c>
      <c r="E2440" s="33">
        <v>0</v>
      </c>
      <c r="F2440" s="32">
        <v>0</v>
      </c>
      <c r="G2440" s="23"/>
    </row>
    <row r="2441" spans="1:7" x14ac:dyDescent="0.3">
      <c r="A2441" s="22"/>
      <c r="B2441" s="31" t="s">
        <v>67</v>
      </c>
      <c r="C2441" s="24">
        <v>0</v>
      </c>
      <c r="D2441" s="32">
        <v>-0.37</v>
      </c>
      <c r="E2441" s="32">
        <v>0</v>
      </c>
      <c r="F2441" s="33">
        <v>0</v>
      </c>
      <c r="G2441" s="23"/>
    </row>
    <row r="2442" spans="1:7" x14ac:dyDescent="0.3">
      <c r="A2442" s="22"/>
      <c r="B2442" s="31" t="s">
        <v>68</v>
      </c>
      <c r="C2442" s="24">
        <v>0</v>
      </c>
      <c r="D2442" s="32">
        <v>-0.37</v>
      </c>
      <c r="E2442" s="32">
        <v>0</v>
      </c>
      <c r="F2442" s="33">
        <v>0</v>
      </c>
      <c r="G2442" s="23"/>
    </row>
    <row r="2443" spans="1:7" x14ac:dyDescent="0.3">
      <c r="A2443" s="22">
        <v>306</v>
      </c>
      <c r="B2443" s="31">
        <v>74</v>
      </c>
      <c r="C2443" s="24">
        <v>0</v>
      </c>
      <c r="D2443" s="32">
        <v>-0.36</v>
      </c>
      <c r="E2443" s="32">
        <v>0</v>
      </c>
      <c r="F2443" s="32">
        <v>0</v>
      </c>
      <c r="G2443" s="23"/>
    </row>
    <row r="2444" spans="1:7" x14ac:dyDescent="0.3">
      <c r="A2444" s="22"/>
      <c r="B2444" s="31">
        <v>185</v>
      </c>
      <c r="C2444" s="24">
        <v>0.15</v>
      </c>
      <c r="D2444" s="32">
        <v>-0.36</v>
      </c>
      <c r="E2444" s="32">
        <v>0</v>
      </c>
      <c r="F2444" s="32">
        <v>0</v>
      </c>
      <c r="G2444" s="23"/>
    </row>
    <row r="2445" spans="1:7" x14ac:dyDescent="0.3">
      <c r="A2445" s="22"/>
      <c r="B2445" s="31" t="s">
        <v>61</v>
      </c>
      <c r="C2445" s="24">
        <v>0</v>
      </c>
      <c r="D2445" s="33">
        <v>-0.36</v>
      </c>
      <c r="E2445" s="32">
        <v>0</v>
      </c>
      <c r="F2445" s="32">
        <v>0</v>
      </c>
      <c r="G2445" s="23"/>
    </row>
    <row r="2446" spans="1:7" x14ac:dyDescent="0.3">
      <c r="A2446" s="22"/>
      <c r="B2446" s="31" t="s">
        <v>62</v>
      </c>
      <c r="C2446" s="24">
        <v>0</v>
      </c>
      <c r="D2446" s="33">
        <v>-0.36</v>
      </c>
      <c r="E2446" s="32">
        <v>0</v>
      </c>
      <c r="F2446" s="32">
        <v>0</v>
      </c>
      <c r="G2446" s="23"/>
    </row>
    <row r="2447" spans="1:7" x14ac:dyDescent="0.3">
      <c r="A2447" s="22"/>
      <c r="B2447" s="31" t="s">
        <v>65</v>
      </c>
      <c r="C2447" s="24">
        <v>0</v>
      </c>
      <c r="D2447" s="32">
        <v>-0.36</v>
      </c>
      <c r="E2447" s="33">
        <v>0</v>
      </c>
      <c r="F2447" s="32">
        <v>0</v>
      </c>
      <c r="G2447" s="23"/>
    </row>
    <row r="2448" spans="1:7" x14ac:dyDescent="0.3">
      <c r="A2448" s="22"/>
      <c r="B2448" s="31" t="s">
        <v>66</v>
      </c>
      <c r="C2448" s="24">
        <v>0</v>
      </c>
      <c r="D2448" s="32">
        <v>-0.36</v>
      </c>
      <c r="E2448" s="33">
        <v>0</v>
      </c>
      <c r="F2448" s="32">
        <v>0</v>
      </c>
      <c r="G2448" s="23"/>
    </row>
    <row r="2449" spans="1:7" x14ac:dyDescent="0.3">
      <c r="A2449" s="22"/>
      <c r="B2449" s="31" t="s">
        <v>67</v>
      </c>
      <c r="C2449" s="24">
        <v>0</v>
      </c>
      <c r="D2449" s="32">
        <v>-0.36</v>
      </c>
      <c r="E2449" s="32">
        <v>0</v>
      </c>
      <c r="F2449" s="33">
        <v>0</v>
      </c>
      <c r="G2449" s="23"/>
    </row>
    <row r="2450" spans="1:7" x14ac:dyDescent="0.3">
      <c r="A2450" s="22"/>
      <c r="B2450" s="31" t="s">
        <v>68</v>
      </c>
      <c r="C2450" s="24">
        <v>0</v>
      </c>
      <c r="D2450" s="32">
        <v>-0.36</v>
      </c>
      <c r="E2450" s="32">
        <v>0</v>
      </c>
      <c r="F2450" s="33">
        <v>0</v>
      </c>
      <c r="G2450" s="23"/>
    </row>
    <row r="2451" spans="1:7" x14ac:dyDescent="0.3">
      <c r="A2451" s="22">
        <v>307</v>
      </c>
      <c r="B2451" s="31">
        <v>75</v>
      </c>
      <c r="C2451" s="24">
        <v>0</v>
      </c>
      <c r="D2451" s="32">
        <v>-0.34</v>
      </c>
      <c r="E2451" s="32">
        <v>0</v>
      </c>
      <c r="F2451" s="32">
        <v>0</v>
      </c>
      <c r="G2451" s="23"/>
    </row>
    <row r="2452" spans="1:7" x14ac:dyDescent="0.3">
      <c r="A2452" s="22"/>
      <c r="B2452" s="31">
        <v>186</v>
      </c>
      <c r="C2452" s="24">
        <v>0.15</v>
      </c>
      <c r="D2452" s="32">
        <v>-0.34</v>
      </c>
      <c r="E2452" s="32">
        <v>0</v>
      </c>
      <c r="F2452" s="32">
        <v>0</v>
      </c>
      <c r="G2452" s="23"/>
    </row>
    <row r="2453" spans="1:7" x14ac:dyDescent="0.3">
      <c r="A2453" s="22"/>
      <c r="B2453" s="31" t="s">
        <v>61</v>
      </c>
      <c r="C2453" s="24">
        <v>0</v>
      </c>
      <c r="D2453" s="33">
        <v>-0.34</v>
      </c>
      <c r="E2453" s="32">
        <v>0</v>
      </c>
      <c r="F2453" s="32">
        <v>0</v>
      </c>
      <c r="G2453" s="23"/>
    </row>
    <row r="2454" spans="1:7" x14ac:dyDescent="0.3">
      <c r="A2454" s="22"/>
      <c r="B2454" s="31" t="s">
        <v>62</v>
      </c>
      <c r="C2454" s="24">
        <v>0</v>
      </c>
      <c r="D2454" s="33">
        <v>-0.34</v>
      </c>
      <c r="E2454" s="32">
        <v>0</v>
      </c>
      <c r="F2454" s="32">
        <v>0</v>
      </c>
      <c r="G2454" s="23"/>
    </row>
    <row r="2455" spans="1:7" x14ac:dyDescent="0.3">
      <c r="A2455" s="22"/>
      <c r="B2455" s="31" t="s">
        <v>65</v>
      </c>
      <c r="C2455" s="24">
        <v>0</v>
      </c>
      <c r="D2455" s="32">
        <v>-0.34</v>
      </c>
      <c r="E2455" s="33">
        <v>0</v>
      </c>
      <c r="F2455" s="32">
        <v>0</v>
      </c>
      <c r="G2455" s="23"/>
    </row>
    <row r="2456" spans="1:7" x14ac:dyDescent="0.3">
      <c r="A2456" s="22"/>
      <c r="B2456" s="31" t="s">
        <v>66</v>
      </c>
      <c r="C2456" s="24">
        <v>0</v>
      </c>
      <c r="D2456" s="32">
        <v>-0.34</v>
      </c>
      <c r="E2456" s="33">
        <v>0</v>
      </c>
      <c r="F2456" s="32">
        <v>0</v>
      </c>
      <c r="G2456" s="23"/>
    </row>
    <row r="2457" spans="1:7" x14ac:dyDescent="0.3">
      <c r="A2457" s="22"/>
      <c r="B2457" s="31" t="s">
        <v>67</v>
      </c>
      <c r="C2457" s="24">
        <v>0</v>
      </c>
      <c r="D2457" s="32">
        <v>-0.34</v>
      </c>
      <c r="E2457" s="32">
        <v>0</v>
      </c>
      <c r="F2457" s="33">
        <v>0</v>
      </c>
      <c r="G2457" s="23"/>
    </row>
    <row r="2458" spans="1:7" x14ac:dyDescent="0.3">
      <c r="A2458" s="22"/>
      <c r="B2458" s="31" t="s">
        <v>68</v>
      </c>
      <c r="C2458" s="24">
        <v>0</v>
      </c>
      <c r="D2458" s="32">
        <v>-0.34</v>
      </c>
      <c r="E2458" s="32">
        <v>0</v>
      </c>
      <c r="F2458" s="33">
        <v>0</v>
      </c>
      <c r="G2458" s="23"/>
    </row>
    <row r="2459" spans="1:7" x14ac:dyDescent="0.3">
      <c r="A2459" s="22">
        <v>308</v>
      </c>
      <c r="B2459" s="31">
        <v>76</v>
      </c>
      <c r="C2459" s="24">
        <v>0</v>
      </c>
      <c r="D2459" s="32">
        <v>-0.32</v>
      </c>
      <c r="E2459" s="32">
        <v>0</v>
      </c>
      <c r="F2459" s="32">
        <v>0</v>
      </c>
      <c r="G2459" s="23"/>
    </row>
    <row r="2460" spans="1:7" x14ac:dyDescent="0.3">
      <c r="A2460" s="22"/>
      <c r="B2460" s="31">
        <v>187</v>
      </c>
      <c r="C2460" s="24">
        <v>0.15</v>
      </c>
      <c r="D2460" s="32">
        <v>-0.32</v>
      </c>
      <c r="E2460" s="32">
        <v>0</v>
      </c>
      <c r="F2460" s="32">
        <v>0</v>
      </c>
      <c r="G2460" s="23"/>
    </row>
    <row r="2461" spans="1:7" x14ac:dyDescent="0.3">
      <c r="A2461" s="22"/>
      <c r="B2461" s="31" t="s">
        <v>61</v>
      </c>
      <c r="C2461" s="24">
        <v>0</v>
      </c>
      <c r="D2461" s="33">
        <v>-0.32</v>
      </c>
      <c r="E2461" s="32">
        <v>0</v>
      </c>
      <c r="F2461" s="32">
        <v>0</v>
      </c>
      <c r="G2461" s="23"/>
    </row>
    <row r="2462" spans="1:7" x14ac:dyDescent="0.3">
      <c r="A2462" s="22"/>
      <c r="B2462" s="31" t="s">
        <v>62</v>
      </c>
      <c r="C2462" s="24">
        <v>0</v>
      </c>
      <c r="D2462" s="33">
        <v>-0.32</v>
      </c>
      <c r="E2462" s="32">
        <v>0</v>
      </c>
      <c r="F2462" s="32">
        <v>0</v>
      </c>
      <c r="G2462" s="23"/>
    </row>
    <row r="2463" spans="1:7" x14ac:dyDescent="0.3">
      <c r="A2463" s="22"/>
      <c r="B2463" s="31" t="s">
        <v>65</v>
      </c>
      <c r="C2463" s="24">
        <v>0</v>
      </c>
      <c r="D2463" s="32">
        <v>-0.32</v>
      </c>
      <c r="E2463" s="33">
        <v>0</v>
      </c>
      <c r="F2463" s="32">
        <v>0</v>
      </c>
      <c r="G2463" s="23"/>
    </row>
    <row r="2464" spans="1:7" x14ac:dyDescent="0.3">
      <c r="A2464" s="22"/>
      <c r="B2464" s="31" t="s">
        <v>66</v>
      </c>
      <c r="C2464" s="24">
        <v>0</v>
      </c>
      <c r="D2464" s="32">
        <v>-0.32</v>
      </c>
      <c r="E2464" s="33">
        <v>0</v>
      </c>
      <c r="F2464" s="32">
        <v>0</v>
      </c>
      <c r="G2464" s="23"/>
    </row>
    <row r="2465" spans="1:7" x14ac:dyDescent="0.3">
      <c r="A2465" s="22"/>
      <c r="B2465" s="31" t="s">
        <v>67</v>
      </c>
      <c r="C2465" s="24">
        <v>0</v>
      </c>
      <c r="D2465" s="32">
        <v>-0.32</v>
      </c>
      <c r="E2465" s="32">
        <v>0</v>
      </c>
      <c r="F2465" s="33">
        <v>0</v>
      </c>
      <c r="G2465" s="23"/>
    </row>
    <row r="2466" spans="1:7" x14ac:dyDescent="0.3">
      <c r="A2466" s="22"/>
      <c r="B2466" s="31" t="s">
        <v>68</v>
      </c>
      <c r="C2466" s="24">
        <v>0</v>
      </c>
      <c r="D2466" s="32">
        <v>-0.32</v>
      </c>
      <c r="E2466" s="32">
        <v>0</v>
      </c>
      <c r="F2466" s="33">
        <v>0</v>
      </c>
      <c r="G2466" s="23"/>
    </row>
    <row r="2467" spans="1:7" x14ac:dyDescent="0.3">
      <c r="A2467" s="22">
        <v>309</v>
      </c>
      <c r="B2467" s="31">
        <v>77</v>
      </c>
      <c r="C2467" s="24">
        <v>0</v>
      </c>
      <c r="D2467" s="32">
        <v>-0.17</v>
      </c>
      <c r="E2467" s="32">
        <v>0</v>
      </c>
      <c r="F2467" s="32">
        <v>0</v>
      </c>
      <c r="G2467" s="23"/>
    </row>
    <row r="2468" spans="1:7" x14ac:dyDescent="0.3">
      <c r="A2468" s="22"/>
      <c r="B2468" s="31">
        <v>188</v>
      </c>
      <c r="C2468" s="24">
        <v>0.15</v>
      </c>
      <c r="D2468" s="32">
        <v>-0.17</v>
      </c>
      <c r="E2468" s="32">
        <v>0</v>
      </c>
      <c r="F2468" s="32">
        <v>0</v>
      </c>
      <c r="G2468" s="23"/>
    </row>
    <row r="2469" spans="1:7" x14ac:dyDescent="0.3">
      <c r="A2469" s="22"/>
      <c r="B2469" s="31" t="s">
        <v>61</v>
      </c>
      <c r="C2469" s="24">
        <v>0</v>
      </c>
      <c r="D2469" s="33">
        <v>-0.17</v>
      </c>
      <c r="E2469" s="32">
        <v>0</v>
      </c>
      <c r="F2469" s="32">
        <v>0</v>
      </c>
      <c r="G2469" s="23"/>
    </row>
    <row r="2470" spans="1:7" x14ac:dyDescent="0.3">
      <c r="A2470" s="22"/>
      <c r="B2470" s="31" t="s">
        <v>62</v>
      </c>
      <c r="C2470" s="24">
        <v>0</v>
      </c>
      <c r="D2470" s="33">
        <v>-0.17</v>
      </c>
      <c r="E2470" s="32">
        <v>0</v>
      </c>
      <c r="F2470" s="32">
        <v>0</v>
      </c>
      <c r="G2470" s="23"/>
    </row>
    <row r="2471" spans="1:7" x14ac:dyDescent="0.3">
      <c r="A2471" s="22"/>
      <c r="B2471" s="31" t="s">
        <v>65</v>
      </c>
      <c r="C2471" s="24">
        <v>0</v>
      </c>
      <c r="D2471" s="32">
        <v>-0.17</v>
      </c>
      <c r="E2471" s="33">
        <v>0</v>
      </c>
      <c r="F2471" s="32">
        <v>0</v>
      </c>
      <c r="G2471" s="23"/>
    </row>
    <row r="2472" spans="1:7" x14ac:dyDescent="0.3">
      <c r="A2472" s="22"/>
      <c r="B2472" s="31" t="s">
        <v>66</v>
      </c>
      <c r="C2472" s="24">
        <v>0</v>
      </c>
      <c r="D2472" s="32">
        <v>-0.17</v>
      </c>
      <c r="E2472" s="33">
        <v>0</v>
      </c>
      <c r="F2472" s="32">
        <v>0</v>
      </c>
      <c r="G2472" s="23"/>
    </row>
    <row r="2473" spans="1:7" x14ac:dyDescent="0.3">
      <c r="A2473" s="22"/>
      <c r="B2473" s="31" t="s">
        <v>67</v>
      </c>
      <c r="C2473" s="24">
        <v>0</v>
      </c>
      <c r="D2473" s="32">
        <v>-0.17</v>
      </c>
      <c r="E2473" s="32">
        <v>0</v>
      </c>
      <c r="F2473" s="33">
        <v>0</v>
      </c>
      <c r="G2473" s="23"/>
    </row>
    <row r="2474" spans="1:7" x14ac:dyDescent="0.3">
      <c r="A2474" s="22"/>
      <c r="B2474" s="31" t="s">
        <v>68</v>
      </c>
      <c r="C2474" s="24">
        <v>0</v>
      </c>
      <c r="D2474" s="32">
        <v>-0.17</v>
      </c>
      <c r="E2474" s="32">
        <v>0</v>
      </c>
      <c r="F2474" s="33">
        <v>0</v>
      </c>
      <c r="G2474" s="23"/>
    </row>
    <row r="2475" spans="1:7" x14ac:dyDescent="0.3">
      <c r="A2475" s="22">
        <v>310</v>
      </c>
      <c r="B2475" s="31">
        <v>78</v>
      </c>
      <c r="C2475" s="24">
        <v>0</v>
      </c>
      <c r="D2475" s="32">
        <v>-0.42</v>
      </c>
      <c r="E2475" s="32">
        <v>0</v>
      </c>
      <c r="F2475" s="32">
        <v>0</v>
      </c>
      <c r="G2475" s="23"/>
    </row>
    <row r="2476" spans="1:7" x14ac:dyDescent="0.3">
      <c r="A2476" s="22"/>
      <c r="B2476" s="31">
        <v>189</v>
      </c>
      <c r="C2476" s="24">
        <v>0.15</v>
      </c>
      <c r="D2476" s="32">
        <v>-0.42</v>
      </c>
      <c r="E2476" s="32">
        <v>0</v>
      </c>
      <c r="F2476" s="32">
        <v>0</v>
      </c>
      <c r="G2476" s="23"/>
    </row>
    <row r="2477" spans="1:7" x14ac:dyDescent="0.3">
      <c r="A2477" s="22"/>
      <c r="B2477" s="31" t="s">
        <v>61</v>
      </c>
      <c r="C2477" s="24">
        <v>0</v>
      </c>
      <c r="D2477" s="33">
        <v>-0.42</v>
      </c>
      <c r="E2477" s="32">
        <v>0</v>
      </c>
      <c r="F2477" s="32">
        <v>0</v>
      </c>
      <c r="G2477" s="23"/>
    </row>
    <row r="2478" spans="1:7" x14ac:dyDescent="0.3">
      <c r="A2478" s="22"/>
      <c r="B2478" s="31" t="s">
        <v>62</v>
      </c>
      <c r="C2478" s="24">
        <v>0</v>
      </c>
      <c r="D2478" s="33">
        <v>-0.42</v>
      </c>
      <c r="E2478" s="32">
        <v>0</v>
      </c>
      <c r="F2478" s="32">
        <v>0</v>
      </c>
      <c r="G2478" s="23"/>
    </row>
    <row r="2479" spans="1:7" x14ac:dyDescent="0.3">
      <c r="A2479" s="22"/>
      <c r="B2479" s="31" t="s">
        <v>65</v>
      </c>
      <c r="C2479" s="24">
        <v>0</v>
      </c>
      <c r="D2479" s="32">
        <v>-0.42</v>
      </c>
      <c r="E2479" s="33">
        <v>0</v>
      </c>
      <c r="F2479" s="32">
        <v>0</v>
      </c>
      <c r="G2479" s="23"/>
    </row>
    <row r="2480" spans="1:7" x14ac:dyDescent="0.3">
      <c r="A2480" s="22"/>
      <c r="B2480" s="31" t="s">
        <v>66</v>
      </c>
      <c r="C2480" s="24">
        <v>0</v>
      </c>
      <c r="D2480" s="32">
        <v>-0.42</v>
      </c>
      <c r="E2480" s="33">
        <v>0</v>
      </c>
      <c r="F2480" s="32">
        <v>0</v>
      </c>
      <c r="G2480" s="23"/>
    </row>
    <row r="2481" spans="1:7" x14ac:dyDescent="0.3">
      <c r="A2481" s="22"/>
      <c r="B2481" s="31" t="s">
        <v>67</v>
      </c>
      <c r="C2481" s="24">
        <v>0</v>
      </c>
      <c r="D2481" s="32">
        <v>-0.42</v>
      </c>
      <c r="E2481" s="32">
        <v>0</v>
      </c>
      <c r="F2481" s="33">
        <v>0</v>
      </c>
      <c r="G2481" s="23"/>
    </row>
    <row r="2482" spans="1:7" x14ac:dyDescent="0.3">
      <c r="A2482" s="22"/>
      <c r="B2482" s="31" t="s">
        <v>68</v>
      </c>
      <c r="C2482" s="24">
        <v>0</v>
      </c>
      <c r="D2482" s="32">
        <v>-0.42</v>
      </c>
      <c r="E2482" s="32">
        <v>0</v>
      </c>
      <c r="F2482" s="33">
        <v>0</v>
      </c>
      <c r="G2482" s="23"/>
    </row>
    <row r="2483" spans="1:7" x14ac:dyDescent="0.3">
      <c r="A2483" s="22">
        <v>311</v>
      </c>
      <c r="B2483" s="31">
        <v>79</v>
      </c>
      <c r="C2483" s="24">
        <v>0</v>
      </c>
      <c r="D2483" s="32">
        <v>-0.43</v>
      </c>
      <c r="E2483" s="32">
        <v>0</v>
      </c>
      <c r="F2483" s="32">
        <v>0</v>
      </c>
      <c r="G2483" s="23"/>
    </row>
    <row r="2484" spans="1:7" x14ac:dyDescent="0.3">
      <c r="A2484" s="22"/>
      <c r="B2484" s="31">
        <v>190</v>
      </c>
      <c r="C2484" s="24">
        <v>0.15</v>
      </c>
      <c r="D2484" s="32">
        <v>-0.43</v>
      </c>
      <c r="E2484" s="32">
        <v>0</v>
      </c>
      <c r="F2484" s="32">
        <v>0</v>
      </c>
      <c r="G2484" s="23"/>
    </row>
    <row r="2485" spans="1:7" x14ac:dyDescent="0.3">
      <c r="A2485" s="22"/>
      <c r="B2485" s="31" t="s">
        <v>61</v>
      </c>
      <c r="C2485" s="24">
        <v>0</v>
      </c>
      <c r="D2485" s="33">
        <v>-0.43</v>
      </c>
      <c r="E2485" s="32">
        <v>0</v>
      </c>
      <c r="F2485" s="32">
        <v>0</v>
      </c>
      <c r="G2485" s="23"/>
    </row>
    <row r="2486" spans="1:7" x14ac:dyDescent="0.3">
      <c r="A2486" s="22"/>
      <c r="B2486" s="31" t="s">
        <v>62</v>
      </c>
      <c r="C2486" s="24">
        <v>0</v>
      </c>
      <c r="D2486" s="33">
        <v>-0.43</v>
      </c>
      <c r="E2486" s="32">
        <v>0</v>
      </c>
      <c r="F2486" s="32">
        <v>0</v>
      </c>
      <c r="G2486" s="23"/>
    </row>
    <row r="2487" spans="1:7" x14ac:dyDescent="0.3">
      <c r="A2487" s="22"/>
      <c r="B2487" s="31" t="s">
        <v>65</v>
      </c>
      <c r="C2487" s="24">
        <v>0</v>
      </c>
      <c r="D2487" s="32">
        <v>-0.43</v>
      </c>
      <c r="E2487" s="33">
        <v>0</v>
      </c>
      <c r="F2487" s="32">
        <v>0</v>
      </c>
      <c r="G2487" s="23"/>
    </row>
    <row r="2488" spans="1:7" x14ac:dyDescent="0.3">
      <c r="A2488" s="22"/>
      <c r="B2488" s="31" t="s">
        <v>66</v>
      </c>
      <c r="C2488" s="24">
        <v>0</v>
      </c>
      <c r="D2488" s="32">
        <v>-0.43</v>
      </c>
      <c r="E2488" s="33">
        <v>0</v>
      </c>
      <c r="F2488" s="32">
        <v>0</v>
      </c>
      <c r="G2488" s="23"/>
    </row>
    <row r="2489" spans="1:7" x14ac:dyDescent="0.3">
      <c r="A2489" s="22"/>
      <c r="B2489" s="31" t="s">
        <v>67</v>
      </c>
      <c r="C2489" s="24">
        <v>0</v>
      </c>
      <c r="D2489" s="32">
        <v>-0.43</v>
      </c>
      <c r="E2489" s="32">
        <v>0</v>
      </c>
      <c r="F2489" s="33">
        <v>0</v>
      </c>
      <c r="G2489" s="23"/>
    </row>
    <row r="2490" spans="1:7" x14ac:dyDescent="0.3">
      <c r="A2490" s="22"/>
      <c r="B2490" s="31" t="s">
        <v>68</v>
      </c>
      <c r="C2490" s="24">
        <v>0</v>
      </c>
      <c r="D2490" s="32">
        <v>-0.43</v>
      </c>
      <c r="E2490" s="32">
        <v>0</v>
      </c>
      <c r="F2490" s="33">
        <v>0</v>
      </c>
      <c r="G2490" s="23"/>
    </row>
    <row r="2491" spans="1:7" x14ac:dyDescent="0.3">
      <c r="A2491" s="22">
        <v>312</v>
      </c>
      <c r="B2491" s="31">
        <v>80</v>
      </c>
      <c r="C2491" s="24">
        <v>0</v>
      </c>
      <c r="D2491" s="32">
        <v>-0.42</v>
      </c>
      <c r="E2491" s="32">
        <v>0</v>
      </c>
      <c r="F2491" s="32">
        <v>0</v>
      </c>
      <c r="G2491" s="23"/>
    </row>
    <row r="2492" spans="1:7" x14ac:dyDescent="0.3">
      <c r="A2492" s="22"/>
      <c r="B2492" s="31">
        <v>191</v>
      </c>
      <c r="C2492" s="24">
        <v>0.15</v>
      </c>
      <c r="D2492" s="32">
        <v>-0.42</v>
      </c>
      <c r="E2492" s="32">
        <v>0</v>
      </c>
      <c r="F2492" s="32">
        <v>0</v>
      </c>
      <c r="G2492" s="23"/>
    </row>
    <row r="2493" spans="1:7" x14ac:dyDescent="0.3">
      <c r="A2493" s="22"/>
      <c r="B2493" s="31" t="s">
        <v>61</v>
      </c>
      <c r="C2493" s="24">
        <v>0</v>
      </c>
      <c r="D2493" s="33">
        <v>-0.42</v>
      </c>
      <c r="E2493" s="32">
        <v>0</v>
      </c>
      <c r="F2493" s="32">
        <v>0</v>
      </c>
      <c r="G2493" s="23"/>
    </row>
    <row r="2494" spans="1:7" x14ac:dyDescent="0.3">
      <c r="A2494" s="22"/>
      <c r="B2494" s="31" t="s">
        <v>62</v>
      </c>
      <c r="C2494" s="24">
        <v>0</v>
      </c>
      <c r="D2494" s="33">
        <v>-0.42</v>
      </c>
      <c r="E2494" s="32">
        <v>0</v>
      </c>
      <c r="F2494" s="32">
        <v>0</v>
      </c>
      <c r="G2494" s="23"/>
    </row>
    <row r="2495" spans="1:7" x14ac:dyDescent="0.3">
      <c r="A2495" s="22"/>
      <c r="B2495" s="31" t="s">
        <v>65</v>
      </c>
      <c r="C2495" s="24">
        <v>0</v>
      </c>
      <c r="D2495" s="32">
        <v>-0.42</v>
      </c>
      <c r="E2495" s="33">
        <v>0</v>
      </c>
      <c r="F2495" s="32">
        <v>0</v>
      </c>
      <c r="G2495" s="23"/>
    </row>
    <row r="2496" spans="1:7" x14ac:dyDescent="0.3">
      <c r="A2496" s="22"/>
      <c r="B2496" s="31" t="s">
        <v>66</v>
      </c>
      <c r="C2496" s="24">
        <v>0</v>
      </c>
      <c r="D2496" s="32">
        <v>-0.42</v>
      </c>
      <c r="E2496" s="33">
        <v>0</v>
      </c>
      <c r="F2496" s="32">
        <v>0</v>
      </c>
      <c r="G2496" s="23"/>
    </row>
    <row r="2497" spans="1:7" x14ac:dyDescent="0.3">
      <c r="A2497" s="22"/>
      <c r="B2497" s="31" t="s">
        <v>67</v>
      </c>
      <c r="C2497" s="24">
        <v>0</v>
      </c>
      <c r="D2497" s="32">
        <v>-0.42</v>
      </c>
      <c r="E2497" s="32">
        <v>0</v>
      </c>
      <c r="F2497" s="33">
        <v>0</v>
      </c>
      <c r="G2497" s="23"/>
    </row>
    <row r="2498" spans="1:7" x14ac:dyDescent="0.3">
      <c r="A2498" s="22"/>
      <c r="B2498" s="31" t="s">
        <v>68</v>
      </c>
      <c r="C2498" s="24">
        <v>0</v>
      </c>
      <c r="D2498" s="32">
        <v>-0.42</v>
      </c>
      <c r="E2498" s="32">
        <v>0</v>
      </c>
      <c r="F2498" s="33">
        <v>0</v>
      </c>
      <c r="G2498" s="23"/>
    </row>
    <row r="2499" spans="1:7" x14ac:dyDescent="0.3">
      <c r="A2499" s="22">
        <v>313</v>
      </c>
      <c r="B2499" s="31">
        <v>81</v>
      </c>
      <c r="C2499" s="24">
        <v>0</v>
      </c>
      <c r="D2499" s="32">
        <v>-0.4</v>
      </c>
      <c r="E2499" s="32">
        <v>0</v>
      </c>
      <c r="F2499" s="32">
        <v>0</v>
      </c>
      <c r="G2499" s="23"/>
    </row>
    <row r="2500" spans="1:7" x14ac:dyDescent="0.3">
      <c r="A2500" s="22"/>
      <c r="B2500" s="31">
        <v>192</v>
      </c>
      <c r="C2500" s="24">
        <v>0.15</v>
      </c>
      <c r="D2500" s="32">
        <v>-0.4</v>
      </c>
      <c r="E2500" s="32">
        <v>0</v>
      </c>
      <c r="F2500" s="32">
        <v>0</v>
      </c>
      <c r="G2500" s="23"/>
    </row>
    <row r="2501" spans="1:7" x14ac:dyDescent="0.3">
      <c r="A2501" s="22"/>
      <c r="B2501" s="31" t="s">
        <v>61</v>
      </c>
      <c r="C2501" s="24">
        <v>0</v>
      </c>
      <c r="D2501" s="33">
        <v>-0.4</v>
      </c>
      <c r="E2501" s="32">
        <v>0</v>
      </c>
      <c r="F2501" s="32">
        <v>0</v>
      </c>
      <c r="G2501" s="23"/>
    </row>
    <row r="2502" spans="1:7" x14ac:dyDescent="0.3">
      <c r="A2502" s="22"/>
      <c r="B2502" s="31" t="s">
        <v>62</v>
      </c>
      <c r="C2502" s="24">
        <v>0</v>
      </c>
      <c r="D2502" s="33">
        <v>-0.4</v>
      </c>
      <c r="E2502" s="32">
        <v>0</v>
      </c>
      <c r="F2502" s="32">
        <v>0</v>
      </c>
      <c r="G2502" s="23"/>
    </row>
    <row r="2503" spans="1:7" x14ac:dyDescent="0.3">
      <c r="A2503" s="22"/>
      <c r="B2503" s="31" t="s">
        <v>65</v>
      </c>
      <c r="C2503" s="24">
        <v>0</v>
      </c>
      <c r="D2503" s="32">
        <v>-0.4</v>
      </c>
      <c r="E2503" s="33">
        <v>0</v>
      </c>
      <c r="F2503" s="32">
        <v>0</v>
      </c>
      <c r="G2503" s="23"/>
    </row>
    <row r="2504" spans="1:7" x14ac:dyDescent="0.3">
      <c r="A2504" s="22"/>
      <c r="B2504" s="31" t="s">
        <v>66</v>
      </c>
      <c r="C2504" s="24">
        <v>0</v>
      </c>
      <c r="D2504" s="32">
        <v>-0.4</v>
      </c>
      <c r="E2504" s="33">
        <v>0</v>
      </c>
      <c r="F2504" s="32">
        <v>0</v>
      </c>
      <c r="G2504" s="23"/>
    </row>
    <row r="2505" spans="1:7" x14ac:dyDescent="0.3">
      <c r="A2505" s="22"/>
      <c r="B2505" s="31" t="s">
        <v>67</v>
      </c>
      <c r="C2505" s="24">
        <v>0</v>
      </c>
      <c r="D2505" s="32">
        <v>-0.4</v>
      </c>
      <c r="E2505" s="32">
        <v>0</v>
      </c>
      <c r="F2505" s="33">
        <v>0</v>
      </c>
      <c r="G2505" s="23"/>
    </row>
    <row r="2506" spans="1:7" x14ac:dyDescent="0.3">
      <c r="A2506" s="22"/>
      <c r="B2506" s="31" t="s">
        <v>68</v>
      </c>
      <c r="C2506" s="24">
        <v>0</v>
      </c>
      <c r="D2506" s="32">
        <v>-0.4</v>
      </c>
      <c r="E2506" s="32">
        <v>0</v>
      </c>
      <c r="F2506" s="33">
        <v>0</v>
      </c>
      <c r="G2506" s="23"/>
    </row>
    <row r="2507" spans="1:7" x14ac:dyDescent="0.3">
      <c r="A2507" s="22">
        <v>314</v>
      </c>
      <c r="B2507" s="31">
        <v>82</v>
      </c>
      <c r="C2507" s="24">
        <v>0</v>
      </c>
      <c r="D2507" s="32">
        <v>-0.39</v>
      </c>
      <c r="E2507" s="32">
        <v>0</v>
      </c>
      <c r="F2507" s="32">
        <v>0</v>
      </c>
      <c r="G2507" s="23"/>
    </row>
    <row r="2508" spans="1:7" x14ac:dyDescent="0.3">
      <c r="A2508" s="22"/>
      <c r="B2508" s="31">
        <v>193</v>
      </c>
      <c r="C2508" s="24">
        <v>0.15</v>
      </c>
      <c r="D2508" s="32">
        <v>-0.39</v>
      </c>
      <c r="E2508" s="32">
        <v>0</v>
      </c>
      <c r="F2508" s="32">
        <v>0</v>
      </c>
      <c r="G2508" s="23"/>
    </row>
    <row r="2509" spans="1:7" x14ac:dyDescent="0.3">
      <c r="A2509" s="22"/>
      <c r="B2509" s="31" t="s">
        <v>61</v>
      </c>
      <c r="C2509" s="24">
        <v>0</v>
      </c>
      <c r="D2509" s="33">
        <v>-0.39</v>
      </c>
      <c r="E2509" s="32">
        <v>0</v>
      </c>
      <c r="F2509" s="32">
        <v>0</v>
      </c>
      <c r="G2509" s="23"/>
    </row>
    <row r="2510" spans="1:7" x14ac:dyDescent="0.3">
      <c r="A2510" s="22"/>
      <c r="B2510" s="31" t="s">
        <v>62</v>
      </c>
      <c r="C2510" s="24">
        <v>0</v>
      </c>
      <c r="D2510" s="33">
        <v>-0.39</v>
      </c>
      <c r="E2510" s="32">
        <v>0</v>
      </c>
      <c r="F2510" s="32">
        <v>0</v>
      </c>
      <c r="G2510" s="23"/>
    </row>
    <row r="2511" spans="1:7" x14ac:dyDescent="0.3">
      <c r="A2511" s="22"/>
      <c r="B2511" s="31" t="s">
        <v>65</v>
      </c>
      <c r="C2511" s="24">
        <v>0</v>
      </c>
      <c r="D2511" s="32">
        <v>-0.39</v>
      </c>
      <c r="E2511" s="33">
        <v>0</v>
      </c>
      <c r="F2511" s="32">
        <v>0</v>
      </c>
      <c r="G2511" s="23"/>
    </row>
    <row r="2512" spans="1:7" x14ac:dyDescent="0.3">
      <c r="A2512" s="22"/>
      <c r="B2512" s="31" t="s">
        <v>66</v>
      </c>
      <c r="C2512" s="24">
        <v>0</v>
      </c>
      <c r="D2512" s="32">
        <v>-0.39</v>
      </c>
      <c r="E2512" s="33">
        <v>0</v>
      </c>
      <c r="F2512" s="32">
        <v>0</v>
      </c>
      <c r="G2512" s="23"/>
    </row>
    <row r="2513" spans="1:7" x14ac:dyDescent="0.3">
      <c r="A2513" s="22"/>
      <c r="B2513" s="31" t="s">
        <v>67</v>
      </c>
      <c r="C2513" s="24">
        <v>0</v>
      </c>
      <c r="D2513" s="32">
        <v>-0.39</v>
      </c>
      <c r="E2513" s="32">
        <v>0</v>
      </c>
      <c r="F2513" s="33">
        <v>0</v>
      </c>
      <c r="G2513" s="23"/>
    </row>
    <row r="2514" spans="1:7" x14ac:dyDescent="0.3">
      <c r="A2514" s="22"/>
      <c r="B2514" s="31" t="s">
        <v>68</v>
      </c>
      <c r="C2514" s="24">
        <v>0</v>
      </c>
      <c r="D2514" s="32">
        <v>-0.39</v>
      </c>
      <c r="E2514" s="32">
        <v>0</v>
      </c>
      <c r="F2514" s="33">
        <v>0</v>
      </c>
      <c r="G2514" s="23"/>
    </row>
    <row r="2515" spans="1:7" x14ac:dyDescent="0.3">
      <c r="A2515" s="22">
        <v>315</v>
      </c>
      <c r="B2515" s="31">
        <v>83</v>
      </c>
      <c r="C2515" s="24">
        <v>0</v>
      </c>
      <c r="D2515" s="32">
        <v>-0.39</v>
      </c>
      <c r="E2515" s="32">
        <v>0</v>
      </c>
      <c r="F2515" s="32">
        <v>0</v>
      </c>
      <c r="G2515" s="23"/>
    </row>
    <row r="2516" spans="1:7" x14ac:dyDescent="0.3">
      <c r="A2516" s="22"/>
      <c r="B2516" s="31">
        <v>194</v>
      </c>
      <c r="C2516" s="24">
        <v>0.15</v>
      </c>
      <c r="D2516" s="32">
        <v>-0.39</v>
      </c>
      <c r="E2516" s="32">
        <v>0</v>
      </c>
      <c r="F2516" s="32">
        <v>0</v>
      </c>
      <c r="G2516" s="23"/>
    </row>
    <row r="2517" spans="1:7" x14ac:dyDescent="0.3">
      <c r="A2517" s="22"/>
      <c r="B2517" s="31" t="s">
        <v>61</v>
      </c>
      <c r="C2517" s="24">
        <v>0</v>
      </c>
      <c r="D2517" s="33">
        <v>-0.39</v>
      </c>
      <c r="E2517" s="32">
        <v>0</v>
      </c>
      <c r="F2517" s="32">
        <v>0</v>
      </c>
      <c r="G2517" s="23"/>
    </row>
    <row r="2518" spans="1:7" x14ac:dyDescent="0.3">
      <c r="A2518" s="22"/>
      <c r="B2518" s="31" t="s">
        <v>62</v>
      </c>
      <c r="C2518" s="24">
        <v>0</v>
      </c>
      <c r="D2518" s="33">
        <v>-0.39</v>
      </c>
      <c r="E2518" s="32">
        <v>0</v>
      </c>
      <c r="F2518" s="32">
        <v>0</v>
      </c>
      <c r="G2518" s="23"/>
    </row>
    <row r="2519" spans="1:7" x14ac:dyDescent="0.3">
      <c r="A2519" s="22"/>
      <c r="B2519" s="31" t="s">
        <v>65</v>
      </c>
      <c r="C2519" s="24">
        <v>0</v>
      </c>
      <c r="D2519" s="32">
        <v>-0.39</v>
      </c>
      <c r="E2519" s="33">
        <v>0</v>
      </c>
      <c r="F2519" s="32">
        <v>0</v>
      </c>
      <c r="G2519" s="23"/>
    </row>
    <row r="2520" spans="1:7" x14ac:dyDescent="0.3">
      <c r="A2520" s="22"/>
      <c r="B2520" s="31" t="s">
        <v>66</v>
      </c>
      <c r="C2520" s="24">
        <v>0</v>
      </c>
      <c r="D2520" s="32">
        <v>-0.39</v>
      </c>
      <c r="E2520" s="33">
        <v>0</v>
      </c>
      <c r="F2520" s="32">
        <v>0</v>
      </c>
      <c r="G2520" s="23"/>
    </row>
    <row r="2521" spans="1:7" x14ac:dyDescent="0.3">
      <c r="A2521" s="22"/>
      <c r="B2521" s="31" t="s">
        <v>67</v>
      </c>
      <c r="C2521" s="24">
        <v>0</v>
      </c>
      <c r="D2521" s="32">
        <v>-0.39</v>
      </c>
      <c r="E2521" s="32">
        <v>0</v>
      </c>
      <c r="F2521" s="33">
        <v>0</v>
      </c>
      <c r="G2521" s="23"/>
    </row>
    <row r="2522" spans="1:7" x14ac:dyDescent="0.3">
      <c r="A2522" s="22"/>
      <c r="B2522" s="31" t="s">
        <v>68</v>
      </c>
      <c r="C2522" s="24">
        <v>0</v>
      </c>
      <c r="D2522" s="32">
        <v>-0.39</v>
      </c>
      <c r="E2522" s="32">
        <v>0</v>
      </c>
      <c r="F2522" s="33">
        <v>0</v>
      </c>
      <c r="G2522" s="23"/>
    </row>
    <row r="2523" spans="1:7" x14ac:dyDescent="0.3">
      <c r="A2523" s="22">
        <v>316</v>
      </c>
      <c r="B2523" s="31">
        <v>84</v>
      </c>
      <c r="C2523" s="24">
        <v>0</v>
      </c>
      <c r="D2523" s="32">
        <v>-0.38</v>
      </c>
      <c r="E2523" s="32">
        <v>0</v>
      </c>
      <c r="F2523" s="32">
        <v>0</v>
      </c>
      <c r="G2523" s="23"/>
    </row>
    <row r="2524" spans="1:7" x14ac:dyDescent="0.3">
      <c r="A2524" s="22"/>
      <c r="B2524" s="31">
        <v>195</v>
      </c>
      <c r="C2524" s="24">
        <v>0.15</v>
      </c>
      <c r="D2524" s="32">
        <v>-0.38</v>
      </c>
      <c r="E2524" s="32">
        <v>0</v>
      </c>
      <c r="F2524" s="32">
        <v>0</v>
      </c>
      <c r="G2524" s="23"/>
    </row>
    <row r="2525" spans="1:7" x14ac:dyDescent="0.3">
      <c r="A2525" s="22"/>
      <c r="B2525" s="31" t="s">
        <v>61</v>
      </c>
      <c r="C2525" s="24">
        <v>0</v>
      </c>
      <c r="D2525" s="33">
        <v>-0.38</v>
      </c>
      <c r="E2525" s="32">
        <v>0</v>
      </c>
      <c r="F2525" s="32">
        <v>0</v>
      </c>
      <c r="G2525" s="23"/>
    </row>
    <row r="2526" spans="1:7" x14ac:dyDescent="0.3">
      <c r="A2526" s="22"/>
      <c r="B2526" s="31" t="s">
        <v>62</v>
      </c>
      <c r="C2526" s="24">
        <v>0</v>
      </c>
      <c r="D2526" s="33">
        <v>-0.38</v>
      </c>
      <c r="E2526" s="32">
        <v>0</v>
      </c>
      <c r="F2526" s="32">
        <v>0</v>
      </c>
      <c r="G2526" s="23"/>
    </row>
    <row r="2527" spans="1:7" x14ac:dyDescent="0.3">
      <c r="A2527" s="22"/>
      <c r="B2527" s="31" t="s">
        <v>65</v>
      </c>
      <c r="C2527" s="24">
        <v>0</v>
      </c>
      <c r="D2527" s="32">
        <v>-0.38</v>
      </c>
      <c r="E2527" s="33">
        <v>0</v>
      </c>
      <c r="F2527" s="32">
        <v>0</v>
      </c>
      <c r="G2527" s="23"/>
    </row>
    <row r="2528" spans="1:7" x14ac:dyDescent="0.3">
      <c r="A2528" s="22"/>
      <c r="B2528" s="31" t="s">
        <v>66</v>
      </c>
      <c r="C2528" s="24">
        <v>0</v>
      </c>
      <c r="D2528" s="32">
        <v>-0.38</v>
      </c>
      <c r="E2528" s="33">
        <v>0</v>
      </c>
      <c r="F2528" s="32">
        <v>0</v>
      </c>
      <c r="G2528" s="23"/>
    </row>
    <row r="2529" spans="1:7" x14ac:dyDescent="0.3">
      <c r="A2529" s="22"/>
      <c r="B2529" s="31" t="s">
        <v>67</v>
      </c>
      <c r="C2529" s="24">
        <v>0</v>
      </c>
      <c r="D2529" s="32">
        <v>-0.38</v>
      </c>
      <c r="E2529" s="32">
        <v>0</v>
      </c>
      <c r="F2529" s="33">
        <v>0</v>
      </c>
      <c r="G2529" s="23"/>
    </row>
    <row r="2530" spans="1:7" x14ac:dyDescent="0.3">
      <c r="A2530" s="22"/>
      <c r="B2530" s="31" t="s">
        <v>68</v>
      </c>
      <c r="C2530" s="24">
        <v>0</v>
      </c>
      <c r="D2530" s="32">
        <v>-0.38</v>
      </c>
      <c r="E2530" s="32">
        <v>0</v>
      </c>
      <c r="F2530" s="33">
        <v>0</v>
      </c>
      <c r="G2530" s="23"/>
    </row>
    <row r="2531" spans="1:7" x14ac:dyDescent="0.3">
      <c r="A2531" s="22">
        <v>317</v>
      </c>
      <c r="B2531" s="31">
        <v>85</v>
      </c>
      <c r="C2531" s="24">
        <v>0</v>
      </c>
      <c r="D2531" s="32">
        <v>-0.38</v>
      </c>
      <c r="E2531" s="32">
        <v>0</v>
      </c>
      <c r="F2531" s="32">
        <v>0</v>
      </c>
      <c r="G2531" s="23"/>
    </row>
    <row r="2532" spans="1:7" x14ac:dyDescent="0.3">
      <c r="A2532" s="22"/>
      <c r="B2532" s="31">
        <v>196</v>
      </c>
      <c r="C2532" s="24">
        <v>0.15</v>
      </c>
      <c r="D2532" s="32">
        <v>-0.38</v>
      </c>
      <c r="E2532" s="32">
        <v>0</v>
      </c>
      <c r="F2532" s="32">
        <v>0</v>
      </c>
      <c r="G2532" s="23"/>
    </row>
    <row r="2533" spans="1:7" x14ac:dyDescent="0.3">
      <c r="A2533" s="22"/>
      <c r="B2533" s="31" t="s">
        <v>61</v>
      </c>
      <c r="C2533" s="24">
        <v>0</v>
      </c>
      <c r="D2533" s="33">
        <v>-0.38</v>
      </c>
      <c r="E2533" s="32">
        <v>0</v>
      </c>
      <c r="F2533" s="32">
        <v>0</v>
      </c>
      <c r="G2533" s="23"/>
    </row>
    <row r="2534" spans="1:7" x14ac:dyDescent="0.3">
      <c r="A2534" s="22"/>
      <c r="B2534" s="31" t="s">
        <v>62</v>
      </c>
      <c r="C2534" s="24">
        <v>0</v>
      </c>
      <c r="D2534" s="33">
        <v>-0.38</v>
      </c>
      <c r="E2534" s="32">
        <v>0</v>
      </c>
      <c r="F2534" s="32">
        <v>0</v>
      </c>
      <c r="G2534" s="23"/>
    </row>
    <row r="2535" spans="1:7" x14ac:dyDescent="0.3">
      <c r="A2535" s="22"/>
      <c r="B2535" s="31" t="s">
        <v>65</v>
      </c>
      <c r="C2535" s="24">
        <v>0</v>
      </c>
      <c r="D2535" s="32">
        <v>-0.38</v>
      </c>
      <c r="E2535" s="33">
        <v>0</v>
      </c>
      <c r="F2535" s="32">
        <v>0</v>
      </c>
      <c r="G2535" s="23"/>
    </row>
    <row r="2536" spans="1:7" x14ac:dyDescent="0.3">
      <c r="A2536" s="22"/>
      <c r="B2536" s="31" t="s">
        <v>66</v>
      </c>
      <c r="C2536" s="24">
        <v>0</v>
      </c>
      <c r="D2536" s="32">
        <v>-0.38</v>
      </c>
      <c r="E2536" s="33">
        <v>0</v>
      </c>
      <c r="F2536" s="32">
        <v>0</v>
      </c>
      <c r="G2536" s="23"/>
    </row>
    <row r="2537" spans="1:7" x14ac:dyDescent="0.3">
      <c r="A2537" s="22"/>
      <c r="B2537" s="31" t="s">
        <v>67</v>
      </c>
      <c r="C2537" s="24">
        <v>0</v>
      </c>
      <c r="D2537" s="32">
        <v>-0.38</v>
      </c>
      <c r="E2537" s="32">
        <v>0</v>
      </c>
      <c r="F2537" s="33">
        <v>0</v>
      </c>
      <c r="G2537" s="23"/>
    </row>
    <row r="2538" spans="1:7" x14ac:dyDescent="0.3">
      <c r="A2538" s="22"/>
      <c r="B2538" s="31" t="s">
        <v>68</v>
      </c>
      <c r="C2538" s="24">
        <v>0</v>
      </c>
      <c r="D2538" s="32">
        <v>-0.38</v>
      </c>
      <c r="E2538" s="32">
        <v>0</v>
      </c>
      <c r="F2538" s="33">
        <v>0</v>
      </c>
      <c r="G2538" s="23"/>
    </row>
    <row r="2539" spans="1:7" x14ac:dyDescent="0.3">
      <c r="A2539" s="22">
        <v>318</v>
      </c>
      <c r="B2539" s="31">
        <v>86</v>
      </c>
      <c r="C2539" s="24">
        <v>0</v>
      </c>
      <c r="D2539" s="32">
        <v>-0.37</v>
      </c>
      <c r="E2539" s="32">
        <v>0</v>
      </c>
      <c r="F2539" s="32">
        <v>0</v>
      </c>
      <c r="G2539" s="23"/>
    </row>
    <row r="2540" spans="1:7" x14ac:dyDescent="0.3">
      <c r="A2540" s="22"/>
      <c r="B2540" s="31">
        <v>197</v>
      </c>
      <c r="C2540" s="24">
        <v>0.15</v>
      </c>
      <c r="D2540" s="32">
        <v>-0.37</v>
      </c>
      <c r="E2540" s="32">
        <v>0</v>
      </c>
      <c r="F2540" s="32">
        <v>0</v>
      </c>
      <c r="G2540" s="23"/>
    </row>
    <row r="2541" spans="1:7" x14ac:dyDescent="0.3">
      <c r="A2541" s="22"/>
      <c r="B2541" s="31" t="s">
        <v>61</v>
      </c>
      <c r="C2541" s="24">
        <v>0</v>
      </c>
      <c r="D2541" s="33">
        <v>-0.37</v>
      </c>
      <c r="E2541" s="32">
        <v>0</v>
      </c>
      <c r="F2541" s="32">
        <v>0</v>
      </c>
      <c r="G2541" s="23"/>
    </row>
    <row r="2542" spans="1:7" x14ac:dyDescent="0.3">
      <c r="A2542" s="22"/>
      <c r="B2542" s="31" t="s">
        <v>62</v>
      </c>
      <c r="C2542" s="24">
        <v>0</v>
      </c>
      <c r="D2542" s="33">
        <v>-0.37</v>
      </c>
      <c r="E2542" s="32">
        <v>0</v>
      </c>
      <c r="F2542" s="32">
        <v>0</v>
      </c>
      <c r="G2542" s="23"/>
    </row>
    <row r="2543" spans="1:7" x14ac:dyDescent="0.3">
      <c r="A2543" s="22"/>
      <c r="B2543" s="31" t="s">
        <v>65</v>
      </c>
      <c r="C2543" s="24">
        <v>0</v>
      </c>
      <c r="D2543" s="32">
        <v>-0.37</v>
      </c>
      <c r="E2543" s="33">
        <v>0</v>
      </c>
      <c r="F2543" s="32">
        <v>0</v>
      </c>
      <c r="G2543" s="23"/>
    </row>
    <row r="2544" spans="1:7" x14ac:dyDescent="0.3">
      <c r="A2544" s="22"/>
      <c r="B2544" s="31" t="s">
        <v>66</v>
      </c>
      <c r="C2544" s="24">
        <v>0</v>
      </c>
      <c r="D2544" s="32">
        <v>-0.37</v>
      </c>
      <c r="E2544" s="33">
        <v>0</v>
      </c>
      <c r="F2544" s="32">
        <v>0</v>
      </c>
      <c r="G2544" s="23"/>
    </row>
    <row r="2545" spans="1:7" x14ac:dyDescent="0.3">
      <c r="A2545" s="22"/>
      <c r="B2545" s="31" t="s">
        <v>67</v>
      </c>
      <c r="C2545" s="24">
        <v>0</v>
      </c>
      <c r="D2545" s="32">
        <v>-0.37</v>
      </c>
      <c r="E2545" s="32">
        <v>0</v>
      </c>
      <c r="F2545" s="33">
        <v>0</v>
      </c>
      <c r="G2545" s="23"/>
    </row>
    <row r="2546" spans="1:7" x14ac:dyDescent="0.3">
      <c r="A2546" s="22"/>
      <c r="B2546" s="31" t="s">
        <v>68</v>
      </c>
      <c r="C2546" s="24">
        <v>0</v>
      </c>
      <c r="D2546" s="32">
        <v>-0.37</v>
      </c>
      <c r="E2546" s="32">
        <v>0</v>
      </c>
      <c r="F2546" s="33">
        <v>0</v>
      </c>
      <c r="G2546" s="23"/>
    </row>
    <row r="2547" spans="1:7" x14ac:dyDescent="0.3">
      <c r="A2547" s="22">
        <v>319</v>
      </c>
      <c r="B2547" s="31">
        <v>87</v>
      </c>
      <c r="C2547" s="24">
        <v>0</v>
      </c>
      <c r="D2547" s="32">
        <v>-0.37</v>
      </c>
      <c r="E2547" s="32">
        <v>0</v>
      </c>
      <c r="F2547" s="32">
        <v>0</v>
      </c>
      <c r="G2547" s="23"/>
    </row>
    <row r="2548" spans="1:7" x14ac:dyDescent="0.3">
      <c r="A2548" s="22"/>
      <c r="B2548" s="31">
        <v>198</v>
      </c>
      <c r="C2548" s="24">
        <v>0.15</v>
      </c>
      <c r="D2548" s="32">
        <v>-0.37</v>
      </c>
      <c r="E2548" s="32">
        <v>0</v>
      </c>
      <c r="F2548" s="32">
        <v>0</v>
      </c>
      <c r="G2548" s="23"/>
    </row>
    <row r="2549" spans="1:7" x14ac:dyDescent="0.3">
      <c r="A2549" s="22"/>
      <c r="B2549" s="31" t="s">
        <v>61</v>
      </c>
      <c r="C2549" s="24">
        <v>0</v>
      </c>
      <c r="D2549" s="33">
        <v>-0.37</v>
      </c>
      <c r="E2549" s="32">
        <v>0</v>
      </c>
      <c r="F2549" s="32">
        <v>0</v>
      </c>
      <c r="G2549" s="23"/>
    </row>
    <row r="2550" spans="1:7" x14ac:dyDescent="0.3">
      <c r="A2550" s="22"/>
      <c r="B2550" s="31" t="s">
        <v>62</v>
      </c>
      <c r="C2550" s="24">
        <v>0</v>
      </c>
      <c r="D2550" s="33">
        <v>-0.37</v>
      </c>
      <c r="E2550" s="32">
        <v>0</v>
      </c>
      <c r="F2550" s="32">
        <v>0</v>
      </c>
      <c r="G2550" s="23"/>
    </row>
    <row r="2551" spans="1:7" x14ac:dyDescent="0.3">
      <c r="A2551" s="22"/>
      <c r="B2551" s="31" t="s">
        <v>65</v>
      </c>
      <c r="C2551" s="24">
        <v>0</v>
      </c>
      <c r="D2551" s="32">
        <v>-0.37</v>
      </c>
      <c r="E2551" s="33">
        <v>0</v>
      </c>
      <c r="F2551" s="32">
        <v>0</v>
      </c>
      <c r="G2551" s="23"/>
    </row>
    <row r="2552" spans="1:7" x14ac:dyDescent="0.3">
      <c r="A2552" s="22"/>
      <c r="B2552" s="31" t="s">
        <v>66</v>
      </c>
      <c r="C2552" s="24">
        <v>0</v>
      </c>
      <c r="D2552" s="32">
        <v>-0.37</v>
      </c>
      <c r="E2552" s="33">
        <v>0</v>
      </c>
      <c r="F2552" s="32">
        <v>0</v>
      </c>
      <c r="G2552" s="23"/>
    </row>
    <row r="2553" spans="1:7" x14ac:dyDescent="0.3">
      <c r="A2553" s="22"/>
      <c r="B2553" s="31" t="s">
        <v>67</v>
      </c>
      <c r="C2553" s="24">
        <v>0</v>
      </c>
      <c r="D2553" s="32">
        <v>-0.37</v>
      </c>
      <c r="E2553" s="32">
        <v>0</v>
      </c>
      <c r="F2553" s="33">
        <v>0</v>
      </c>
      <c r="G2553" s="23"/>
    </row>
    <row r="2554" spans="1:7" x14ac:dyDescent="0.3">
      <c r="A2554" s="22"/>
      <c r="B2554" s="31" t="s">
        <v>68</v>
      </c>
      <c r="C2554" s="24">
        <v>0</v>
      </c>
      <c r="D2554" s="32">
        <v>-0.37</v>
      </c>
      <c r="E2554" s="32">
        <v>0</v>
      </c>
      <c r="F2554" s="33">
        <v>0</v>
      </c>
      <c r="G2554" s="23"/>
    </row>
    <row r="2555" spans="1:7" x14ac:dyDescent="0.3">
      <c r="A2555" s="22">
        <v>320</v>
      </c>
      <c r="B2555" s="31">
        <v>88</v>
      </c>
      <c r="C2555" s="24">
        <v>0</v>
      </c>
      <c r="D2555" s="32">
        <v>-0.36</v>
      </c>
      <c r="E2555" s="32">
        <v>0</v>
      </c>
      <c r="F2555" s="32">
        <v>0</v>
      </c>
      <c r="G2555" s="23"/>
    </row>
    <row r="2556" spans="1:7" x14ac:dyDescent="0.3">
      <c r="A2556" s="22"/>
      <c r="B2556" s="31">
        <v>199</v>
      </c>
      <c r="C2556" s="24">
        <v>0.15</v>
      </c>
      <c r="D2556" s="32">
        <v>-0.36</v>
      </c>
      <c r="E2556" s="32">
        <v>0</v>
      </c>
      <c r="F2556" s="32">
        <v>0</v>
      </c>
      <c r="G2556" s="23"/>
    </row>
    <row r="2557" spans="1:7" x14ac:dyDescent="0.3">
      <c r="A2557" s="22"/>
      <c r="B2557" s="31" t="s">
        <v>61</v>
      </c>
      <c r="C2557" s="24">
        <v>0</v>
      </c>
      <c r="D2557" s="33">
        <v>-0.36</v>
      </c>
      <c r="E2557" s="32">
        <v>0</v>
      </c>
      <c r="F2557" s="32">
        <v>0</v>
      </c>
      <c r="G2557" s="23"/>
    </row>
    <row r="2558" spans="1:7" x14ac:dyDescent="0.3">
      <c r="A2558" s="22"/>
      <c r="B2558" s="31" t="s">
        <v>62</v>
      </c>
      <c r="C2558" s="24">
        <v>0</v>
      </c>
      <c r="D2558" s="33">
        <v>-0.36</v>
      </c>
      <c r="E2558" s="32">
        <v>0</v>
      </c>
      <c r="F2558" s="32">
        <v>0</v>
      </c>
      <c r="G2558" s="23"/>
    </row>
    <row r="2559" spans="1:7" x14ac:dyDescent="0.3">
      <c r="A2559" s="22"/>
      <c r="B2559" s="31" t="s">
        <v>65</v>
      </c>
      <c r="C2559" s="24">
        <v>0</v>
      </c>
      <c r="D2559" s="32">
        <v>-0.36</v>
      </c>
      <c r="E2559" s="33">
        <v>0</v>
      </c>
      <c r="F2559" s="32">
        <v>0</v>
      </c>
      <c r="G2559" s="23"/>
    </row>
    <row r="2560" spans="1:7" x14ac:dyDescent="0.3">
      <c r="A2560" s="22"/>
      <c r="B2560" s="31" t="s">
        <v>66</v>
      </c>
      <c r="C2560" s="24">
        <v>0</v>
      </c>
      <c r="D2560" s="32">
        <v>-0.36</v>
      </c>
      <c r="E2560" s="33">
        <v>0</v>
      </c>
      <c r="F2560" s="32">
        <v>0</v>
      </c>
      <c r="G2560" s="23"/>
    </row>
    <row r="2561" spans="1:7" x14ac:dyDescent="0.3">
      <c r="A2561" s="22"/>
      <c r="B2561" s="31" t="s">
        <v>67</v>
      </c>
      <c r="C2561" s="24">
        <v>0</v>
      </c>
      <c r="D2561" s="32">
        <v>-0.36</v>
      </c>
      <c r="E2561" s="32">
        <v>0</v>
      </c>
      <c r="F2561" s="33">
        <v>0</v>
      </c>
      <c r="G2561" s="23"/>
    </row>
    <row r="2562" spans="1:7" x14ac:dyDescent="0.3">
      <c r="A2562" s="22"/>
      <c r="B2562" s="31" t="s">
        <v>68</v>
      </c>
      <c r="C2562" s="24">
        <v>0</v>
      </c>
      <c r="D2562" s="32">
        <v>-0.36</v>
      </c>
      <c r="E2562" s="32">
        <v>0</v>
      </c>
      <c r="F2562" s="33">
        <v>0</v>
      </c>
      <c r="G2562" s="23"/>
    </row>
    <row r="2563" spans="1:7" x14ac:dyDescent="0.3">
      <c r="A2563" s="22">
        <v>321</v>
      </c>
      <c r="B2563" s="31">
        <v>89</v>
      </c>
      <c r="C2563" s="24">
        <v>0</v>
      </c>
      <c r="D2563" s="32">
        <v>-0.35</v>
      </c>
      <c r="E2563" s="32">
        <v>0</v>
      </c>
      <c r="F2563" s="32">
        <v>0</v>
      </c>
      <c r="G2563" s="23"/>
    </row>
    <row r="2564" spans="1:7" x14ac:dyDescent="0.3">
      <c r="A2564" s="22"/>
      <c r="B2564" s="31">
        <v>200</v>
      </c>
      <c r="C2564" s="24">
        <v>0.15</v>
      </c>
      <c r="D2564" s="32">
        <v>-0.35</v>
      </c>
      <c r="E2564" s="32">
        <v>0</v>
      </c>
      <c r="F2564" s="32">
        <v>0</v>
      </c>
      <c r="G2564" s="23"/>
    </row>
    <row r="2565" spans="1:7" x14ac:dyDescent="0.3">
      <c r="A2565" s="22"/>
      <c r="B2565" s="31" t="s">
        <v>61</v>
      </c>
      <c r="C2565" s="24">
        <v>0</v>
      </c>
      <c r="D2565" s="33">
        <v>-0.35</v>
      </c>
      <c r="E2565" s="32">
        <v>0</v>
      </c>
      <c r="F2565" s="32">
        <v>0</v>
      </c>
      <c r="G2565" s="23"/>
    </row>
    <row r="2566" spans="1:7" x14ac:dyDescent="0.3">
      <c r="A2566" s="22"/>
      <c r="B2566" s="31" t="s">
        <v>62</v>
      </c>
      <c r="C2566" s="24">
        <v>0</v>
      </c>
      <c r="D2566" s="33">
        <v>-0.35</v>
      </c>
      <c r="E2566" s="32">
        <v>0</v>
      </c>
      <c r="F2566" s="32">
        <v>0</v>
      </c>
      <c r="G2566" s="23"/>
    </row>
    <row r="2567" spans="1:7" x14ac:dyDescent="0.3">
      <c r="A2567" s="22"/>
      <c r="B2567" s="31" t="s">
        <v>65</v>
      </c>
      <c r="C2567" s="24">
        <v>0</v>
      </c>
      <c r="D2567" s="32">
        <v>-0.35</v>
      </c>
      <c r="E2567" s="33">
        <v>0</v>
      </c>
      <c r="F2567" s="32">
        <v>0</v>
      </c>
      <c r="G2567" s="23"/>
    </row>
    <row r="2568" spans="1:7" x14ac:dyDescent="0.3">
      <c r="A2568" s="22"/>
      <c r="B2568" s="31" t="s">
        <v>66</v>
      </c>
      <c r="C2568" s="24">
        <v>0</v>
      </c>
      <c r="D2568" s="32">
        <v>-0.35</v>
      </c>
      <c r="E2568" s="33">
        <v>0</v>
      </c>
      <c r="F2568" s="32">
        <v>0</v>
      </c>
      <c r="G2568" s="23"/>
    </row>
    <row r="2569" spans="1:7" x14ac:dyDescent="0.3">
      <c r="A2569" s="22"/>
      <c r="B2569" s="31" t="s">
        <v>67</v>
      </c>
      <c r="C2569" s="24">
        <v>0</v>
      </c>
      <c r="D2569" s="32">
        <v>-0.35</v>
      </c>
      <c r="E2569" s="32">
        <v>0</v>
      </c>
      <c r="F2569" s="33">
        <v>0</v>
      </c>
      <c r="G2569" s="23"/>
    </row>
    <row r="2570" spans="1:7" x14ac:dyDescent="0.3">
      <c r="A2570" s="22"/>
      <c r="B2570" s="31" t="s">
        <v>68</v>
      </c>
      <c r="C2570" s="24">
        <v>0</v>
      </c>
      <c r="D2570" s="32">
        <v>-0.35</v>
      </c>
      <c r="E2570" s="32">
        <v>0</v>
      </c>
      <c r="F2570" s="33">
        <v>0</v>
      </c>
      <c r="G2570" s="23"/>
    </row>
    <row r="2571" spans="1:7" x14ac:dyDescent="0.3">
      <c r="A2571" s="22">
        <v>322</v>
      </c>
      <c r="B2571" s="31">
        <v>90</v>
      </c>
      <c r="C2571" s="24">
        <v>0</v>
      </c>
      <c r="D2571" s="32">
        <v>-0.35</v>
      </c>
      <c r="E2571" s="32">
        <v>0</v>
      </c>
      <c r="F2571" s="32">
        <v>0</v>
      </c>
      <c r="G2571" s="23"/>
    </row>
    <row r="2572" spans="1:7" x14ac:dyDescent="0.3">
      <c r="A2572" s="22"/>
      <c r="B2572" s="31">
        <v>201</v>
      </c>
      <c r="C2572" s="24">
        <v>0.15</v>
      </c>
      <c r="D2572" s="32">
        <v>-0.35</v>
      </c>
      <c r="E2572" s="32">
        <v>0</v>
      </c>
      <c r="F2572" s="32">
        <v>0</v>
      </c>
      <c r="G2572" s="23"/>
    </row>
    <row r="2573" spans="1:7" x14ac:dyDescent="0.3">
      <c r="A2573" s="22"/>
      <c r="B2573" s="31" t="s">
        <v>61</v>
      </c>
      <c r="C2573" s="24">
        <v>0</v>
      </c>
      <c r="D2573" s="33">
        <v>-0.35</v>
      </c>
      <c r="E2573" s="32">
        <v>0</v>
      </c>
      <c r="F2573" s="32">
        <v>0</v>
      </c>
      <c r="G2573" s="23"/>
    </row>
    <row r="2574" spans="1:7" x14ac:dyDescent="0.3">
      <c r="A2574" s="22"/>
      <c r="B2574" s="31" t="s">
        <v>62</v>
      </c>
      <c r="C2574" s="24">
        <v>0</v>
      </c>
      <c r="D2574" s="33">
        <v>-0.35</v>
      </c>
      <c r="E2574" s="32">
        <v>0</v>
      </c>
      <c r="F2574" s="32">
        <v>0</v>
      </c>
      <c r="G2574" s="23"/>
    </row>
    <row r="2575" spans="1:7" x14ac:dyDescent="0.3">
      <c r="A2575" s="22"/>
      <c r="B2575" s="31" t="s">
        <v>65</v>
      </c>
      <c r="C2575" s="24">
        <v>0</v>
      </c>
      <c r="D2575" s="32">
        <v>-0.35</v>
      </c>
      <c r="E2575" s="33">
        <v>0</v>
      </c>
      <c r="F2575" s="32">
        <v>0</v>
      </c>
      <c r="G2575" s="23"/>
    </row>
    <row r="2576" spans="1:7" x14ac:dyDescent="0.3">
      <c r="A2576" s="22"/>
      <c r="B2576" s="31" t="s">
        <v>66</v>
      </c>
      <c r="C2576" s="24">
        <v>0</v>
      </c>
      <c r="D2576" s="32">
        <v>-0.35</v>
      </c>
      <c r="E2576" s="33">
        <v>0</v>
      </c>
      <c r="F2576" s="32">
        <v>0</v>
      </c>
      <c r="G2576" s="23"/>
    </row>
    <row r="2577" spans="1:7" x14ac:dyDescent="0.3">
      <c r="A2577" s="22"/>
      <c r="B2577" s="31" t="s">
        <v>67</v>
      </c>
      <c r="C2577" s="24">
        <v>0</v>
      </c>
      <c r="D2577" s="32">
        <v>-0.35</v>
      </c>
      <c r="E2577" s="32">
        <v>0</v>
      </c>
      <c r="F2577" s="33">
        <v>0</v>
      </c>
      <c r="G2577" s="23"/>
    </row>
    <row r="2578" spans="1:7" x14ac:dyDescent="0.3">
      <c r="A2578" s="22"/>
      <c r="B2578" s="31" t="s">
        <v>68</v>
      </c>
      <c r="C2578" s="24">
        <v>0</v>
      </c>
      <c r="D2578" s="32">
        <v>-0.35</v>
      </c>
      <c r="E2578" s="32">
        <v>0</v>
      </c>
      <c r="F2578" s="33">
        <v>0</v>
      </c>
      <c r="G2578" s="23"/>
    </row>
    <row r="2579" spans="1:7" x14ac:dyDescent="0.3">
      <c r="A2579" s="22">
        <v>323</v>
      </c>
      <c r="B2579" s="31">
        <v>91</v>
      </c>
      <c r="C2579" s="24">
        <v>0</v>
      </c>
      <c r="D2579" s="32">
        <v>-0.33</v>
      </c>
      <c r="E2579" s="32">
        <v>0</v>
      </c>
      <c r="F2579" s="32">
        <v>0</v>
      </c>
      <c r="G2579" s="23"/>
    </row>
    <row r="2580" spans="1:7" x14ac:dyDescent="0.3">
      <c r="A2580" s="22"/>
      <c r="B2580" s="31">
        <v>202</v>
      </c>
      <c r="C2580" s="24">
        <v>0.15</v>
      </c>
      <c r="D2580" s="32">
        <v>-0.33</v>
      </c>
      <c r="E2580" s="32">
        <v>0</v>
      </c>
      <c r="F2580" s="32">
        <v>0</v>
      </c>
      <c r="G2580" s="23"/>
    </row>
    <row r="2581" spans="1:7" x14ac:dyDescent="0.3">
      <c r="A2581" s="22"/>
      <c r="B2581" s="31" t="s">
        <v>61</v>
      </c>
      <c r="C2581" s="24">
        <v>0</v>
      </c>
      <c r="D2581" s="33">
        <v>-0.33</v>
      </c>
      <c r="E2581" s="32">
        <v>0</v>
      </c>
      <c r="F2581" s="32">
        <v>0</v>
      </c>
      <c r="G2581" s="23"/>
    </row>
    <row r="2582" spans="1:7" x14ac:dyDescent="0.3">
      <c r="A2582" s="22"/>
      <c r="B2582" s="31" t="s">
        <v>62</v>
      </c>
      <c r="C2582" s="24">
        <v>0</v>
      </c>
      <c r="D2582" s="33">
        <v>-0.33</v>
      </c>
      <c r="E2582" s="32">
        <v>0</v>
      </c>
      <c r="F2582" s="32">
        <v>0</v>
      </c>
      <c r="G2582" s="23"/>
    </row>
    <row r="2583" spans="1:7" x14ac:dyDescent="0.3">
      <c r="A2583" s="22"/>
      <c r="B2583" s="31" t="s">
        <v>65</v>
      </c>
      <c r="C2583" s="24">
        <v>0</v>
      </c>
      <c r="D2583" s="32">
        <v>-0.33</v>
      </c>
      <c r="E2583" s="33">
        <v>0</v>
      </c>
      <c r="F2583" s="32">
        <v>0</v>
      </c>
      <c r="G2583" s="23"/>
    </row>
    <row r="2584" spans="1:7" x14ac:dyDescent="0.3">
      <c r="A2584" s="22"/>
      <c r="B2584" s="31" t="s">
        <v>66</v>
      </c>
      <c r="C2584" s="24">
        <v>0</v>
      </c>
      <c r="D2584" s="32">
        <v>-0.33</v>
      </c>
      <c r="E2584" s="33">
        <v>0</v>
      </c>
      <c r="F2584" s="32">
        <v>0</v>
      </c>
      <c r="G2584" s="23"/>
    </row>
    <row r="2585" spans="1:7" x14ac:dyDescent="0.3">
      <c r="A2585" s="22"/>
      <c r="B2585" s="31" t="s">
        <v>67</v>
      </c>
      <c r="C2585" s="24">
        <v>0</v>
      </c>
      <c r="D2585" s="32">
        <v>-0.33</v>
      </c>
      <c r="E2585" s="32">
        <v>0</v>
      </c>
      <c r="F2585" s="33">
        <v>0</v>
      </c>
      <c r="G2585" s="23"/>
    </row>
    <row r="2586" spans="1:7" x14ac:dyDescent="0.3">
      <c r="A2586" s="22"/>
      <c r="B2586" s="31" t="s">
        <v>68</v>
      </c>
      <c r="C2586" s="24">
        <v>0</v>
      </c>
      <c r="D2586" s="32">
        <v>-0.33</v>
      </c>
      <c r="E2586" s="32">
        <v>0</v>
      </c>
      <c r="F2586" s="33">
        <v>0</v>
      </c>
      <c r="G2586" s="23"/>
    </row>
    <row r="2587" spans="1:7" x14ac:dyDescent="0.3">
      <c r="A2587" s="22">
        <v>324</v>
      </c>
      <c r="B2587" s="31">
        <v>92</v>
      </c>
      <c r="C2587" s="24">
        <v>0</v>
      </c>
      <c r="D2587" s="32">
        <v>-0.31</v>
      </c>
      <c r="E2587" s="32">
        <v>0</v>
      </c>
      <c r="F2587" s="32">
        <v>0</v>
      </c>
      <c r="G2587" s="23"/>
    </row>
    <row r="2588" spans="1:7" x14ac:dyDescent="0.3">
      <c r="A2588" s="22"/>
      <c r="B2588" s="31">
        <v>203</v>
      </c>
      <c r="C2588" s="24">
        <v>0.15</v>
      </c>
      <c r="D2588" s="32">
        <v>-0.31</v>
      </c>
      <c r="E2588" s="32">
        <v>0</v>
      </c>
      <c r="F2588" s="32">
        <v>0</v>
      </c>
      <c r="G2588" s="23"/>
    </row>
    <row r="2589" spans="1:7" x14ac:dyDescent="0.3">
      <c r="A2589" s="22"/>
      <c r="B2589" s="31" t="s">
        <v>61</v>
      </c>
      <c r="C2589" s="24">
        <v>0</v>
      </c>
      <c r="D2589" s="33">
        <v>-0.31</v>
      </c>
      <c r="E2589" s="32">
        <v>0</v>
      </c>
      <c r="F2589" s="32">
        <v>0</v>
      </c>
      <c r="G2589" s="23"/>
    </row>
    <row r="2590" spans="1:7" x14ac:dyDescent="0.3">
      <c r="A2590" s="22"/>
      <c r="B2590" s="31" t="s">
        <v>62</v>
      </c>
      <c r="C2590" s="24">
        <v>0</v>
      </c>
      <c r="D2590" s="33">
        <v>-0.31</v>
      </c>
      <c r="E2590" s="32">
        <v>0</v>
      </c>
      <c r="F2590" s="32">
        <v>0</v>
      </c>
      <c r="G2590" s="23"/>
    </row>
    <row r="2591" spans="1:7" x14ac:dyDescent="0.3">
      <c r="A2591" s="22"/>
      <c r="B2591" s="31" t="s">
        <v>65</v>
      </c>
      <c r="C2591" s="24">
        <v>0</v>
      </c>
      <c r="D2591" s="32">
        <v>-0.31</v>
      </c>
      <c r="E2591" s="33">
        <v>0</v>
      </c>
      <c r="F2591" s="32">
        <v>0</v>
      </c>
      <c r="G2591" s="23"/>
    </row>
    <row r="2592" spans="1:7" x14ac:dyDescent="0.3">
      <c r="A2592" s="22"/>
      <c r="B2592" s="31" t="s">
        <v>66</v>
      </c>
      <c r="C2592" s="24">
        <v>0</v>
      </c>
      <c r="D2592" s="32">
        <v>-0.31</v>
      </c>
      <c r="E2592" s="33">
        <v>0</v>
      </c>
      <c r="F2592" s="32">
        <v>0</v>
      </c>
      <c r="G2592" s="23"/>
    </row>
    <row r="2593" spans="1:7" x14ac:dyDescent="0.3">
      <c r="A2593" s="22"/>
      <c r="B2593" s="31" t="s">
        <v>67</v>
      </c>
      <c r="C2593" s="24">
        <v>0</v>
      </c>
      <c r="D2593" s="32">
        <v>-0.31</v>
      </c>
      <c r="E2593" s="32">
        <v>0</v>
      </c>
      <c r="F2593" s="33">
        <v>0</v>
      </c>
      <c r="G2593" s="23"/>
    </row>
    <row r="2594" spans="1:7" x14ac:dyDescent="0.3">
      <c r="A2594" s="22"/>
      <c r="B2594" s="31" t="s">
        <v>68</v>
      </c>
      <c r="C2594" s="24">
        <v>0</v>
      </c>
      <c r="D2594" s="32">
        <v>-0.31</v>
      </c>
      <c r="E2594" s="32">
        <v>0</v>
      </c>
      <c r="F2594" s="33">
        <v>0</v>
      </c>
      <c r="G2594" s="23"/>
    </row>
    <row r="2595" spans="1:7" x14ac:dyDescent="0.3">
      <c r="A2595" s="22">
        <v>325</v>
      </c>
      <c r="B2595" s="31">
        <v>93</v>
      </c>
      <c r="C2595" s="24">
        <v>0</v>
      </c>
      <c r="D2595" s="32">
        <v>-0.28999999999999998</v>
      </c>
      <c r="E2595" s="32">
        <v>0</v>
      </c>
      <c r="F2595" s="32">
        <v>0</v>
      </c>
      <c r="G2595" s="23"/>
    </row>
    <row r="2596" spans="1:7" x14ac:dyDescent="0.3">
      <c r="A2596" s="22"/>
      <c r="B2596" s="31">
        <v>204</v>
      </c>
      <c r="C2596" s="24">
        <v>0.15</v>
      </c>
      <c r="D2596" s="32">
        <v>-0.28999999999999998</v>
      </c>
      <c r="E2596" s="32">
        <v>0</v>
      </c>
      <c r="F2596" s="32">
        <v>0</v>
      </c>
      <c r="G2596" s="23"/>
    </row>
    <row r="2597" spans="1:7" x14ac:dyDescent="0.3">
      <c r="A2597" s="22"/>
      <c r="B2597" s="31" t="s">
        <v>61</v>
      </c>
      <c r="C2597" s="24">
        <v>0</v>
      </c>
      <c r="D2597" s="33">
        <v>-0.28999999999999998</v>
      </c>
      <c r="E2597" s="32">
        <v>0</v>
      </c>
      <c r="F2597" s="32">
        <v>0</v>
      </c>
      <c r="G2597" s="23"/>
    </row>
    <row r="2598" spans="1:7" x14ac:dyDescent="0.3">
      <c r="A2598" s="22"/>
      <c r="B2598" s="31" t="s">
        <v>62</v>
      </c>
      <c r="C2598" s="24">
        <v>0</v>
      </c>
      <c r="D2598" s="33">
        <v>-0.28999999999999998</v>
      </c>
      <c r="E2598" s="32">
        <v>0</v>
      </c>
      <c r="F2598" s="32">
        <v>0</v>
      </c>
      <c r="G2598" s="23"/>
    </row>
    <row r="2599" spans="1:7" x14ac:dyDescent="0.3">
      <c r="A2599" s="22"/>
      <c r="B2599" s="31" t="s">
        <v>65</v>
      </c>
      <c r="C2599" s="24">
        <v>0</v>
      </c>
      <c r="D2599" s="32">
        <v>-0.28999999999999998</v>
      </c>
      <c r="E2599" s="33">
        <v>0</v>
      </c>
      <c r="F2599" s="32">
        <v>0</v>
      </c>
      <c r="G2599" s="23"/>
    </row>
    <row r="2600" spans="1:7" x14ac:dyDescent="0.3">
      <c r="A2600" s="22"/>
      <c r="B2600" s="31" t="s">
        <v>66</v>
      </c>
      <c r="C2600" s="24">
        <v>0</v>
      </c>
      <c r="D2600" s="32">
        <v>-0.28999999999999998</v>
      </c>
      <c r="E2600" s="33">
        <v>0</v>
      </c>
      <c r="F2600" s="32">
        <v>0</v>
      </c>
      <c r="G2600" s="23"/>
    </row>
    <row r="2601" spans="1:7" x14ac:dyDescent="0.3">
      <c r="A2601" s="22"/>
      <c r="B2601" s="31" t="s">
        <v>67</v>
      </c>
      <c r="C2601" s="24">
        <v>0</v>
      </c>
      <c r="D2601" s="32">
        <v>-0.28999999999999998</v>
      </c>
      <c r="E2601" s="32">
        <v>0</v>
      </c>
      <c r="F2601" s="33">
        <v>0</v>
      </c>
      <c r="G2601" s="23"/>
    </row>
    <row r="2602" spans="1:7" x14ac:dyDescent="0.3">
      <c r="A2602" s="22"/>
      <c r="B2602" s="31" t="s">
        <v>68</v>
      </c>
      <c r="C2602" s="24">
        <v>0</v>
      </c>
      <c r="D2602" s="32">
        <v>-0.28999999999999998</v>
      </c>
      <c r="E2602" s="32">
        <v>0</v>
      </c>
      <c r="F2602" s="33">
        <v>0</v>
      </c>
      <c r="G2602" s="23"/>
    </row>
    <row r="2603" spans="1:7" x14ac:dyDescent="0.3">
      <c r="A2603" s="22">
        <v>326</v>
      </c>
      <c r="B2603" s="31">
        <v>94</v>
      </c>
      <c r="C2603" s="24">
        <v>0</v>
      </c>
      <c r="D2603" s="32">
        <v>-0.21</v>
      </c>
      <c r="E2603" s="32">
        <v>0</v>
      </c>
      <c r="F2603" s="32">
        <v>0</v>
      </c>
      <c r="G2603" s="23"/>
    </row>
    <row r="2604" spans="1:7" x14ac:dyDescent="0.3">
      <c r="A2604" s="22"/>
      <c r="B2604" s="31">
        <v>205</v>
      </c>
      <c r="C2604" s="24">
        <v>0.15</v>
      </c>
      <c r="D2604" s="32">
        <v>-0.21</v>
      </c>
      <c r="E2604" s="32">
        <v>0</v>
      </c>
      <c r="F2604" s="32">
        <v>0</v>
      </c>
      <c r="G2604" s="23"/>
    </row>
    <row r="2605" spans="1:7" x14ac:dyDescent="0.3">
      <c r="A2605" s="22"/>
      <c r="B2605" s="31" t="s">
        <v>61</v>
      </c>
      <c r="C2605" s="24">
        <v>0</v>
      </c>
      <c r="D2605" s="33">
        <v>-0.21</v>
      </c>
      <c r="E2605" s="32">
        <v>0</v>
      </c>
      <c r="F2605" s="32">
        <v>0</v>
      </c>
      <c r="G2605" s="23"/>
    </row>
    <row r="2606" spans="1:7" x14ac:dyDescent="0.3">
      <c r="A2606" s="22"/>
      <c r="B2606" s="31" t="s">
        <v>62</v>
      </c>
      <c r="C2606" s="24">
        <v>0</v>
      </c>
      <c r="D2606" s="33">
        <v>-0.21</v>
      </c>
      <c r="E2606" s="32">
        <v>0</v>
      </c>
      <c r="F2606" s="32">
        <v>0</v>
      </c>
      <c r="G2606" s="23"/>
    </row>
    <row r="2607" spans="1:7" x14ac:dyDescent="0.3">
      <c r="A2607" s="22"/>
      <c r="B2607" s="31" t="s">
        <v>65</v>
      </c>
      <c r="C2607" s="24">
        <v>0</v>
      </c>
      <c r="D2607" s="32">
        <v>-0.21</v>
      </c>
      <c r="E2607" s="33">
        <v>0</v>
      </c>
      <c r="F2607" s="32">
        <v>0</v>
      </c>
      <c r="G2607" s="23"/>
    </row>
    <row r="2608" spans="1:7" x14ac:dyDescent="0.3">
      <c r="A2608" s="22"/>
      <c r="B2608" s="31" t="s">
        <v>66</v>
      </c>
      <c r="C2608" s="24">
        <v>0</v>
      </c>
      <c r="D2608" s="32">
        <v>-0.21</v>
      </c>
      <c r="E2608" s="33">
        <v>0</v>
      </c>
      <c r="F2608" s="32">
        <v>0</v>
      </c>
      <c r="G2608" s="23"/>
    </row>
    <row r="2609" spans="1:7" x14ac:dyDescent="0.3">
      <c r="A2609" s="22"/>
      <c r="B2609" s="31" t="s">
        <v>67</v>
      </c>
      <c r="C2609" s="24">
        <v>0</v>
      </c>
      <c r="D2609" s="32">
        <v>-0.21</v>
      </c>
      <c r="E2609" s="32">
        <v>0</v>
      </c>
      <c r="F2609" s="33">
        <v>0</v>
      </c>
      <c r="G2609" s="23"/>
    </row>
    <row r="2610" spans="1:7" x14ac:dyDescent="0.3">
      <c r="A2610" s="22"/>
      <c r="B2610" s="31" t="s">
        <v>68</v>
      </c>
      <c r="C2610" s="24">
        <v>0</v>
      </c>
      <c r="D2610" s="32">
        <v>-0.21</v>
      </c>
      <c r="E2610" s="32">
        <v>0</v>
      </c>
      <c r="F2610" s="33">
        <v>0</v>
      </c>
      <c r="G2610" s="23"/>
    </row>
    <row r="2611" spans="1:7" x14ac:dyDescent="0.3">
      <c r="A2611" s="22">
        <v>327</v>
      </c>
      <c r="B2611" s="31">
        <v>95</v>
      </c>
      <c r="C2611" s="24">
        <v>0</v>
      </c>
      <c r="D2611" s="32">
        <v>-0.31</v>
      </c>
      <c r="E2611" s="32">
        <v>0</v>
      </c>
      <c r="F2611" s="32">
        <v>0</v>
      </c>
      <c r="G2611" s="23"/>
    </row>
    <row r="2612" spans="1:7" x14ac:dyDescent="0.3">
      <c r="A2612" s="22"/>
      <c r="B2612" s="31">
        <v>206</v>
      </c>
      <c r="C2612" s="24">
        <v>0.15</v>
      </c>
      <c r="D2612" s="32">
        <v>-0.31</v>
      </c>
      <c r="E2612" s="32">
        <v>0</v>
      </c>
      <c r="F2612" s="32">
        <v>0</v>
      </c>
      <c r="G2612" s="23"/>
    </row>
    <row r="2613" spans="1:7" x14ac:dyDescent="0.3">
      <c r="A2613" s="22"/>
      <c r="B2613" s="31" t="s">
        <v>61</v>
      </c>
      <c r="C2613" s="24">
        <v>0</v>
      </c>
      <c r="D2613" s="33">
        <v>-0.31</v>
      </c>
      <c r="E2613" s="32">
        <v>0</v>
      </c>
      <c r="F2613" s="32">
        <v>0</v>
      </c>
      <c r="G2613" s="23"/>
    </row>
    <row r="2614" spans="1:7" x14ac:dyDescent="0.3">
      <c r="A2614" s="22"/>
      <c r="B2614" s="31" t="s">
        <v>62</v>
      </c>
      <c r="C2614" s="24">
        <v>0</v>
      </c>
      <c r="D2614" s="33">
        <v>-0.31</v>
      </c>
      <c r="E2614" s="32">
        <v>0</v>
      </c>
      <c r="F2614" s="32">
        <v>0</v>
      </c>
      <c r="G2614" s="23"/>
    </row>
    <row r="2615" spans="1:7" x14ac:dyDescent="0.3">
      <c r="A2615" s="22"/>
      <c r="B2615" s="31" t="s">
        <v>65</v>
      </c>
      <c r="C2615" s="24">
        <v>0</v>
      </c>
      <c r="D2615" s="32">
        <v>-0.31</v>
      </c>
      <c r="E2615" s="33">
        <v>0</v>
      </c>
      <c r="F2615" s="32">
        <v>0</v>
      </c>
      <c r="G2615" s="23"/>
    </row>
    <row r="2616" spans="1:7" x14ac:dyDescent="0.3">
      <c r="A2616" s="22"/>
      <c r="B2616" s="31" t="s">
        <v>66</v>
      </c>
      <c r="C2616" s="24">
        <v>0</v>
      </c>
      <c r="D2616" s="32">
        <v>-0.31</v>
      </c>
      <c r="E2616" s="33">
        <v>0</v>
      </c>
      <c r="F2616" s="32">
        <v>0</v>
      </c>
      <c r="G2616" s="23"/>
    </row>
    <row r="2617" spans="1:7" x14ac:dyDescent="0.3">
      <c r="A2617" s="22"/>
      <c r="B2617" s="31" t="s">
        <v>67</v>
      </c>
      <c r="C2617" s="24">
        <v>0</v>
      </c>
      <c r="D2617" s="32">
        <v>-0.31</v>
      </c>
      <c r="E2617" s="32">
        <v>0</v>
      </c>
      <c r="F2617" s="33">
        <v>0</v>
      </c>
      <c r="G2617" s="23"/>
    </row>
    <row r="2618" spans="1:7" x14ac:dyDescent="0.3">
      <c r="A2618" s="22"/>
      <c r="B2618" s="31" t="s">
        <v>68</v>
      </c>
      <c r="C2618" s="24">
        <v>0</v>
      </c>
      <c r="D2618" s="32">
        <v>-0.31</v>
      </c>
      <c r="E2618" s="32">
        <v>0</v>
      </c>
      <c r="F2618" s="33">
        <v>0</v>
      </c>
      <c r="G2618" s="23"/>
    </row>
    <row r="2619" spans="1:7" x14ac:dyDescent="0.3">
      <c r="A2619" s="22">
        <v>328</v>
      </c>
      <c r="B2619" s="31">
        <v>96</v>
      </c>
      <c r="C2619" s="24">
        <v>0</v>
      </c>
      <c r="D2619" s="32">
        <v>-0.44</v>
      </c>
      <c r="E2619" s="32">
        <v>0</v>
      </c>
      <c r="F2619" s="32">
        <v>0</v>
      </c>
      <c r="G2619" s="23"/>
    </row>
    <row r="2620" spans="1:7" x14ac:dyDescent="0.3">
      <c r="A2620" s="22"/>
      <c r="B2620" s="31">
        <v>207</v>
      </c>
      <c r="C2620" s="24">
        <v>0.15</v>
      </c>
      <c r="D2620" s="32">
        <v>-0.44</v>
      </c>
      <c r="E2620" s="32">
        <v>0</v>
      </c>
      <c r="F2620" s="32">
        <v>0</v>
      </c>
      <c r="G2620" s="23"/>
    </row>
    <row r="2621" spans="1:7" x14ac:dyDescent="0.3">
      <c r="A2621" s="22"/>
      <c r="B2621" s="31" t="s">
        <v>61</v>
      </c>
      <c r="C2621" s="24">
        <v>0</v>
      </c>
      <c r="D2621" s="33">
        <v>-0.44</v>
      </c>
      <c r="E2621" s="32">
        <v>0</v>
      </c>
      <c r="F2621" s="32">
        <v>0</v>
      </c>
      <c r="G2621" s="23"/>
    </row>
    <row r="2622" spans="1:7" x14ac:dyDescent="0.3">
      <c r="A2622" s="22"/>
      <c r="B2622" s="31" t="s">
        <v>62</v>
      </c>
      <c r="C2622" s="24">
        <v>0</v>
      </c>
      <c r="D2622" s="33">
        <v>-0.44</v>
      </c>
      <c r="E2622" s="32">
        <v>0</v>
      </c>
      <c r="F2622" s="32">
        <v>0</v>
      </c>
      <c r="G2622" s="23"/>
    </row>
    <row r="2623" spans="1:7" x14ac:dyDescent="0.3">
      <c r="A2623" s="22"/>
      <c r="B2623" s="31" t="s">
        <v>65</v>
      </c>
      <c r="C2623" s="24">
        <v>0</v>
      </c>
      <c r="D2623" s="32">
        <v>-0.44</v>
      </c>
      <c r="E2623" s="33">
        <v>0</v>
      </c>
      <c r="F2623" s="32">
        <v>0</v>
      </c>
      <c r="G2623" s="23"/>
    </row>
    <row r="2624" spans="1:7" x14ac:dyDescent="0.3">
      <c r="A2624" s="22"/>
      <c r="B2624" s="31" t="s">
        <v>66</v>
      </c>
      <c r="C2624" s="24">
        <v>0</v>
      </c>
      <c r="D2624" s="32">
        <v>-0.44</v>
      </c>
      <c r="E2624" s="33">
        <v>0</v>
      </c>
      <c r="F2624" s="32">
        <v>0</v>
      </c>
      <c r="G2624" s="23"/>
    </row>
    <row r="2625" spans="1:7" x14ac:dyDescent="0.3">
      <c r="A2625" s="22"/>
      <c r="B2625" s="31" t="s">
        <v>67</v>
      </c>
      <c r="C2625" s="24">
        <v>0</v>
      </c>
      <c r="D2625" s="32">
        <v>-0.44</v>
      </c>
      <c r="E2625" s="32">
        <v>0</v>
      </c>
      <c r="F2625" s="33">
        <v>0</v>
      </c>
      <c r="G2625" s="23"/>
    </row>
    <row r="2626" spans="1:7" x14ac:dyDescent="0.3">
      <c r="A2626" s="22"/>
      <c r="B2626" s="31" t="s">
        <v>68</v>
      </c>
      <c r="C2626" s="24">
        <v>0</v>
      </c>
      <c r="D2626" s="32">
        <v>-0.44</v>
      </c>
      <c r="E2626" s="32">
        <v>0</v>
      </c>
      <c r="F2626" s="33">
        <v>0</v>
      </c>
      <c r="G2626" s="23"/>
    </row>
    <row r="2627" spans="1:7" x14ac:dyDescent="0.3">
      <c r="A2627" s="22">
        <v>329</v>
      </c>
      <c r="B2627" s="31">
        <v>97</v>
      </c>
      <c r="C2627" s="24">
        <v>0</v>
      </c>
      <c r="D2627" s="32">
        <v>-0.41</v>
      </c>
      <c r="E2627" s="32">
        <v>0</v>
      </c>
      <c r="F2627" s="32">
        <v>0</v>
      </c>
      <c r="G2627" s="23"/>
    </row>
    <row r="2628" spans="1:7" x14ac:dyDescent="0.3">
      <c r="A2628" s="22"/>
      <c r="B2628" s="31">
        <v>208</v>
      </c>
      <c r="C2628" s="24">
        <v>0.15</v>
      </c>
      <c r="D2628" s="32">
        <v>-0.41</v>
      </c>
      <c r="E2628" s="32">
        <v>0</v>
      </c>
      <c r="F2628" s="32">
        <v>0</v>
      </c>
      <c r="G2628" s="23"/>
    </row>
    <row r="2629" spans="1:7" x14ac:dyDescent="0.3">
      <c r="A2629" s="22"/>
      <c r="B2629" s="31" t="s">
        <v>61</v>
      </c>
      <c r="C2629" s="24">
        <v>0</v>
      </c>
      <c r="D2629" s="33">
        <v>-0.41</v>
      </c>
      <c r="E2629" s="32">
        <v>0</v>
      </c>
      <c r="F2629" s="32">
        <v>0</v>
      </c>
      <c r="G2629" s="23"/>
    </row>
    <row r="2630" spans="1:7" x14ac:dyDescent="0.3">
      <c r="A2630" s="22"/>
      <c r="B2630" s="31" t="s">
        <v>62</v>
      </c>
      <c r="C2630" s="24">
        <v>0</v>
      </c>
      <c r="D2630" s="33">
        <v>-0.41</v>
      </c>
      <c r="E2630" s="32">
        <v>0</v>
      </c>
      <c r="F2630" s="32">
        <v>0</v>
      </c>
      <c r="G2630" s="23"/>
    </row>
    <row r="2631" spans="1:7" x14ac:dyDescent="0.3">
      <c r="A2631" s="22"/>
      <c r="B2631" s="31" t="s">
        <v>65</v>
      </c>
      <c r="C2631" s="24">
        <v>0</v>
      </c>
      <c r="D2631" s="32">
        <v>-0.41</v>
      </c>
      <c r="E2631" s="33">
        <v>0</v>
      </c>
      <c r="F2631" s="32">
        <v>0</v>
      </c>
      <c r="G2631" s="23"/>
    </row>
    <row r="2632" spans="1:7" x14ac:dyDescent="0.3">
      <c r="A2632" s="22"/>
      <c r="B2632" s="31" t="s">
        <v>66</v>
      </c>
      <c r="C2632" s="24">
        <v>0</v>
      </c>
      <c r="D2632" s="32">
        <v>-0.41</v>
      </c>
      <c r="E2632" s="33">
        <v>0</v>
      </c>
      <c r="F2632" s="32">
        <v>0</v>
      </c>
      <c r="G2632" s="23"/>
    </row>
    <row r="2633" spans="1:7" x14ac:dyDescent="0.3">
      <c r="A2633" s="22"/>
      <c r="B2633" s="31" t="s">
        <v>67</v>
      </c>
      <c r="C2633" s="24">
        <v>0</v>
      </c>
      <c r="D2633" s="32">
        <v>-0.41</v>
      </c>
      <c r="E2633" s="32">
        <v>0</v>
      </c>
      <c r="F2633" s="33">
        <v>0</v>
      </c>
      <c r="G2633" s="23"/>
    </row>
    <row r="2634" spans="1:7" x14ac:dyDescent="0.3">
      <c r="A2634" s="22"/>
      <c r="B2634" s="31" t="s">
        <v>68</v>
      </c>
      <c r="C2634" s="24">
        <v>0</v>
      </c>
      <c r="D2634" s="32">
        <v>-0.41</v>
      </c>
      <c r="E2634" s="32">
        <v>0</v>
      </c>
      <c r="F2634" s="33">
        <v>0</v>
      </c>
      <c r="G2634" s="23"/>
    </row>
    <row r="2635" spans="1:7" x14ac:dyDescent="0.3">
      <c r="A2635" s="22">
        <v>330</v>
      </c>
      <c r="B2635" s="31">
        <v>98</v>
      </c>
      <c r="C2635" s="24">
        <v>0</v>
      </c>
      <c r="D2635" s="32">
        <v>-0.39</v>
      </c>
      <c r="E2635" s="32">
        <v>0</v>
      </c>
      <c r="F2635" s="32">
        <v>0</v>
      </c>
      <c r="G2635" s="23"/>
    </row>
    <row r="2636" spans="1:7" x14ac:dyDescent="0.3">
      <c r="A2636" s="22"/>
      <c r="B2636" s="31">
        <v>209</v>
      </c>
      <c r="C2636" s="24">
        <v>0.15</v>
      </c>
      <c r="D2636" s="32">
        <v>-0.39</v>
      </c>
      <c r="E2636" s="32">
        <v>0</v>
      </c>
      <c r="F2636" s="32">
        <v>0</v>
      </c>
      <c r="G2636" s="23"/>
    </row>
    <row r="2637" spans="1:7" x14ac:dyDescent="0.3">
      <c r="A2637" s="22"/>
      <c r="B2637" s="31" t="s">
        <v>61</v>
      </c>
      <c r="C2637" s="24">
        <v>0</v>
      </c>
      <c r="D2637" s="33">
        <v>-0.39</v>
      </c>
      <c r="E2637" s="32">
        <v>0</v>
      </c>
      <c r="F2637" s="32">
        <v>0</v>
      </c>
      <c r="G2637" s="23"/>
    </row>
    <row r="2638" spans="1:7" x14ac:dyDescent="0.3">
      <c r="A2638" s="22"/>
      <c r="B2638" s="31" t="s">
        <v>62</v>
      </c>
      <c r="C2638" s="24">
        <v>0</v>
      </c>
      <c r="D2638" s="33">
        <v>-0.39</v>
      </c>
      <c r="E2638" s="32">
        <v>0</v>
      </c>
      <c r="F2638" s="32">
        <v>0</v>
      </c>
      <c r="G2638" s="23"/>
    </row>
    <row r="2639" spans="1:7" x14ac:dyDescent="0.3">
      <c r="A2639" s="22"/>
      <c r="B2639" s="31" t="s">
        <v>65</v>
      </c>
      <c r="C2639" s="24">
        <v>0</v>
      </c>
      <c r="D2639" s="32">
        <v>-0.39</v>
      </c>
      <c r="E2639" s="33">
        <v>0</v>
      </c>
      <c r="F2639" s="32">
        <v>0</v>
      </c>
      <c r="G2639" s="23"/>
    </row>
    <row r="2640" spans="1:7" x14ac:dyDescent="0.3">
      <c r="A2640" s="22"/>
      <c r="B2640" s="31" t="s">
        <v>66</v>
      </c>
      <c r="C2640" s="24">
        <v>0</v>
      </c>
      <c r="D2640" s="32">
        <v>-0.39</v>
      </c>
      <c r="E2640" s="33">
        <v>0</v>
      </c>
      <c r="F2640" s="32">
        <v>0</v>
      </c>
      <c r="G2640" s="23"/>
    </row>
    <row r="2641" spans="1:7" x14ac:dyDescent="0.3">
      <c r="A2641" s="22"/>
      <c r="B2641" s="31" t="s">
        <v>67</v>
      </c>
      <c r="C2641" s="24">
        <v>0</v>
      </c>
      <c r="D2641" s="32">
        <v>-0.39</v>
      </c>
      <c r="E2641" s="32">
        <v>0</v>
      </c>
      <c r="F2641" s="33">
        <v>0</v>
      </c>
      <c r="G2641" s="23"/>
    </row>
    <row r="2642" spans="1:7" x14ac:dyDescent="0.3">
      <c r="A2642" s="22"/>
      <c r="B2642" s="31" t="s">
        <v>68</v>
      </c>
      <c r="C2642" s="24">
        <v>0</v>
      </c>
      <c r="D2642" s="32">
        <v>-0.39</v>
      </c>
      <c r="E2642" s="32">
        <v>0</v>
      </c>
      <c r="F2642" s="33">
        <v>0</v>
      </c>
      <c r="G2642" s="23"/>
    </row>
    <row r="2643" spans="1:7" x14ac:dyDescent="0.3">
      <c r="A2643" s="22">
        <v>331</v>
      </c>
      <c r="B2643" s="31">
        <v>99</v>
      </c>
      <c r="C2643" s="24">
        <v>0</v>
      </c>
      <c r="D2643" s="32">
        <v>-0.37</v>
      </c>
      <c r="E2643" s="32">
        <v>0</v>
      </c>
      <c r="F2643" s="32">
        <v>0</v>
      </c>
      <c r="G2643" s="23"/>
    </row>
    <row r="2644" spans="1:7" x14ac:dyDescent="0.3">
      <c r="A2644" s="22"/>
      <c r="B2644" s="31">
        <v>210</v>
      </c>
      <c r="C2644" s="24">
        <v>0.15</v>
      </c>
      <c r="D2644" s="32">
        <v>-0.37</v>
      </c>
      <c r="E2644" s="32">
        <v>0</v>
      </c>
      <c r="F2644" s="32">
        <v>0</v>
      </c>
      <c r="G2644" s="23"/>
    </row>
    <row r="2645" spans="1:7" x14ac:dyDescent="0.3">
      <c r="A2645" s="22"/>
      <c r="B2645" s="31" t="s">
        <v>61</v>
      </c>
      <c r="C2645" s="24">
        <v>0</v>
      </c>
      <c r="D2645" s="33">
        <v>-0.37</v>
      </c>
      <c r="E2645" s="32">
        <v>0</v>
      </c>
      <c r="F2645" s="32">
        <v>0</v>
      </c>
      <c r="G2645" s="23"/>
    </row>
    <row r="2646" spans="1:7" x14ac:dyDescent="0.3">
      <c r="A2646" s="22"/>
      <c r="B2646" s="31" t="s">
        <v>62</v>
      </c>
      <c r="C2646" s="24">
        <v>0</v>
      </c>
      <c r="D2646" s="33">
        <v>-0.37</v>
      </c>
      <c r="E2646" s="32">
        <v>0</v>
      </c>
      <c r="F2646" s="32">
        <v>0</v>
      </c>
      <c r="G2646" s="23"/>
    </row>
    <row r="2647" spans="1:7" x14ac:dyDescent="0.3">
      <c r="A2647" s="22"/>
      <c r="B2647" s="31" t="s">
        <v>65</v>
      </c>
      <c r="C2647" s="24">
        <v>0</v>
      </c>
      <c r="D2647" s="32">
        <v>-0.37</v>
      </c>
      <c r="E2647" s="33">
        <v>0</v>
      </c>
      <c r="F2647" s="32">
        <v>0</v>
      </c>
      <c r="G2647" s="23"/>
    </row>
    <row r="2648" spans="1:7" x14ac:dyDescent="0.3">
      <c r="A2648" s="22"/>
      <c r="B2648" s="31" t="s">
        <v>66</v>
      </c>
      <c r="C2648" s="24">
        <v>0</v>
      </c>
      <c r="D2648" s="32">
        <v>-0.37</v>
      </c>
      <c r="E2648" s="33">
        <v>0</v>
      </c>
      <c r="F2648" s="32">
        <v>0</v>
      </c>
      <c r="G2648" s="23"/>
    </row>
    <row r="2649" spans="1:7" x14ac:dyDescent="0.3">
      <c r="A2649" s="22"/>
      <c r="B2649" s="31" t="s">
        <v>67</v>
      </c>
      <c r="C2649" s="24">
        <v>0</v>
      </c>
      <c r="D2649" s="32">
        <v>-0.37</v>
      </c>
      <c r="E2649" s="32">
        <v>0</v>
      </c>
      <c r="F2649" s="33">
        <v>0</v>
      </c>
      <c r="G2649" s="23"/>
    </row>
    <row r="2650" spans="1:7" x14ac:dyDescent="0.3">
      <c r="A2650" s="22"/>
      <c r="B2650" s="31" t="s">
        <v>68</v>
      </c>
      <c r="C2650" s="24">
        <v>0</v>
      </c>
      <c r="D2650" s="32">
        <v>-0.37</v>
      </c>
      <c r="E2650" s="32">
        <v>0</v>
      </c>
      <c r="F2650" s="33">
        <v>0</v>
      </c>
      <c r="G2650" s="23"/>
    </row>
    <row r="2651" spans="1:7" x14ac:dyDescent="0.3">
      <c r="A2651" s="22">
        <v>332</v>
      </c>
      <c r="B2651" s="31">
        <v>100</v>
      </c>
      <c r="C2651" s="24">
        <v>0</v>
      </c>
      <c r="D2651" s="32">
        <v>-0.36</v>
      </c>
      <c r="E2651" s="32">
        <v>0</v>
      </c>
      <c r="F2651" s="32">
        <v>0</v>
      </c>
      <c r="G2651" s="23"/>
    </row>
    <row r="2652" spans="1:7" x14ac:dyDescent="0.3">
      <c r="A2652" s="22"/>
      <c r="B2652" s="31">
        <v>211</v>
      </c>
      <c r="C2652" s="24">
        <v>0.15</v>
      </c>
      <c r="D2652" s="32">
        <v>-0.36</v>
      </c>
      <c r="E2652" s="32">
        <v>0</v>
      </c>
      <c r="F2652" s="32">
        <v>0</v>
      </c>
      <c r="G2652" s="23"/>
    </row>
    <row r="2653" spans="1:7" x14ac:dyDescent="0.3">
      <c r="A2653" s="22"/>
      <c r="B2653" s="31" t="s">
        <v>61</v>
      </c>
      <c r="C2653" s="24">
        <v>0</v>
      </c>
      <c r="D2653" s="33">
        <v>-0.36</v>
      </c>
      <c r="E2653" s="32">
        <v>0</v>
      </c>
      <c r="F2653" s="32">
        <v>0</v>
      </c>
      <c r="G2653" s="23"/>
    </row>
    <row r="2654" spans="1:7" x14ac:dyDescent="0.3">
      <c r="A2654" s="22"/>
      <c r="B2654" s="31" t="s">
        <v>62</v>
      </c>
      <c r="C2654" s="24">
        <v>0</v>
      </c>
      <c r="D2654" s="33">
        <v>-0.36</v>
      </c>
      <c r="E2654" s="32">
        <v>0</v>
      </c>
      <c r="F2654" s="32">
        <v>0</v>
      </c>
      <c r="G2654" s="23"/>
    </row>
    <row r="2655" spans="1:7" x14ac:dyDescent="0.3">
      <c r="A2655" s="22"/>
      <c r="B2655" s="31" t="s">
        <v>65</v>
      </c>
      <c r="C2655" s="24">
        <v>0</v>
      </c>
      <c r="D2655" s="32">
        <v>-0.36</v>
      </c>
      <c r="E2655" s="33">
        <v>0</v>
      </c>
      <c r="F2655" s="32">
        <v>0</v>
      </c>
      <c r="G2655" s="23"/>
    </row>
    <row r="2656" spans="1:7" x14ac:dyDescent="0.3">
      <c r="A2656" s="22"/>
      <c r="B2656" s="31" t="s">
        <v>66</v>
      </c>
      <c r="C2656" s="24">
        <v>0</v>
      </c>
      <c r="D2656" s="32">
        <v>-0.36</v>
      </c>
      <c r="E2656" s="33">
        <v>0</v>
      </c>
      <c r="F2656" s="32">
        <v>0</v>
      </c>
      <c r="G2656" s="23"/>
    </row>
    <row r="2657" spans="1:7" x14ac:dyDescent="0.3">
      <c r="A2657" s="22"/>
      <c r="B2657" s="31" t="s">
        <v>67</v>
      </c>
      <c r="C2657" s="24">
        <v>0</v>
      </c>
      <c r="D2657" s="32">
        <v>-0.36</v>
      </c>
      <c r="E2657" s="32">
        <v>0</v>
      </c>
      <c r="F2657" s="33">
        <v>0</v>
      </c>
      <c r="G2657" s="23"/>
    </row>
    <row r="2658" spans="1:7" x14ac:dyDescent="0.3">
      <c r="A2658" s="22"/>
      <c r="B2658" s="31" t="s">
        <v>68</v>
      </c>
      <c r="C2658" s="24">
        <v>0</v>
      </c>
      <c r="D2658" s="32">
        <v>-0.36</v>
      </c>
      <c r="E2658" s="32">
        <v>0</v>
      </c>
      <c r="F2658" s="33">
        <v>0</v>
      </c>
      <c r="G2658" s="23"/>
    </row>
    <row r="2659" spans="1:7" x14ac:dyDescent="0.3">
      <c r="A2659" s="22">
        <v>333</v>
      </c>
      <c r="B2659" s="31">
        <v>101</v>
      </c>
      <c r="C2659" s="24">
        <v>0</v>
      </c>
      <c r="D2659" s="32">
        <v>-0.34</v>
      </c>
      <c r="E2659" s="32">
        <v>0</v>
      </c>
      <c r="F2659" s="32">
        <v>0</v>
      </c>
      <c r="G2659" s="23"/>
    </row>
    <row r="2660" spans="1:7" x14ac:dyDescent="0.3">
      <c r="A2660" s="22"/>
      <c r="B2660" s="31">
        <v>212</v>
      </c>
      <c r="C2660" s="24">
        <v>0.15</v>
      </c>
      <c r="D2660" s="32">
        <v>-0.34</v>
      </c>
      <c r="E2660" s="32">
        <v>0</v>
      </c>
      <c r="F2660" s="32">
        <v>0</v>
      </c>
      <c r="G2660" s="23"/>
    </row>
    <row r="2661" spans="1:7" x14ac:dyDescent="0.3">
      <c r="A2661" s="22"/>
      <c r="B2661" s="31" t="s">
        <v>61</v>
      </c>
      <c r="C2661" s="24">
        <v>0</v>
      </c>
      <c r="D2661" s="33">
        <v>-0.34</v>
      </c>
      <c r="E2661" s="32">
        <v>0</v>
      </c>
      <c r="F2661" s="32">
        <v>0</v>
      </c>
      <c r="G2661" s="23"/>
    </row>
    <row r="2662" spans="1:7" x14ac:dyDescent="0.3">
      <c r="A2662" s="22"/>
      <c r="B2662" s="31" t="s">
        <v>62</v>
      </c>
      <c r="C2662" s="24">
        <v>0</v>
      </c>
      <c r="D2662" s="33">
        <v>-0.34</v>
      </c>
      <c r="E2662" s="32">
        <v>0</v>
      </c>
      <c r="F2662" s="32">
        <v>0</v>
      </c>
      <c r="G2662" s="23"/>
    </row>
    <row r="2663" spans="1:7" x14ac:dyDescent="0.3">
      <c r="A2663" s="22"/>
      <c r="B2663" s="31" t="s">
        <v>65</v>
      </c>
      <c r="C2663" s="24">
        <v>0</v>
      </c>
      <c r="D2663" s="32">
        <v>-0.34</v>
      </c>
      <c r="E2663" s="33">
        <v>0</v>
      </c>
      <c r="F2663" s="32">
        <v>0</v>
      </c>
      <c r="G2663" s="23"/>
    </row>
    <row r="2664" spans="1:7" x14ac:dyDescent="0.3">
      <c r="A2664" s="22"/>
      <c r="B2664" s="31" t="s">
        <v>66</v>
      </c>
      <c r="C2664" s="24">
        <v>0</v>
      </c>
      <c r="D2664" s="32">
        <v>-0.34</v>
      </c>
      <c r="E2664" s="33">
        <v>0</v>
      </c>
      <c r="F2664" s="32">
        <v>0</v>
      </c>
      <c r="G2664" s="23"/>
    </row>
    <row r="2665" spans="1:7" x14ac:dyDescent="0.3">
      <c r="A2665" s="22"/>
      <c r="B2665" s="31" t="s">
        <v>67</v>
      </c>
      <c r="C2665" s="24">
        <v>0</v>
      </c>
      <c r="D2665" s="32">
        <v>-0.34</v>
      </c>
      <c r="E2665" s="32">
        <v>0</v>
      </c>
      <c r="F2665" s="33">
        <v>0</v>
      </c>
      <c r="G2665" s="23"/>
    </row>
    <row r="2666" spans="1:7" x14ac:dyDescent="0.3">
      <c r="A2666" s="22"/>
      <c r="B2666" s="31" t="s">
        <v>68</v>
      </c>
      <c r="C2666" s="24">
        <v>0</v>
      </c>
      <c r="D2666" s="32">
        <v>-0.34</v>
      </c>
      <c r="E2666" s="32">
        <v>0</v>
      </c>
      <c r="F2666" s="33">
        <v>0</v>
      </c>
      <c r="G2666" s="23"/>
    </row>
    <row r="2667" spans="1:7" x14ac:dyDescent="0.3">
      <c r="A2667" s="22">
        <v>334</v>
      </c>
      <c r="B2667" s="31">
        <v>102</v>
      </c>
      <c r="C2667" s="24">
        <v>0</v>
      </c>
      <c r="D2667" s="32">
        <v>-0.33</v>
      </c>
      <c r="E2667" s="32">
        <v>0</v>
      </c>
      <c r="F2667" s="32">
        <v>0</v>
      </c>
      <c r="G2667" s="23"/>
    </row>
    <row r="2668" spans="1:7" x14ac:dyDescent="0.3">
      <c r="A2668" s="22"/>
      <c r="B2668" s="31">
        <v>213</v>
      </c>
      <c r="C2668" s="24">
        <v>0.15</v>
      </c>
      <c r="D2668" s="32">
        <v>-0.33</v>
      </c>
      <c r="E2668" s="32">
        <v>0</v>
      </c>
      <c r="F2668" s="32">
        <v>0</v>
      </c>
      <c r="G2668" s="23"/>
    </row>
    <row r="2669" spans="1:7" x14ac:dyDescent="0.3">
      <c r="A2669" s="22"/>
      <c r="B2669" s="31" t="s">
        <v>61</v>
      </c>
      <c r="C2669" s="24">
        <v>0</v>
      </c>
      <c r="D2669" s="33">
        <v>-0.33</v>
      </c>
      <c r="E2669" s="32">
        <v>0</v>
      </c>
      <c r="F2669" s="32">
        <v>0</v>
      </c>
      <c r="G2669" s="23"/>
    </row>
    <row r="2670" spans="1:7" x14ac:dyDescent="0.3">
      <c r="A2670" s="22"/>
      <c r="B2670" s="31" t="s">
        <v>62</v>
      </c>
      <c r="C2670" s="24">
        <v>0</v>
      </c>
      <c r="D2670" s="33">
        <v>-0.33</v>
      </c>
      <c r="E2670" s="32">
        <v>0</v>
      </c>
      <c r="F2670" s="32">
        <v>0</v>
      </c>
      <c r="G2670" s="23"/>
    </row>
    <row r="2671" spans="1:7" x14ac:dyDescent="0.3">
      <c r="A2671" s="22"/>
      <c r="B2671" s="31" t="s">
        <v>65</v>
      </c>
      <c r="C2671" s="24">
        <v>0</v>
      </c>
      <c r="D2671" s="32">
        <v>-0.33</v>
      </c>
      <c r="E2671" s="33">
        <v>0</v>
      </c>
      <c r="F2671" s="32">
        <v>0</v>
      </c>
      <c r="G2671" s="23"/>
    </row>
    <row r="2672" spans="1:7" x14ac:dyDescent="0.3">
      <c r="A2672" s="22"/>
      <c r="B2672" s="31" t="s">
        <v>66</v>
      </c>
      <c r="C2672" s="24">
        <v>0</v>
      </c>
      <c r="D2672" s="32">
        <v>-0.33</v>
      </c>
      <c r="E2672" s="33">
        <v>0</v>
      </c>
      <c r="F2672" s="32">
        <v>0</v>
      </c>
      <c r="G2672" s="23"/>
    </row>
    <row r="2673" spans="1:7" x14ac:dyDescent="0.3">
      <c r="A2673" s="22"/>
      <c r="B2673" s="31" t="s">
        <v>67</v>
      </c>
      <c r="C2673" s="24">
        <v>0</v>
      </c>
      <c r="D2673" s="32">
        <v>-0.33</v>
      </c>
      <c r="E2673" s="32">
        <v>0</v>
      </c>
      <c r="F2673" s="33">
        <v>0</v>
      </c>
      <c r="G2673" s="23"/>
    </row>
    <row r="2674" spans="1:7" x14ac:dyDescent="0.3">
      <c r="A2674" s="22"/>
      <c r="B2674" s="31" t="s">
        <v>68</v>
      </c>
      <c r="C2674" s="24">
        <v>0</v>
      </c>
      <c r="D2674" s="32">
        <v>-0.33</v>
      </c>
      <c r="E2674" s="32">
        <v>0</v>
      </c>
      <c r="F2674" s="33">
        <v>0</v>
      </c>
      <c r="G2674" s="23"/>
    </row>
    <row r="2675" spans="1:7" x14ac:dyDescent="0.3">
      <c r="A2675" s="22">
        <v>335</v>
      </c>
      <c r="B2675" s="31">
        <v>103</v>
      </c>
      <c r="C2675" s="24">
        <v>0</v>
      </c>
      <c r="D2675" s="32">
        <v>-0.3</v>
      </c>
      <c r="E2675" s="32">
        <v>0</v>
      </c>
      <c r="F2675" s="32">
        <v>0</v>
      </c>
      <c r="G2675" s="23"/>
    </row>
    <row r="2676" spans="1:7" x14ac:dyDescent="0.3">
      <c r="A2676" s="22"/>
      <c r="B2676" s="31">
        <v>214</v>
      </c>
      <c r="C2676" s="24">
        <v>0.15</v>
      </c>
      <c r="D2676" s="32">
        <v>-0.3</v>
      </c>
      <c r="E2676" s="32">
        <v>0</v>
      </c>
      <c r="F2676" s="32">
        <v>0</v>
      </c>
      <c r="G2676" s="23"/>
    </row>
    <row r="2677" spans="1:7" x14ac:dyDescent="0.3">
      <c r="A2677" s="22"/>
      <c r="B2677" s="31" t="s">
        <v>61</v>
      </c>
      <c r="C2677" s="24">
        <v>0</v>
      </c>
      <c r="D2677" s="33">
        <v>-0.3</v>
      </c>
      <c r="E2677" s="32">
        <v>0</v>
      </c>
      <c r="F2677" s="32">
        <v>0</v>
      </c>
      <c r="G2677" s="23"/>
    </row>
    <row r="2678" spans="1:7" x14ac:dyDescent="0.3">
      <c r="A2678" s="22"/>
      <c r="B2678" s="31" t="s">
        <v>62</v>
      </c>
      <c r="C2678" s="24">
        <v>0</v>
      </c>
      <c r="D2678" s="33">
        <v>-0.3</v>
      </c>
      <c r="E2678" s="32">
        <v>0</v>
      </c>
      <c r="F2678" s="32">
        <v>0</v>
      </c>
      <c r="G2678" s="23"/>
    </row>
    <row r="2679" spans="1:7" x14ac:dyDescent="0.3">
      <c r="A2679" s="22"/>
      <c r="B2679" s="31" t="s">
        <v>65</v>
      </c>
      <c r="C2679" s="24">
        <v>0</v>
      </c>
      <c r="D2679" s="32">
        <v>-0.3</v>
      </c>
      <c r="E2679" s="33">
        <v>0</v>
      </c>
      <c r="F2679" s="32">
        <v>0</v>
      </c>
      <c r="G2679" s="23"/>
    </row>
    <row r="2680" spans="1:7" x14ac:dyDescent="0.3">
      <c r="A2680" s="22"/>
      <c r="B2680" s="31" t="s">
        <v>66</v>
      </c>
      <c r="C2680" s="24">
        <v>0</v>
      </c>
      <c r="D2680" s="32">
        <v>-0.3</v>
      </c>
      <c r="E2680" s="33">
        <v>0</v>
      </c>
      <c r="F2680" s="32">
        <v>0</v>
      </c>
      <c r="G2680" s="23"/>
    </row>
    <row r="2681" spans="1:7" x14ac:dyDescent="0.3">
      <c r="A2681" s="22"/>
      <c r="B2681" s="31" t="s">
        <v>67</v>
      </c>
      <c r="C2681" s="24">
        <v>0</v>
      </c>
      <c r="D2681" s="32">
        <v>-0.3</v>
      </c>
      <c r="E2681" s="32">
        <v>0</v>
      </c>
      <c r="F2681" s="33">
        <v>0</v>
      </c>
      <c r="G2681" s="23"/>
    </row>
    <row r="2682" spans="1:7" x14ac:dyDescent="0.3">
      <c r="A2682" s="22"/>
      <c r="B2682" s="31" t="s">
        <v>68</v>
      </c>
      <c r="C2682" s="24">
        <v>0</v>
      </c>
      <c r="D2682" s="32">
        <v>-0.3</v>
      </c>
      <c r="E2682" s="32">
        <v>0</v>
      </c>
      <c r="F2682" s="33">
        <v>0</v>
      </c>
      <c r="G2682" s="23"/>
    </row>
    <row r="2683" spans="1:7" x14ac:dyDescent="0.3">
      <c r="A2683" s="22">
        <v>336</v>
      </c>
      <c r="B2683" s="31">
        <v>104</v>
      </c>
      <c r="C2683" s="24">
        <v>0</v>
      </c>
      <c r="D2683" s="32">
        <v>-0.27</v>
      </c>
      <c r="E2683" s="32">
        <v>0</v>
      </c>
      <c r="F2683" s="32">
        <v>0</v>
      </c>
      <c r="G2683" s="23"/>
    </row>
    <row r="2684" spans="1:7" x14ac:dyDescent="0.3">
      <c r="A2684" s="22"/>
      <c r="B2684" s="31">
        <v>215</v>
      </c>
      <c r="C2684" s="24">
        <v>0.15</v>
      </c>
      <c r="D2684" s="32">
        <v>-0.27</v>
      </c>
      <c r="E2684" s="32">
        <v>0</v>
      </c>
      <c r="F2684" s="32">
        <v>0</v>
      </c>
      <c r="G2684" s="23"/>
    </row>
    <row r="2685" spans="1:7" x14ac:dyDescent="0.3">
      <c r="A2685" s="22"/>
      <c r="B2685" s="31" t="s">
        <v>61</v>
      </c>
      <c r="C2685" s="24">
        <v>0</v>
      </c>
      <c r="D2685" s="33">
        <v>-0.27</v>
      </c>
      <c r="E2685" s="32">
        <v>0</v>
      </c>
      <c r="F2685" s="32">
        <v>0</v>
      </c>
      <c r="G2685" s="23"/>
    </row>
    <row r="2686" spans="1:7" x14ac:dyDescent="0.3">
      <c r="A2686" s="22"/>
      <c r="B2686" s="31" t="s">
        <v>62</v>
      </c>
      <c r="C2686" s="24">
        <v>0</v>
      </c>
      <c r="D2686" s="33">
        <v>-0.27</v>
      </c>
      <c r="E2686" s="32">
        <v>0</v>
      </c>
      <c r="F2686" s="32">
        <v>0</v>
      </c>
      <c r="G2686" s="23"/>
    </row>
    <row r="2687" spans="1:7" x14ac:dyDescent="0.3">
      <c r="A2687" s="22"/>
      <c r="B2687" s="31" t="s">
        <v>65</v>
      </c>
      <c r="C2687" s="24">
        <v>0</v>
      </c>
      <c r="D2687" s="32">
        <v>-0.27</v>
      </c>
      <c r="E2687" s="33">
        <v>0</v>
      </c>
      <c r="F2687" s="32">
        <v>0</v>
      </c>
      <c r="G2687" s="23"/>
    </row>
    <row r="2688" spans="1:7" x14ac:dyDescent="0.3">
      <c r="A2688" s="22"/>
      <c r="B2688" s="31" t="s">
        <v>66</v>
      </c>
      <c r="C2688" s="24">
        <v>0</v>
      </c>
      <c r="D2688" s="32">
        <v>-0.27</v>
      </c>
      <c r="E2688" s="33">
        <v>0</v>
      </c>
      <c r="F2688" s="32">
        <v>0</v>
      </c>
      <c r="G2688" s="23"/>
    </row>
    <row r="2689" spans="1:7" x14ac:dyDescent="0.3">
      <c r="A2689" s="22"/>
      <c r="B2689" s="31" t="s">
        <v>67</v>
      </c>
      <c r="C2689" s="24">
        <v>0</v>
      </c>
      <c r="D2689" s="32">
        <v>-0.27</v>
      </c>
      <c r="E2689" s="32">
        <v>0</v>
      </c>
      <c r="F2689" s="33">
        <v>0</v>
      </c>
      <c r="G2689" s="23"/>
    </row>
    <row r="2690" spans="1:7" x14ac:dyDescent="0.3">
      <c r="A2690" s="22"/>
      <c r="B2690" s="31" t="s">
        <v>68</v>
      </c>
      <c r="C2690" s="24">
        <v>0</v>
      </c>
      <c r="D2690" s="32">
        <v>-0.27</v>
      </c>
      <c r="E2690" s="32">
        <v>0</v>
      </c>
      <c r="F2690" s="33">
        <v>0</v>
      </c>
      <c r="G2690" s="23"/>
    </row>
    <row r="2691" spans="1:7" x14ac:dyDescent="0.3">
      <c r="A2691" s="22">
        <v>337</v>
      </c>
      <c r="B2691" s="31">
        <v>105</v>
      </c>
      <c r="C2691" s="24">
        <v>0</v>
      </c>
      <c r="D2691" s="32">
        <v>-0.23</v>
      </c>
      <c r="E2691" s="32">
        <v>0</v>
      </c>
      <c r="F2691" s="32">
        <v>0</v>
      </c>
      <c r="G2691" s="23"/>
    </row>
    <row r="2692" spans="1:7" x14ac:dyDescent="0.3">
      <c r="A2692" s="22"/>
      <c r="B2692" s="31">
        <v>216</v>
      </c>
      <c r="C2692" s="24">
        <v>0.15</v>
      </c>
      <c r="D2692" s="32">
        <v>-0.23</v>
      </c>
      <c r="E2692" s="32">
        <v>0</v>
      </c>
      <c r="F2692" s="32">
        <v>0</v>
      </c>
      <c r="G2692" s="23"/>
    </row>
    <row r="2693" spans="1:7" x14ac:dyDescent="0.3">
      <c r="A2693" s="22"/>
      <c r="B2693" s="31" t="s">
        <v>61</v>
      </c>
      <c r="C2693" s="24">
        <v>0</v>
      </c>
      <c r="D2693" s="33">
        <v>-0.23</v>
      </c>
      <c r="E2693" s="32">
        <v>0</v>
      </c>
      <c r="F2693" s="32">
        <v>0</v>
      </c>
      <c r="G2693" s="23"/>
    </row>
    <row r="2694" spans="1:7" x14ac:dyDescent="0.3">
      <c r="A2694" s="22"/>
      <c r="B2694" s="31" t="s">
        <v>62</v>
      </c>
      <c r="C2694" s="24">
        <v>0</v>
      </c>
      <c r="D2694" s="33">
        <v>-0.23</v>
      </c>
      <c r="E2694" s="32">
        <v>0</v>
      </c>
      <c r="F2694" s="32">
        <v>0</v>
      </c>
      <c r="G2694" s="23"/>
    </row>
    <row r="2695" spans="1:7" x14ac:dyDescent="0.3">
      <c r="A2695" s="22"/>
      <c r="B2695" s="31" t="s">
        <v>65</v>
      </c>
      <c r="C2695" s="24">
        <v>0</v>
      </c>
      <c r="D2695" s="32">
        <v>-0.23</v>
      </c>
      <c r="E2695" s="33">
        <v>0</v>
      </c>
      <c r="F2695" s="32">
        <v>0</v>
      </c>
      <c r="G2695" s="23"/>
    </row>
    <row r="2696" spans="1:7" x14ac:dyDescent="0.3">
      <c r="A2696" s="22"/>
      <c r="B2696" s="31" t="s">
        <v>66</v>
      </c>
      <c r="C2696" s="24">
        <v>0</v>
      </c>
      <c r="D2696" s="32">
        <v>-0.23</v>
      </c>
      <c r="E2696" s="33">
        <v>0</v>
      </c>
      <c r="F2696" s="32">
        <v>0</v>
      </c>
      <c r="G2696" s="23"/>
    </row>
    <row r="2697" spans="1:7" x14ac:dyDescent="0.3">
      <c r="A2697" s="22"/>
      <c r="B2697" s="31" t="s">
        <v>67</v>
      </c>
      <c r="C2697" s="24">
        <v>0</v>
      </c>
      <c r="D2697" s="32">
        <v>-0.23</v>
      </c>
      <c r="E2697" s="32">
        <v>0</v>
      </c>
      <c r="F2697" s="33">
        <v>0</v>
      </c>
      <c r="G2697" s="23"/>
    </row>
    <row r="2698" spans="1:7" x14ac:dyDescent="0.3">
      <c r="A2698" s="22"/>
      <c r="B2698" s="31" t="s">
        <v>68</v>
      </c>
      <c r="C2698" s="24">
        <v>0</v>
      </c>
      <c r="D2698" s="32">
        <v>-0.23</v>
      </c>
      <c r="E2698" s="32">
        <v>0</v>
      </c>
      <c r="F2698" s="33">
        <v>0</v>
      </c>
      <c r="G2698" s="23"/>
    </row>
    <row r="2699" spans="1:7" x14ac:dyDescent="0.3">
      <c r="A2699" s="22">
        <v>338</v>
      </c>
      <c r="B2699" s="31">
        <v>106</v>
      </c>
      <c r="C2699" s="24">
        <v>0</v>
      </c>
      <c r="D2699" s="32">
        <v>-0.1</v>
      </c>
      <c r="E2699" s="32">
        <v>0</v>
      </c>
      <c r="F2699" s="32">
        <v>0</v>
      </c>
      <c r="G2699" s="23"/>
    </row>
    <row r="2700" spans="1:7" x14ac:dyDescent="0.3">
      <c r="A2700" s="22"/>
      <c r="B2700" s="31">
        <v>217</v>
      </c>
      <c r="C2700" s="24">
        <v>0.15</v>
      </c>
      <c r="D2700" s="32">
        <v>-0.1</v>
      </c>
      <c r="E2700" s="32">
        <v>0</v>
      </c>
      <c r="F2700" s="32">
        <v>0</v>
      </c>
      <c r="G2700" s="23"/>
    </row>
    <row r="2701" spans="1:7" x14ac:dyDescent="0.3">
      <c r="A2701" s="22"/>
      <c r="B2701" s="31" t="s">
        <v>61</v>
      </c>
      <c r="C2701" s="24">
        <v>0</v>
      </c>
      <c r="D2701" s="33">
        <v>-0.1</v>
      </c>
      <c r="E2701" s="32">
        <v>0</v>
      </c>
      <c r="F2701" s="32">
        <v>0</v>
      </c>
      <c r="G2701" s="23"/>
    </row>
    <row r="2702" spans="1:7" x14ac:dyDescent="0.3">
      <c r="A2702" s="22"/>
      <c r="B2702" s="31" t="s">
        <v>62</v>
      </c>
      <c r="C2702" s="24">
        <v>0</v>
      </c>
      <c r="D2702" s="33">
        <v>-0.1</v>
      </c>
      <c r="E2702" s="32">
        <v>0</v>
      </c>
      <c r="F2702" s="32">
        <v>0</v>
      </c>
      <c r="G2702" s="23"/>
    </row>
    <row r="2703" spans="1:7" x14ac:dyDescent="0.3">
      <c r="A2703" s="22"/>
      <c r="B2703" s="31" t="s">
        <v>65</v>
      </c>
      <c r="C2703" s="24">
        <v>0</v>
      </c>
      <c r="D2703" s="32">
        <v>-0.1</v>
      </c>
      <c r="E2703" s="33">
        <v>0</v>
      </c>
      <c r="F2703" s="32">
        <v>0</v>
      </c>
      <c r="G2703" s="23"/>
    </row>
    <row r="2704" spans="1:7" x14ac:dyDescent="0.3">
      <c r="A2704" s="22"/>
      <c r="B2704" s="31" t="s">
        <v>66</v>
      </c>
      <c r="C2704" s="24">
        <v>0</v>
      </c>
      <c r="D2704" s="32">
        <v>-0.1</v>
      </c>
      <c r="E2704" s="33">
        <v>0</v>
      </c>
      <c r="F2704" s="32">
        <v>0</v>
      </c>
      <c r="G2704" s="23"/>
    </row>
    <row r="2705" spans="1:7" x14ac:dyDescent="0.3">
      <c r="A2705" s="22"/>
      <c r="B2705" s="31" t="s">
        <v>67</v>
      </c>
      <c r="C2705" s="24">
        <v>0</v>
      </c>
      <c r="D2705" s="32">
        <v>-0.1</v>
      </c>
      <c r="E2705" s="32">
        <v>0</v>
      </c>
      <c r="F2705" s="33">
        <v>0</v>
      </c>
      <c r="G2705" s="23"/>
    </row>
    <row r="2706" spans="1:7" x14ac:dyDescent="0.3">
      <c r="A2706" s="22"/>
      <c r="B2706" s="31" t="s">
        <v>68</v>
      </c>
      <c r="C2706" s="24">
        <v>0</v>
      </c>
      <c r="D2706" s="32">
        <v>-0.1</v>
      </c>
      <c r="E2706" s="32">
        <v>0</v>
      </c>
      <c r="F2706" s="33">
        <v>0</v>
      </c>
      <c r="G2706" s="23"/>
    </row>
    <row r="2707" spans="1:7" x14ac:dyDescent="0.3">
      <c r="A2707" s="22">
        <v>339</v>
      </c>
      <c r="B2707" s="31">
        <v>107</v>
      </c>
      <c r="C2707" s="24">
        <v>0</v>
      </c>
      <c r="D2707" s="32">
        <v>-0.36</v>
      </c>
      <c r="E2707" s="32">
        <v>0</v>
      </c>
      <c r="F2707" s="32">
        <v>0</v>
      </c>
      <c r="G2707" s="23"/>
    </row>
    <row r="2708" spans="1:7" x14ac:dyDescent="0.3">
      <c r="A2708" s="22"/>
      <c r="B2708" s="31">
        <v>218</v>
      </c>
      <c r="C2708" s="24">
        <v>0.15</v>
      </c>
      <c r="D2708" s="32">
        <v>-0.36</v>
      </c>
      <c r="E2708" s="32">
        <v>0</v>
      </c>
      <c r="F2708" s="32">
        <v>0</v>
      </c>
      <c r="G2708" s="23"/>
    </row>
    <row r="2709" spans="1:7" x14ac:dyDescent="0.3">
      <c r="A2709" s="22"/>
      <c r="B2709" s="31" t="s">
        <v>61</v>
      </c>
      <c r="C2709" s="24">
        <v>0</v>
      </c>
      <c r="D2709" s="33">
        <v>-0.36</v>
      </c>
      <c r="E2709" s="32">
        <v>0</v>
      </c>
      <c r="F2709" s="32">
        <v>0</v>
      </c>
      <c r="G2709" s="23"/>
    </row>
    <row r="2710" spans="1:7" x14ac:dyDescent="0.3">
      <c r="A2710" s="22"/>
      <c r="B2710" s="31" t="s">
        <v>62</v>
      </c>
      <c r="C2710" s="24">
        <v>0</v>
      </c>
      <c r="D2710" s="33">
        <v>-0.36</v>
      </c>
      <c r="E2710" s="32">
        <v>0</v>
      </c>
      <c r="F2710" s="32">
        <v>0</v>
      </c>
      <c r="G2710" s="23"/>
    </row>
    <row r="2711" spans="1:7" x14ac:dyDescent="0.3">
      <c r="A2711" s="22"/>
      <c r="B2711" s="31" t="s">
        <v>65</v>
      </c>
      <c r="C2711" s="24">
        <v>0</v>
      </c>
      <c r="D2711" s="32">
        <v>-0.36</v>
      </c>
      <c r="E2711" s="33">
        <v>0</v>
      </c>
      <c r="F2711" s="32">
        <v>0</v>
      </c>
      <c r="G2711" s="23"/>
    </row>
    <row r="2712" spans="1:7" x14ac:dyDescent="0.3">
      <c r="A2712" s="22"/>
      <c r="B2712" s="31" t="s">
        <v>66</v>
      </c>
      <c r="C2712" s="24">
        <v>0</v>
      </c>
      <c r="D2712" s="32">
        <v>-0.36</v>
      </c>
      <c r="E2712" s="33">
        <v>0</v>
      </c>
      <c r="F2712" s="32">
        <v>0</v>
      </c>
      <c r="G2712" s="23"/>
    </row>
    <row r="2713" spans="1:7" x14ac:dyDescent="0.3">
      <c r="A2713" s="22"/>
      <c r="B2713" s="31" t="s">
        <v>67</v>
      </c>
      <c r="C2713" s="24">
        <v>0</v>
      </c>
      <c r="D2713" s="32">
        <v>-0.36</v>
      </c>
      <c r="E2713" s="32">
        <v>0</v>
      </c>
      <c r="F2713" s="33">
        <v>0</v>
      </c>
      <c r="G2713" s="23"/>
    </row>
    <row r="2714" spans="1:7" x14ac:dyDescent="0.3">
      <c r="A2714" s="22"/>
      <c r="B2714" s="31" t="s">
        <v>68</v>
      </c>
      <c r="C2714" s="24">
        <v>0</v>
      </c>
      <c r="D2714" s="32">
        <v>-0.36</v>
      </c>
      <c r="E2714" s="32">
        <v>0</v>
      </c>
      <c r="F2714" s="33">
        <v>0</v>
      </c>
      <c r="G2714" s="23"/>
    </row>
    <row r="2715" spans="1:7" x14ac:dyDescent="0.3">
      <c r="A2715" s="22">
        <v>340</v>
      </c>
      <c r="B2715" s="31">
        <v>108</v>
      </c>
      <c r="C2715" s="24">
        <v>0</v>
      </c>
      <c r="D2715" s="32">
        <v>-0.31</v>
      </c>
      <c r="E2715" s="32">
        <v>0</v>
      </c>
      <c r="F2715" s="32">
        <v>0</v>
      </c>
      <c r="G2715" s="23"/>
    </row>
    <row r="2716" spans="1:7" x14ac:dyDescent="0.3">
      <c r="A2716" s="22"/>
      <c r="B2716" s="31">
        <v>219</v>
      </c>
      <c r="C2716" s="24">
        <v>0.15</v>
      </c>
      <c r="D2716" s="32">
        <v>-0.31</v>
      </c>
      <c r="E2716" s="32">
        <v>0</v>
      </c>
      <c r="F2716" s="32">
        <v>0</v>
      </c>
      <c r="G2716" s="23"/>
    </row>
    <row r="2717" spans="1:7" x14ac:dyDescent="0.3">
      <c r="A2717" s="22"/>
      <c r="B2717" s="31" t="s">
        <v>61</v>
      </c>
      <c r="C2717" s="24">
        <v>0</v>
      </c>
      <c r="D2717" s="33">
        <v>-0.31</v>
      </c>
      <c r="E2717" s="32">
        <v>0</v>
      </c>
      <c r="F2717" s="32">
        <v>0</v>
      </c>
      <c r="G2717" s="23"/>
    </row>
    <row r="2718" spans="1:7" x14ac:dyDescent="0.3">
      <c r="A2718" s="22"/>
      <c r="B2718" s="31" t="s">
        <v>62</v>
      </c>
      <c r="C2718" s="24">
        <v>0</v>
      </c>
      <c r="D2718" s="33">
        <v>-0.31</v>
      </c>
      <c r="E2718" s="32">
        <v>0</v>
      </c>
      <c r="F2718" s="32">
        <v>0</v>
      </c>
      <c r="G2718" s="23"/>
    </row>
    <row r="2719" spans="1:7" x14ac:dyDescent="0.3">
      <c r="A2719" s="22"/>
      <c r="B2719" s="31" t="s">
        <v>65</v>
      </c>
      <c r="C2719" s="24">
        <v>0</v>
      </c>
      <c r="D2719" s="32">
        <v>-0.31</v>
      </c>
      <c r="E2719" s="33">
        <v>0</v>
      </c>
      <c r="F2719" s="32">
        <v>0</v>
      </c>
      <c r="G2719" s="23"/>
    </row>
    <row r="2720" spans="1:7" x14ac:dyDescent="0.3">
      <c r="A2720" s="22"/>
      <c r="B2720" s="31" t="s">
        <v>66</v>
      </c>
      <c r="C2720" s="24">
        <v>0</v>
      </c>
      <c r="D2720" s="32">
        <v>-0.31</v>
      </c>
      <c r="E2720" s="33">
        <v>0</v>
      </c>
      <c r="F2720" s="32">
        <v>0</v>
      </c>
      <c r="G2720" s="23"/>
    </row>
    <row r="2721" spans="1:7" x14ac:dyDescent="0.3">
      <c r="A2721" s="22"/>
      <c r="B2721" s="31" t="s">
        <v>67</v>
      </c>
      <c r="C2721" s="24">
        <v>0</v>
      </c>
      <c r="D2721" s="32">
        <v>-0.31</v>
      </c>
      <c r="E2721" s="32">
        <v>0</v>
      </c>
      <c r="F2721" s="33">
        <v>0</v>
      </c>
      <c r="G2721" s="23"/>
    </row>
    <row r="2722" spans="1:7" x14ac:dyDescent="0.3">
      <c r="A2722" s="22"/>
      <c r="B2722" s="31" t="s">
        <v>68</v>
      </c>
      <c r="C2722" s="24">
        <v>0</v>
      </c>
      <c r="D2722" s="32">
        <v>-0.31</v>
      </c>
      <c r="E2722" s="32">
        <v>0</v>
      </c>
      <c r="F2722" s="33">
        <v>0</v>
      </c>
      <c r="G2722" s="23"/>
    </row>
    <row r="2723" spans="1:7" x14ac:dyDescent="0.3">
      <c r="A2723" s="22">
        <v>341</v>
      </c>
      <c r="B2723" s="31">
        <v>109</v>
      </c>
      <c r="C2723" s="24">
        <v>0</v>
      </c>
      <c r="D2723" s="32">
        <v>-0.22</v>
      </c>
      <c r="E2723" s="32">
        <v>0</v>
      </c>
      <c r="F2723" s="32">
        <v>0</v>
      </c>
      <c r="G2723" s="23"/>
    </row>
    <row r="2724" spans="1:7" x14ac:dyDescent="0.3">
      <c r="A2724" s="22"/>
      <c r="B2724" s="31">
        <v>220</v>
      </c>
      <c r="C2724" s="24">
        <v>0.15</v>
      </c>
      <c r="D2724" s="32">
        <v>-0.22</v>
      </c>
      <c r="E2724" s="32">
        <v>0</v>
      </c>
      <c r="F2724" s="32">
        <v>0</v>
      </c>
      <c r="G2724" s="23"/>
    </row>
    <row r="2725" spans="1:7" x14ac:dyDescent="0.3">
      <c r="A2725" s="22"/>
      <c r="B2725" s="31" t="s">
        <v>61</v>
      </c>
      <c r="C2725" s="24">
        <v>0</v>
      </c>
      <c r="D2725" s="33">
        <v>-0.22</v>
      </c>
      <c r="E2725" s="32">
        <v>0</v>
      </c>
      <c r="F2725" s="32">
        <v>0</v>
      </c>
      <c r="G2725" s="23"/>
    </row>
    <row r="2726" spans="1:7" x14ac:dyDescent="0.3">
      <c r="A2726" s="22"/>
      <c r="B2726" s="31" t="s">
        <v>62</v>
      </c>
      <c r="C2726" s="24">
        <v>0</v>
      </c>
      <c r="D2726" s="33">
        <v>-0.22</v>
      </c>
      <c r="E2726" s="32">
        <v>0</v>
      </c>
      <c r="F2726" s="32">
        <v>0</v>
      </c>
      <c r="G2726" s="23"/>
    </row>
    <row r="2727" spans="1:7" x14ac:dyDescent="0.3">
      <c r="A2727" s="22"/>
      <c r="B2727" s="31" t="s">
        <v>65</v>
      </c>
      <c r="C2727" s="24">
        <v>0</v>
      </c>
      <c r="D2727" s="32">
        <v>-0.22</v>
      </c>
      <c r="E2727" s="33">
        <v>0</v>
      </c>
      <c r="F2727" s="32">
        <v>0</v>
      </c>
      <c r="G2727" s="23"/>
    </row>
    <row r="2728" spans="1:7" x14ac:dyDescent="0.3">
      <c r="A2728" s="22"/>
      <c r="B2728" s="31" t="s">
        <v>66</v>
      </c>
      <c r="C2728" s="24">
        <v>0</v>
      </c>
      <c r="D2728" s="32">
        <v>-0.22</v>
      </c>
      <c r="E2728" s="33">
        <v>0</v>
      </c>
      <c r="F2728" s="32">
        <v>0</v>
      </c>
      <c r="G2728" s="23"/>
    </row>
    <row r="2729" spans="1:7" x14ac:dyDescent="0.3">
      <c r="A2729" s="22"/>
      <c r="B2729" s="31" t="s">
        <v>67</v>
      </c>
      <c r="C2729" s="24">
        <v>0</v>
      </c>
      <c r="D2729" s="32">
        <v>-0.22</v>
      </c>
      <c r="E2729" s="32">
        <v>0</v>
      </c>
      <c r="F2729" s="33">
        <v>0</v>
      </c>
      <c r="G2729" s="23"/>
    </row>
    <row r="2730" spans="1:7" x14ac:dyDescent="0.3">
      <c r="A2730" s="22"/>
      <c r="B2730" s="31" t="s">
        <v>68</v>
      </c>
      <c r="C2730" s="24">
        <v>0</v>
      </c>
      <c r="D2730" s="32">
        <v>-0.22</v>
      </c>
      <c r="E2730" s="32">
        <v>0</v>
      </c>
      <c r="F2730" s="33">
        <v>0</v>
      </c>
      <c r="G2730" s="23"/>
    </row>
    <row r="2731" spans="1:7" x14ac:dyDescent="0.3">
      <c r="A2731" s="22">
        <v>342</v>
      </c>
      <c r="B2731" s="31">
        <v>110</v>
      </c>
      <c r="C2731" s="24">
        <v>0</v>
      </c>
      <c r="D2731" s="32">
        <v>-0.11</v>
      </c>
      <c r="E2731" s="32">
        <v>0</v>
      </c>
      <c r="F2731" s="32">
        <v>0</v>
      </c>
      <c r="G2731" s="23"/>
    </row>
    <row r="2732" spans="1:7" x14ac:dyDescent="0.3">
      <c r="A2732" s="22"/>
      <c r="B2732" s="31">
        <v>221</v>
      </c>
      <c r="C2732" s="24">
        <v>0.15</v>
      </c>
      <c r="D2732" s="32">
        <v>-0.11</v>
      </c>
      <c r="E2732" s="32">
        <v>0</v>
      </c>
      <c r="F2732" s="32">
        <v>0</v>
      </c>
      <c r="G2732" s="23"/>
    </row>
    <row r="2733" spans="1:7" x14ac:dyDescent="0.3">
      <c r="A2733" s="22"/>
      <c r="B2733" s="31" t="s">
        <v>61</v>
      </c>
      <c r="C2733" s="24">
        <v>0</v>
      </c>
      <c r="D2733" s="33">
        <v>-0.11</v>
      </c>
      <c r="E2733" s="32">
        <v>0</v>
      </c>
      <c r="F2733" s="32">
        <v>0</v>
      </c>
      <c r="G2733" s="23"/>
    </row>
    <row r="2734" spans="1:7" x14ac:dyDescent="0.3">
      <c r="A2734" s="22"/>
      <c r="B2734" s="31" t="s">
        <v>62</v>
      </c>
      <c r="C2734" s="24">
        <v>0</v>
      </c>
      <c r="D2734" s="33">
        <v>-0.11</v>
      </c>
      <c r="E2734" s="32">
        <v>0</v>
      </c>
      <c r="F2734" s="32">
        <v>0</v>
      </c>
      <c r="G2734" s="23"/>
    </row>
    <row r="2735" spans="1:7" x14ac:dyDescent="0.3">
      <c r="A2735" s="22"/>
      <c r="B2735" s="31" t="s">
        <v>65</v>
      </c>
      <c r="C2735" s="24">
        <v>0</v>
      </c>
      <c r="D2735" s="32">
        <v>-0.11</v>
      </c>
      <c r="E2735" s="33">
        <v>0</v>
      </c>
      <c r="F2735" s="32">
        <v>0</v>
      </c>
      <c r="G2735" s="23"/>
    </row>
    <row r="2736" spans="1:7" x14ac:dyDescent="0.3">
      <c r="A2736" s="22"/>
      <c r="B2736" s="31" t="s">
        <v>66</v>
      </c>
      <c r="C2736" s="24">
        <v>0</v>
      </c>
      <c r="D2736" s="32">
        <v>-0.11</v>
      </c>
      <c r="E2736" s="33">
        <v>0</v>
      </c>
      <c r="F2736" s="32">
        <v>0</v>
      </c>
      <c r="G2736" s="23"/>
    </row>
    <row r="2737" spans="1:7" x14ac:dyDescent="0.3">
      <c r="A2737" s="22"/>
      <c r="B2737" s="31" t="s">
        <v>67</v>
      </c>
      <c r="C2737" s="24">
        <v>0</v>
      </c>
      <c r="D2737" s="32">
        <v>-0.11</v>
      </c>
      <c r="E2737" s="32">
        <v>0</v>
      </c>
      <c r="F2737" s="33">
        <v>0</v>
      </c>
      <c r="G2737" s="23"/>
    </row>
    <row r="2738" spans="1:7" x14ac:dyDescent="0.3">
      <c r="A2738" s="22"/>
      <c r="B2738" s="31" t="s">
        <v>68</v>
      </c>
      <c r="C2738" s="24">
        <v>0</v>
      </c>
      <c r="D2738" s="32">
        <v>-0.11</v>
      </c>
      <c r="E2738" s="32">
        <v>0</v>
      </c>
      <c r="F2738" s="33">
        <v>0</v>
      </c>
      <c r="G2738" s="23"/>
    </row>
    <row r="2739" spans="1:7" x14ac:dyDescent="0.3">
      <c r="A2739" s="22">
        <v>343</v>
      </c>
      <c r="B2739" s="31">
        <v>111</v>
      </c>
      <c r="C2739" s="24">
        <v>0</v>
      </c>
      <c r="D2739" s="32">
        <v>-12.85</v>
      </c>
      <c r="E2739" s="32">
        <v>0.06</v>
      </c>
      <c r="F2739" s="32">
        <v>0</v>
      </c>
      <c r="G2739" s="23"/>
    </row>
    <row r="2740" spans="1:7" x14ac:dyDescent="0.3">
      <c r="A2740" s="22"/>
      <c r="B2740" s="31">
        <v>222</v>
      </c>
      <c r="C2740" s="24">
        <v>0.15</v>
      </c>
      <c r="D2740" s="32">
        <v>-12.85</v>
      </c>
      <c r="E2740" s="32">
        <v>0.06</v>
      </c>
      <c r="F2740" s="32">
        <v>0</v>
      </c>
      <c r="G2740" s="23"/>
    </row>
    <row r="2741" spans="1:7" x14ac:dyDescent="0.3">
      <c r="A2741" s="22"/>
      <c r="B2741" s="31" t="s">
        <v>61</v>
      </c>
      <c r="C2741" s="24">
        <v>0</v>
      </c>
      <c r="D2741" s="33">
        <v>-12.85</v>
      </c>
      <c r="E2741" s="32">
        <v>0.06</v>
      </c>
      <c r="F2741" s="32">
        <v>0</v>
      </c>
      <c r="G2741" s="23"/>
    </row>
    <row r="2742" spans="1:7" x14ac:dyDescent="0.3">
      <c r="A2742" s="22"/>
      <c r="B2742" s="31" t="s">
        <v>62</v>
      </c>
      <c r="C2742" s="24">
        <v>0</v>
      </c>
      <c r="D2742" s="33">
        <v>-12.85</v>
      </c>
      <c r="E2742" s="32">
        <v>0.06</v>
      </c>
      <c r="F2742" s="32">
        <v>0</v>
      </c>
      <c r="G2742" s="23"/>
    </row>
    <row r="2743" spans="1:7" x14ac:dyDescent="0.3">
      <c r="A2743" s="22"/>
      <c r="B2743" s="31" t="s">
        <v>65</v>
      </c>
      <c r="C2743" s="24">
        <v>0</v>
      </c>
      <c r="D2743" s="32">
        <v>-12.85</v>
      </c>
      <c r="E2743" s="33">
        <v>0.06</v>
      </c>
      <c r="F2743" s="32">
        <v>0</v>
      </c>
      <c r="G2743" s="23"/>
    </row>
    <row r="2744" spans="1:7" x14ac:dyDescent="0.3">
      <c r="A2744" s="22"/>
      <c r="B2744" s="31" t="s">
        <v>66</v>
      </c>
      <c r="C2744" s="24">
        <v>0</v>
      </c>
      <c r="D2744" s="32">
        <v>-12.85</v>
      </c>
      <c r="E2744" s="33">
        <v>0.06</v>
      </c>
      <c r="F2744" s="32">
        <v>0</v>
      </c>
      <c r="G2744" s="23"/>
    </row>
    <row r="2745" spans="1:7" x14ac:dyDescent="0.3">
      <c r="A2745" s="22"/>
      <c r="B2745" s="31" t="s">
        <v>67</v>
      </c>
      <c r="C2745" s="24">
        <v>0</v>
      </c>
      <c r="D2745" s="32">
        <v>-12.85</v>
      </c>
      <c r="E2745" s="32">
        <v>0.06</v>
      </c>
      <c r="F2745" s="33">
        <v>0</v>
      </c>
      <c r="G2745" s="23"/>
    </row>
    <row r="2746" spans="1:7" x14ac:dyDescent="0.3">
      <c r="A2746" s="22"/>
      <c r="B2746" s="31" t="s">
        <v>68</v>
      </c>
      <c r="C2746" s="24">
        <v>0</v>
      </c>
      <c r="D2746" s="32">
        <v>-12.85</v>
      </c>
      <c r="E2746" s="32">
        <v>0.06</v>
      </c>
      <c r="F2746" s="33">
        <v>0</v>
      </c>
      <c r="G2746" s="23"/>
    </row>
    <row r="2747" spans="1:7" x14ac:dyDescent="0.3">
      <c r="A2747" s="22">
        <v>344</v>
      </c>
      <c r="B2747" s="31">
        <v>223</v>
      </c>
      <c r="C2747" s="24">
        <v>0</v>
      </c>
      <c r="D2747" s="32">
        <v>-0.2</v>
      </c>
      <c r="E2747" s="32">
        <v>-116.08</v>
      </c>
      <c r="F2747" s="32">
        <v>5.8</v>
      </c>
      <c r="G2747" s="23" t="s">
        <v>272</v>
      </c>
    </row>
    <row r="2748" spans="1:7" x14ac:dyDescent="0.3">
      <c r="A2748" s="22"/>
      <c r="B2748" s="31">
        <v>224</v>
      </c>
      <c r="C2748" s="24">
        <v>0.05</v>
      </c>
      <c r="D2748" s="32">
        <v>-0.15</v>
      </c>
      <c r="E2748" s="32">
        <v>-116.08</v>
      </c>
      <c r="F2748" s="32">
        <v>0</v>
      </c>
      <c r="G2748" s="23"/>
    </row>
    <row r="2749" spans="1:7" x14ac:dyDescent="0.3">
      <c r="A2749" s="22"/>
      <c r="B2749" s="31" t="s">
        <v>61</v>
      </c>
      <c r="C2749" s="24">
        <v>0.05</v>
      </c>
      <c r="D2749" s="33">
        <v>-0.15</v>
      </c>
      <c r="E2749" s="32">
        <v>-116.08</v>
      </c>
      <c r="F2749" s="32">
        <v>0</v>
      </c>
      <c r="G2749" s="23"/>
    </row>
    <row r="2750" spans="1:7" x14ac:dyDescent="0.3">
      <c r="A2750" s="22"/>
      <c r="B2750" s="31" t="s">
        <v>62</v>
      </c>
      <c r="C2750" s="24">
        <v>0</v>
      </c>
      <c r="D2750" s="33">
        <v>-0.2</v>
      </c>
      <c r="E2750" s="32">
        <v>-116.08</v>
      </c>
      <c r="F2750" s="32">
        <v>5.8</v>
      </c>
      <c r="G2750" s="23"/>
    </row>
    <row r="2751" spans="1:7" x14ac:dyDescent="0.3">
      <c r="A2751" s="22"/>
      <c r="B2751" s="31" t="s">
        <v>65</v>
      </c>
      <c r="C2751" s="24">
        <v>0</v>
      </c>
      <c r="D2751" s="32">
        <v>-0.2</v>
      </c>
      <c r="E2751" s="33">
        <v>-116.08</v>
      </c>
      <c r="F2751" s="32">
        <v>5.8</v>
      </c>
      <c r="G2751" s="23"/>
    </row>
    <row r="2752" spans="1:7" x14ac:dyDescent="0.3">
      <c r="A2752" s="22"/>
      <c r="B2752" s="31" t="s">
        <v>66</v>
      </c>
      <c r="C2752" s="24">
        <v>3.3000000000000002E-2</v>
      </c>
      <c r="D2752" s="32">
        <v>-0.16</v>
      </c>
      <c r="E2752" s="33">
        <v>-116.08</v>
      </c>
      <c r="F2752" s="32">
        <v>1.93</v>
      </c>
      <c r="G2752" s="23"/>
    </row>
    <row r="2753" spans="1:7" x14ac:dyDescent="0.3">
      <c r="A2753" s="22"/>
      <c r="B2753" s="31" t="s">
        <v>67</v>
      </c>
      <c r="C2753" s="24">
        <v>0</v>
      </c>
      <c r="D2753" s="32">
        <v>-0.2</v>
      </c>
      <c r="E2753" s="32">
        <v>-116.08</v>
      </c>
      <c r="F2753" s="33">
        <v>5.8</v>
      </c>
      <c r="G2753" s="23"/>
    </row>
    <row r="2754" spans="1:7" x14ac:dyDescent="0.3">
      <c r="A2754" s="22"/>
      <c r="B2754" s="31" t="s">
        <v>68</v>
      </c>
      <c r="C2754" s="24">
        <v>0.05</v>
      </c>
      <c r="D2754" s="32">
        <v>-0.15</v>
      </c>
      <c r="E2754" s="32">
        <v>-116.08</v>
      </c>
      <c r="F2754" s="33">
        <v>0</v>
      </c>
      <c r="G2754" s="23"/>
    </row>
    <row r="2755" spans="1:7" x14ac:dyDescent="0.3">
      <c r="A2755" s="22">
        <v>345</v>
      </c>
      <c r="B2755" s="31">
        <v>224</v>
      </c>
      <c r="C2755" s="24">
        <v>0</v>
      </c>
      <c r="D2755" s="32">
        <v>0.01</v>
      </c>
      <c r="E2755" s="32">
        <v>-116.08</v>
      </c>
      <c r="F2755" s="32">
        <v>0</v>
      </c>
      <c r="G2755" s="23" t="s">
        <v>272</v>
      </c>
    </row>
    <row r="2756" spans="1:7" x14ac:dyDescent="0.3">
      <c r="A2756" s="22"/>
      <c r="B2756" s="31">
        <v>225</v>
      </c>
      <c r="C2756" s="24">
        <v>0.1</v>
      </c>
      <c r="D2756" s="32">
        <v>-0.17</v>
      </c>
      <c r="E2756" s="32">
        <v>-116.08</v>
      </c>
      <c r="F2756" s="32">
        <v>-11.61</v>
      </c>
      <c r="G2756" s="23"/>
    </row>
    <row r="2757" spans="1:7" x14ac:dyDescent="0.3">
      <c r="A2757" s="22"/>
      <c r="B2757" s="31" t="s">
        <v>61</v>
      </c>
      <c r="C2757" s="24">
        <v>0</v>
      </c>
      <c r="D2757" s="33">
        <v>0.01</v>
      </c>
      <c r="E2757" s="32">
        <v>-116.08</v>
      </c>
      <c r="F2757" s="32">
        <v>0</v>
      </c>
      <c r="G2757" s="23"/>
    </row>
    <row r="2758" spans="1:7" x14ac:dyDescent="0.3">
      <c r="A2758" s="22"/>
      <c r="B2758" s="31" t="s">
        <v>62</v>
      </c>
      <c r="C2758" s="24">
        <v>0.1</v>
      </c>
      <c r="D2758" s="33">
        <v>-0.17</v>
      </c>
      <c r="E2758" s="32">
        <v>-116.08</v>
      </c>
      <c r="F2758" s="32">
        <v>-11.61</v>
      </c>
      <c r="G2758" s="23"/>
    </row>
    <row r="2759" spans="1:7" x14ac:dyDescent="0.3">
      <c r="A2759" s="22"/>
      <c r="B2759" s="31" t="s">
        <v>65</v>
      </c>
      <c r="C2759" s="24">
        <v>0.1</v>
      </c>
      <c r="D2759" s="32">
        <v>-0.17</v>
      </c>
      <c r="E2759" s="33">
        <v>-116.08</v>
      </c>
      <c r="F2759" s="32">
        <v>-11.61</v>
      </c>
      <c r="G2759" s="23"/>
    </row>
    <row r="2760" spans="1:7" x14ac:dyDescent="0.3">
      <c r="A2760" s="22"/>
      <c r="B2760" s="31" t="s">
        <v>66</v>
      </c>
      <c r="C2760" s="24">
        <v>0</v>
      </c>
      <c r="D2760" s="32">
        <v>0.01</v>
      </c>
      <c r="E2760" s="33">
        <v>-116.08</v>
      </c>
      <c r="F2760" s="32">
        <v>0</v>
      </c>
      <c r="G2760" s="23"/>
    </row>
    <row r="2761" spans="1:7" x14ac:dyDescent="0.3">
      <c r="A2761" s="22"/>
      <c r="B2761" s="31" t="s">
        <v>67</v>
      </c>
      <c r="C2761" s="24">
        <v>0</v>
      </c>
      <c r="D2761" s="32">
        <v>0.01</v>
      </c>
      <c r="E2761" s="32">
        <v>-116.08</v>
      </c>
      <c r="F2761" s="33">
        <v>0</v>
      </c>
      <c r="G2761" s="23"/>
    </row>
    <row r="2762" spans="1:7" x14ac:dyDescent="0.3">
      <c r="A2762" s="22"/>
      <c r="B2762" s="31" t="s">
        <v>68</v>
      </c>
      <c r="C2762" s="24">
        <v>0.1</v>
      </c>
      <c r="D2762" s="32">
        <v>-0.17</v>
      </c>
      <c r="E2762" s="32">
        <v>-116.08</v>
      </c>
      <c r="F2762" s="33">
        <v>-11.61</v>
      </c>
      <c r="G2762" s="23"/>
    </row>
    <row r="2763" spans="1:7" x14ac:dyDescent="0.3">
      <c r="A2763" s="22">
        <v>346</v>
      </c>
      <c r="B2763" s="31">
        <v>226</v>
      </c>
      <c r="C2763" s="24">
        <v>0</v>
      </c>
      <c r="D2763" s="32">
        <v>-0.15</v>
      </c>
      <c r="E2763" s="32">
        <v>-112.84</v>
      </c>
      <c r="F2763" s="32">
        <v>5.64</v>
      </c>
      <c r="G2763" s="23" t="s">
        <v>272</v>
      </c>
    </row>
    <row r="2764" spans="1:7" x14ac:dyDescent="0.3">
      <c r="A2764" s="22"/>
      <c r="B2764" s="31">
        <v>227</v>
      </c>
      <c r="C2764" s="24">
        <v>0.05</v>
      </c>
      <c r="D2764" s="32">
        <v>-0.11</v>
      </c>
      <c r="E2764" s="32">
        <v>-112.84</v>
      </c>
      <c r="F2764" s="32">
        <v>0</v>
      </c>
      <c r="G2764" s="23"/>
    </row>
    <row r="2765" spans="1:7" x14ac:dyDescent="0.3">
      <c r="A2765" s="22"/>
      <c r="B2765" s="31" t="s">
        <v>61</v>
      </c>
      <c r="C2765" s="24">
        <v>0.05</v>
      </c>
      <c r="D2765" s="33">
        <v>-0.11</v>
      </c>
      <c r="E2765" s="32">
        <v>-112.84</v>
      </c>
      <c r="F2765" s="32">
        <v>0</v>
      </c>
      <c r="G2765" s="23"/>
    </row>
    <row r="2766" spans="1:7" x14ac:dyDescent="0.3">
      <c r="A2766" s="22"/>
      <c r="B2766" s="31" t="s">
        <v>62</v>
      </c>
      <c r="C2766" s="24">
        <v>0</v>
      </c>
      <c r="D2766" s="33">
        <v>-0.15</v>
      </c>
      <c r="E2766" s="32">
        <v>-112.84</v>
      </c>
      <c r="F2766" s="32">
        <v>5.64</v>
      </c>
      <c r="G2766" s="23"/>
    </row>
    <row r="2767" spans="1:7" x14ac:dyDescent="0.3">
      <c r="A2767" s="22"/>
      <c r="B2767" s="31" t="s">
        <v>65</v>
      </c>
      <c r="C2767" s="24">
        <v>0</v>
      </c>
      <c r="D2767" s="32">
        <v>-0.15</v>
      </c>
      <c r="E2767" s="33">
        <v>-112.84</v>
      </c>
      <c r="F2767" s="32">
        <v>5.64</v>
      </c>
      <c r="G2767" s="23"/>
    </row>
    <row r="2768" spans="1:7" x14ac:dyDescent="0.3">
      <c r="A2768" s="22"/>
      <c r="B2768" s="31" t="s">
        <v>66</v>
      </c>
      <c r="C2768" s="24">
        <v>3.3000000000000002E-2</v>
      </c>
      <c r="D2768" s="32">
        <v>-0.11</v>
      </c>
      <c r="E2768" s="33">
        <v>-112.84</v>
      </c>
      <c r="F2768" s="32">
        <v>1.88</v>
      </c>
      <c r="G2768" s="23"/>
    </row>
    <row r="2769" spans="1:7" x14ac:dyDescent="0.3">
      <c r="A2769" s="22"/>
      <c r="B2769" s="31" t="s">
        <v>67</v>
      </c>
      <c r="C2769" s="24">
        <v>0</v>
      </c>
      <c r="D2769" s="32">
        <v>-0.15</v>
      </c>
      <c r="E2769" s="32">
        <v>-112.84</v>
      </c>
      <c r="F2769" s="33">
        <v>5.64</v>
      </c>
      <c r="G2769" s="23"/>
    </row>
    <row r="2770" spans="1:7" x14ac:dyDescent="0.3">
      <c r="A2770" s="22"/>
      <c r="B2770" s="31" t="s">
        <v>68</v>
      </c>
      <c r="C2770" s="24">
        <v>0.05</v>
      </c>
      <c r="D2770" s="32">
        <v>-0.11</v>
      </c>
      <c r="E2770" s="32">
        <v>-112.84</v>
      </c>
      <c r="F2770" s="33">
        <v>0</v>
      </c>
      <c r="G2770" s="23"/>
    </row>
    <row r="2771" spans="1:7" x14ac:dyDescent="0.3">
      <c r="A2771" s="22">
        <v>347</v>
      </c>
      <c r="B2771" s="31">
        <v>227</v>
      </c>
      <c r="C2771" s="24">
        <v>0</v>
      </c>
      <c r="D2771" s="32">
        <v>0.04</v>
      </c>
      <c r="E2771" s="32">
        <v>-112.84</v>
      </c>
      <c r="F2771" s="32">
        <v>0</v>
      </c>
      <c r="G2771" s="23" t="s">
        <v>272</v>
      </c>
    </row>
    <row r="2772" spans="1:7" x14ac:dyDescent="0.3">
      <c r="A2772" s="22"/>
      <c r="B2772" s="31">
        <v>228</v>
      </c>
      <c r="C2772" s="24">
        <v>0.1</v>
      </c>
      <c r="D2772" s="32">
        <v>-0.13</v>
      </c>
      <c r="E2772" s="32">
        <v>-112.84</v>
      </c>
      <c r="F2772" s="32">
        <v>-11.28</v>
      </c>
      <c r="G2772" s="23"/>
    </row>
    <row r="2773" spans="1:7" x14ac:dyDescent="0.3">
      <c r="A2773" s="22"/>
      <c r="B2773" s="31" t="s">
        <v>61</v>
      </c>
      <c r="C2773" s="24">
        <v>0</v>
      </c>
      <c r="D2773" s="33">
        <v>0.04</v>
      </c>
      <c r="E2773" s="32">
        <v>-112.84</v>
      </c>
      <c r="F2773" s="32">
        <v>0</v>
      </c>
      <c r="G2773" s="23"/>
    </row>
    <row r="2774" spans="1:7" x14ac:dyDescent="0.3">
      <c r="A2774" s="22"/>
      <c r="B2774" s="31" t="s">
        <v>62</v>
      </c>
      <c r="C2774" s="24">
        <v>0.1</v>
      </c>
      <c r="D2774" s="33">
        <v>-0.13</v>
      </c>
      <c r="E2774" s="32">
        <v>-112.84</v>
      </c>
      <c r="F2774" s="32">
        <v>-11.28</v>
      </c>
      <c r="G2774" s="23"/>
    </row>
    <row r="2775" spans="1:7" x14ac:dyDescent="0.3">
      <c r="A2775" s="22"/>
      <c r="B2775" s="31" t="s">
        <v>65</v>
      </c>
      <c r="C2775" s="24">
        <v>0.1</v>
      </c>
      <c r="D2775" s="32">
        <v>-0.13</v>
      </c>
      <c r="E2775" s="33">
        <v>-112.84</v>
      </c>
      <c r="F2775" s="32">
        <v>-11.28</v>
      </c>
      <c r="G2775" s="23"/>
    </row>
    <row r="2776" spans="1:7" x14ac:dyDescent="0.3">
      <c r="A2776" s="22"/>
      <c r="B2776" s="31" t="s">
        <v>66</v>
      </c>
      <c r="C2776" s="24">
        <v>0.05</v>
      </c>
      <c r="D2776" s="32">
        <v>0</v>
      </c>
      <c r="E2776" s="33">
        <v>-112.84</v>
      </c>
      <c r="F2776" s="32">
        <v>-5.64</v>
      </c>
      <c r="G2776" s="23"/>
    </row>
    <row r="2777" spans="1:7" x14ac:dyDescent="0.3">
      <c r="A2777" s="22"/>
      <c r="B2777" s="31" t="s">
        <v>67</v>
      </c>
      <c r="C2777" s="24">
        <v>0</v>
      </c>
      <c r="D2777" s="32">
        <v>0.04</v>
      </c>
      <c r="E2777" s="32">
        <v>-112.84</v>
      </c>
      <c r="F2777" s="33">
        <v>0</v>
      </c>
      <c r="G2777" s="23"/>
    </row>
    <row r="2778" spans="1:7" x14ac:dyDescent="0.3">
      <c r="A2778" s="22"/>
      <c r="B2778" s="31" t="s">
        <v>68</v>
      </c>
      <c r="C2778" s="24">
        <v>0.1</v>
      </c>
      <c r="D2778" s="32">
        <v>-0.13</v>
      </c>
      <c r="E2778" s="32">
        <v>-112.84</v>
      </c>
      <c r="F2778" s="33">
        <v>-11.28</v>
      </c>
      <c r="G2778" s="23"/>
    </row>
    <row r="2779" spans="1:7" x14ac:dyDescent="0.3">
      <c r="A2779" s="22">
        <v>348</v>
      </c>
      <c r="B2779" s="31">
        <v>229</v>
      </c>
      <c r="C2779" s="24">
        <v>0</v>
      </c>
      <c r="D2779" s="32">
        <v>-0.22</v>
      </c>
      <c r="E2779" s="32">
        <v>-79.400000000000006</v>
      </c>
      <c r="F2779" s="32">
        <v>3.97</v>
      </c>
      <c r="G2779" s="23" t="s">
        <v>272</v>
      </c>
    </row>
    <row r="2780" spans="1:7" x14ac:dyDescent="0.3">
      <c r="A2780" s="22"/>
      <c r="B2780" s="31">
        <v>230</v>
      </c>
      <c r="C2780" s="24">
        <v>0.05</v>
      </c>
      <c r="D2780" s="32">
        <v>-0.2</v>
      </c>
      <c r="E2780" s="32">
        <v>-79.400000000000006</v>
      </c>
      <c r="F2780" s="32">
        <v>0</v>
      </c>
      <c r="G2780" s="23"/>
    </row>
    <row r="2781" spans="1:7" x14ac:dyDescent="0.3">
      <c r="A2781" s="22"/>
      <c r="B2781" s="31" t="s">
        <v>61</v>
      </c>
      <c r="C2781" s="24">
        <v>0.05</v>
      </c>
      <c r="D2781" s="33">
        <v>-0.2</v>
      </c>
      <c r="E2781" s="32">
        <v>-79.400000000000006</v>
      </c>
      <c r="F2781" s="32">
        <v>0</v>
      </c>
      <c r="G2781" s="23"/>
    </row>
    <row r="2782" spans="1:7" x14ac:dyDescent="0.3">
      <c r="A2782" s="22"/>
      <c r="B2782" s="31" t="s">
        <v>62</v>
      </c>
      <c r="C2782" s="24">
        <v>0</v>
      </c>
      <c r="D2782" s="33">
        <v>-0.22</v>
      </c>
      <c r="E2782" s="32">
        <v>-79.400000000000006</v>
      </c>
      <c r="F2782" s="32">
        <v>3.97</v>
      </c>
      <c r="G2782" s="23"/>
    </row>
    <row r="2783" spans="1:7" x14ac:dyDescent="0.3">
      <c r="A2783" s="22"/>
      <c r="B2783" s="31" t="s">
        <v>65</v>
      </c>
      <c r="C2783" s="24">
        <v>0</v>
      </c>
      <c r="D2783" s="32">
        <v>-0.22</v>
      </c>
      <c r="E2783" s="33">
        <v>-79.400000000000006</v>
      </c>
      <c r="F2783" s="32">
        <v>3.97</v>
      </c>
      <c r="G2783" s="23"/>
    </row>
    <row r="2784" spans="1:7" x14ac:dyDescent="0.3">
      <c r="A2784" s="22"/>
      <c r="B2784" s="31" t="s">
        <v>66</v>
      </c>
      <c r="C2784" s="24">
        <v>3.3000000000000002E-2</v>
      </c>
      <c r="D2784" s="32">
        <v>-0.2</v>
      </c>
      <c r="E2784" s="33">
        <v>-79.400000000000006</v>
      </c>
      <c r="F2784" s="32">
        <v>1.32</v>
      </c>
      <c r="G2784" s="23"/>
    </row>
    <row r="2785" spans="1:7" x14ac:dyDescent="0.3">
      <c r="A2785" s="22"/>
      <c r="B2785" s="31" t="s">
        <v>67</v>
      </c>
      <c r="C2785" s="24">
        <v>0</v>
      </c>
      <c r="D2785" s="32">
        <v>-0.22</v>
      </c>
      <c r="E2785" s="32">
        <v>-79.400000000000006</v>
      </c>
      <c r="F2785" s="33">
        <v>3.97</v>
      </c>
      <c r="G2785" s="23"/>
    </row>
    <row r="2786" spans="1:7" x14ac:dyDescent="0.3">
      <c r="A2786" s="22"/>
      <c r="B2786" s="31" t="s">
        <v>68</v>
      </c>
      <c r="C2786" s="24">
        <v>0.05</v>
      </c>
      <c r="D2786" s="32">
        <v>-0.2</v>
      </c>
      <c r="E2786" s="32">
        <v>-79.400000000000006</v>
      </c>
      <c r="F2786" s="33">
        <v>0</v>
      </c>
      <c r="G2786" s="23"/>
    </row>
    <row r="2787" spans="1:7" x14ac:dyDescent="0.3">
      <c r="A2787" s="22">
        <v>349</v>
      </c>
      <c r="B2787" s="31">
        <v>230</v>
      </c>
      <c r="C2787" s="24">
        <v>0</v>
      </c>
      <c r="D2787" s="32">
        <v>-0.13</v>
      </c>
      <c r="E2787" s="32">
        <v>-79.400000000000006</v>
      </c>
      <c r="F2787" s="32">
        <v>0</v>
      </c>
      <c r="G2787" s="23" t="s">
        <v>272</v>
      </c>
    </row>
    <row r="2788" spans="1:7" x14ac:dyDescent="0.3">
      <c r="A2788" s="22"/>
      <c r="B2788" s="31">
        <v>231</v>
      </c>
      <c r="C2788" s="24">
        <v>0.1</v>
      </c>
      <c r="D2788" s="32">
        <v>-0.22</v>
      </c>
      <c r="E2788" s="32">
        <v>-79.400000000000006</v>
      </c>
      <c r="F2788" s="32">
        <v>-7.94</v>
      </c>
      <c r="G2788" s="23"/>
    </row>
    <row r="2789" spans="1:7" x14ac:dyDescent="0.3">
      <c r="A2789" s="22"/>
      <c r="B2789" s="31" t="s">
        <v>61</v>
      </c>
      <c r="C2789" s="24">
        <v>0</v>
      </c>
      <c r="D2789" s="33">
        <v>-0.13</v>
      </c>
      <c r="E2789" s="32">
        <v>-79.400000000000006</v>
      </c>
      <c r="F2789" s="32">
        <v>0</v>
      </c>
      <c r="G2789" s="23"/>
    </row>
    <row r="2790" spans="1:7" x14ac:dyDescent="0.3">
      <c r="A2790" s="22"/>
      <c r="B2790" s="31" t="s">
        <v>62</v>
      </c>
      <c r="C2790" s="24">
        <v>0.1</v>
      </c>
      <c r="D2790" s="33">
        <v>-0.22</v>
      </c>
      <c r="E2790" s="32">
        <v>-79.400000000000006</v>
      </c>
      <c r="F2790" s="32">
        <v>-7.94</v>
      </c>
      <c r="G2790" s="23"/>
    </row>
    <row r="2791" spans="1:7" x14ac:dyDescent="0.3">
      <c r="A2791" s="22"/>
      <c r="B2791" s="31" t="s">
        <v>65</v>
      </c>
      <c r="C2791" s="24">
        <v>0.1</v>
      </c>
      <c r="D2791" s="32">
        <v>-0.22</v>
      </c>
      <c r="E2791" s="33">
        <v>-79.400000000000006</v>
      </c>
      <c r="F2791" s="32">
        <v>-7.94</v>
      </c>
      <c r="G2791" s="23"/>
    </row>
    <row r="2792" spans="1:7" x14ac:dyDescent="0.3">
      <c r="A2792" s="22"/>
      <c r="B2792" s="31" t="s">
        <v>66</v>
      </c>
      <c r="C2792" s="24">
        <v>0</v>
      </c>
      <c r="D2792" s="32">
        <v>-0.13</v>
      </c>
      <c r="E2792" s="33">
        <v>-79.400000000000006</v>
      </c>
      <c r="F2792" s="32">
        <v>0</v>
      </c>
      <c r="G2792" s="23"/>
    </row>
    <row r="2793" spans="1:7" x14ac:dyDescent="0.3">
      <c r="A2793" s="22"/>
      <c r="B2793" s="31" t="s">
        <v>67</v>
      </c>
      <c r="C2793" s="24">
        <v>0</v>
      </c>
      <c r="D2793" s="32">
        <v>-0.13</v>
      </c>
      <c r="E2793" s="32">
        <v>-79.400000000000006</v>
      </c>
      <c r="F2793" s="33">
        <v>0</v>
      </c>
      <c r="G2793" s="23"/>
    </row>
    <row r="2794" spans="1:7" x14ac:dyDescent="0.3">
      <c r="A2794" s="22"/>
      <c r="B2794" s="31" t="s">
        <v>68</v>
      </c>
      <c r="C2794" s="24">
        <v>0.1</v>
      </c>
      <c r="D2794" s="32">
        <v>-0.22</v>
      </c>
      <c r="E2794" s="32">
        <v>-79.400000000000006</v>
      </c>
      <c r="F2794" s="33">
        <v>-7.94</v>
      </c>
      <c r="G2794" s="23"/>
    </row>
    <row r="2795" spans="1:7" x14ac:dyDescent="0.3">
      <c r="A2795" s="22">
        <v>350</v>
      </c>
      <c r="B2795" s="31">
        <v>232</v>
      </c>
      <c r="C2795" s="24">
        <v>0</v>
      </c>
      <c r="D2795" s="32">
        <v>-0.2</v>
      </c>
      <c r="E2795" s="32">
        <v>116.08</v>
      </c>
      <c r="F2795" s="32">
        <v>-5.8</v>
      </c>
      <c r="G2795" s="23" t="s">
        <v>272</v>
      </c>
    </row>
    <row r="2796" spans="1:7" x14ac:dyDescent="0.3">
      <c r="A2796" s="22"/>
      <c r="B2796" s="31">
        <v>233</v>
      </c>
      <c r="C2796" s="24">
        <v>0.05</v>
      </c>
      <c r="D2796" s="32">
        <v>-0.15</v>
      </c>
      <c r="E2796" s="32">
        <v>116.08</v>
      </c>
      <c r="F2796" s="32">
        <v>0</v>
      </c>
      <c r="G2796" s="23"/>
    </row>
    <row r="2797" spans="1:7" x14ac:dyDescent="0.3">
      <c r="A2797" s="22"/>
      <c r="B2797" s="31" t="s">
        <v>61</v>
      </c>
      <c r="C2797" s="24">
        <v>0.05</v>
      </c>
      <c r="D2797" s="33">
        <v>-0.15</v>
      </c>
      <c r="E2797" s="32">
        <v>116.08</v>
      </c>
      <c r="F2797" s="32">
        <v>0</v>
      </c>
      <c r="G2797" s="23"/>
    </row>
    <row r="2798" spans="1:7" x14ac:dyDescent="0.3">
      <c r="A2798" s="22"/>
      <c r="B2798" s="31" t="s">
        <v>62</v>
      </c>
      <c r="C2798" s="24">
        <v>0</v>
      </c>
      <c r="D2798" s="33">
        <v>-0.2</v>
      </c>
      <c r="E2798" s="32">
        <v>116.08</v>
      </c>
      <c r="F2798" s="32">
        <v>-5.8</v>
      </c>
      <c r="G2798" s="23"/>
    </row>
    <row r="2799" spans="1:7" x14ac:dyDescent="0.3">
      <c r="A2799" s="22"/>
      <c r="B2799" s="31" t="s">
        <v>65</v>
      </c>
      <c r="C2799" s="24">
        <v>4.4999999999999998E-2</v>
      </c>
      <c r="D2799" s="32">
        <v>-0.15</v>
      </c>
      <c r="E2799" s="33">
        <v>116.08</v>
      </c>
      <c r="F2799" s="32">
        <v>-0.57999999999999996</v>
      </c>
      <c r="G2799" s="23"/>
    </row>
    <row r="2800" spans="1:7" x14ac:dyDescent="0.3">
      <c r="A2800" s="22"/>
      <c r="B2800" s="31" t="s">
        <v>66</v>
      </c>
      <c r="C2800" s="24">
        <v>0</v>
      </c>
      <c r="D2800" s="32">
        <v>-0.2</v>
      </c>
      <c r="E2800" s="33">
        <v>116.08</v>
      </c>
      <c r="F2800" s="32">
        <v>-5.8</v>
      </c>
      <c r="G2800" s="23"/>
    </row>
    <row r="2801" spans="1:7" x14ac:dyDescent="0.3">
      <c r="A2801" s="22"/>
      <c r="B2801" s="31" t="s">
        <v>67</v>
      </c>
      <c r="C2801" s="24">
        <v>0.05</v>
      </c>
      <c r="D2801" s="32">
        <v>-0.15</v>
      </c>
      <c r="E2801" s="32">
        <v>116.08</v>
      </c>
      <c r="F2801" s="33">
        <v>0</v>
      </c>
      <c r="G2801" s="23"/>
    </row>
    <row r="2802" spans="1:7" x14ac:dyDescent="0.3">
      <c r="A2802" s="22"/>
      <c r="B2802" s="31" t="s">
        <v>68</v>
      </c>
      <c r="C2802" s="24">
        <v>0</v>
      </c>
      <c r="D2802" s="32">
        <v>-0.2</v>
      </c>
      <c r="E2802" s="32">
        <v>116.08</v>
      </c>
      <c r="F2802" s="33">
        <v>-5.8</v>
      </c>
      <c r="G2802" s="23"/>
    </row>
    <row r="2803" spans="1:7" x14ac:dyDescent="0.3">
      <c r="A2803" s="22">
        <v>351</v>
      </c>
      <c r="B2803" s="31">
        <v>233</v>
      </c>
      <c r="C2803" s="24">
        <v>0</v>
      </c>
      <c r="D2803" s="32">
        <v>0.01</v>
      </c>
      <c r="E2803" s="32">
        <v>116.08</v>
      </c>
      <c r="F2803" s="32">
        <v>0</v>
      </c>
      <c r="G2803" s="23" t="s">
        <v>272</v>
      </c>
    </row>
    <row r="2804" spans="1:7" x14ac:dyDescent="0.3">
      <c r="A2804" s="22"/>
      <c r="B2804" s="31">
        <v>234</v>
      </c>
      <c r="C2804" s="24">
        <v>0.1</v>
      </c>
      <c r="D2804" s="32">
        <v>-0.17</v>
      </c>
      <c r="E2804" s="32">
        <v>116.08</v>
      </c>
      <c r="F2804" s="32">
        <v>11.61</v>
      </c>
      <c r="G2804" s="23"/>
    </row>
    <row r="2805" spans="1:7" x14ac:dyDescent="0.3">
      <c r="A2805" s="22"/>
      <c r="B2805" s="31" t="s">
        <v>61</v>
      </c>
      <c r="C2805" s="24">
        <v>0</v>
      </c>
      <c r="D2805" s="33">
        <v>0.01</v>
      </c>
      <c r="E2805" s="32">
        <v>116.08</v>
      </c>
      <c r="F2805" s="32">
        <v>0</v>
      </c>
      <c r="G2805" s="23"/>
    </row>
    <row r="2806" spans="1:7" x14ac:dyDescent="0.3">
      <c r="A2806" s="22"/>
      <c r="B2806" s="31" t="s">
        <v>62</v>
      </c>
      <c r="C2806" s="24">
        <v>0.1</v>
      </c>
      <c r="D2806" s="33">
        <v>-0.17</v>
      </c>
      <c r="E2806" s="32">
        <v>116.08</v>
      </c>
      <c r="F2806" s="32">
        <v>11.61</v>
      </c>
      <c r="G2806" s="23"/>
    </row>
    <row r="2807" spans="1:7" x14ac:dyDescent="0.3">
      <c r="A2807" s="22"/>
      <c r="B2807" s="31" t="s">
        <v>65</v>
      </c>
      <c r="C2807" s="24">
        <v>0</v>
      </c>
      <c r="D2807" s="32">
        <v>0.01</v>
      </c>
      <c r="E2807" s="33">
        <v>116.08</v>
      </c>
      <c r="F2807" s="32">
        <v>0</v>
      </c>
      <c r="G2807" s="23"/>
    </row>
    <row r="2808" spans="1:7" x14ac:dyDescent="0.3">
      <c r="A2808" s="22"/>
      <c r="B2808" s="31" t="s">
        <v>66</v>
      </c>
      <c r="C2808" s="24">
        <v>0.1</v>
      </c>
      <c r="D2808" s="32">
        <v>-0.17</v>
      </c>
      <c r="E2808" s="33">
        <v>116.08</v>
      </c>
      <c r="F2808" s="32">
        <v>11.61</v>
      </c>
      <c r="G2808" s="23"/>
    </row>
    <row r="2809" spans="1:7" x14ac:dyDescent="0.3">
      <c r="A2809" s="22"/>
      <c r="B2809" s="31" t="s">
        <v>67</v>
      </c>
      <c r="C2809" s="24">
        <v>0.1</v>
      </c>
      <c r="D2809" s="32">
        <v>-0.17</v>
      </c>
      <c r="E2809" s="32">
        <v>116.08</v>
      </c>
      <c r="F2809" s="33">
        <v>11.61</v>
      </c>
      <c r="G2809" s="23"/>
    </row>
    <row r="2810" spans="1:7" x14ac:dyDescent="0.3">
      <c r="A2810" s="22"/>
      <c r="B2810" s="31" t="s">
        <v>68</v>
      </c>
      <c r="C2810" s="24">
        <v>0</v>
      </c>
      <c r="D2810" s="32">
        <v>0.01</v>
      </c>
      <c r="E2810" s="32">
        <v>116.08</v>
      </c>
      <c r="F2810" s="33">
        <v>0</v>
      </c>
      <c r="G2810" s="23"/>
    </row>
    <row r="2811" spans="1:7" x14ac:dyDescent="0.3">
      <c r="A2811" s="22">
        <v>352</v>
      </c>
      <c r="B2811" s="31">
        <v>235</v>
      </c>
      <c r="C2811" s="24">
        <v>0</v>
      </c>
      <c r="D2811" s="32">
        <v>-0.15</v>
      </c>
      <c r="E2811" s="32">
        <v>112.84</v>
      </c>
      <c r="F2811" s="32">
        <v>-5.64</v>
      </c>
      <c r="G2811" s="23" t="s">
        <v>272</v>
      </c>
    </row>
    <row r="2812" spans="1:7" x14ac:dyDescent="0.3">
      <c r="A2812" s="22"/>
      <c r="B2812" s="31">
        <v>236</v>
      </c>
      <c r="C2812" s="24">
        <v>0.05</v>
      </c>
      <c r="D2812" s="32">
        <v>-0.11</v>
      </c>
      <c r="E2812" s="32">
        <v>112.84</v>
      </c>
      <c r="F2812" s="32">
        <v>0</v>
      </c>
      <c r="G2812" s="23"/>
    </row>
    <row r="2813" spans="1:7" x14ac:dyDescent="0.3">
      <c r="A2813" s="22"/>
      <c r="B2813" s="31" t="s">
        <v>61</v>
      </c>
      <c r="C2813" s="24">
        <v>0.05</v>
      </c>
      <c r="D2813" s="33">
        <v>-0.11</v>
      </c>
      <c r="E2813" s="32">
        <v>112.84</v>
      </c>
      <c r="F2813" s="32">
        <v>0</v>
      </c>
      <c r="G2813" s="23"/>
    </row>
    <row r="2814" spans="1:7" x14ac:dyDescent="0.3">
      <c r="A2814" s="22"/>
      <c r="B2814" s="31" t="s">
        <v>62</v>
      </c>
      <c r="C2814" s="24">
        <v>0</v>
      </c>
      <c r="D2814" s="33">
        <v>-0.15</v>
      </c>
      <c r="E2814" s="32">
        <v>112.84</v>
      </c>
      <c r="F2814" s="32">
        <v>-5.64</v>
      </c>
      <c r="G2814" s="23"/>
    </row>
    <row r="2815" spans="1:7" x14ac:dyDescent="0.3">
      <c r="A2815" s="22"/>
      <c r="B2815" s="31" t="s">
        <v>65</v>
      </c>
      <c r="C2815" s="24">
        <v>0.04</v>
      </c>
      <c r="D2815" s="32">
        <v>-0.11</v>
      </c>
      <c r="E2815" s="33">
        <v>112.84</v>
      </c>
      <c r="F2815" s="32">
        <v>-1.1299999999999999</v>
      </c>
      <c r="G2815" s="23"/>
    </row>
    <row r="2816" spans="1:7" x14ac:dyDescent="0.3">
      <c r="A2816" s="22"/>
      <c r="B2816" s="31" t="s">
        <v>66</v>
      </c>
      <c r="C2816" s="24">
        <v>0</v>
      </c>
      <c r="D2816" s="32">
        <v>-0.15</v>
      </c>
      <c r="E2816" s="33">
        <v>112.84</v>
      </c>
      <c r="F2816" s="32">
        <v>-5.64</v>
      </c>
      <c r="G2816" s="23"/>
    </row>
    <row r="2817" spans="1:7" x14ac:dyDescent="0.3">
      <c r="A2817" s="22"/>
      <c r="B2817" s="31" t="s">
        <v>67</v>
      </c>
      <c r="C2817" s="24">
        <v>0.05</v>
      </c>
      <c r="D2817" s="32">
        <v>-0.11</v>
      </c>
      <c r="E2817" s="32">
        <v>112.84</v>
      </c>
      <c r="F2817" s="33">
        <v>0</v>
      </c>
      <c r="G2817" s="23"/>
    </row>
    <row r="2818" spans="1:7" x14ac:dyDescent="0.3">
      <c r="A2818" s="22"/>
      <c r="B2818" s="31" t="s">
        <v>68</v>
      </c>
      <c r="C2818" s="24">
        <v>0</v>
      </c>
      <c r="D2818" s="32">
        <v>-0.15</v>
      </c>
      <c r="E2818" s="32">
        <v>112.84</v>
      </c>
      <c r="F2818" s="33">
        <v>-5.64</v>
      </c>
      <c r="G2818" s="23"/>
    </row>
    <row r="2819" spans="1:7" x14ac:dyDescent="0.3">
      <c r="A2819" s="22">
        <v>353</v>
      </c>
      <c r="B2819" s="31">
        <v>236</v>
      </c>
      <c r="C2819" s="24">
        <v>0</v>
      </c>
      <c r="D2819" s="32">
        <v>0.04</v>
      </c>
      <c r="E2819" s="32">
        <v>112.84</v>
      </c>
      <c r="F2819" s="32">
        <v>0</v>
      </c>
      <c r="G2819" s="23" t="s">
        <v>272</v>
      </c>
    </row>
    <row r="2820" spans="1:7" x14ac:dyDescent="0.3">
      <c r="A2820" s="22"/>
      <c r="B2820" s="31">
        <v>237</v>
      </c>
      <c r="C2820" s="24">
        <v>0.1</v>
      </c>
      <c r="D2820" s="32">
        <v>-0.13</v>
      </c>
      <c r="E2820" s="32">
        <v>112.84</v>
      </c>
      <c r="F2820" s="32">
        <v>11.28</v>
      </c>
      <c r="G2820" s="23"/>
    </row>
    <row r="2821" spans="1:7" x14ac:dyDescent="0.3">
      <c r="A2821" s="22"/>
      <c r="B2821" s="31" t="s">
        <v>61</v>
      </c>
      <c r="C2821" s="24">
        <v>0</v>
      </c>
      <c r="D2821" s="33">
        <v>0.04</v>
      </c>
      <c r="E2821" s="32">
        <v>112.84</v>
      </c>
      <c r="F2821" s="32">
        <v>0</v>
      </c>
      <c r="G2821" s="23"/>
    </row>
    <row r="2822" spans="1:7" x14ac:dyDescent="0.3">
      <c r="A2822" s="22"/>
      <c r="B2822" s="31" t="s">
        <v>62</v>
      </c>
      <c r="C2822" s="24">
        <v>0.1</v>
      </c>
      <c r="D2822" s="33">
        <v>-0.13</v>
      </c>
      <c r="E2822" s="32">
        <v>112.84</v>
      </c>
      <c r="F2822" s="32">
        <v>11.28</v>
      </c>
      <c r="G2822" s="23"/>
    </row>
    <row r="2823" spans="1:7" x14ac:dyDescent="0.3">
      <c r="A2823" s="22"/>
      <c r="B2823" s="31" t="s">
        <v>65</v>
      </c>
      <c r="C2823" s="24">
        <v>0.02</v>
      </c>
      <c r="D2823" s="32">
        <v>0.03</v>
      </c>
      <c r="E2823" s="33">
        <v>112.84</v>
      </c>
      <c r="F2823" s="32">
        <v>2.2599999999999998</v>
      </c>
      <c r="G2823" s="23"/>
    </row>
    <row r="2824" spans="1:7" x14ac:dyDescent="0.3">
      <c r="A2824" s="22"/>
      <c r="B2824" s="31" t="s">
        <v>66</v>
      </c>
      <c r="C2824" s="24">
        <v>0.1</v>
      </c>
      <c r="D2824" s="32">
        <v>-0.13</v>
      </c>
      <c r="E2824" s="33">
        <v>112.84</v>
      </c>
      <c r="F2824" s="32">
        <v>11.28</v>
      </c>
      <c r="G2824" s="23"/>
    </row>
    <row r="2825" spans="1:7" x14ac:dyDescent="0.3">
      <c r="A2825" s="22"/>
      <c r="B2825" s="31" t="s">
        <v>67</v>
      </c>
      <c r="C2825" s="24">
        <v>0.1</v>
      </c>
      <c r="D2825" s="32">
        <v>-0.13</v>
      </c>
      <c r="E2825" s="32">
        <v>112.84</v>
      </c>
      <c r="F2825" s="33">
        <v>11.28</v>
      </c>
      <c r="G2825" s="23"/>
    </row>
    <row r="2826" spans="1:7" x14ac:dyDescent="0.3">
      <c r="A2826" s="22"/>
      <c r="B2826" s="31" t="s">
        <v>68</v>
      </c>
      <c r="C2826" s="24">
        <v>0</v>
      </c>
      <c r="D2826" s="32">
        <v>0.04</v>
      </c>
      <c r="E2826" s="32">
        <v>112.84</v>
      </c>
      <c r="F2826" s="33">
        <v>0</v>
      </c>
      <c r="G2826" s="23"/>
    </row>
    <row r="2827" spans="1:7" x14ac:dyDescent="0.3">
      <c r="A2827" s="22">
        <v>354</v>
      </c>
      <c r="B2827" s="31">
        <v>238</v>
      </c>
      <c r="C2827" s="24">
        <v>0</v>
      </c>
      <c r="D2827" s="32">
        <v>-0.22</v>
      </c>
      <c r="E2827" s="32">
        <v>79.39</v>
      </c>
      <c r="F2827" s="32">
        <v>-3.97</v>
      </c>
      <c r="G2827" s="23" t="s">
        <v>272</v>
      </c>
    </row>
    <row r="2828" spans="1:7" x14ac:dyDescent="0.3">
      <c r="A2828" s="22"/>
      <c r="B2828" s="31">
        <v>239</v>
      </c>
      <c r="C2828" s="24">
        <v>0.05</v>
      </c>
      <c r="D2828" s="32">
        <v>-0.2</v>
      </c>
      <c r="E2828" s="32">
        <v>79.39</v>
      </c>
      <c r="F2828" s="32">
        <v>0</v>
      </c>
      <c r="G2828" s="23"/>
    </row>
    <row r="2829" spans="1:7" x14ac:dyDescent="0.3">
      <c r="A2829" s="22"/>
      <c r="B2829" s="31" t="s">
        <v>61</v>
      </c>
      <c r="C2829" s="24">
        <v>0.05</v>
      </c>
      <c r="D2829" s="33">
        <v>-0.2</v>
      </c>
      <c r="E2829" s="32">
        <v>79.39</v>
      </c>
      <c r="F2829" s="32">
        <v>0</v>
      </c>
      <c r="G2829" s="23"/>
    </row>
    <row r="2830" spans="1:7" x14ac:dyDescent="0.3">
      <c r="A2830" s="22"/>
      <c r="B2830" s="31" t="s">
        <v>62</v>
      </c>
      <c r="C2830" s="24">
        <v>0</v>
      </c>
      <c r="D2830" s="33">
        <v>-0.22</v>
      </c>
      <c r="E2830" s="32">
        <v>79.39</v>
      </c>
      <c r="F2830" s="32">
        <v>-3.97</v>
      </c>
      <c r="G2830" s="23"/>
    </row>
    <row r="2831" spans="1:7" x14ac:dyDescent="0.3">
      <c r="A2831" s="22"/>
      <c r="B2831" s="31" t="s">
        <v>65</v>
      </c>
      <c r="C2831" s="24">
        <v>3.3000000000000002E-2</v>
      </c>
      <c r="D2831" s="32">
        <v>-0.2</v>
      </c>
      <c r="E2831" s="33">
        <v>79.39</v>
      </c>
      <c r="F2831" s="32">
        <v>-1.32</v>
      </c>
      <c r="G2831" s="23"/>
    </row>
    <row r="2832" spans="1:7" x14ac:dyDescent="0.3">
      <c r="A2832" s="22"/>
      <c r="B2832" s="31" t="s">
        <v>66</v>
      </c>
      <c r="C2832" s="24">
        <v>0</v>
      </c>
      <c r="D2832" s="32">
        <v>-0.22</v>
      </c>
      <c r="E2832" s="33">
        <v>79.39</v>
      </c>
      <c r="F2832" s="32">
        <v>-3.97</v>
      </c>
      <c r="G2832" s="23"/>
    </row>
    <row r="2833" spans="1:7" x14ac:dyDescent="0.3">
      <c r="A2833" s="22"/>
      <c r="B2833" s="31" t="s">
        <v>67</v>
      </c>
      <c r="C2833" s="24">
        <v>0.05</v>
      </c>
      <c r="D2833" s="32">
        <v>-0.2</v>
      </c>
      <c r="E2833" s="32">
        <v>79.39</v>
      </c>
      <c r="F2833" s="33">
        <v>0</v>
      </c>
      <c r="G2833" s="23"/>
    </row>
    <row r="2834" spans="1:7" x14ac:dyDescent="0.3">
      <c r="A2834" s="22"/>
      <c r="B2834" s="31" t="s">
        <v>68</v>
      </c>
      <c r="C2834" s="24">
        <v>0</v>
      </c>
      <c r="D2834" s="32">
        <v>-0.22</v>
      </c>
      <c r="E2834" s="32">
        <v>79.39</v>
      </c>
      <c r="F2834" s="33">
        <v>-3.97</v>
      </c>
      <c r="G2834" s="23"/>
    </row>
    <row r="2835" spans="1:7" x14ac:dyDescent="0.3">
      <c r="A2835" s="22">
        <v>355</v>
      </c>
      <c r="B2835" s="31">
        <v>239</v>
      </c>
      <c r="C2835" s="24">
        <v>0</v>
      </c>
      <c r="D2835" s="32">
        <v>-0.13</v>
      </c>
      <c r="E2835" s="32">
        <v>79.39</v>
      </c>
      <c r="F2835" s="32">
        <v>0</v>
      </c>
      <c r="G2835" s="23" t="s">
        <v>272</v>
      </c>
    </row>
    <row r="2836" spans="1:7" x14ac:dyDescent="0.3">
      <c r="A2836" s="22"/>
      <c r="B2836" s="31">
        <v>240</v>
      </c>
      <c r="C2836" s="24">
        <v>0.1</v>
      </c>
      <c r="D2836" s="32">
        <v>-0.21</v>
      </c>
      <c r="E2836" s="32">
        <v>79.39</v>
      </c>
      <c r="F2836" s="32">
        <v>7.94</v>
      </c>
      <c r="G2836" s="23"/>
    </row>
    <row r="2837" spans="1:7" x14ac:dyDescent="0.3">
      <c r="A2837" s="22"/>
      <c r="B2837" s="31" t="s">
        <v>61</v>
      </c>
      <c r="C2837" s="24">
        <v>0</v>
      </c>
      <c r="D2837" s="33">
        <v>-0.13</v>
      </c>
      <c r="E2837" s="32">
        <v>79.39</v>
      </c>
      <c r="F2837" s="32">
        <v>0</v>
      </c>
      <c r="G2837" s="23"/>
    </row>
    <row r="2838" spans="1:7" x14ac:dyDescent="0.3">
      <c r="A2838" s="22"/>
      <c r="B2838" s="31" t="s">
        <v>62</v>
      </c>
      <c r="C2838" s="24">
        <v>0.1</v>
      </c>
      <c r="D2838" s="33">
        <v>-0.21</v>
      </c>
      <c r="E2838" s="32">
        <v>79.39</v>
      </c>
      <c r="F2838" s="32">
        <v>7.94</v>
      </c>
      <c r="G2838" s="23"/>
    </row>
    <row r="2839" spans="1:7" x14ac:dyDescent="0.3">
      <c r="A2839" s="22"/>
      <c r="B2839" s="31" t="s">
        <v>65</v>
      </c>
      <c r="C2839" s="24">
        <v>0</v>
      </c>
      <c r="D2839" s="32">
        <v>-0.13</v>
      </c>
      <c r="E2839" s="33">
        <v>79.39</v>
      </c>
      <c r="F2839" s="32">
        <v>0</v>
      </c>
      <c r="G2839" s="23"/>
    </row>
    <row r="2840" spans="1:7" x14ac:dyDescent="0.3">
      <c r="A2840" s="22"/>
      <c r="B2840" s="31" t="s">
        <v>66</v>
      </c>
      <c r="C2840" s="24">
        <v>0.1</v>
      </c>
      <c r="D2840" s="32">
        <v>-0.21</v>
      </c>
      <c r="E2840" s="33">
        <v>79.39</v>
      </c>
      <c r="F2840" s="32">
        <v>7.94</v>
      </c>
      <c r="G2840" s="23"/>
    </row>
    <row r="2841" spans="1:7" x14ac:dyDescent="0.3">
      <c r="A2841" s="22"/>
      <c r="B2841" s="31" t="s">
        <v>67</v>
      </c>
      <c r="C2841" s="24">
        <v>0.1</v>
      </c>
      <c r="D2841" s="32">
        <v>-0.21</v>
      </c>
      <c r="E2841" s="32">
        <v>79.39</v>
      </c>
      <c r="F2841" s="33">
        <v>7.94</v>
      </c>
      <c r="G2841" s="23"/>
    </row>
    <row r="2842" spans="1:7" x14ac:dyDescent="0.3">
      <c r="A2842" s="22"/>
      <c r="B2842" s="31" t="s">
        <v>68</v>
      </c>
      <c r="C2842" s="24">
        <v>0</v>
      </c>
      <c r="D2842" s="32">
        <v>-0.13</v>
      </c>
      <c r="E2842" s="32">
        <v>79.39</v>
      </c>
      <c r="F2842" s="33">
        <v>0</v>
      </c>
      <c r="G2842" s="23"/>
    </row>
  </sheetData>
  <mergeCells count="1">
    <mergeCell ref="D1:E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01247-655A-4665-A73C-8C5FDB70B767}">
  <sheetPr>
    <tabColor theme="4" tint="-0.499984740745262"/>
  </sheetPr>
  <dimension ref="A1:G2842"/>
  <sheetViews>
    <sheetView topLeftCell="A2654" workbookViewId="0">
      <selection activeCell="D2747" sqref="D2747"/>
    </sheetView>
  </sheetViews>
  <sheetFormatPr baseColWidth="10" defaultRowHeight="14.4" x14ac:dyDescent="0.3"/>
  <cols>
    <col min="1" max="1" width="6.6640625" style="16" customWidth="1"/>
    <col min="2" max="2" width="10.6640625" style="26" customWidth="1"/>
    <col min="3" max="3" width="9.6640625" style="21" customWidth="1"/>
    <col min="4" max="6" width="11.6640625" style="28" customWidth="1"/>
    <col min="7" max="7" width="157.6640625" style="18" customWidth="1"/>
  </cols>
  <sheetData>
    <row r="1" spans="1:7" x14ac:dyDescent="0.3">
      <c r="A1" s="29" t="s">
        <v>52</v>
      </c>
      <c r="B1" s="29" t="s">
        <v>53</v>
      </c>
      <c r="C1" s="29" t="s">
        <v>54</v>
      </c>
      <c r="D1" s="300" t="s">
        <v>55</v>
      </c>
      <c r="E1" s="301"/>
      <c r="F1" s="29" t="s">
        <v>56</v>
      </c>
      <c r="G1" s="29"/>
    </row>
    <row r="2" spans="1:7" x14ac:dyDescent="0.3">
      <c r="A2" s="30" t="s">
        <v>57</v>
      </c>
      <c r="B2" s="30" t="s">
        <v>57</v>
      </c>
      <c r="C2" s="30" t="s">
        <v>58</v>
      </c>
      <c r="D2" s="30" t="s">
        <v>59</v>
      </c>
      <c r="E2" s="30" t="s">
        <v>63</v>
      </c>
      <c r="F2" s="30" t="s">
        <v>64</v>
      </c>
      <c r="G2" s="30" t="s">
        <v>60</v>
      </c>
    </row>
    <row r="3" spans="1:7" x14ac:dyDescent="0.3">
      <c r="A3" s="22">
        <v>1</v>
      </c>
      <c r="B3" s="31">
        <v>1</v>
      </c>
      <c r="C3" s="24">
        <v>0</v>
      </c>
      <c r="D3" s="32">
        <v>0</v>
      </c>
      <c r="E3" s="32">
        <v>-6.78</v>
      </c>
      <c r="F3" s="32">
        <v>0</v>
      </c>
      <c r="G3" s="23" t="s">
        <v>280</v>
      </c>
    </row>
    <row r="4" spans="1:7" x14ac:dyDescent="0.3">
      <c r="A4" s="22"/>
      <c r="B4" s="31">
        <v>2</v>
      </c>
      <c r="C4" s="24">
        <v>6.8000000000000005E-2</v>
      </c>
      <c r="D4" s="32">
        <v>-0.01</v>
      </c>
      <c r="E4" s="32">
        <v>-7.35</v>
      </c>
      <c r="F4" s="32">
        <v>-0.48</v>
      </c>
      <c r="G4" s="23"/>
    </row>
    <row r="5" spans="1:7" x14ac:dyDescent="0.3">
      <c r="A5" s="22"/>
      <c r="B5" s="31" t="s">
        <v>61</v>
      </c>
      <c r="C5" s="24">
        <v>0</v>
      </c>
      <c r="D5" s="33">
        <v>0</v>
      </c>
      <c r="E5" s="32">
        <v>-6.78</v>
      </c>
      <c r="F5" s="32">
        <v>0</v>
      </c>
      <c r="G5" s="23"/>
    </row>
    <row r="6" spans="1:7" x14ac:dyDescent="0.3">
      <c r="A6" s="22"/>
      <c r="B6" s="31" t="s">
        <v>62</v>
      </c>
      <c r="C6" s="24">
        <v>6.8000000000000005E-2</v>
      </c>
      <c r="D6" s="33">
        <v>-0.01</v>
      </c>
      <c r="E6" s="32">
        <v>-7.35</v>
      </c>
      <c r="F6" s="32">
        <v>-0.48</v>
      </c>
      <c r="G6" s="23"/>
    </row>
    <row r="7" spans="1:7" x14ac:dyDescent="0.3">
      <c r="A7" s="22"/>
      <c r="B7" s="31" t="s">
        <v>65</v>
      </c>
      <c r="C7" s="24">
        <v>0</v>
      </c>
      <c r="D7" s="32">
        <v>0</v>
      </c>
      <c r="E7" s="33">
        <v>-6.78</v>
      </c>
      <c r="F7" s="32">
        <v>0</v>
      </c>
      <c r="G7" s="23"/>
    </row>
    <row r="8" spans="1:7" x14ac:dyDescent="0.3">
      <c r="A8" s="22"/>
      <c r="B8" s="31" t="s">
        <v>66</v>
      </c>
      <c r="C8" s="24">
        <v>6.8000000000000005E-2</v>
      </c>
      <c r="D8" s="32">
        <v>-0.01</v>
      </c>
      <c r="E8" s="33">
        <v>-7.35</v>
      </c>
      <c r="F8" s="32">
        <v>-0.48</v>
      </c>
      <c r="G8" s="23"/>
    </row>
    <row r="9" spans="1:7" x14ac:dyDescent="0.3">
      <c r="A9" s="22"/>
      <c r="B9" s="31" t="s">
        <v>67</v>
      </c>
      <c r="C9" s="24">
        <v>0</v>
      </c>
      <c r="D9" s="32">
        <v>0</v>
      </c>
      <c r="E9" s="32">
        <v>-6.78</v>
      </c>
      <c r="F9" s="33">
        <v>0</v>
      </c>
      <c r="G9" s="23"/>
    </row>
    <row r="10" spans="1:7" x14ac:dyDescent="0.3">
      <c r="A10" s="22"/>
      <c r="B10" s="31" t="s">
        <v>68</v>
      </c>
      <c r="C10" s="24">
        <v>6.8000000000000005E-2</v>
      </c>
      <c r="D10" s="32">
        <v>-0.01</v>
      </c>
      <c r="E10" s="32">
        <v>-7.35</v>
      </c>
      <c r="F10" s="33">
        <v>-0.48</v>
      </c>
      <c r="G10" s="23"/>
    </row>
    <row r="11" spans="1:7" x14ac:dyDescent="0.3">
      <c r="A11" s="22">
        <v>2</v>
      </c>
      <c r="B11" s="31">
        <v>2</v>
      </c>
      <c r="C11" s="24">
        <v>0</v>
      </c>
      <c r="D11" s="32">
        <v>0</v>
      </c>
      <c r="E11" s="32">
        <v>-0.13</v>
      </c>
      <c r="F11" s="32">
        <v>-0.48</v>
      </c>
      <c r="G11" s="23" t="s">
        <v>280</v>
      </c>
    </row>
    <row r="12" spans="1:7" x14ac:dyDescent="0.3">
      <c r="A12" s="22"/>
      <c r="B12" s="31">
        <v>3</v>
      </c>
      <c r="C12" s="24">
        <v>6.8000000000000005E-2</v>
      </c>
      <c r="D12" s="32">
        <v>-0.01</v>
      </c>
      <c r="E12" s="32">
        <v>-0.69</v>
      </c>
      <c r="F12" s="32">
        <v>-0.51</v>
      </c>
      <c r="G12" s="23"/>
    </row>
    <row r="13" spans="1:7" x14ac:dyDescent="0.3">
      <c r="A13" s="22"/>
      <c r="B13" s="31" t="s">
        <v>61</v>
      </c>
      <c r="C13" s="24">
        <v>0</v>
      </c>
      <c r="D13" s="33">
        <v>0</v>
      </c>
      <c r="E13" s="32">
        <v>-0.13</v>
      </c>
      <c r="F13" s="32">
        <v>-0.48</v>
      </c>
      <c r="G13" s="23"/>
    </row>
    <row r="14" spans="1:7" x14ac:dyDescent="0.3">
      <c r="A14" s="22"/>
      <c r="B14" s="31" t="s">
        <v>62</v>
      </c>
      <c r="C14" s="24">
        <v>6.8000000000000005E-2</v>
      </c>
      <c r="D14" s="33">
        <v>-0.01</v>
      </c>
      <c r="E14" s="32">
        <v>-0.69</v>
      </c>
      <c r="F14" s="32">
        <v>-0.51</v>
      </c>
      <c r="G14" s="23"/>
    </row>
    <row r="15" spans="1:7" x14ac:dyDescent="0.3">
      <c r="A15" s="22"/>
      <c r="B15" s="31" t="s">
        <v>65</v>
      </c>
      <c r="C15" s="24">
        <v>0</v>
      </c>
      <c r="D15" s="32">
        <v>0</v>
      </c>
      <c r="E15" s="33">
        <v>-0.13</v>
      </c>
      <c r="F15" s="32">
        <v>-0.48</v>
      </c>
      <c r="G15" s="23"/>
    </row>
    <row r="16" spans="1:7" x14ac:dyDescent="0.3">
      <c r="A16" s="22"/>
      <c r="B16" s="31" t="s">
        <v>66</v>
      </c>
      <c r="C16" s="24">
        <v>6.8000000000000005E-2</v>
      </c>
      <c r="D16" s="32">
        <v>-0.01</v>
      </c>
      <c r="E16" s="33">
        <v>-0.69</v>
      </c>
      <c r="F16" s="32">
        <v>-0.51</v>
      </c>
      <c r="G16" s="23"/>
    </row>
    <row r="17" spans="1:7" x14ac:dyDescent="0.3">
      <c r="A17" s="22"/>
      <c r="B17" s="31" t="s">
        <v>67</v>
      </c>
      <c r="C17" s="24">
        <v>0</v>
      </c>
      <c r="D17" s="32">
        <v>0</v>
      </c>
      <c r="E17" s="32">
        <v>-0.13</v>
      </c>
      <c r="F17" s="33">
        <v>-0.48</v>
      </c>
      <c r="G17" s="23"/>
    </row>
    <row r="18" spans="1:7" x14ac:dyDescent="0.3">
      <c r="A18" s="22"/>
      <c r="B18" s="31" t="s">
        <v>68</v>
      </c>
      <c r="C18" s="24">
        <v>6.8000000000000005E-2</v>
      </c>
      <c r="D18" s="32">
        <v>-0.01</v>
      </c>
      <c r="E18" s="32">
        <v>-0.69</v>
      </c>
      <c r="F18" s="33">
        <v>-0.51</v>
      </c>
      <c r="G18" s="23"/>
    </row>
    <row r="19" spans="1:7" x14ac:dyDescent="0.3">
      <c r="A19" s="22">
        <v>3</v>
      </c>
      <c r="B19" s="31">
        <v>3</v>
      </c>
      <c r="C19" s="24">
        <v>0</v>
      </c>
      <c r="D19" s="32">
        <v>-0.01</v>
      </c>
      <c r="E19" s="32">
        <v>4.01</v>
      </c>
      <c r="F19" s="32">
        <v>-0.51</v>
      </c>
      <c r="G19" s="23" t="s">
        <v>280</v>
      </c>
    </row>
    <row r="20" spans="1:7" x14ac:dyDescent="0.3">
      <c r="A20" s="22"/>
      <c r="B20" s="31">
        <v>4</v>
      </c>
      <c r="C20" s="24">
        <v>6.8000000000000005E-2</v>
      </c>
      <c r="D20" s="32">
        <v>-0.01</v>
      </c>
      <c r="E20" s="32">
        <v>3.45</v>
      </c>
      <c r="F20" s="32">
        <v>-0.26</v>
      </c>
      <c r="G20" s="23"/>
    </row>
    <row r="21" spans="1:7" x14ac:dyDescent="0.3">
      <c r="A21" s="22"/>
      <c r="B21" s="31" t="s">
        <v>61</v>
      </c>
      <c r="C21" s="24">
        <v>0</v>
      </c>
      <c r="D21" s="33">
        <v>-0.01</v>
      </c>
      <c r="E21" s="32">
        <v>4.01</v>
      </c>
      <c r="F21" s="32">
        <v>-0.51</v>
      </c>
      <c r="G21" s="23"/>
    </row>
    <row r="22" spans="1:7" x14ac:dyDescent="0.3">
      <c r="A22" s="22"/>
      <c r="B22" s="31" t="s">
        <v>62</v>
      </c>
      <c r="C22" s="24">
        <v>6.8000000000000005E-2</v>
      </c>
      <c r="D22" s="33">
        <v>-0.01</v>
      </c>
      <c r="E22" s="32">
        <v>3.45</v>
      </c>
      <c r="F22" s="32">
        <v>-0.26</v>
      </c>
      <c r="G22" s="23"/>
    </row>
    <row r="23" spans="1:7" x14ac:dyDescent="0.3">
      <c r="A23" s="22"/>
      <c r="B23" s="31" t="s">
        <v>65</v>
      </c>
      <c r="C23" s="24">
        <v>0</v>
      </c>
      <c r="D23" s="32">
        <v>-0.01</v>
      </c>
      <c r="E23" s="33">
        <v>4.01</v>
      </c>
      <c r="F23" s="32">
        <v>-0.51</v>
      </c>
      <c r="G23" s="23"/>
    </row>
    <row r="24" spans="1:7" x14ac:dyDescent="0.3">
      <c r="A24" s="22"/>
      <c r="B24" s="31" t="s">
        <v>66</v>
      </c>
      <c r="C24" s="24">
        <v>6.8000000000000005E-2</v>
      </c>
      <c r="D24" s="32">
        <v>-0.01</v>
      </c>
      <c r="E24" s="33">
        <v>3.45</v>
      </c>
      <c r="F24" s="32">
        <v>-0.26</v>
      </c>
      <c r="G24" s="23"/>
    </row>
    <row r="25" spans="1:7" x14ac:dyDescent="0.3">
      <c r="A25" s="22"/>
      <c r="B25" s="31" t="s">
        <v>67</v>
      </c>
      <c r="C25" s="24">
        <v>6.8000000000000005E-2</v>
      </c>
      <c r="D25" s="32">
        <v>-0.01</v>
      </c>
      <c r="E25" s="32">
        <v>3.45</v>
      </c>
      <c r="F25" s="33">
        <v>-0.26</v>
      </c>
      <c r="G25" s="23"/>
    </row>
    <row r="26" spans="1:7" x14ac:dyDescent="0.3">
      <c r="A26" s="22"/>
      <c r="B26" s="31" t="s">
        <v>68</v>
      </c>
      <c r="C26" s="24">
        <v>0</v>
      </c>
      <c r="D26" s="32">
        <v>-0.01</v>
      </c>
      <c r="E26" s="32">
        <v>4.01</v>
      </c>
      <c r="F26" s="33">
        <v>-0.51</v>
      </c>
      <c r="G26" s="23"/>
    </row>
    <row r="27" spans="1:7" x14ac:dyDescent="0.3">
      <c r="A27" s="22">
        <v>4</v>
      </c>
      <c r="B27" s="31">
        <v>4</v>
      </c>
      <c r="C27" s="24">
        <v>0</v>
      </c>
      <c r="D27" s="32">
        <v>-0.01</v>
      </c>
      <c r="E27" s="32">
        <v>6.89</v>
      </c>
      <c r="F27" s="32">
        <v>-0.26</v>
      </c>
      <c r="G27" s="23" t="s">
        <v>280</v>
      </c>
    </row>
    <row r="28" spans="1:7" x14ac:dyDescent="0.3">
      <c r="A28" s="22"/>
      <c r="B28" s="31">
        <v>5</v>
      </c>
      <c r="C28" s="24">
        <v>6.8000000000000005E-2</v>
      </c>
      <c r="D28" s="32">
        <v>-0.01</v>
      </c>
      <c r="E28" s="32">
        <v>6.33</v>
      </c>
      <c r="F28" s="32">
        <v>0.2</v>
      </c>
      <c r="G28" s="23"/>
    </row>
    <row r="29" spans="1:7" x14ac:dyDescent="0.3">
      <c r="A29" s="22"/>
      <c r="B29" s="31" t="s">
        <v>61</v>
      </c>
      <c r="C29" s="24">
        <v>0</v>
      </c>
      <c r="D29" s="33">
        <v>-0.01</v>
      </c>
      <c r="E29" s="32">
        <v>6.89</v>
      </c>
      <c r="F29" s="32">
        <v>-0.26</v>
      </c>
      <c r="G29" s="23"/>
    </row>
    <row r="30" spans="1:7" x14ac:dyDescent="0.3">
      <c r="A30" s="22"/>
      <c r="B30" s="31" t="s">
        <v>62</v>
      </c>
      <c r="C30" s="24">
        <v>6.8000000000000005E-2</v>
      </c>
      <c r="D30" s="33">
        <v>-0.01</v>
      </c>
      <c r="E30" s="32">
        <v>6.33</v>
      </c>
      <c r="F30" s="32">
        <v>0.2</v>
      </c>
      <c r="G30" s="23"/>
    </row>
    <row r="31" spans="1:7" x14ac:dyDescent="0.3">
      <c r="A31" s="22"/>
      <c r="B31" s="31" t="s">
        <v>65</v>
      </c>
      <c r="C31" s="24">
        <v>0</v>
      </c>
      <c r="D31" s="32">
        <v>-0.01</v>
      </c>
      <c r="E31" s="33">
        <v>6.89</v>
      </c>
      <c r="F31" s="32">
        <v>-0.26</v>
      </c>
      <c r="G31" s="23"/>
    </row>
    <row r="32" spans="1:7" x14ac:dyDescent="0.3">
      <c r="A32" s="22"/>
      <c r="B32" s="31" t="s">
        <v>66</v>
      </c>
      <c r="C32" s="24">
        <v>6.8000000000000005E-2</v>
      </c>
      <c r="D32" s="32">
        <v>-0.01</v>
      </c>
      <c r="E32" s="33">
        <v>6.33</v>
      </c>
      <c r="F32" s="32">
        <v>0.2</v>
      </c>
      <c r="G32" s="23"/>
    </row>
    <row r="33" spans="1:7" x14ac:dyDescent="0.3">
      <c r="A33" s="22"/>
      <c r="B33" s="31" t="s">
        <v>67</v>
      </c>
      <c r="C33" s="24">
        <v>6.8000000000000005E-2</v>
      </c>
      <c r="D33" s="32">
        <v>-0.01</v>
      </c>
      <c r="E33" s="32">
        <v>6.33</v>
      </c>
      <c r="F33" s="33">
        <v>0.2</v>
      </c>
      <c r="G33" s="23"/>
    </row>
    <row r="34" spans="1:7" x14ac:dyDescent="0.3">
      <c r="A34" s="22"/>
      <c r="B34" s="31" t="s">
        <v>68</v>
      </c>
      <c r="C34" s="24">
        <v>0</v>
      </c>
      <c r="D34" s="32">
        <v>-0.01</v>
      </c>
      <c r="E34" s="32">
        <v>6.89</v>
      </c>
      <c r="F34" s="33">
        <v>-0.26</v>
      </c>
      <c r="G34" s="23"/>
    </row>
    <row r="35" spans="1:7" x14ac:dyDescent="0.3">
      <c r="A35" s="22">
        <v>5</v>
      </c>
      <c r="B35" s="31">
        <v>5</v>
      </c>
      <c r="C35" s="24">
        <v>0</v>
      </c>
      <c r="D35" s="32">
        <v>-0.01</v>
      </c>
      <c r="E35" s="32">
        <v>9.1999999999999993</v>
      </c>
      <c r="F35" s="32">
        <v>0.2</v>
      </c>
      <c r="G35" s="23" t="s">
        <v>280</v>
      </c>
    </row>
    <row r="36" spans="1:7" x14ac:dyDescent="0.3">
      <c r="A36" s="22"/>
      <c r="B36" s="31">
        <v>223</v>
      </c>
      <c r="C36" s="24">
        <v>0.06</v>
      </c>
      <c r="D36" s="32">
        <v>-0.02</v>
      </c>
      <c r="E36" s="32">
        <v>8.6999999999999993</v>
      </c>
      <c r="F36" s="32">
        <v>0.73</v>
      </c>
      <c r="G36" s="23"/>
    </row>
    <row r="37" spans="1:7" x14ac:dyDescent="0.3">
      <c r="A37" s="22"/>
      <c r="B37" s="31" t="s">
        <v>61</v>
      </c>
      <c r="C37" s="24">
        <v>0</v>
      </c>
      <c r="D37" s="33">
        <v>-0.01</v>
      </c>
      <c r="E37" s="32">
        <v>9.1999999999999993</v>
      </c>
      <c r="F37" s="32">
        <v>0.2</v>
      </c>
      <c r="G37" s="23"/>
    </row>
    <row r="38" spans="1:7" x14ac:dyDescent="0.3">
      <c r="A38" s="22"/>
      <c r="B38" s="31" t="s">
        <v>62</v>
      </c>
      <c r="C38" s="24">
        <v>0.06</v>
      </c>
      <c r="D38" s="33">
        <v>-0.02</v>
      </c>
      <c r="E38" s="32">
        <v>8.6999999999999993</v>
      </c>
      <c r="F38" s="32">
        <v>0.73</v>
      </c>
      <c r="G38" s="23"/>
    </row>
    <row r="39" spans="1:7" x14ac:dyDescent="0.3">
      <c r="A39" s="22"/>
      <c r="B39" s="31" t="s">
        <v>65</v>
      </c>
      <c r="C39" s="24">
        <v>0</v>
      </c>
      <c r="D39" s="32">
        <v>-0.01</v>
      </c>
      <c r="E39" s="33">
        <v>9.1999999999999993</v>
      </c>
      <c r="F39" s="32">
        <v>0.2</v>
      </c>
      <c r="G39" s="23"/>
    </row>
    <row r="40" spans="1:7" x14ac:dyDescent="0.3">
      <c r="A40" s="22"/>
      <c r="B40" s="31" t="s">
        <v>66</v>
      </c>
      <c r="C40" s="24">
        <v>0.06</v>
      </c>
      <c r="D40" s="32">
        <v>-0.02</v>
      </c>
      <c r="E40" s="33">
        <v>8.6999999999999993</v>
      </c>
      <c r="F40" s="32">
        <v>0.73</v>
      </c>
      <c r="G40" s="23"/>
    </row>
    <row r="41" spans="1:7" x14ac:dyDescent="0.3">
      <c r="A41" s="22"/>
      <c r="B41" s="31" t="s">
        <v>67</v>
      </c>
      <c r="C41" s="24">
        <v>0.06</v>
      </c>
      <c r="D41" s="32">
        <v>-0.02</v>
      </c>
      <c r="E41" s="32">
        <v>8.6999999999999993</v>
      </c>
      <c r="F41" s="33">
        <v>0.73</v>
      </c>
      <c r="G41" s="23"/>
    </row>
    <row r="42" spans="1:7" x14ac:dyDescent="0.3">
      <c r="A42" s="22"/>
      <c r="B42" s="31" t="s">
        <v>68</v>
      </c>
      <c r="C42" s="24">
        <v>0</v>
      </c>
      <c r="D42" s="32">
        <v>-0.01</v>
      </c>
      <c r="E42" s="32">
        <v>9.1999999999999993</v>
      </c>
      <c r="F42" s="33">
        <v>0.2</v>
      </c>
      <c r="G42" s="23"/>
    </row>
    <row r="43" spans="1:7" x14ac:dyDescent="0.3">
      <c r="A43" s="22">
        <v>6</v>
      </c>
      <c r="B43" s="31">
        <v>223</v>
      </c>
      <c r="C43" s="24">
        <v>0</v>
      </c>
      <c r="D43" s="32">
        <v>-65.099999999999994</v>
      </c>
      <c r="E43" s="32">
        <v>10.029999999999999</v>
      </c>
      <c r="F43" s="32">
        <v>-2.52</v>
      </c>
      <c r="G43" s="23" t="s">
        <v>280</v>
      </c>
    </row>
    <row r="44" spans="1:7" x14ac:dyDescent="0.3">
      <c r="A44" s="22"/>
      <c r="B44" s="31">
        <v>6</v>
      </c>
      <c r="C44" s="24">
        <v>8.0000000000000002E-3</v>
      </c>
      <c r="D44" s="32">
        <v>-65.099999999999994</v>
      </c>
      <c r="E44" s="32">
        <v>9.9700000000000006</v>
      </c>
      <c r="F44" s="32">
        <v>-2.44</v>
      </c>
      <c r="G44" s="23"/>
    </row>
    <row r="45" spans="1:7" x14ac:dyDescent="0.3">
      <c r="A45" s="22"/>
      <c r="B45" s="31" t="s">
        <v>61</v>
      </c>
      <c r="C45" s="24">
        <v>0</v>
      </c>
      <c r="D45" s="33">
        <v>-65.099999999999994</v>
      </c>
      <c r="E45" s="32">
        <v>10.029999999999999</v>
      </c>
      <c r="F45" s="32">
        <v>-2.52</v>
      </c>
      <c r="G45" s="23"/>
    </row>
    <row r="46" spans="1:7" x14ac:dyDescent="0.3">
      <c r="A46" s="22"/>
      <c r="B46" s="31" t="s">
        <v>62</v>
      </c>
      <c r="C46" s="24">
        <v>8.0000000000000002E-3</v>
      </c>
      <c r="D46" s="33">
        <v>-65.099999999999994</v>
      </c>
      <c r="E46" s="32">
        <v>9.9700000000000006</v>
      </c>
      <c r="F46" s="32">
        <v>-2.44</v>
      </c>
      <c r="G46" s="23"/>
    </row>
    <row r="47" spans="1:7" x14ac:dyDescent="0.3">
      <c r="A47" s="22"/>
      <c r="B47" s="31" t="s">
        <v>65</v>
      </c>
      <c r="C47" s="24">
        <v>0</v>
      </c>
      <c r="D47" s="32">
        <v>-65.099999999999994</v>
      </c>
      <c r="E47" s="33">
        <v>10.029999999999999</v>
      </c>
      <c r="F47" s="32">
        <v>-2.52</v>
      </c>
      <c r="G47" s="23"/>
    </row>
    <row r="48" spans="1:7" x14ac:dyDescent="0.3">
      <c r="A48" s="22"/>
      <c r="B48" s="31" t="s">
        <v>66</v>
      </c>
      <c r="C48" s="24">
        <v>8.0000000000000002E-3</v>
      </c>
      <c r="D48" s="32">
        <v>-65.099999999999994</v>
      </c>
      <c r="E48" s="33">
        <v>9.9700000000000006</v>
      </c>
      <c r="F48" s="32">
        <v>-2.44</v>
      </c>
      <c r="G48" s="23"/>
    </row>
    <row r="49" spans="1:7" x14ac:dyDescent="0.3">
      <c r="A49" s="22"/>
      <c r="B49" s="31" t="s">
        <v>67</v>
      </c>
      <c r="C49" s="24">
        <v>8.0000000000000002E-3</v>
      </c>
      <c r="D49" s="32">
        <v>-65.099999999999994</v>
      </c>
      <c r="E49" s="32">
        <v>9.9700000000000006</v>
      </c>
      <c r="F49" s="33">
        <v>-2.44</v>
      </c>
      <c r="G49" s="23"/>
    </row>
    <row r="50" spans="1:7" x14ac:dyDescent="0.3">
      <c r="A50" s="22"/>
      <c r="B50" s="31" t="s">
        <v>68</v>
      </c>
      <c r="C50" s="24">
        <v>0</v>
      </c>
      <c r="D50" s="32">
        <v>-65.099999999999994</v>
      </c>
      <c r="E50" s="32">
        <v>10.029999999999999</v>
      </c>
      <c r="F50" s="33">
        <v>-2.52</v>
      </c>
      <c r="G50" s="23"/>
    </row>
    <row r="51" spans="1:7" x14ac:dyDescent="0.3">
      <c r="A51" s="22">
        <v>7</v>
      </c>
      <c r="B51" s="31">
        <v>6</v>
      </c>
      <c r="C51" s="24">
        <v>0</v>
      </c>
      <c r="D51" s="32">
        <v>-65.099999999999994</v>
      </c>
      <c r="E51" s="32">
        <v>9.61</v>
      </c>
      <c r="F51" s="32">
        <v>-2.44</v>
      </c>
      <c r="G51" s="23" t="s">
        <v>280</v>
      </c>
    </row>
    <row r="52" spans="1:7" x14ac:dyDescent="0.3">
      <c r="A52" s="22"/>
      <c r="B52" s="31">
        <v>7</v>
      </c>
      <c r="C52" s="24">
        <v>6.8000000000000005E-2</v>
      </c>
      <c r="D52" s="32">
        <v>-65.099999999999994</v>
      </c>
      <c r="E52" s="32">
        <v>9.06</v>
      </c>
      <c r="F52" s="32">
        <v>-1.8</v>
      </c>
      <c r="G52" s="23"/>
    </row>
    <row r="53" spans="1:7" x14ac:dyDescent="0.3">
      <c r="A53" s="22"/>
      <c r="B53" s="31" t="s">
        <v>61</v>
      </c>
      <c r="C53" s="24">
        <v>0</v>
      </c>
      <c r="D53" s="33">
        <v>-65.099999999999994</v>
      </c>
      <c r="E53" s="32">
        <v>9.61</v>
      </c>
      <c r="F53" s="32">
        <v>-2.44</v>
      </c>
      <c r="G53" s="23"/>
    </row>
    <row r="54" spans="1:7" x14ac:dyDescent="0.3">
      <c r="A54" s="22"/>
      <c r="B54" s="31" t="s">
        <v>62</v>
      </c>
      <c r="C54" s="24">
        <v>6.8000000000000005E-2</v>
      </c>
      <c r="D54" s="33">
        <v>-65.099999999999994</v>
      </c>
      <c r="E54" s="32">
        <v>9.06</v>
      </c>
      <c r="F54" s="32">
        <v>-1.8</v>
      </c>
      <c r="G54" s="23"/>
    </row>
    <row r="55" spans="1:7" x14ac:dyDescent="0.3">
      <c r="A55" s="22"/>
      <c r="B55" s="31" t="s">
        <v>65</v>
      </c>
      <c r="C55" s="24">
        <v>0</v>
      </c>
      <c r="D55" s="32">
        <v>-65.099999999999994</v>
      </c>
      <c r="E55" s="33">
        <v>9.61</v>
      </c>
      <c r="F55" s="32">
        <v>-2.44</v>
      </c>
      <c r="G55" s="23"/>
    </row>
    <row r="56" spans="1:7" x14ac:dyDescent="0.3">
      <c r="A56" s="22"/>
      <c r="B56" s="31" t="s">
        <v>66</v>
      </c>
      <c r="C56" s="24">
        <v>6.8000000000000005E-2</v>
      </c>
      <c r="D56" s="32">
        <v>-65.099999999999994</v>
      </c>
      <c r="E56" s="33">
        <v>9.06</v>
      </c>
      <c r="F56" s="32">
        <v>-1.8</v>
      </c>
      <c r="G56" s="23"/>
    </row>
    <row r="57" spans="1:7" x14ac:dyDescent="0.3">
      <c r="A57" s="22"/>
      <c r="B57" s="31" t="s">
        <v>67</v>
      </c>
      <c r="C57" s="24">
        <v>6.8000000000000005E-2</v>
      </c>
      <c r="D57" s="32">
        <v>-65.099999999999994</v>
      </c>
      <c r="E57" s="32">
        <v>9.06</v>
      </c>
      <c r="F57" s="33">
        <v>-1.8</v>
      </c>
      <c r="G57" s="23"/>
    </row>
    <row r="58" spans="1:7" x14ac:dyDescent="0.3">
      <c r="A58" s="22"/>
      <c r="B58" s="31" t="s">
        <v>68</v>
      </c>
      <c r="C58" s="24">
        <v>0</v>
      </c>
      <c r="D58" s="32">
        <v>-65.099999999999994</v>
      </c>
      <c r="E58" s="32">
        <v>9.61</v>
      </c>
      <c r="F58" s="33">
        <v>-2.44</v>
      </c>
      <c r="G58" s="23"/>
    </row>
    <row r="59" spans="1:7" x14ac:dyDescent="0.3">
      <c r="A59" s="22">
        <v>8</v>
      </c>
      <c r="B59" s="31">
        <v>7</v>
      </c>
      <c r="C59" s="24">
        <v>0</v>
      </c>
      <c r="D59" s="32">
        <v>-65.099999999999994</v>
      </c>
      <c r="E59" s="32">
        <v>8.74</v>
      </c>
      <c r="F59" s="32">
        <v>-1.8</v>
      </c>
      <c r="G59" s="23" t="s">
        <v>280</v>
      </c>
    </row>
    <row r="60" spans="1:7" x14ac:dyDescent="0.3">
      <c r="A60" s="22"/>
      <c r="B60" s="31">
        <v>8</v>
      </c>
      <c r="C60" s="24">
        <v>6.8000000000000005E-2</v>
      </c>
      <c r="D60" s="32">
        <v>-65.099999999999994</v>
      </c>
      <c r="E60" s="32">
        <v>8.19</v>
      </c>
      <c r="F60" s="32">
        <v>-1.23</v>
      </c>
      <c r="G60" s="23"/>
    </row>
    <row r="61" spans="1:7" x14ac:dyDescent="0.3">
      <c r="A61" s="22"/>
      <c r="B61" s="31" t="s">
        <v>61</v>
      </c>
      <c r="C61" s="24">
        <v>0</v>
      </c>
      <c r="D61" s="33">
        <v>-65.099999999999994</v>
      </c>
      <c r="E61" s="32">
        <v>8.74</v>
      </c>
      <c r="F61" s="32">
        <v>-1.8</v>
      </c>
      <c r="G61" s="23"/>
    </row>
    <row r="62" spans="1:7" x14ac:dyDescent="0.3">
      <c r="A62" s="22"/>
      <c r="B62" s="31" t="s">
        <v>62</v>
      </c>
      <c r="C62" s="24">
        <v>6.8000000000000005E-2</v>
      </c>
      <c r="D62" s="33">
        <v>-65.099999999999994</v>
      </c>
      <c r="E62" s="32">
        <v>8.19</v>
      </c>
      <c r="F62" s="32">
        <v>-1.23</v>
      </c>
      <c r="G62" s="23"/>
    </row>
    <row r="63" spans="1:7" x14ac:dyDescent="0.3">
      <c r="A63" s="22"/>
      <c r="B63" s="31" t="s">
        <v>65</v>
      </c>
      <c r="C63" s="24">
        <v>0</v>
      </c>
      <c r="D63" s="32">
        <v>-65.099999999999994</v>
      </c>
      <c r="E63" s="33">
        <v>8.74</v>
      </c>
      <c r="F63" s="32">
        <v>-1.8</v>
      </c>
      <c r="G63" s="23"/>
    </row>
    <row r="64" spans="1:7" x14ac:dyDescent="0.3">
      <c r="A64" s="22"/>
      <c r="B64" s="31" t="s">
        <v>66</v>
      </c>
      <c r="C64" s="24">
        <v>6.8000000000000005E-2</v>
      </c>
      <c r="D64" s="32">
        <v>-65.099999999999994</v>
      </c>
      <c r="E64" s="33">
        <v>8.19</v>
      </c>
      <c r="F64" s="32">
        <v>-1.23</v>
      </c>
      <c r="G64" s="23"/>
    </row>
    <row r="65" spans="1:7" x14ac:dyDescent="0.3">
      <c r="A65" s="22"/>
      <c r="B65" s="31" t="s">
        <v>67</v>
      </c>
      <c r="C65" s="24">
        <v>6.8000000000000005E-2</v>
      </c>
      <c r="D65" s="32">
        <v>-65.099999999999994</v>
      </c>
      <c r="E65" s="32">
        <v>8.19</v>
      </c>
      <c r="F65" s="33">
        <v>-1.23</v>
      </c>
      <c r="G65" s="23"/>
    </row>
    <row r="66" spans="1:7" x14ac:dyDescent="0.3">
      <c r="A66" s="22"/>
      <c r="B66" s="31" t="s">
        <v>68</v>
      </c>
      <c r="C66" s="24">
        <v>0</v>
      </c>
      <c r="D66" s="32">
        <v>-65.099999999999994</v>
      </c>
      <c r="E66" s="32">
        <v>8.74</v>
      </c>
      <c r="F66" s="33">
        <v>-1.8</v>
      </c>
      <c r="G66" s="23"/>
    </row>
    <row r="67" spans="1:7" x14ac:dyDescent="0.3">
      <c r="A67" s="22">
        <v>9</v>
      </c>
      <c r="B67" s="31">
        <v>8</v>
      </c>
      <c r="C67" s="24">
        <v>0</v>
      </c>
      <c r="D67" s="32">
        <v>-65.099999999999994</v>
      </c>
      <c r="E67" s="32">
        <v>8.19</v>
      </c>
      <c r="F67" s="32">
        <v>-1.23</v>
      </c>
      <c r="G67" s="23" t="s">
        <v>280</v>
      </c>
    </row>
    <row r="68" spans="1:7" x14ac:dyDescent="0.3">
      <c r="A68" s="22"/>
      <c r="B68" s="31">
        <v>9</v>
      </c>
      <c r="C68" s="24">
        <v>6.8000000000000005E-2</v>
      </c>
      <c r="D68" s="32">
        <v>-65.11</v>
      </c>
      <c r="E68" s="32">
        <v>7.63</v>
      </c>
      <c r="F68" s="32">
        <v>-0.69</v>
      </c>
      <c r="G68" s="23"/>
    </row>
    <row r="69" spans="1:7" x14ac:dyDescent="0.3">
      <c r="A69" s="22"/>
      <c r="B69" s="31" t="s">
        <v>61</v>
      </c>
      <c r="C69" s="24">
        <v>0</v>
      </c>
      <c r="D69" s="33">
        <v>-65.099999999999994</v>
      </c>
      <c r="E69" s="32">
        <v>8.19</v>
      </c>
      <c r="F69" s="32">
        <v>-1.23</v>
      </c>
      <c r="G69" s="23"/>
    </row>
    <row r="70" spans="1:7" x14ac:dyDescent="0.3">
      <c r="A70" s="22"/>
      <c r="B70" s="31" t="s">
        <v>62</v>
      </c>
      <c r="C70" s="24">
        <v>6.8000000000000005E-2</v>
      </c>
      <c r="D70" s="33">
        <v>-65.11</v>
      </c>
      <c r="E70" s="32">
        <v>7.63</v>
      </c>
      <c r="F70" s="32">
        <v>-0.69</v>
      </c>
      <c r="G70" s="23"/>
    </row>
    <row r="71" spans="1:7" x14ac:dyDescent="0.3">
      <c r="A71" s="22"/>
      <c r="B71" s="31" t="s">
        <v>65</v>
      </c>
      <c r="C71" s="24">
        <v>0</v>
      </c>
      <c r="D71" s="32">
        <v>-65.099999999999994</v>
      </c>
      <c r="E71" s="33">
        <v>8.19</v>
      </c>
      <c r="F71" s="32">
        <v>-1.23</v>
      </c>
      <c r="G71" s="23"/>
    </row>
    <row r="72" spans="1:7" x14ac:dyDescent="0.3">
      <c r="A72" s="22"/>
      <c r="B72" s="31" t="s">
        <v>66</v>
      </c>
      <c r="C72" s="24">
        <v>6.8000000000000005E-2</v>
      </c>
      <c r="D72" s="32">
        <v>-65.11</v>
      </c>
      <c r="E72" s="33">
        <v>7.63</v>
      </c>
      <c r="F72" s="32">
        <v>-0.69</v>
      </c>
      <c r="G72" s="23"/>
    </row>
    <row r="73" spans="1:7" x14ac:dyDescent="0.3">
      <c r="A73" s="22"/>
      <c r="B73" s="31" t="s">
        <v>67</v>
      </c>
      <c r="C73" s="24">
        <v>6.8000000000000005E-2</v>
      </c>
      <c r="D73" s="32">
        <v>-65.11</v>
      </c>
      <c r="E73" s="32">
        <v>7.63</v>
      </c>
      <c r="F73" s="33">
        <v>-0.69</v>
      </c>
      <c r="G73" s="23"/>
    </row>
    <row r="74" spans="1:7" x14ac:dyDescent="0.3">
      <c r="A74" s="22"/>
      <c r="B74" s="31" t="s">
        <v>68</v>
      </c>
      <c r="C74" s="24">
        <v>0</v>
      </c>
      <c r="D74" s="32">
        <v>-65.099999999999994</v>
      </c>
      <c r="E74" s="32">
        <v>8.19</v>
      </c>
      <c r="F74" s="33">
        <v>-1.23</v>
      </c>
      <c r="G74" s="23"/>
    </row>
    <row r="75" spans="1:7" x14ac:dyDescent="0.3">
      <c r="A75" s="22">
        <v>10</v>
      </c>
      <c r="B75" s="31">
        <v>9</v>
      </c>
      <c r="C75" s="24">
        <v>0</v>
      </c>
      <c r="D75" s="32">
        <v>-65.11</v>
      </c>
      <c r="E75" s="32">
        <v>7.83</v>
      </c>
      <c r="F75" s="32">
        <v>-0.69</v>
      </c>
      <c r="G75" s="23" t="s">
        <v>280</v>
      </c>
    </row>
    <row r="76" spans="1:7" x14ac:dyDescent="0.3">
      <c r="A76" s="22"/>
      <c r="B76" s="31">
        <v>10</v>
      </c>
      <c r="C76" s="24">
        <v>6.8000000000000005E-2</v>
      </c>
      <c r="D76" s="32">
        <v>-65.11</v>
      </c>
      <c r="E76" s="32">
        <v>7.27</v>
      </c>
      <c r="F76" s="32">
        <v>-0.17</v>
      </c>
      <c r="G76" s="23"/>
    </row>
    <row r="77" spans="1:7" x14ac:dyDescent="0.3">
      <c r="A77" s="22"/>
      <c r="B77" s="31" t="s">
        <v>61</v>
      </c>
      <c r="C77" s="24">
        <v>0</v>
      </c>
      <c r="D77" s="33">
        <v>-65.11</v>
      </c>
      <c r="E77" s="32">
        <v>7.83</v>
      </c>
      <c r="F77" s="32">
        <v>-0.69</v>
      </c>
      <c r="G77" s="23"/>
    </row>
    <row r="78" spans="1:7" x14ac:dyDescent="0.3">
      <c r="A78" s="22"/>
      <c r="B78" s="31" t="s">
        <v>62</v>
      </c>
      <c r="C78" s="24">
        <v>6.8000000000000005E-2</v>
      </c>
      <c r="D78" s="33">
        <v>-65.11</v>
      </c>
      <c r="E78" s="32">
        <v>7.27</v>
      </c>
      <c r="F78" s="32">
        <v>-0.17</v>
      </c>
      <c r="G78" s="23"/>
    </row>
    <row r="79" spans="1:7" x14ac:dyDescent="0.3">
      <c r="A79" s="22"/>
      <c r="B79" s="31" t="s">
        <v>65</v>
      </c>
      <c r="C79" s="24">
        <v>0</v>
      </c>
      <c r="D79" s="32">
        <v>-65.11</v>
      </c>
      <c r="E79" s="33">
        <v>7.83</v>
      </c>
      <c r="F79" s="32">
        <v>-0.69</v>
      </c>
      <c r="G79" s="23"/>
    </row>
    <row r="80" spans="1:7" x14ac:dyDescent="0.3">
      <c r="A80" s="22"/>
      <c r="B80" s="31" t="s">
        <v>66</v>
      </c>
      <c r="C80" s="24">
        <v>6.8000000000000005E-2</v>
      </c>
      <c r="D80" s="32">
        <v>-65.11</v>
      </c>
      <c r="E80" s="33">
        <v>7.27</v>
      </c>
      <c r="F80" s="32">
        <v>-0.17</v>
      </c>
      <c r="G80" s="23"/>
    </row>
    <row r="81" spans="1:7" x14ac:dyDescent="0.3">
      <c r="A81" s="22"/>
      <c r="B81" s="31" t="s">
        <v>67</v>
      </c>
      <c r="C81" s="24">
        <v>6.8000000000000005E-2</v>
      </c>
      <c r="D81" s="32">
        <v>-65.11</v>
      </c>
      <c r="E81" s="32">
        <v>7.27</v>
      </c>
      <c r="F81" s="33">
        <v>-0.17</v>
      </c>
      <c r="G81" s="23"/>
    </row>
    <row r="82" spans="1:7" x14ac:dyDescent="0.3">
      <c r="A82" s="22"/>
      <c r="B82" s="31" t="s">
        <v>68</v>
      </c>
      <c r="C82" s="24">
        <v>0</v>
      </c>
      <c r="D82" s="32">
        <v>-65.11</v>
      </c>
      <c r="E82" s="32">
        <v>7.83</v>
      </c>
      <c r="F82" s="33">
        <v>-0.69</v>
      </c>
      <c r="G82" s="23"/>
    </row>
    <row r="83" spans="1:7" x14ac:dyDescent="0.3">
      <c r="A83" s="22">
        <v>11</v>
      </c>
      <c r="B83" s="31">
        <v>10</v>
      </c>
      <c r="C83" s="24">
        <v>0</v>
      </c>
      <c r="D83" s="32">
        <v>-65.11</v>
      </c>
      <c r="E83" s="32">
        <v>7.6</v>
      </c>
      <c r="F83" s="32">
        <v>-0.17</v>
      </c>
      <c r="G83" s="23" t="s">
        <v>280</v>
      </c>
    </row>
    <row r="84" spans="1:7" x14ac:dyDescent="0.3">
      <c r="A84" s="22"/>
      <c r="B84" s="31">
        <v>11</v>
      </c>
      <c r="C84" s="24">
        <v>6.8000000000000005E-2</v>
      </c>
      <c r="D84" s="32">
        <v>-65.12</v>
      </c>
      <c r="E84" s="32">
        <v>7.04</v>
      </c>
      <c r="F84" s="32">
        <v>0.33</v>
      </c>
      <c r="G84" s="23"/>
    </row>
    <row r="85" spans="1:7" x14ac:dyDescent="0.3">
      <c r="A85" s="22"/>
      <c r="B85" s="31" t="s">
        <v>61</v>
      </c>
      <c r="C85" s="24">
        <v>0</v>
      </c>
      <c r="D85" s="33">
        <v>-65.11</v>
      </c>
      <c r="E85" s="32">
        <v>7.6</v>
      </c>
      <c r="F85" s="32">
        <v>-0.17</v>
      </c>
      <c r="G85" s="23"/>
    </row>
    <row r="86" spans="1:7" x14ac:dyDescent="0.3">
      <c r="A86" s="22"/>
      <c r="B86" s="31" t="s">
        <v>62</v>
      </c>
      <c r="C86" s="24">
        <v>6.8000000000000005E-2</v>
      </c>
      <c r="D86" s="33">
        <v>-65.12</v>
      </c>
      <c r="E86" s="32">
        <v>7.04</v>
      </c>
      <c r="F86" s="32">
        <v>0.33</v>
      </c>
      <c r="G86" s="23"/>
    </row>
    <row r="87" spans="1:7" x14ac:dyDescent="0.3">
      <c r="A87" s="22"/>
      <c r="B87" s="31" t="s">
        <v>65</v>
      </c>
      <c r="C87" s="24">
        <v>0</v>
      </c>
      <c r="D87" s="32">
        <v>-65.11</v>
      </c>
      <c r="E87" s="33">
        <v>7.6</v>
      </c>
      <c r="F87" s="32">
        <v>-0.17</v>
      </c>
      <c r="G87" s="23"/>
    </row>
    <row r="88" spans="1:7" x14ac:dyDescent="0.3">
      <c r="A88" s="22"/>
      <c r="B88" s="31" t="s">
        <v>66</v>
      </c>
      <c r="C88" s="24">
        <v>6.8000000000000005E-2</v>
      </c>
      <c r="D88" s="32">
        <v>-65.12</v>
      </c>
      <c r="E88" s="33">
        <v>7.04</v>
      </c>
      <c r="F88" s="32">
        <v>0.33</v>
      </c>
      <c r="G88" s="23"/>
    </row>
    <row r="89" spans="1:7" x14ac:dyDescent="0.3">
      <c r="A89" s="22"/>
      <c r="B89" s="31" t="s">
        <v>67</v>
      </c>
      <c r="C89" s="24">
        <v>6.8000000000000005E-2</v>
      </c>
      <c r="D89" s="32">
        <v>-65.12</v>
      </c>
      <c r="E89" s="32">
        <v>7.04</v>
      </c>
      <c r="F89" s="33">
        <v>0.33</v>
      </c>
      <c r="G89" s="23"/>
    </row>
    <row r="90" spans="1:7" x14ac:dyDescent="0.3">
      <c r="A90" s="22"/>
      <c r="B90" s="31" t="s">
        <v>68</v>
      </c>
      <c r="C90" s="24">
        <v>0</v>
      </c>
      <c r="D90" s="32">
        <v>-65.11</v>
      </c>
      <c r="E90" s="32">
        <v>7.6</v>
      </c>
      <c r="F90" s="33">
        <v>-0.17</v>
      </c>
      <c r="G90" s="23"/>
    </row>
    <row r="91" spans="1:7" x14ac:dyDescent="0.3">
      <c r="A91" s="22">
        <v>12</v>
      </c>
      <c r="B91" s="31">
        <v>11</v>
      </c>
      <c r="C91" s="24">
        <v>0</v>
      </c>
      <c r="D91" s="32">
        <v>-65.12</v>
      </c>
      <c r="E91" s="32">
        <v>7.49</v>
      </c>
      <c r="F91" s="32">
        <v>0.33</v>
      </c>
      <c r="G91" s="23" t="s">
        <v>280</v>
      </c>
    </row>
    <row r="92" spans="1:7" x14ac:dyDescent="0.3">
      <c r="A92" s="22"/>
      <c r="B92" s="31">
        <v>12</v>
      </c>
      <c r="C92" s="24">
        <v>6.8000000000000005E-2</v>
      </c>
      <c r="D92" s="32">
        <v>-65.12</v>
      </c>
      <c r="E92" s="32">
        <v>6.92</v>
      </c>
      <c r="F92" s="32">
        <v>0.82</v>
      </c>
      <c r="G92" s="23"/>
    </row>
    <row r="93" spans="1:7" x14ac:dyDescent="0.3">
      <c r="A93" s="22"/>
      <c r="B93" s="31" t="s">
        <v>61</v>
      </c>
      <c r="C93" s="24">
        <v>0</v>
      </c>
      <c r="D93" s="33">
        <v>-65.12</v>
      </c>
      <c r="E93" s="32">
        <v>7.49</v>
      </c>
      <c r="F93" s="32">
        <v>0.33</v>
      </c>
      <c r="G93" s="23"/>
    </row>
    <row r="94" spans="1:7" x14ac:dyDescent="0.3">
      <c r="A94" s="22"/>
      <c r="B94" s="31" t="s">
        <v>62</v>
      </c>
      <c r="C94" s="24">
        <v>6.8000000000000005E-2</v>
      </c>
      <c r="D94" s="33">
        <v>-65.12</v>
      </c>
      <c r="E94" s="32">
        <v>6.92</v>
      </c>
      <c r="F94" s="32">
        <v>0.82</v>
      </c>
      <c r="G94" s="23"/>
    </row>
    <row r="95" spans="1:7" x14ac:dyDescent="0.3">
      <c r="A95" s="22"/>
      <c r="B95" s="31" t="s">
        <v>65</v>
      </c>
      <c r="C95" s="24">
        <v>0</v>
      </c>
      <c r="D95" s="32">
        <v>-65.12</v>
      </c>
      <c r="E95" s="33">
        <v>7.49</v>
      </c>
      <c r="F95" s="32">
        <v>0.33</v>
      </c>
      <c r="G95" s="23"/>
    </row>
    <row r="96" spans="1:7" x14ac:dyDescent="0.3">
      <c r="A96" s="22"/>
      <c r="B96" s="31" t="s">
        <v>66</v>
      </c>
      <c r="C96" s="24">
        <v>6.8000000000000005E-2</v>
      </c>
      <c r="D96" s="32">
        <v>-65.12</v>
      </c>
      <c r="E96" s="33">
        <v>6.92</v>
      </c>
      <c r="F96" s="32">
        <v>0.82</v>
      </c>
      <c r="G96" s="23"/>
    </row>
    <row r="97" spans="1:7" x14ac:dyDescent="0.3">
      <c r="A97" s="22"/>
      <c r="B97" s="31" t="s">
        <v>67</v>
      </c>
      <c r="C97" s="24">
        <v>6.8000000000000005E-2</v>
      </c>
      <c r="D97" s="32">
        <v>-65.12</v>
      </c>
      <c r="E97" s="32">
        <v>6.92</v>
      </c>
      <c r="F97" s="33">
        <v>0.82</v>
      </c>
      <c r="G97" s="23"/>
    </row>
    <row r="98" spans="1:7" x14ac:dyDescent="0.3">
      <c r="A98" s="22"/>
      <c r="B98" s="31" t="s">
        <v>68</v>
      </c>
      <c r="C98" s="24">
        <v>0</v>
      </c>
      <c r="D98" s="32">
        <v>-65.12</v>
      </c>
      <c r="E98" s="32">
        <v>7.49</v>
      </c>
      <c r="F98" s="33">
        <v>0.33</v>
      </c>
      <c r="G98" s="23"/>
    </row>
    <row r="99" spans="1:7" x14ac:dyDescent="0.3">
      <c r="A99" s="22">
        <v>13</v>
      </c>
      <c r="B99" s="31">
        <v>12</v>
      </c>
      <c r="C99" s="24">
        <v>0</v>
      </c>
      <c r="D99" s="32">
        <v>-65.12</v>
      </c>
      <c r="E99" s="32">
        <v>7.49</v>
      </c>
      <c r="F99" s="32">
        <v>0.82</v>
      </c>
      <c r="G99" s="23" t="s">
        <v>280</v>
      </c>
    </row>
    <row r="100" spans="1:7" x14ac:dyDescent="0.3">
      <c r="A100" s="22"/>
      <c r="B100" s="31">
        <v>13</v>
      </c>
      <c r="C100" s="24">
        <v>6.8000000000000005E-2</v>
      </c>
      <c r="D100" s="32">
        <v>-65.13</v>
      </c>
      <c r="E100" s="32">
        <v>6.93</v>
      </c>
      <c r="F100" s="32">
        <v>1.31</v>
      </c>
      <c r="G100" s="23"/>
    </row>
    <row r="101" spans="1:7" x14ac:dyDescent="0.3">
      <c r="A101" s="22"/>
      <c r="B101" s="31" t="s">
        <v>61</v>
      </c>
      <c r="C101" s="24">
        <v>0</v>
      </c>
      <c r="D101" s="33">
        <v>-65.12</v>
      </c>
      <c r="E101" s="32">
        <v>7.49</v>
      </c>
      <c r="F101" s="32">
        <v>0.82</v>
      </c>
      <c r="G101" s="23"/>
    </row>
    <row r="102" spans="1:7" x14ac:dyDescent="0.3">
      <c r="A102" s="22"/>
      <c r="B102" s="31" t="s">
        <v>62</v>
      </c>
      <c r="C102" s="24">
        <v>6.8000000000000005E-2</v>
      </c>
      <c r="D102" s="33">
        <v>-65.13</v>
      </c>
      <c r="E102" s="32">
        <v>6.93</v>
      </c>
      <c r="F102" s="32">
        <v>1.31</v>
      </c>
      <c r="G102" s="23"/>
    </row>
    <row r="103" spans="1:7" x14ac:dyDescent="0.3">
      <c r="A103" s="22"/>
      <c r="B103" s="31" t="s">
        <v>65</v>
      </c>
      <c r="C103" s="24">
        <v>0</v>
      </c>
      <c r="D103" s="32">
        <v>-65.12</v>
      </c>
      <c r="E103" s="33">
        <v>7.49</v>
      </c>
      <c r="F103" s="32">
        <v>0.82</v>
      </c>
      <c r="G103" s="23"/>
    </row>
    <row r="104" spans="1:7" x14ac:dyDescent="0.3">
      <c r="A104" s="22"/>
      <c r="B104" s="31" t="s">
        <v>66</v>
      </c>
      <c r="C104" s="24">
        <v>6.8000000000000005E-2</v>
      </c>
      <c r="D104" s="32">
        <v>-65.13</v>
      </c>
      <c r="E104" s="33">
        <v>6.93</v>
      </c>
      <c r="F104" s="32">
        <v>1.31</v>
      </c>
      <c r="G104" s="23"/>
    </row>
    <row r="105" spans="1:7" x14ac:dyDescent="0.3">
      <c r="A105" s="22"/>
      <c r="B105" s="31" t="s">
        <v>67</v>
      </c>
      <c r="C105" s="24">
        <v>6.8000000000000005E-2</v>
      </c>
      <c r="D105" s="32">
        <v>-65.13</v>
      </c>
      <c r="E105" s="32">
        <v>6.93</v>
      </c>
      <c r="F105" s="33">
        <v>1.31</v>
      </c>
      <c r="G105" s="23"/>
    </row>
    <row r="106" spans="1:7" x14ac:dyDescent="0.3">
      <c r="A106" s="22"/>
      <c r="B106" s="31" t="s">
        <v>68</v>
      </c>
      <c r="C106" s="24">
        <v>0</v>
      </c>
      <c r="D106" s="32">
        <v>-65.12</v>
      </c>
      <c r="E106" s="32">
        <v>7.49</v>
      </c>
      <c r="F106" s="33">
        <v>0.82</v>
      </c>
      <c r="G106" s="23"/>
    </row>
    <row r="107" spans="1:7" x14ac:dyDescent="0.3">
      <c r="A107" s="22">
        <v>14</v>
      </c>
      <c r="B107" s="31">
        <v>13</v>
      </c>
      <c r="C107" s="24">
        <v>0</v>
      </c>
      <c r="D107" s="32">
        <v>-65.13</v>
      </c>
      <c r="E107" s="32">
        <v>7.67</v>
      </c>
      <c r="F107" s="32">
        <v>1.31</v>
      </c>
      <c r="G107" s="23" t="s">
        <v>280</v>
      </c>
    </row>
    <row r="108" spans="1:7" x14ac:dyDescent="0.3">
      <c r="A108" s="22"/>
      <c r="B108" s="31">
        <v>14</v>
      </c>
      <c r="C108" s="24">
        <v>6.8000000000000005E-2</v>
      </c>
      <c r="D108" s="32">
        <v>-65.13</v>
      </c>
      <c r="E108" s="32">
        <v>7.1</v>
      </c>
      <c r="F108" s="32">
        <v>1.81</v>
      </c>
      <c r="G108" s="23"/>
    </row>
    <row r="109" spans="1:7" x14ac:dyDescent="0.3">
      <c r="A109" s="22"/>
      <c r="B109" s="31" t="s">
        <v>61</v>
      </c>
      <c r="C109" s="24">
        <v>0</v>
      </c>
      <c r="D109" s="33">
        <v>-65.13</v>
      </c>
      <c r="E109" s="32">
        <v>7.67</v>
      </c>
      <c r="F109" s="32">
        <v>1.31</v>
      </c>
      <c r="G109" s="23"/>
    </row>
    <row r="110" spans="1:7" x14ac:dyDescent="0.3">
      <c r="A110" s="22"/>
      <c r="B110" s="31" t="s">
        <v>62</v>
      </c>
      <c r="C110" s="24">
        <v>6.8000000000000005E-2</v>
      </c>
      <c r="D110" s="33">
        <v>-65.13</v>
      </c>
      <c r="E110" s="32">
        <v>7.1</v>
      </c>
      <c r="F110" s="32">
        <v>1.81</v>
      </c>
      <c r="G110" s="23"/>
    </row>
    <row r="111" spans="1:7" x14ac:dyDescent="0.3">
      <c r="A111" s="22"/>
      <c r="B111" s="31" t="s">
        <v>65</v>
      </c>
      <c r="C111" s="24">
        <v>0</v>
      </c>
      <c r="D111" s="32">
        <v>-65.13</v>
      </c>
      <c r="E111" s="33">
        <v>7.67</v>
      </c>
      <c r="F111" s="32">
        <v>1.31</v>
      </c>
      <c r="G111" s="23"/>
    </row>
    <row r="112" spans="1:7" x14ac:dyDescent="0.3">
      <c r="A112" s="22"/>
      <c r="B112" s="31" t="s">
        <v>66</v>
      </c>
      <c r="C112" s="24">
        <v>6.8000000000000005E-2</v>
      </c>
      <c r="D112" s="32">
        <v>-65.13</v>
      </c>
      <c r="E112" s="33">
        <v>7.1</v>
      </c>
      <c r="F112" s="32">
        <v>1.81</v>
      </c>
      <c r="G112" s="23"/>
    </row>
    <row r="113" spans="1:7" x14ac:dyDescent="0.3">
      <c r="A113" s="22"/>
      <c r="B113" s="31" t="s">
        <v>67</v>
      </c>
      <c r="C113" s="24">
        <v>6.8000000000000005E-2</v>
      </c>
      <c r="D113" s="32">
        <v>-65.13</v>
      </c>
      <c r="E113" s="32">
        <v>7.1</v>
      </c>
      <c r="F113" s="33">
        <v>1.81</v>
      </c>
      <c r="G113" s="23"/>
    </row>
    <row r="114" spans="1:7" x14ac:dyDescent="0.3">
      <c r="A114" s="22"/>
      <c r="B114" s="31" t="s">
        <v>68</v>
      </c>
      <c r="C114" s="24">
        <v>0</v>
      </c>
      <c r="D114" s="32">
        <v>-65.13</v>
      </c>
      <c r="E114" s="32">
        <v>7.67</v>
      </c>
      <c r="F114" s="33">
        <v>1.31</v>
      </c>
      <c r="G114" s="23"/>
    </row>
    <row r="115" spans="1:7" x14ac:dyDescent="0.3">
      <c r="A115" s="22">
        <v>15</v>
      </c>
      <c r="B115" s="31">
        <v>14</v>
      </c>
      <c r="C115" s="24">
        <v>0</v>
      </c>
      <c r="D115" s="32">
        <v>-65.13</v>
      </c>
      <c r="E115" s="32">
        <v>8.11</v>
      </c>
      <c r="F115" s="32">
        <v>1.81</v>
      </c>
      <c r="G115" s="23" t="s">
        <v>280</v>
      </c>
    </row>
    <row r="116" spans="1:7" x14ac:dyDescent="0.3">
      <c r="A116" s="22"/>
      <c r="B116" s="31">
        <v>15</v>
      </c>
      <c r="C116" s="24">
        <v>6.8000000000000005E-2</v>
      </c>
      <c r="D116" s="32">
        <v>-65.14</v>
      </c>
      <c r="E116" s="32">
        <v>7.53</v>
      </c>
      <c r="F116" s="32">
        <v>2.35</v>
      </c>
      <c r="G116" s="23"/>
    </row>
    <row r="117" spans="1:7" x14ac:dyDescent="0.3">
      <c r="A117" s="22"/>
      <c r="B117" s="31" t="s">
        <v>61</v>
      </c>
      <c r="C117" s="24">
        <v>0</v>
      </c>
      <c r="D117" s="33">
        <v>-65.13</v>
      </c>
      <c r="E117" s="32">
        <v>8.11</v>
      </c>
      <c r="F117" s="32">
        <v>1.81</v>
      </c>
      <c r="G117" s="23"/>
    </row>
    <row r="118" spans="1:7" x14ac:dyDescent="0.3">
      <c r="A118" s="22"/>
      <c r="B118" s="31" t="s">
        <v>62</v>
      </c>
      <c r="C118" s="24">
        <v>6.8000000000000005E-2</v>
      </c>
      <c r="D118" s="33">
        <v>-65.14</v>
      </c>
      <c r="E118" s="32">
        <v>7.53</v>
      </c>
      <c r="F118" s="32">
        <v>2.35</v>
      </c>
      <c r="G118" s="23"/>
    </row>
    <row r="119" spans="1:7" x14ac:dyDescent="0.3">
      <c r="A119" s="22"/>
      <c r="B119" s="31" t="s">
        <v>65</v>
      </c>
      <c r="C119" s="24">
        <v>0</v>
      </c>
      <c r="D119" s="32">
        <v>-65.13</v>
      </c>
      <c r="E119" s="33">
        <v>8.11</v>
      </c>
      <c r="F119" s="32">
        <v>1.81</v>
      </c>
      <c r="G119" s="23"/>
    </row>
    <row r="120" spans="1:7" x14ac:dyDescent="0.3">
      <c r="A120" s="22"/>
      <c r="B120" s="31" t="s">
        <v>66</v>
      </c>
      <c r="C120" s="24">
        <v>6.8000000000000005E-2</v>
      </c>
      <c r="D120" s="32">
        <v>-65.14</v>
      </c>
      <c r="E120" s="33">
        <v>7.53</v>
      </c>
      <c r="F120" s="32">
        <v>2.35</v>
      </c>
      <c r="G120" s="23"/>
    </row>
    <row r="121" spans="1:7" x14ac:dyDescent="0.3">
      <c r="A121" s="22"/>
      <c r="B121" s="31" t="s">
        <v>67</v>
      </c>
      <c r="C121" s="24">
        <v>6.8000000000000005E-2</v>
      </c>
      <c r="D121" s="32">
        <v>-65.14</v>
      </c>
      <c r="E121" s="32">
        <v>7.53</v>
      </c>
      <c r="F121" s="33">
        <v>2.35</v>
      </c>
      <c r="G121" s="23"/>
    </row>
    <row r="122" spans="1:7" x14ac:dyDescent="0.3">
      <c r="A122" s="22"/>
      <c r="B122" s="31" t="s">
        <v>68</v>
      </c>
      <c r="C122" s="24">
        <v>0</v>
      </c>
      <c r="D122" s="32">
        <v>-65.13</v>
      </c>
      <c r="E122" s="32">
        <v>8.11</v>
      </c>
      <c r="F122" s="33">
        <v>1.81</v>
      </c>
      <c r="G122" s="23"/>
    </row>
    <row r="123" spans="1:7" x14ac:dyDescent="0.3">
      <c r="A123" s="22">
        <v>16</v>
      </c>
      <c r="B123" s="31">
        <v>15</v>
      </c>
      <c r="C123" s="24">
        <v>0</v>
      </c>
      <c r="D123" s="32">
        <v>-65.14</v>
      </c>
      <c r="E123" s="32">
        <v>8.98</v>
      </c>
      <c r="F123" s="32">
        <v>2.35</v>
      </c>
      <c r="G123" s="23" t="s">
        <v>280</v>
      </c>
    </row>
    <row r="124" spans="1:7" x14ac:dyDescent="0.3">
      <c r="A124" s="22"/>
      <c r="B124" s="31">
        <v>16</v>
      </c>
      <c r="C124" s="24">
        <v>6.8000000000000005E-2</v>
      </c>
      <c r="D124" s="32">
        <v>-65.14</v>
      </c>
      <c r="E124" s="32">
        <v>8.41</v>
      </c>
      <c r="F124" s="32">
        <v>2.94</v>
      </c>
      <c r="G124" s="23"/>
    </row>
    <row r="125" spans="1:7" x14ac:dyDescent="0.3">
      <c r="A125" s="22"/>
      <c r="B125" s="31" t="s">
        <v>61</v>
      </c>
      <c r="C125" s="24">
        <v>0</v>
      </c>
      <c r="D125" s="33">
        <v>-65.14</v>
      </c>
      <c r="E125" s="32">
        <v>8.98</v>
      </c>
      <c r="F125" s="32">
        <v>2.35</v>
      </c>
      <c r="G125" s="23"/>
    </row>
    <row r="126" spans="1:7" x14ac:dyDescent="0.3">
      <c r="A126" s="22"/>
      <c r="B126" s="31" t="s">
        <v>62</v>
      </c>
      <c r="C126" s="24">
        <v>6.8000000000000005E-2</v>
      </c>
      <c r="D126" s="33">
        <v>-65.14</v>
      </c>
      <c r="E126" s="32">
        <v>8.41</v>
      </c>
      <c r="F126" s="32">
        <v>2.94</v>
      </c>
      <c r="G126" s="23"/>
    </row>
    <row r="127" spans="1:7" x14ac:dyDescent="0.3">
      <c r="A127" s="22"/>
      <c r="B127" s="31" t="s">
        <v>65</v>
      </c>
      <c r="C127" s="24">
        <v>0</v>
      </c>
      <c r="D127" s="32">
        <v>-65.14</v>
      </c>
      <c r="E127" s="33">
        <v>8.98</v>
      </c>
      <c r="F127" s="32">
        <v>2.35</v>
      </c>
      <c r="G127" s="23"/>
    </row>
    <row r="128" spans="1:7" x14ac:dyDescent="0.3">
      <c r="A128" s="22"/>
      <c r="B128" s="31" t="s">
        <v>66</v>
      </c>
      <c r="C128" s="24">
        <v>6.8000000000000005E-2</v>
      </c>
      <c r="D128" s="32">
        <v>-65.14</v>
      </c>
      <c r="E128" s="33">
        <v>8.41</v>
      </c>
      <c r="F128" s="32">
        <v>2.94</v>
      </c>
      <c r="G128" s="23"/>
    </row>
    <row r="129" spans="1:7" x14ac:dyDescent="0.3">
      <c r="A129" s="22"/>
      <c r="B129" s="31" t="s">
        <v>67</v>
      </c>
      <c r="C129" s="24">
        <v>6.8000000000000005E-2</v>
      </c>
      <c r="D129" s="32">
        <v>-65.14</v>
      </c>
      <c r="E129" s="32">
        <v>8.41</v>
      </c>
      <c r="F129" s="33">
        <v>2.94</v>
      </c>
      <c r="G129" s="23"/>
    </row>
    <row r="130" spans="1:7" x14ac:dyDescent="0.3">
      <c r="A130" s="22"/>
      <c r="B130" s="31" t="s">
        <v>68</v>
      </c>
      <c r="C130" s="24">
        <v>0</v>
      </c>
      <c r="D130" s="32">
        <v>-65.14</v>
      </c>
      <c r="E130" s="32">
        <v>8.98</v>
      </c>
      <c r="F130" s="33">
        <v>2.35</v>
      </c>
      <c r="G130" s="23"/>
    </row>
    <row r="131" spans="1:7" x14ac:dyDescent="0.3">
      <c r="A131" s="22">
        <v>17</v>
      </c>
      <c r="B131" s="31">
        <v>16</v>
      </c>
      <c r="C131" s="24">
        <v>0</v>
      </c>
      <c r="D131" s="32">
        <v>-65.14</v>
      </c>
      <c r="E131" s="32">
        <v>10.6</v>
      </c>
      <c r="F131" s="32">
        <v>2.94</v>
      </c>
      <c r="G131" s="23" t="s">
        <v>280</v>
      </c>
    </row>
    <row r="132" spans="1:7" x14ac:dyDescent="0.3">
      <c r="A132" s="22"/>
      <c r="B132" s="31">
        <v>17</v>
      </c>
      <c r="C132" s="24">
        <v>6.8000000000000005E-2</v>
      </c>
      <c r="D132" s="32">
        <v>-65.150000000000006</v>
      </c>
      <c r="E132" s="32">
        <v>10.02</v>
      </c>
      <c r="F132" s="32">
        <v>3.64</v>
      </c>
      <c r="G132" s="23"/>
    </row>
    <row r="133" spans="1:7" x14ac:dyDescent="0.3">
      <c r="A133" s="22"/>
      <c r="B133" s="31" t="s">
        <v>61</v>
      </c>
      <c r="C133" s="24">
        <v>0</v>
      </c>
      <c r="D133" s="33">
        <v>-65.14</v>
      </c>
      <c r="E133" s="32">
        <v>10.6</v>
      </c>
      <c r="F133" s="32">
        <v>2.94</v>
      </c>
      <c r="G133" s="23"/>
    </row>
    <row r="134" spans="1:7" x14ac:dyDescent="0.3">
      <c r="A134" s="22"/>
      <c r="B134" s="31" t="s">
        <v>62</v>
      </c>
      <c r="C134" s="24">
        <v>6.8000000000000005E-2</v>
      </c>
      <c r="D134" s="33">
        <v>-65.150000000000006</v>
      </c>
      <c r="E134" s="32">
        <v>10.02</v>
      </c>
      <c r="F134" s="32">
        <v>3.64</v>
      </c>
      <c r="G134" s="23"/>
    </row>
    <row r="135" spans="1:7" x14ac:dyDescent="0.3">
      <c r="A135" s="22"/>
      <c r="B135" s="31" t="s">
        <v>65</v>
      </c>
      <c r="C135" s="24">
        <v>0</v>
      </c>
      <c r="D135" s="32">
        <v>-65.14</v>
      </c>
      <c r="E135" s="33">
        <v>10.6</v>
      </c>
      <c r="F135" s="32">
        <v>2.94</v>
      </c>
      <c r="G135" s="23"/>
    </row>
    <row r="136" spans="1:7" x14ac:dyDescent="0.3">
      <c r="A136" s="22"/>
      <c r="B136" s="31" t="s">
        <v>66</v>
      </c>
      <c r="C136" s="24">
        <v>6.8000000000000005E-2</v>
      </c>
      <c r="D136" s="32">
        <v>-65.150000000000006</v>
      </c>
      <c r="E136" s="33">
        <v>10.02</v>
      </c>
      <c r="F136" s="32">
        <v>3.64</v>
      </c>
      <c r="G136" s="23"/>
    </row>
    <row r="137" spans="1:7" x14ac:dyDescent="0.3">
      <c r="A137" s="22"/>
      <c r="B137" s="31" t="s">
        <v>67</v>
      </c>
      <c r="C137" s="24">
        <v>6.8000000000000005E-2</v>
      </c>
      <c r="D137" s="32">
        <v>-65.150000000000006</v>
      </c>
      <c r="E137" s="32">
        <v>10.02</v>
      </c>
      <c r="F137" s="33">
        <v>3.64</v>
      </c>
      <c r="G137" s="23"/>
    </row>
    <row r="138" spans="1:7" x14ac:dyDescent="0.3">
      <c r="A138" s="22"/>
      <c r="B138" s="31" t="s">
        <v>68</v>
      </c>
      <c r="C138" s="24">
        <v>0</v>
      </c>
      <c r="D138" s="32">
        <v>-65.14</v>
      </c>
      <c r="E138" s="32">
        <v>10.6</v>
      </c>
      <c r="F138" s="33">
        <v>2.94</v>
      </c>
      <c r="G138" s="23"/>
    </row>
    <row r="139" spans="1:7" x14ac:dyDescent="0.3">
      <c r="A139" s="22">
        <v>18</v>
      </c>
      <c r="B139" s="31">
        <v>17</v>
      </c>
      <c r="C139" s="24">
        <v>0</v>
      </c>
      <c r="D139" s="32">
        <v>-65.150000000000006</v>
      </c>
      <c r="E139" s="32">
        <v>11.99</v>
      </c>
      <c r="F139" s="32">
        <v>3.64</v>
      </c>
      <c r="G139" s="23" t="s">
        <v>280</v>
      </c>
    </row>
    <row r="140" spans="1:7" x14ac:dyDescent="0.3">
      <c r="A140" s="22"/>
      <c r="B140" s="31">
        <v>226</v>
      </c>
      <c r="C140" s="24">
        <v>0.02</v>
      </c>
      <c r="D140" s="32">
        <v>-65.150000000000006</v>
      </c>
      <c r="E140" s="32">
        <v>11.82</v>
      </c>
      <c r="F140" s="32">
        <v>3.88</v>
      </c>
      <c r="G140" s="23"/>
    </row>
    <row r="141" spans="1:7" x14ac:dyDescent="0.3">
      <c r="A141" s="22"/>
      <c r="B141" s="31" t="s">
        <v>61</v>
      </c>
      <c r="C141" s="24">
        <v>0</v>
      </c>
      <c r="D141" s="33">
        <v>-65.150000000000006</v>
      </c>
      <c r="E141" s="32">
        <v>11.99</v>
      </c>
      <c r="F141" s="32">
        <v>3.64</v>
      </c>
      <c r="G141" s="23"/>
    </row>
    <row r="142" spans="1:7" x14ac:dyDescent="0.3">
      <c r="A142" s="22"/>
      <c r="B142" s="31" t="s">
        <v>62</v>
      </c>
      <c r="C142" s="24">
        <v>0.02</v>
      </c>
      <c r="D142" s="33">
        <v>-65.150000000000006</v>
      </c>
      <c r="E142" s="32">
        <v>11.82</v>
      </c>
      <c r="F142" s="32">
        <v>3.88</v>
      </c>
      <c r="G142" s="23"/>
    </row>
    <row r="143" spans="1:7" x14ac:dyDescent="0.3">
      <c r="A143" s="22"/>
      <c r="B143" s="31" t="s">
        <v>65</v>
      </c>
      <c r="C143" s="24">
        <v>0</v>
      </c>
      <c r="D143" s="32">
        <v>-65.150000000000006</v>
      </c>
      <c r="E143" s="33">
        <v>11.99</v>
      </c>
      <c r="F143" s="32">
        <v>3.64</v>
      </c>
      <c r="G143" s="23"/>
    </row>
    <row r="144" spans="1:7" x14ac:dyDescent="0.3">
      <c r="A144" s="22"/>
      <c r="B144" s="31" t="s">
        <v>66</v>
      </c>
      <c r="C144" s="24">
        <v>0.02</v>
      </c>
      <c r="D144" s="32">
        <v>-65.150000000000006</v>
      </c>
      <c r="E144" s="33">
        <v>11.82</v>
      </c>
      <c r="F144" s="32">
        <v>3.88</v>
      </c>
      <c r="G144" s="23"/>
    </row>
    <row r="145" spans="1:7" x14ac:dyDescent="0.3">
      <c r="A145" s="22"/>
      <c r="B145" s="31" t="s">
        <v>67</v>
      </c>
      <c r="C145" s="24">
        <v>0.02</v>
      </c>
      <c r="D145" s="32">
        <v>-65.150000000000006</v>
      </c>
      <c r="E145" s="32">
        <v>11.82</v>
      </c>
      <c r="F145" s="33">
        <v>3.88</v>
      </c>
      <c r="G145" s="23"/>
    </row>
    <row r="146" spans="1:7" x14ac:dyDescent="0.3">
      <c r="A146" s="22"/>
      <c r="B146" s="31" t="s">
        <v>68</v>
      </c>
      <c r="C146" s="24">
        <v>0</v>
      </c>
      <c r="D146" s="32">
        <v>-65.150000000000006</v>
      </c>
      <c r="E146" s="32">
        <v>11.99</v>
      </c>
      <c r="F146" s="33">
        <v>3.64</v>
      </c>
      <c r="G146" s="23"/>
    </row>
    <row r="147" spans="1:7" x14ac:dyDescent="0.3">
      <c r="A147" s="22">
        <v>19</v>
      </c>
      <c r="B147" s="31">
        <v>226</v>
      </c>
      <c r="C147" s="24">
        <v>0</v>
      </c>
      <c r="D147" s="32">
        <v>-172.41</v>
      </c>
      <c r="E147" s="32">
        <v>11.43</v>
      </c>
      <c r="F147" s="32">
        <v>-1.48</v>
      </c>
      <c r="G147" s="23" t="s">
        <v>280</v>
      </c>
    </row>
    <row r="148" spans="1:7" x14ac:dyDescent="0.3">
      <c r="A148" s="22"/>
      <c r="B148" s="31">
        <v>18</v>
      </c>
      <c r="C148" s="24">
        <v>4.8000000000000001E-2</v>
      </c>
      <c r="D148" s="32">
        <v>-172.41</v>
      </c>
      <c r="E148" s="32">
        <v>11.04</v>
      </c>
      <c r="F148" s="32">
        <v>-0.94</v>
      </c>
      <c r="G148" s="23"/>
    </row>
    <row r="149" spans="1:7" x14ac:dyDescent="0.3">
      <c r="A149" s="22"/>
      <c r="B149" s="31" t="s">
        <v>61</v>
      </c>
      <c r="C149" s="24">
        <v>0</v>
      </c>
      <c r="D149" s="33">
        <v>-172.41</v>
      </c>
      <c r="E149" s="32">
        <v>11.43</v>
      </c>
      <c r="F149" s="32">
        <v>-1.48</v>
      </c>
      <c r="G149" s="23"/>
    </row>
    <row r="150" spans="1:7" x14ac:dyDescent="0.3">
      <c r="A150" s="22"/>
      <c r="B150" s="31" t="s">
        <v>62</v>
      </c>
      <c r="C150" s="24">
        <v>4.8000000000000001E-2</v>
      </c>
      <c r="D150" s="33">
        <v>-172.41</v>
      </c>
      <c r="E150" s="32">
        <v>11.04</v>
      </c>
      <c r="F150" s="32">
        <v>-0.94</v>
      </c>
      <c r="G150" s="23"/>
    </row>
    <row r="151" spans="1:7" x14ac:dyDescent="0.3">
      <c r="A151" s="22"/>
      <c r="B151" s="31" t="s">
        <v>65</v>
      </c>
      <c r="C151" s="24">
        <v>0</v>
      </c>
      <c r="D151" s="32">
        <v>-172.41</v>
      </c>
      <c r="E151" s="33">
        <v>11.43</v>
      </c>
      <c r="F151" s="32">
        <v>-1.48</v>
      </c>
      <c r="G151" s="23"/>
    </row>
    <row r="152" spans="1:7" x14ac:dyDescent="0.3">
      <c r="A152" s="22"/>
      <c r="B152" s="31" t="s">
        <v>66</v>
      </c>
      <c r="C152" s="24">
        <v>4.8000000000000001E-2</v>
      </c>
      <c r="D152" s="32">
        <v>-172.41</v>
      </c>
      <c r="E152" s="33">
        <v>11.04</v>
      </c>
      <c r="F152" s="32">
        <v>-0.94</v>
      </c>
      <c r="G152" s="23"/>
    </row>
    <row r="153" spans="1:7" x14ac:dyDescent="0.3">
      <c r="A153" s="22"/>
      <c r="B153" s="31" t="s">
        <v>67</v>
      </c>
      <c r="C153" s="24">
        <v>4.8000000000000001E-2</v>
      </c>
      <c r="D153" s="32">
        <v>-172.41</v>
      </c>
      <c r="E153" s="32">
        <v>11.04</v>
      </c>
      <c r="F153" s="33">
        <v>-0.94</v>
      </c>
      <c r="G153" s="23"/>
    </row>
    <row r="154" spans="1:7" x14ac:dyDescent="0.3">
      <c r="A154" s="22"/>
      <c r="B154" s="31" t="s">
        <v>68</v>
      </c>
      <c r="C154" s="24">
        <v>0</v>
      </c>
      <c r="D154" s="32">
        <v>-172.41</v>
      </c>
      <c r="E154" s="32">
        <v>11.43</v>
      </c>
      <c r="F154" s="33">
        <v>-1.48</v>
      </c>
      <c r="G154" s="23"/>
    </row>
    <row r="155" spans="1:7" x14ac:dyDescent="0.3">
      <c r="A155" s="22">
        <v>20</v>
      </c>
      <c r="B155" s="31">
        <v>18</v>
      </c>
      <c r="C155" s="24">
        <v>0</v>
      </c>
      <c r="D155" s="32">
        <v>-172.41</v>
      </c>
      <c r="E155" s="32">
        <v>9.44</v>
      </c>
      <c r="F155" s="32">
        <v>-0.94</v>
      </c>
      <c r="G155" s="23" t="s">
        <v>280</v>
      </c>
    </row>
    <row r="156" spans="1:7" x14ac:dyDescent="0.3">
      <c r="A156" s="22"/>
      <c r="B156" s="31">
        <v>19</v>
      </c>
      <c r="C156" s="24">
        <v>6.8000000000000005E-2</v>
      </c>
      <c r="D156" s="32">
        <v>-172.42</v>
      </c>
      <c r="E156" s="32">
        <v>8.8800000000000008</v>
      </c>
      <c r="F156" s="32">
        <v>-0.32</v>
      </c>
      <c r="G156" s="23"/>
    </row>
    <row r="157" spans="1:7" x14ac:dyDescent="0.3">
      <c r="A157" s="22"/>
      <c r="B157" s="31" t="s">
        <v>61</v>
      </c>
      <c r="C157" s="24">
        <v>0</v>
      </c>
      <c r="D157" s="33">
        <v>-172.41</v>
      </c>
      <c r="E157" s="32">
        <v>9.44</v>
      </c>
      <c r="F157" s="32">
        <v>-0.94</v>
      </c>
      <c r="G157" s="23"/>
    </row>
    <row r="158" spans="1:7" x14ac:dyDescent="0.3">
      <c r="A158" s="22"/>
      <c r="B158" s="31" t="s">
        <v>62</v>
      </c>
      <c r="C158" s="24">
        <v>6.8000000000000005E-2</v>
      </c>
      <c r="D158" s="33">
        <v>-172.42</v>
      </c>
      <c r="E158" s="32">
        <v>8.8800000000000008</v>
      </c>
      <c r="F158" s="32">
        <v>-0.32</v>
      </c>
      <c r="G158" s="23"/>
    </row>
    <row r="159" spans="1:7" x14ac:dyDescent="0.3">
      <c r="A159" s="22"/>
      <c r="B159" s="31" t="s">
        <v>65</v>
      </c>
      <c r="C159" s="24">
        <v>0</v>
      </c>
      <c r="D159" s="32">
        <v>-172.41</v>
      </c>
      <c r="E159" s="33">
        <v>9.44</v>
      </c>
      <c r="F159" s="32">
        <v>-0.94</v>
      </c>
      <c r="G159" s="23"/>
    </row>
    <row r="160" spans="1:7" x14ac:dyDescent="0.3">
      <c r="A160" s="22"/>
      <c r="B160" s="31" t="s">
        <v>66</v>
      </c>
      <c r="C160" s="24">
        <v>6.8000000000000005E-2</v>
      </c>
      <c r="D160" s="32">
        <v>-172.42</v>
      </c>
      <c r="E160" s="33">
        <v>8.8800000000000008</v>
      </c>
      <c r="F160" s="32">
        <v>-0.32</v>
      </c>
      <c r="G160" s="23"/>
    </row>
    <row r="161" spans="1:7" x14ac:dyDescent="0.3">
      <c r="A161" s="22"/>
      <c r="B161" s="31" t="s">
        <v>67</v>
      </c>
      <c r="C161" s="24">
        <v>6.8000000000000005E-2</v>
      </c>
      <c r="D161" s="32">
        <v>-172.42</v>
      </c>
      <c r="E161" s="32">
        <v>8.8800000000000008</v>
      </c>
      <c r="F161" s="33">
        <v>-0.32</v>
      </c>
      <c r="G161" s="23"/>
    </row>
    <row r="162" spans="1:7" x14ac:dyDescent="0.3">
      <c r="A162" s="22"/>
      <c r="B162" s="31" t="s">
        <v>68</v>
      </c>
      <c r="C162" s="24">
        <v>0</v>
      </c>
      <c r="D162" s="32">
        <v>-172.41</v>
      </c>
      <c r="E162" s="32">
        <v>9.44</v>
      </c>
      <c r="F162" s="33">
        <v>-0.94</v>
      </c>
      <c r="G162" s="23"/>
    </row>
    <row r="163" spans="1:7" x14ac:dyDescent="0.3">
      <c r="A163" s="22">
        <v>21</v>
      </c>
      <c r="B163" s="31">
        <v>19</v>
      </c>
      <c r="C163" s="24">
        <v>0</v>
      </c>
      <c r="D163" s="32">
        <v>-172.42</v>
      </c>
      <c r="E163" s="32">
        <v>7.86</v>
      </c>
      <c r="F163" s="32">
        <v>-0.32</v>
      </c>
      <c r="G163" s="23" t="s">
        <v>280</v>
      </c>
    </row>
    <row r="164" spans="1:7" x14ac:dyDescent="0.3">
      <c r="A164" s="22"/>
      <c r="B164" s="31">
        <v>20</v>
      </c>
      <c r="C164" s="24">
        <v>6.8000000000000005E-2</v>
      </c>
      <c r="D164" s="32">
        <v>-172.42</v>
      </c>
      <c r="E164" s="32">
        <v>7.3</v>
      </c>
      <c r="F164" s="32">
        <v>0.2</v>
      </c>
      <c r="G164" s="23"/>
    </row>
    <row r="165" spans="1:7" x14ac:dyDescent="0.3">
      <c r="A165" s="22"/>
      <c r="B165" s="31" t="s">
        <v>61</v>
      </c>
      <c r="C165" s="24">
        <v>0</v>
      </c>
      <c r="D165" s="33">
        <v>-172.42</v>
      </c>
      <c r="E165" s="32">
        <v>7.86</v>
      </c>
      <c r="F165" s="32">
        <v>-0.32</v>
      </c>
      <c r="G165" s="23"/>
    </row>
    <row r="166" spans="1:7" x14ac:dyDescent="0.3">
      <c r="A166" s="22"/>
      <c r="B166" s="31" t="s">
        <v>62</v>
      </c>
      <c r="C166" s="24">
        <v>6.8000000000000005E-2</v>
      </c>
      <c r="D166" s="33">
        <v>-172.42</v>
      </c>
      <c r="E166" s="32">
        <v>7.3</v>
      </c>
      <c r="F166" s="32">
        <v>0.2</v>
      </c>
      <c r="G166" s="23"/>
    </row>
    <row r="167" spans="1:7" x14ac:dyDescent="0.3">
      <c r="A167" s="22"/>
      <c r="B167" s="31" t="s">
        <v>65</v>
      </c>
      <c r="C167" s="24">
        <v>0</v>
      </c>
      <c r="D167" s="32">
        <v>-172.42</v>
      </c>
      <c r="E167" s="33">
        <v>7.86</v>
      </c>
      <c r="F167" s="32">
        <v>-0.32</v>
      </c>
      <c r="G167" s="23"/>
    </row>
    <row r="168" spans="1:7" x14ac:dyDescent="0.3">
      <c r="A168" s="22"/>
      <c r="B168" s="31" t="s">
        <v>66</v>
      </c>
      <c r="C168" s="24">
        <v>6.8000000000000005E-2</v>
      </c>
      <c r="D168" s="32">
        <v>-172.42</v>
      </c>
      <c r="E168" s="33">
        <v>7.3</v>
      </c>
      <c r="F168" s="32">
        <v>0.2</v>
      </c>
      <c r="G168" s="23"/>
    </row>
    <row r="169" spans="1:7" x14ac:dyDescent="0.3">
      <c r="A169" s="22"/>
      <c r="B169" s="31" t="s">
        <v>67</v>
      </c>
      <c r="C169" s="24">
        <v>6.8000000000000005E-2</v>
      </c>
      <c r="D169" s="32">
        <v>-172.42</v>
      </c>
      <c r="E169" s="32">
        <v>7.3</v>
      </c>
      <c r="F169" s="33">
        <v>0.2</v>
      </c>
      <c r="G169" s="23"/>
    </row>
    <row r="170" spans="1:7" x14ac:dyDescent="0.3">
      <c r="A170" s="22"/>
      <c r="B170" s="31" t="s">
        <v>68</v>
      </c>
      <c r="C170" s="24">
        <v>0</v>
      </c>
      <c r="D170" s="32">
        <v>-172.42</v>
      </c>
      <c r="E170" s="32">
        <v>7.86</v>
      </c>
      <c r="F170" s="33">
        <v>-0.32</v>
      </c>
      <c r="G170" s="23"/>
    </row>
    <row r="171" spans="1:7" x14ac:dyDescent="0.3">
      <c r="A171" s="22">
        <v>22</v>
      </c>
      <c r="B171" s="31">
        <v>20</v>
      </c>
      <c r="C171" s="24">
        <v>0</v>
      </c>
      <c r="D171" s="32">
        <v>-172.43</v>
      </c>
      <c r="E171" s="32">
        <v>6.88</v>
      </c>
      <c r="F171" s="32">
        <v>0.2</v>
      </c>
      <c r="G171" s="23" t="s">
        <v>280</v>
      </c>
    </row>
    <row r="172" spans="1:7" x14ac:dyDescent="0.3">
      <c r="A172" s="22"/>
      <c r="B172" s="31">
        <v>21</v>
      </c>
      <c r="C172" s="24">
        <v>6.8000000000000005E-2</v>
      </c>
      <c r="D172" s="32">
        <v>-172.43</v>
      </c>
      <c r="E172" s="32">
        <v>6.31</v>
      </c>
      <c r="F172" s="32">
        <v>0.65</v>
      </c>
      <c r="G172" s="23"/>
    </row>
    <row r="173" spans="1:7" x14ac:dyDescent="0.3">
      <c r="A173" s="22"/>
      <c r="B173" s="31" t="s">
        <v>61</v>
      </c>
      <c r="C173" s="24">
        <v>0</v>
      </c>
      <c r="D173" s="33">
        <v>-172.43</v>
      </c>
      <c r="E173" s="32">
        <v>6.88</v>
      </c>
      <c r="F173" s="32">
        <v>0.2</v>
      </c>
      <c r="G173" s="23"/>
    </row>
    <row r="174" spans="1:7" x14ac:dyDescent="0.3">
      <c r="A174" s="22"/>
      <c r="B174" s="31" t="s">
        <v>62</v>
      </c>
      <c r="C174" s="24">
        <v>6.8000000000000005E-2</v>
      </c>
      <c r="D174" s="33">
        <v>-172.43</v>
      </c>
      <c r="E174" s="32">
        <v>6.31</v>
      </c>
      <c r="F174" s="32">
        <v>0.65</v>
      </c>
      <c r="G174" s="23"/>
    </row>
    <row r="175" spans="1:7" x14ac:dyDescent="0.3">
      <c r="A175" s="22"/>
      <c r="B175" s="31" t="s">
        <v>65</v>
      </c>
      <c r="C175" s="24">
        <v>0</v>
      </c>
      <c r="D175" s="32">
        <v>-172.43</v>
      </c>
      <c r="E175" s="33">
        <v>6.88</v>
      </c>
      <c r="F175" s="32">
        <v>0.2</v>
      </c>
      <c r="G175" s="23"/>
    </row>
    <row r="176" spans="1:7" x14ac:dyDescent="0.3">
      <c r="A176" s="22"/>
      <c r="B176" s="31" t="s">
        <v>66</v>
      </c>
      <c r="C176" s="24">
        <v>6.8000000000000005E-2</v>
      </c>
      <c r="D176" s="32">
        <v>-172.43</v>
      </c>
      <c r="E176" s="33">
        <v>6.31</v>
      </c>
      <c r="F176" s="32">
        <v>0.65</v>
      </c>
      <c r="G176" s="23"/>
    </row>
    <row r="177" spans="1:7" x14ac:dyDescent="0.3">
      <c r="A177" s="22"/>
      <c r="B177" s="31" t="s">
        <v>67</v>
      </c>
      <c r="C177" s="24">
        <v>6.8000000000000005E-2</v>
      </c>
      <c r="D177" s="32">
        <v>-172.43</v>
      </c>
      <c r="E177" s="32">
        <v>6.31</v>
      </c>
      <c r="F177" s="33">
        <v>0.65</v>
      </c>
      <c r="G177" s="23"/>
    </row>
    <row r="178" spans="1:7" x14ac:dyDescent="0.3">
      <c r="A178" s="22"/>
      <c r="B178" s="31" t="s">
        <v>68</v>
      </c>
      <c r="C178" s="24">
        <v>0</v>
      </c>
      <c r="D178" s="32">
        <v>-172.43</v>
      </c>
      <c r="E178" s="32">
        <v>6.88</v>
      </c>
      <c r="F178" s="33">
        <v>0.2</v>
      </c>
      <c r="G178" s="23"/>
    </row>
    <row r="179" spans="1:7" x14ac:dyDescent="0.3">
      <c r="A179" s="22">
        <v>23</v>
      </c>
      <c r="B179" s="31">
        <v>21</v>
      </c>
      <c r="C179" s="24">
        <v>0</v>
      </c>
      <c r="D179" s="32">
        <v>-172.43</v>
      </c>
      <c r="E179" s="32">
        <v>6.24</v>
      </c>
      <c r="F179" s="32">
        <v>0.65</v>
      </c>
      <c r="G179" s="23" t="s">
        <v>280</v>
      </c>
    </row>
    <row r="180" spans="1:7" x14ac:dyDescent="0.3">
      <c r="A180" s="22"/>
      <c r="B180" s="31">
        <v>22</v>
      </c>
      <c r="C180" s="24">
        <v>6.8000000000000005E-2</v>
      </c>
      <c r="D180" s="32">
        <v>-172.44</v>
      </c>
      <c r="E180" s="32">
        <v>5.67</v>
      </c>
      <c r="F180" s="32">
        <v>1.06</v>
      </c>
      <c r="G180" s="23"/>
    </row>
    <row r="181" spans="1:7" x14ac:dyDescent="0.3">
      <c r="A181" s="22"/>
      <c r="B181" s="31" t="s">
        <v>61</v>
      </c>
      <c r="C181" s="24">
        <v>0</v>
      </c>
      <c r="D181" s="33">
        <v>-172.43</v>
      </c>
      <c r="E181" s="32">
        <v>6.24</v>
      </c>
      <c r="F181" s="32">
        <v>0.65</v>
      </c>
      <c r="G181" s="23"/>
    </row>
    <row r="182" spans="1:7" x14ac:dyDescent="0.3">
      <c r="A182" s="22"/>
      <c r="B182" s="31" t="s">
        <v>62</v>
      </c>
      <c r="C182" s="24">
        <v>6.8000000000000005E-2</v>
      </c>
      <c r="D182" s="33">
        <v>-172.44</v>
      </c>
      <c r="E182" s="32">
        <v>5.67</v>
      </c>
      <c r="F182" s="32">
        <v>1.06</v>
      </c>
      <c r="G182" s="23"/>
    </row>
    <row r="183" spans="1:7" x14ac:dyDescent="0.3">
      <c r="A183" s="22"/>
      <c r="B183" s="31" t="s">
        <v>65</v>
      </c>
      <c r="C183" s="24">
        <v>0</v>
      </c>
      <c r="D183" s="32">
        <v>-172.43</v>
      </c>
      <c r="E183" s="33">
        <v>6.24</v>
      </c>
      <c r="F183" s="32">
        <v>0.65</v>
      </c>
      <c r="G183" s="23"/>
    </row>
    <row r="184" spans="1:7" x14ac:dyDescent="0.3">
      <c r="A184" s="22"/>
      <c r="B184" s="31" t="s">
        <v>66</v>
      </c>
      <c r="C184" s="24">
        <v>6.8000000000000005E-2</v>
      </c>
      <c r="D184" s="32">
        <v>-172.44</v>
      </c>
      <c r="E184" s="33">
        <v>5.67</v>
      </c>
      <c r="F184" s="32">
        <v>1.06</v>
      </c>
      <c r="G184" s="23"/>
    </row>
    <row r="185" spans="1:7" x14ac:dyDescent="0.3">
      <c r="A185" s="22"/>
      <c r="B185" s="31" t="s">
        <v>67</v>
      </c>
      <c r="C185" s="24">
        <v>6.8000000000000005E-2</v>
      </c>
      <c r="D185" s="32">
        <v>-172.44</v>
      </c>
      <c r="E185" s="32">
        <v>5.67</v>
      </c>
      <c r="F185" s="33">
        <v>1.06</v>
      </c>
      <c r="G185" s="23"/>
    </row>
    <row r="186" spans="1:7" x14ac:dyDescent="0.3">
      <c r="A186" s="22"/>
      <c r="B186" s="31" t="s">
        <v>68</v>
      </c>
      <c r="C186" s="24">
        <v>0</v>
      </c>
      <c r="D186" s="32">
        <v>-172.43</v>
      </c>
      <c r="E186" s="32">
        <v>6.24</v>
      </c>
      <c r="F186" s="33">
        <v>0.65</v>
      </c>
      <c r="G186" s="23"/>
    </row>
    <row r="187" spans="1:7" x14ac:dyDescent="0.3">
      <c r="A187" s="22">
        <v>24</v>
      </c>
      <c r="B187" s="31">
        <v>22</v>
      </c>
      <c r="C187" s="24">
        <v>0</v>
      </c>
      <c r="D187" s="32">
        <v>-172.44</v>
      </c>
      <c r="E187" s="32">
        <v>5.81</v>
      </c>
      <c r="F187" s="32">
        <v>1.06</v>
      </c>
      <c r="G187" s="23" t="s">
        <v>280</v>
      </c>
    </row>
    <row r="188" spans="1:7" x14ac:dyDescent="0.3">
      <c r="A188" s="22"/>
      <c r="B188" s="31">
        <v>23</v>
      </c>
      <c r="C188" s="24">
        <v>6.8000000000000005E-2</v>
      </c>
      <c r="D188" s="32">
        <v>-172.44</v>
      </c>
      <c r="E188" s="32">
        <v>5.23</v>
      </c>
      <c r="F188" s="32">
        <v>1.43</v>
      </c>
      <c r="G188" s="23"/>
    </row>
    <row r="189" spans="1:7" x14ac:dyDescent="0.3">
      <c r="A189" s="22"/>
      <c r="B189" s="31" t="s">
        <v>61</v>
      </c>
      <c r="C189" s="24">
        <v>0</v>
      </c>
      <c r="D189" s="33">
        <v>-172.44</v>
      </c>
      <c r="E189" s="32">
        <v>5.81</v>
      </c>
      <c r="F189" s="32">
        <v>1.06</v>
      </c>
      <c r="G189" s="23"/>
    </row>
    <row r="190" spans="1:7" x14ac:dyDescent="0.3">
      <c r="A190" s="22"/>
      <c r="B190" s="31" t="s">
        <v>62</v>
      </c>
      <c r="C190" s="24">
        <v>6.8000000000000005E-2</v>
      </c>
      <c r="D190" s="33">
        <v>-172.44</v>
      </c>
      <c r="E190" s="32">
        <v>5.23</v>
      </c>
      <c r="F190" s="32">
        <v>1.43</v>
      </c>
      <c r="G190" s="23"/>
    </row>
    <row r="191" spans="1:7" x14ac:dyDescent="0.3">
      <c r="A191" s="22"/>
      <c r="B191" s="31" t="s">
        <v>65</v>
      </c>
      <c r="C191" s="24">
        <v>0</v>
      </c>
      <c r="D191" s="32">
        <v>-172.44</v>
      </c>
      <c r="E191" s="33">
        <v>5.81</v>
      </c>
      <c r="F191" s="32">
        <v>1.06</v>
      </c>
      <c r="G191" s="23"/>
    </row>
    <row r="192" spans="1:7" x14ac:dyDescent="0.3">
      <c r="A192" s="22"/>
      <c r="B192" s="31" t="s">
        <v>66</v>
      </c>
      <c r="C192" s="24">
        <v>6.8000000000000005E-2</v>
      </c>
      <c r="D192" s="32">
        <v>-172.44</v>
      </c>
      <c r="E192" s="33">
        <v>5.23</v>
      </c>
      <c r="F192" s="32">
        <v>1.43</v>
      </c>
      <c r="G192" s="23"/>
    </row>
    <row r="193" spans="1:7" x14ac:dyDescent="0.3">
      <c r="A193" s="22"/>
      <c r="B193" s="31" t="s">
        <v>67</v>
      </c>
      <c r="C193" s="24">
        <v>6.8000000000000005E-2</v>
      </c>
      <c r="D193" s="32">
        <v>-172.44</v>
      </c>
      <c r="E193" s="32">
        <v>5.23</v>
      </c>
      <c r="F193" s="33">
        <v>1.43</v>
      </c>
      <c r="G193" s="23"/>
    </row>
    <row r="194" spans="1:7" x14ac:dyDescent="0.3">
      <c r="A194" s="22"/>
      <c r="B194" s="31" t="s">
        <v>68</v>
      </c>
      <c r="C194" s="24">
        <v>0</v>
      </c>
      <c r="D194" s="32">
        <v>-172.44</v>
      </c>
      <c r="E194" s="32">
        <v>5.81</v>
      </c>
      <c r="F194" s="33">
        <v>1.06</v>
      </c>
      <c r="G194" s="23"/>
    </row>
    <row r="195" spans="1:7" x14ac:dyDescent="0.3">
      <c r="A195" s="22">
        <v>25</v>
      </c>
      <c r="B195" s="31">
        <v>23</v>
      </c>
      <c r="C195" s="24">
        <v>0</v>
      </c>
      <c r="D195" s="32">
        <v>-172.44</v>
      </c>
      <c r="E195" s="32">
        <v>5.5</v>
      </c>
      <c r="F195" s="32">
        <v>1.43</v>
      </c>
      <c r="G195" s="23" t="s">
        <v>280</v>
      </c>
    </row>
    <row r="196" spans="1:7" x14ac:dyDescent="0.3">
      <c r="A196" s="22"/>
      <c r="B196" s="31">
        <v>24</v>
      </c>
      <c r="C196" s="24">
        <v>6.8000000000000005E-2</v>
      </c>
      <c r="D196" s="32">
        <v>-172.45</v>
      </c>
      <c r="E196" s="32">
        <v>4.91</v>
      </c>
      <c r="F196" s="32">
        <v>1.79</v>
      </c>
      <c r="G196" s="23"/>
    </row>
    <row r="197" spans="1:7" x14ac:dyDescent="0.3">
      <c r="A197" s="22"/>
      <c r="B197" s="31" t="s">
        <v>61</v>
      </c>
      <c r="C197" s="24">
        <v>0</v>
      </c>
      <c r="D197" s="33">
        <v>-172.44</v>
      </c>
      <c r="E197" s="32">
        <v>5.5</v>
      </c>
      <c r="F197" s="32">
        <v>1.43</v>
      </c>
      <c r="G197" s="23"/>
    </row>
    <row r="198" spans="1:7" x14ac:dyDescent="0.3">
      <c r="A198" s="22"/>
      <c r="B198" s="31" t="s">
        <v>62</v>
      </c>
      <c r="C198" s="24">
        <v>6.8000000000000005E-2</v>
      </c>
      <c r="D198" s="33">
        <v>-172.45</v>
      </c>
      <c r="E198" s="32">
        <v>4.91</v>
      </c>
      <c r="F198" s="32">
        <v>1.79</v>
      </c>
      <c r="G198" s="23"/>
    </row>
    <row r="199" spans="1:7" x14ac:dyDescent="0.3">
      <c r="A199" s="22"/>
      <c r="B199" s="31" t="s">
        <v>65</v>
      </c>
      <c r="C199" s="24">
        <v>0</v>
      </c>
      <c r="D199" s="32">
        <v>-172.44</v>
      </c>
      <c r="E199" s="33">
        <v>5.5</v>
      </c>
      <c r="F199" s="32">
        <v>1.43</v>
      </c>
      <c r="G199" s="23"/>
    </row>
    <row r="200" spans="1:7" x14ac:dyDescent="0.3">
      <c r="A200" s="22"/>
      <c r="B200" s="31" t="s">
        <v>66</v>
      </c>
      <c r="C200" s="24">
        <v>6.8000000000000005E-2</v>
      </c>
      <c r="D200" s="32">
        <v>-172.45</v>
      </c>
      <c r="E200" s="33">
        <v>4.91</v>
      </c>
      <c r="F200" s="32">
        <v>1.79</v>
      </c>
      <c r="G200" s="23"/>
    </row>
    <row r="201" spans="1:7" x14ac:dyDescent="0.3">
      <c r="A201" s="22"/>
      <c r="B201" s="31" t="s">
        <v>67</v>
      </c>
      <c r="C201" s="24">
        <v>6.8000000000000005E-2</v>
      </c>
      <c r="D201" s="32">
        <v>-172.45</v>
      </c>
      <c r="E201" s="32">
        <v>4.91</v>
      </c>
      <c r="F201" s="33">
        <v>1.79</v>
      </c>
      <c r="G201" s="23"/>
    </row>
    <row r="202" spans="1:7" x14ac:dyDescent="0.3">
      <c r="A202" s="22"/>
      <c r="B202" s="31" t="s">
        <v>68</v>
      </c>
      <c r="C202" s="24">
        <v>0</v>
      </c>
      <c r="D202" s="32">
        <v>-172.44</v>
      </c>
      <c r="E202" s="32">
        <v>5.5</v>
      </c>
      <c r="F202" s="33">
        <v>1.43</v>
      </c>
      <c r="G202" s="23"/>
    </row>
    <row r="203" spans="1:7" x14ac:dyDescent="0.3">
      <c r="A203" s="22">
        <v>26</v>
      </c>
      <c r="B203" s="31">
        <v>24</v>
      </c>
      <c r="C203" s="24">
        <v>0</v>
      </c>
      <c r="D203" s="32">
        <v>-172.44</v>
      </c>
      <c r="E203" s="32">
        <v>5.26</v>
      </c>
      <c r="F203" s="32">
        <v>1.79</v>
      </c>
      <c r="G203" s="23" t="s">
        <v>280</v>
      </c>
    </row>
    <row r="204" spans="1:7" x14ac:dyDescent="0.3">
      <c r="A204" s="22"/>
      <c r="B204" s="31">
        <v>25</v>
      </c>
      <c r="C204" s="24">
        <v>6.8000000000000005E-2</v>
      </c>
      <c r="D204" s="32">
        <v>-172.45</v>
      </c>
      <c r="E204" s="32">
        <v>4.67</v>
      </c>
      <c r="F204" s="32">
        <v>2.13</v>
      </c>
      <c r="G204" s="23"/>
    </row>
    <row r="205" spans="1:7" x14ac:dyDescent="0.3">
      <c r="A205" s="22"/>
      <c r="B205" s="31" t="s">
        <v>61</v>
      </c>
      <c r="C205" s="24">
        <v>0</v>
      </c>
      <c r="D205" s="33">
        <v>-172.44</v>
      </c>
      <c r="E205" s="32">
        <v>5.26</v>
      </c>
      <c r="F205" s="32">
        <v>1.79</v>
      </c>
      <c r="G205" s="23"/>
    </row>
    <row r="206" spans="1:7" x14ac:dyDescent="0.3">
      <c r="A206" s="22"/>
      <c r="B206" s="31" t="s">
        <v>62</v>
      </c>
      <c r="C206" s="24">
        <v>6.8000000000000005E-2</v>
      </c>
      <c r="D206" s="33">
        <v>-172.45</v>
      </c>
      <c r="E206" s="32">
        <v>4.67</v>
      </c>
      <c r="F206" s="32">
        <v>2.13</v>
      </c>
      <c r="G206" s="23"/>
    </row>
    <row r="207" spans="1:7" x14ac:dyDescent="0.3">
      <c r="A207" s="22"/>
      <c r="B207" s="31" t="s">
        <v>65</v>
      </c>
      <c r="C207" s="24">
        <v>0</v>
      </c>
      <c r="D207" s="32">
        <v>-172.44</v>
      </c>
      <c r="E207" s="33">
        <v>5.26</v>
      </c>
      <c r="F207" s="32">
        <v>1.79</v>
      </c>
      <c r="G207" s="23"/>
    </row>
    <row r="208" spans="1:7" x14ac:dyDescent="0.3">
      <c r="A208" s="22"/>
      <c r="B208" s="31" t="s">
        <v>66</v>
      </c>
      <c r="C208" s="24">
        <v>6.8000000000000005E-2</v>
      </c>
      <c r="D208" s="32">
        <v>-172.45</v>
      </c>
      <c r="E208" s="33">
        <v>4.67</v>
      </c>
      <c r="F208" s="32">
        <v>2.13</v>
      </c>
      <c r="G208" s="23"/>
    </row>
    <row r="209" spans="1:7" x14ac:dyDescent="0.3">
      <c r="A209" s="22"/>
      <c r="B209" s="31" t="s">
        <v>67</v>
      </c>
      <c r="C209" s="24">
        <v>6.8000000000000005E-2</v>
      </c>
      <c r="D209" s="32">
        <v>-172.45</v>
      </c>
      <c r="E209" s="32">
        <v>4.67</v>
      </c>
      <c r="F209" s="33">
        <v>2.13</v>
      </c>
      <c r="G209" s="23"/>
    </row>
    <row r="210" spans="1:7" x14ac:dyDescent="0.3">
      <c r="A210" s="22"/>
      <c r="B210" s="31" t="s">
        <v>68</v>
      </c>
      <c r="C210" s="24">
        <v>0</v>
      </c>
      <c r="D210" s="32">
        <v>-172.44</v>
      </c>
      <c r="E210" s="32">
        <v>5.26</v>
      </c>
      <c r="F210" s="33">
        <v>1.79</v>
      </c>
      <c r="G210" s="23"/>
    </row>
    <row r="211" spans="1:7" x14ac:dyDescent="0.3">
      <c r="A211" s="22">
        <v>27</v>
      </c>
      <c r="B211" s="31">
        <v>25</v>
      </c>
      <c r="C211" s="24">
        <v>0</v>
      </c>
      <c r="D211" s="32">
        <v>-172.45</v>
      </c>
      <c r="E211" s="32">
        <v>5.0599999999999996</v>
      </c>
      <c r="F211" s="32">
        <v>2.13</v>
      </c>
      <c r="G211" s="23" t="s">
        <v>280</v>
      </c>
    </row>
    <row r="212" spans="1:7" x14ac:dyDescent="0.3">
      <c r="A212" s="22"/>
      <c r="B212" s="31">
        <v>26</v>
      </c>
      <c r="C212" s="24">
        <v>6.8000000000000005E-2</v>
      </c>
      <c r="D212" s="32">
        <v>-172.45</v>
      </c>
      <c r="E212" s="32">
        <v>4.47</v>
      </c>
      <c r="F212" s="32">
        <v>2.4500000000000002</v>
      </c>
      <c r="G212" s="23"/>
    </row>
    <row r="213" spans="1:7" x14ac:dyDescent="0.3">
      <c r="A213" s="22"/>
      <c r="B213" s="31" t="s">
        <v>61</v>
      </c>
      <c r="C213" s="24">
        <v>0</v>
      </c>
      <c r="D213" s="33">
        <v>-172.45</v>
      </c>
      <c r="E213" s="32">
        <v>5.0599999999999996</v>
      </c>
      <c r="F213" s="32">
        <v>2.13</v>
      </c>
      <c r="G213" s="23"/>
    </row>
    <row r="214" spans="1:7" x14ac:dyDescent="0.3">
      <c r="A214" s="22"/>
      <c r="B214" s="31" t="s">
        <v>62</v>
      </c>
      <c r="C214" s="24">
        <v>6.8000000000000005E-2</v>
      </c>
      <c r="D214" s="33">
        <v>-172.45</v>
      </c>
      <c r="E214" s="32">
        <v>4.47</v>
      </c>
      <c r="F214" s="32">
        <v>2.4500000000000002</v>
      </c>
      <c r="G214" s="23"/>
    </row>
    <row r="215" spans="1:7" x14ac:dyDescent="0.3">
      <c r="A215" s="22"/>
      <c r="B215" s="31" t="s">
        <v>65</v>
      </c>
      <c r="C215" s="24">
        <v>0</v>
      </c>
      <c r="D215" s="32">
        <v>-172.45</v>
      </c>
      <c r="E215" s="33">
        <v>5.0599999999999996</v>
      </c>
      <c r="F215" s="32">
        <v>2.13</v>
      </c>
      <c r="G215" s="23"/>
    </row>
    <row r="216" spans="1:7" x14ac:dyDescent="0.3">
      <c r="A216" s="22"/>
      <c r="B216" s="31" t="s">
        <v>66</v>
      </c>
      <c r="C216" s="24">
        <v>6.8000000000000005E-2</v>
      </c>
      <c r="D216" s="32">
        <v>-172.45</v>
      </c>
      <c r="E216" s="33">
        <v>4.47</v>
      </c>
      <c r="F216" s="32">
        <v>2.4500000000000002</v>
      </c>
      <c r="G216" s="23"/>
    </row>
    <row r="217" spans="1:7" x14ac:dyDescent="0.3">
      <c r="A217" s="22"/>
      <c r="B217" s="31" t="s">
        <v>67</v>
      </c>
      <c r="C217" s="24">
        <v>6.8000000000000005E-2</v>
      </c>
      <c r="D217" s="32">
        <v>-172.45</v>
      </c>
      <c r="E217" s="32">
        <v>4.47</v>
      </c>
      <c r="F217" s="33">
        <v>2.4500000000000002</v>
      </c>
      <c r="G217" s="23"/>
    </row>
    <row r="218" spans="1:7" x14ac:dyDescent="0.3">
      <c r="A218" s="22"/>
      <c r="B218" s="31" t="s">
        <v>68</v>
      </c>
      <c r="C218" s="24">
        <v>0</v>
      </c>
      <c r="D218" s="32">
        <v>-172.45</v>
      </c>
      <c r="E218" s="32">
        <v>5.0599999999999996</v>
      </c>
      <c r="F218" s="33">
        <v>2.13</v>
      </c>
      <c r="G218" s="23"/>
    </row>
    <row r="219" spans="1:7" x14ac:dyDescent="0.3">
      <c r="A219" s="22">
        <v>28</v>
      </c>
      <c r="B219" s="31">
        <v>26</v>
      </c>
      <c r="C219" s="24">
        <v>0</v>
      </c>
      <c r="D219" s="32">
        <v>-172.45</v>
      </c>
      <c r="E219" s="32">
        <v>4.9000000000000004</v>
      </c>
      <c r="F219" s="32">
        <v>2.4500000000000002</v>
      </c>
      <c r="G219" s="23" t="s">
        <v>280</v>
      </c>
    </row>
    <row r="220" spans="1:7" x14ac:dyDescent="0.3">
      <c r="A220" s="22"/>
      <c r="B220" s="31">
        <v>27</v>
      </c>
      <c r="C220" s="24">
        <v>6.8000000000000005E-2</v>
      </c>
      <c r="D220" s="32">
        <v>-172.46</v>
      </c>
      <c r="E220" s="32">
        <v>4.3099999999999996</v>
      </c>
      <c r="F220" s="32">
        <v>2.77</v>
      </c>
      <c r="G220" s="23"/>
    </row>
    <row r="221" spans="1:7" x14ac:dyDescent="0.3">
      <c r="A221" s="22"/>
      <c r="B221" s="31" t="s">
        <v>61</v>
      </c>
      <c r="C221" s="24">
        <v>0</v>
      </c>
      <c r="D221" s="33">
        <v>-172.45</v>
      </c>
      <c r="E221" s="32">
        <v>4.9000000000000004</v>
      </c>
      <c r="F221" s="32">
        <v>2.4500000000000002</v>
      </c>
      <c r="G221" s="23"/>
    </row>
    <row r="222" spans="1:7" x14ac:dyDescent="0.3">
      <c r="A222" s="22"/>
      <c r="B222" s="31" t="s">
        <v>62</v>
      </c>
      <c r="C222" s="24">
        <v>6.8000000000000005E-2</v>
      </c>
      <c r="D222" s="33">
        <v>-172.46</v>
      </c>
      <c r="E222" s="32">
        <v>4.3099999999999996</v>
      </c>
      <c r="F222" s="32">
        <v>2.77</v>
      </c>
      <c r="G222" s="23"/>
    </row>
    <row r="223" spans="1:7" x14ac:dyDescent="0.3">
      <c r="A223" s="22"/>
      <c r="B223" s="31" t="s">
        <v>65</v>
      </c>
      <c r="C223" s="24">
        <v>0</v>
      </c>
      <c r="D223" s="32">
        <v>-172.45</v>
      </c>
      <c r="E223" s="33">
        <v>4.9000000000000004</v>
      </c>
      <c r="F223" s="32">
        <v>2.4500000000000002</v>
      </c>
      <c r="G223" s="23"/>
    </row>
    <row r="224" spans="1:7" x14ac:dyDescent="0.3">
      <c r="A224" s="22"/>
      <c r="B224" s="31" t="s">
        <v>66</v>
      </c>
      <c r="C224" s="24">
        <v>6.8000000000000005E-2</v>
      </c>
      <c r="D224" s="32">
        <v>-172.46</v>
      </c>
      <c r="E224" s="33">
        <v>4.3099999999999996</v>
      </c>
      <c r="F224" s="32">
        <v>2.77</v>
      </c>
      <c r="G224" s="23"/>
    </row>
    <row r="225" spans="1:7" x14ac:dyDescent="0.3">
      <c r="A225" s="22"/>
      <c r="B225" s="31" t="s">
        <v>67</v>
      </c>
      <c r="C225" s="24">
        <v>6.8000000000000005E-2</v>
      </c>
      <c r="D225" s="32">
        <v>-172.46</v>
      </c>
      <c r="E225" s="32">
        <v>4.3099999999999996</v>
      </c>
      <c r="F225" s="33">
        <v>2.77</v>
      </c>
      <c r="G225" s="23"/>
    </row>
    <row r="226" spans="1:7" x14ac:dyDescent="0.3">
      <c r="A226" s="22"/>
      <c r="B226" s="31" t="s">
        <v>68</v>
      </c>
      <c r="C226" s="24">
        <v>0</v>
      </c>
      <c r="D226" s="32">
        <v>-172.45</v>
      </c>
      <c r="E226" s="32">
        <v>4.9000000000000004</v>
      </c>
      <c r="F226" s="33">
        <v>2.4500000000000002</v>
      </c>
      <c r="G226" s="23"/>
    </row>
    <row r="227" spans="1:7" x14ac:dyDescent="0.3">
      <c r="A227" s="22">
        <v>29</v>
      </c>
      <c r="B227" s="31">
        <v>27</v>
      </c>
      <c r="C227" s="24">
        <v>0</v>
      </c>
      <c r="D227" s="32">
        <v>-172.46</v>
      </c>
      <c r="E227" s="32">
        <v>4.7699999999999996</v>
      </c>
      <c r="F227" s="32">
        <v>2.77</v>
      </c>
      <c r="G227" s="23" t="s">
        <v>280</v>
      </c>
    </row>
    <row r="228" spans="1:7" x14ac:dyDescent="0.3">
      <c r="A228" s="22"/>
      <c r="B228" s="31">
        <v>28</v>
      </c>
      <c r="C228" s="24">
        <v>6.8000000000000005E-2</v>
      </c>
      <c r="D228" s="32">
        <v>-172.46</v>
      </c>
      <c r="E228" s="32">
        <v>4.17</v>
      </c>
      <c r="F228" s="32">
        <v>3.07</v>
      </c>
      <c r="G228" s="23"/>
    </row>
    <row r="229" spans="1:7" x14ac:dyDescent="0.3">
      <c r="A229" s="22"/>
      <c r="B229" s="31" t="s">
        <v>61</v>
      </c>
      <c r="C229" s="24">
        <v>0</v>
      </c>
      <c r="D229" s="33">
        <v>-172.46</v>
      </c>
      <c r="E229" s="32">
        <v>4.7699999999999996</v>
      </c>
      <c r="F229" s="32">
        <v>2.77</v>
      </c>
      <c r="G229" s="23"/>
    </row>
    <row r="230" spans="1:7" x14ac:dyDescent="0.3">
      <c r="A230" s="22"/>
      <c r="B230" s="31" t="s">
        <v>62</v>
      </c>
      <c r="C230" s="24">
        <v>6.8000000000000005E-2</v>
      </c>
      <c r="D230" s="33">
        <v>-172.46</v>
      </c>
      <c r="E230" s="32">
        <v>4.17</v>
      </c>
      <c r="F230" s="32">
        <v>3.07</v>
      </c>
      <c r="G230" s="23"/>
    </row>
    <row r="231" spans="1:7" x14ac:dyDescent="0.3">
      <c r="A231" s="22"/>
      <c r="B231" s="31" t="s">
        <v>65</v>
      </c>
      <c r="C231" s="24">
        <v>0</v>
      </c>
      <c r="D231" s="32">
        <v>-172.46</v>
      </c>
      <c r="E231" s="33">
        <v>4.7699999999999996</v>
      </c>
      <c r="F231" s="32">
        <v>2.77</v>
      </c>
      <c r="G231" s="23"/>
    </row>
    <row r="232" spans="1:7" x14ac:dyDescent="0.3">
      <c r="A232" s="22"/>
      <c r="B232" s="31" t="s">
        <v>66</v>
      </c>
      <c r="C232" s="24">
        <v>6.8000000000000005E-2</v>
      </c>
      <c r="D232" s="32">
        <v>-172.46</v>
      </c>
      <c r="E232" s="33">
        <v>4.17</v>
      </c>
      <c r="F232" s="32">
        <v>3.07</v>
      </c>
      <c r="G232" s="23"/>
    </row>
    <row r="233" spans="1:7" x14ac:dyDescent="0.3">
      <c r="A233" s="22"/>
      <c r="B233" s="31" t="s">
        <v>67</v>
      </c>
      <c r="C233" s="24">
        <v>6.8000000000000005E-2</v>
      </c>
      <c r="D233" s="32">
        <v>-172.46</v>
      </c>
      <c r="E233" s="32">
        <v>4.17</v>
      </c>
      <c r="F233" s="33">
        <v>3.07</v>
      </c>
      <c r="G233" s="23"/>
    </row>
    <row r="234" spans="1:7" x14ac:dyDescent="0.3">
      <c r="A234" s="22"/>
      <c r="B234" s="31" t="s">
        <v>68</v>
      </c>
      <c r="C234" s="24">
        <v>0</v>
      </c>
      <c r="D234" s="32">
        <v>-172.46</v>
      </c>
      <c r="E234" s="32">
        <v>4.7699999999999996</v>
      </c>
      <c r="F234" s="33">
        <v>2.77</v>
      </c>
      <c r="G234" s="23"/>
    </row>
    <row r="235" spans="1:7" x14ac:dyDescent="0.3">
      <c r="A235" s="22">
        <v>30</v>
      </c>
      <c r="B235" s="31">
        <v>28</v>
      </c>
      <c r="C235" s="24">
        <v>0</v>
      </c>
      <c r="D235" s="32">
        <v>-172.46</v>
      </c>
      <c r="E235" s="32">
        <v>4.68</v>
      </c>
      <c r="F235" s="32">
        <v>3.07</v>
      </c>
      <c r="G235" s="23" t="s">
        <v>280</v>
      </c>
    </row>
    <row r="236" spans="1:7" x14ac:dyDescent="0.3">
      <c r="A236" s="22"/>
      <c r="B236" s="31">
        <v>29</v>
      </c>
      <c r="C236" s="24">
        <v>6.8000000000000005E-2</v>
      </c>
      <c r="D236" s="32">
        <v>-172.47</v>
      </c>
      <c r="E236" s="32">
        <v>4.08</v>
      </c>
      <c r="F236" s="32">
        <v>3.37</v>
      </c>
      <c r="G236" s="23"/>
    </row>
    <row r="237" spans="1:7" x14ac:dyDescent="0.3">
      <c r="A237" s="22"/>
      <c r="B237" s="31" t="s">
        <v>61</v>
      </c>
      <c r="C237" s="24">
        <v>0</v>
      </c>
      <c r="D237" s="33">
        <v>-172.46</v>
      </c>
      <c r="E237" s="32">
        <v>4.68</v>
      </c>
      <c r="F237" s="32">
        <v>3.07</v>
      </c>
      <c r="G237" s="23"/>
    </row>
    <row r="238" spans="1:7" x14ac:dyDescent="0.3">
      <c r="A238" s="22"/>
      <c r="B238" s="31" t="s">
        <v>62</v>
      </c>
      <c r="C238" s="24">
        <v>6.8000000000000005E-2</v>
      </c>
      <c r="D238" s="33">
        <v>-172.47</v>
      </c>
      <c r="E238" s="32">
        <v>4.08</v>
      </c>
      <c r="F238" s="32">
        <v>3.37</v>
      </c>
      <c r="G238" s="23"/>
    </row>
    <row r="239" spans="1:7" x14ac:dyDescent="0.3">
      <c r="A239" s="22"/>
      <c r="B239" s="31" t="s">
        <v>65</v>
      </c>
      <c r="C239" s="24">
        <v>0</v>
      </c>
      <c r="D239" s="32">
        <v>-172.46</v>
      </c>
      <c r="E239" s="33">
        <v>4.68</v>
      </c>
      <c r="F239" s="32">
        <v>3.07</v>
      </c>
      <c r="G239" s="23"/>
    </row>
    <row r="240" spans="1:7" x14ac:dyDescent="0.3">
      <c r="A240" s="22"/>
      <c r="B240" s="31" t="s">
        <v>66</v>
      </c>
      <c r="C240" s="24">
        <v>6.8000000000000005E-2</v>
      </c>
      <c r="D240" s="32">
        <v>-172.47</v>
      </c>
      <c r="E240" s="33">
        <v>4.08</v>
      </c>
      <c r="F240" s="32">
        <v>3.37</v>
      </c>
      <c r="G240" s="23"/>
    </row>
    <row r="241" spans="1:7" x14ac:dyDescent="0.3">
      <c r="A241" s="22"/>
      <c r="B241" s="31" t="s">
        <v>67</v>
      </c>
      <c r="C241" s="24">
        <v>6.8000000000000005E-2</v>
      </c>
      <c r="D241" s="32">
        <v>-172.47</v>
      </c>
      <c r="E241" s="32">
        <v>4.08</v>
      </c>
      <c r="F241" s="33">
        <v>3.37</v>
      </c>
      <c r="G241" s="23"/>
    </row>
    <row r="242" spans="1:7" x14ac:dyDescent="0.3">
      <c r="A242" s="22"/>
      <c r="B242" s="31" t="s">
        <v>68</v>
      </c>
      <c r="C242" s="24">
        <v>0</v>
      </c>
      <c r="D242" s="32">
        <v>-172.46</v>
      </c>
      <c r="E242" s="32">
        <v>4.68</v>
      </c>
      <c r="F242" s="33">
        <v>3.07</v>
      </c>
      <c r="G242" s="23"/>
    </row>
    <row r="243" spans="1:7" x14ac:dyDescent="0.3">
      <c r="A243" s="22">
        <v>31</v>
      </c>
      <c r="B243" s="31">
        <v>29</v>
      </c>
      <c r="C243" s="24">
        <v>0</v>
      </c>
      <c r="D243" s="32">
        <v>-172.47</v>
      </c>
      <c r="E243" s="32">
        <v>4.6399999999999997</v>
      </c>
      <c r="F243" s="32">
        <v>3.37</v>
      </c>
      <c r="G243" s="23" t="s">
        <v>280</v>
      </c>
    </row>
    <row r="244" spans="1:7" x14ac:dyDescent="0.3">
      <c r="A244" s="22"/>
      <c r="B244" s="31">
        <v>30</v>
      </c>
      <c r="C244" s="24">
        <v>6.8000000000000005E-2</v>
      </c>
      <c r="D244" s="32">
        <v>-172.47</v>
      </c>
      <c r="E244" s="32">
        <v>4.03</v>
      </c>
      <c r="F244" s="32">
        <v>3.66</v>
      </c>
      <c r="G244" s="23"/>
    </row>
    <row r="245" spans="1:7" x14ac:dyDescent="0.3">
      <c r="A245" s="22"/>
      <c r="B245" s="31" t="s">
        <v>61</v>
      </c>
      <c r="C245" s="24">
        <v>0</v>
      </c>
      <c r="D245" s="33">
        <v>-172.47</v>
      </c>
      <c r="E245" s="32">
        <v>4.6399999999999997</v>
      </c>
      <c r="F245" s="32">
        <v>3.37</v>
      </c>
      <c r="G245" s="23"/>
    </row>
    <row r="246" spans="1:7" x14ac:dyDescent="0.3">
      <c r="A246" s="22"/>
      <c r="B246" s="31" t="s">
        <v>62</v>
      </c>
      <c r="C246" s="24">
        <v>6.8000000000000005E-2</v>
      </c>
      <c r="D246" s="33">
        <v>-172.47</v>
      </c>
      <c r="E246" s="32">
        <v>4.03</v>
      </c>
      <c r="F246" s="32">
        <v>3.66</v>
      </c>
      <c r="G246" s="23"/>
    </row>
    <row r="247" spans="1:7" x14ac:dyDescent="0.3">
      <c r="A247" s="22"/>
      <c r="B247" s="31" t="s">
        <v>65</v>
      </c>
      <c r="C247" s="24">
        <v>0</v>
      </c>
      <c r="D247" s="32">
        <v>-172.47</v>
      </c>
      <c r="E247" s="33">
        <v>4.6399999999999997</v>
      </c>
      <c r="F247" s="32">
        <v>3.37</v>
      </c>
      <c r="G247" s="23"/>
    </row>
    <row r="248" spans="1:7" x14ac:dyDescent="0.3">
      <c r="A248" s="22"/>
      <c r="B248" s="31" t="s">
        <v>66</v>
      </c>
      <c r="C248" s="24">
        <v>6.8000000000000005E-2</v>
      </c>
      <c r="D248" s="32">
        <v>-172.47</v>
      </c>
      <c r="E248" s="33">
        <v>4.03</v>
      </c>
      <c r="F248" s="32">
        <v>3.66</v>
      </c>
      <c r="G248" s="23"/>
    </row>
    <row r="249" spans="1:7" x14ac:dyDescent="0.3">
      <c r="A249" s="22"/>
      <c r="B249" s="31" t="s">
        <v>67</v>
      </c>
      <c r="C249" s="24">
        <v>6.8000000000000005E-2</v>
      </c>
      <c r="D249" s="32">
        <v>-172.47</v>
      </c>
      <c r="E249" s="32">
        <v>4.03</v>
      </c>
      <c r="F249" s="33">
        <v>3.66</v>
      </c>
      <c r="G249" s="23"/>
    </row>
    <row r="250" spans="1:7" x14ac:dyDescent="0.3">
      <c r="A250" s="22"/>
      <c r="B250" s="31" t="s">
        <v>68</v>
      </c>
      <c r="C250" s="24">
        <v>0</v>
      </c>
      <c r="D250" s="32">
        <v>-172.47</v>
      </c>
      <c r="E250" s="32">
        <v>4.6399999999999997</v>
      </c>
      <c r="F250" s="33">
        <v>3.37</v>
      </c>
      <c r="G250" s="23"/>
    </row>
    <row r="251" spans="1:7" x14ac:dyDescent="0.3">
      <c r="A251" s="22">
        <v>32</v>
      </c>
      <c r="B251" s="31">
        <v>30</v>
      </c>
      <c r="C251" s="24">
        <v>0</v>
      </c>
      <c r="D251" s="32">
        <v>-172.47</v>
      </c>
      <c r="E251" s="32">
        <v>4.6900000000000004</v>
      </c>
      <c r="F251" s="32">
        <v>3.66</v>
      </c>
      <c r="G251" s="23" t="s">
        <v>280</v>
      </c>
    </row>
    <row r="252" spans="1:7" x14ac:dyDescent="0.3">
      <c r="A252" s="22"/>
      <c r="B252" s="31">
        <v>31</v>
      </c>
      <c r="C252" s="24">
        <v>6.8000000000000005E-2</v>
      </c>
      <c r="D252" s="32">
        <v>-172.48</v>
      </c>
      <c r="E252" s="32">
        <v>4.08</v>
      </c>
      <c r="F252" s="32">
        <v>3.96</v>
      </c>
      <c r="G252" s="23"/>
    </row>
    <row r="253" spans="1:7" x14ac:dyDescent="0.3">
      <c r="A253" s="22"/>
      <c r="B253" s="31" t="s">
        <v>61</v>
      </c>
      <c r="C253" s="24">
        <v>0</v>
      </c>
      <c r="D253" s="33">
        <v>-172.47</v>
      </c>
      <c r="E253" s="32">
        <v>4.6900000000000004</v>
      </c>
      <c r="F253" s="32">
        <v>3.66</v>
      </c>
      <c r="G253" s="23"/>
    </row>
    <row r="254" spans="1:7" x14ac:dyDescent="0.3">
      <c r="A254" s="22"/>
      <c r="B254" s="31" t="s">
        <v>62</v>
      </c>
      <c r="C254" s="24">
        <v>6.8000000000000005E-2</v>
      </c>
      <c r="D254" s="33">
        <v>-172.48</v>
      </c>
      <c r="E254" s="32">
        <v>4.08</v>
      </c>
      <c r="F254" s="32">
        <v>3.96</v>
      </c>
      <c r="G254" s="23"/>
    </row>
    <row r="255" spans="1:7" x14ac:dyDescent="0.3">
      <c r="A255" s="22"/>
      <c r="B255" s="31" t="s">
        <v>65</v>
      </c>
      <c r="C255" s="24">
        <v>0</v>
      </c>
      <c r="D255" s="32">
        <v>-172.47</v>
      </c>
      <c r="E255" s="33">
        <v>4.6900000000000004</v>
      </c>
      <c r="F255" s="32">
        <v>3.66</v>
      </c>
      <c r="G255" s="23"/>
    </row>
    <row r="256" spans="1:7" x14ac:dyDescent="0.3">
      <c r="A256" s="22"/>
      <c r="B256" s="31" t="s">
        <v>66</v>
      </c>
      <c r="C256" s="24">
        <v>6.8000000000000005E-2</v>
      </c>
      <c r="D256" s="32">
        <v>-172.48</v>
      </c>
      <c r="E256" s="33">
        <v>4.08</v>
      </c>
      <c r="F256" s="32">
        <v>3.96</v>
      </c>
      <c r="G256" s="23"/>
    </row>
    <row r="257" spans="1:7" x14ac:dyDescent="0.3">
      <c r="A257" s="22"/>
      <c r="B257" s="31" t="s">
        <v>67</v>
      </c>
      <c r="C257" s="24">
        <v>6.8000000000000005E-2</v>
      </c>
      <c r="D257" s="32">
        <v>-172.48</v>
      </c>
      <c r="E257" s="32">
        <v>4.08</v>
      </c>
      <c r="F257" s="33">
        <v>3.96</v>
      </c>
      <c r="G257" s="23"/>
    </row>
    <row r="258" spans="1:7" x14ac:dyDescent="0.3">
      <c r="A258" s="22"/>
      <c r="B258" s="31" t="s">
        <v>68</v>
      </c>
      <c r="C258" s="24">
        <v>0</v>
      </c>
      <c r="D258" s="32">
        <v>-172.47</v>
      </c>
      <c r="E258" s="32">
        <v>4.6900000000000004</v>
      </c>
      <c r="F258" s="33">
        <v>3.66</v>
      </c>
      <c r="G258" s="23"/>
    </row>
    <row r="259" spans="1:7" x14ac:dyDescent="0.3">
      <c r="A259" s="22">
        <v>33</v>
      </c>
      <c r="B259" s="31">
        <v>31</v>
      </c>
      <c r="C259" s="24">
        <v>0</v>
      </c>
      <c r="D259" s="32">
        <v>-172.48</v>
      </c>
      <c r="E259" s="32">
        <v>4.88</v>
      </c>
      <c r="F259" s="32">
        <v>3.96</v>
      </c>
      <c r="G259" s="23" t="s">
        <v>280</v>
      </c>
    </row>
    <row r="260" spans="1:7" x14ac:dyDescent="0.3">
      <c r="A260" s="22"/>
      <c r="B260" s="31">
        <v>32</v>
      </c>
      <c r="C260" s="24">
        <v>6.8000000000000005E-2</v>
      </c>
      <c r="D260" s="32">
        <v>-172.48</v>
      </c>
      <c r="E260" s="32">
        <v>4.26</v>
      </c>
      <c r="F260" s="32">
        <v>4.28</v>
      </c>
      <c r="G260" s="23"/>
    </row>
    <row r="261" spans="1:7" x14ac:dyDescent="0.3">
      <c r="A261" s="22"/>
      <c r="B261" s="31" t="s">
        <v>61</v>
      </c>
      <c r="C261" s="24">
        <v>0</v>
      </c>
      <c r="D261" s="33">
        <v>-172.48</v>
      </c>
      <c r="E261" s="32">
        <v>4.88</v>
      </c>
      <c r="F261" s="32">
        <v>3.96</v>
      </c>
      <c r="G261" s="23"/>
    </row>
    <row r="262" spans="1:7" x14ac:dyDescent="0.3">
      <c r="A262" s="22"/>
      <c r="B262" s="31" t="s">
        <v>62</v>
      </c>
      <c r="C262" s="24">
        <v>6.8000000000000005E-2</v>
      </c>
      <c r="D262" s="33">
        <v>-172.48</v>
      </c>
      <c r="E262" s="32">
        <v>4.26</v>
      </c>
      <c r="F262" s="32">
        <v>4.28</v>
      </c>
      <c r="G262" s="23"/>
    </row>
    <row r="263" spans="1:7" x14ac:dyDescent="0.3">
      <c r="A263" s="22"/>
      <c r="B263" s="31" t="s">
        <v>65</v>
      </c>
      <c r="C263" s="24">
        <v>0</v>
      </c>
      <c r="D263" s="32">
        <v>-172.48</v>
      </c>
      <c r="E263" s="33">
        <v>4.88</v>
      </c>
      <c r="F263" s="32">
        <v>3.96</v>
      </c>
      <c r="G263" s="23"/>
    </row>
    <row r="264" spans="1:7" x14ac:dyDescent="0.3">
      <c r="A264" s="22"/>
      <c r="B264" s="31" t="s">
        <v>66</v>
      </c>
      <c r="C264" s="24">
        <v>6.8000000000000005E-2</v>
      </c>
      <c r="D264" s="32">
        <v>-172.48</v>
      </c>
      <c r="E264" s="33">
        <v>4.26</v>
      </c>
      <c r="F264" s="32">
        <v>4.28</v>
      </c>
      <c r="G264" s="23"/>
    </row>
    <row r="265" spans="1:7" x14ac:dyDescent="0.3">
      <c r="A265" s="22"/>
      <c r="B265" s="31" t="s">
        <v>67</v>
      </c>
      <c r="C265" s="24">
        <v>6.8000000000000005E-2</v>
      </c>
      <c r="D265" s="32">
        <v>-172.48</v>
      </c>
      <c r="E265" s="32">
        <v>4.26</v>
      </c>
      <c r="F265" s="33">
        <v>4.28</v>
      </c>
      <c r="G265" s="23"/>
    </row>
    <row r="266" spans="1:7" x14ac:dyDescent="0.3">
      <c r="A266" s="22"/>
      <c r="B266" s="31" t="s">
        <v>68</v>
      </c>
      <c r="C266" s="24">
        <v>0</v>
      </c>
      <c r="D266" s="32">
        <v>-172.48</v>
      </c>
      <c r="E266" s="32">
        <v>4.88</v>
      </c>
      <c r="F266" s="33">
        <v>3.96</v>
      </c>
      <c r="G266" s="23"/>
    </row>
    <row r="267" spans="1:7" x14ac:dyDescent="0.3">
      <c r="A267" s="22">
        <v>34</v>
      </c>
      <c r="B267" s="31">
        <v>32</v>
      </c>
      <c r="C267" s="24">
        <v>0</v>
      </c>
      <c r="D267" s="32">
        <v>-172.48</v>
      </c>
      <c r="E267" s="32">
        <v>5.32</v>
      </c>
      <c r="F267" s="32">
        <v>4.28</v>
      </c>
      <c r="G267" s="23" t="s">
        <v>280</v>
      </c>
    </row>
    <row r="268" spans="1:7" x14ac:dyDescent="0.3">
      <c r="A268" s="22"/>
      <c r="B268" s="31">
        <v>33</v>
      </c>
      <c r="C268" s="24">
        <v>6.8000000000000005E-2</v>
      </c>
      <c r="D268" s="32">
        <v>-172.48</v>
      </c>
      <c r="E268" s="32">
        <v>4.7</v>
      </c>
      <c r="F268" s="32">
        <v>4.62</v>
      </c>
      <c r="G268" s="23"/>
    </row>
    <row r="269" spans="1:7" x14ac:dyDescent="0.3">
      <c r="A269" s="22"/>
      <c r="B269" s="31" t="s">
        <v>61</v>
      </c>
      <c r="C269" s="24">
        <v>0</v>
      </c>
      <c r="D269" s="33">
        <v>-172.48</v>
      </c>
      <c r="E269" s="32">
        <v>5.32</v>
      </c>
      <c r="F269" s="32">
        <v>4.28</v>
      </c>
      <c r="G269" s="23"/>
    </row>
    <row r="270" spans="1:7" x14ac:dyDescent="0.3">
      <c r="A270" s="22"/>
      <c r="B270" s="31" t="s">
        <v>62</v>
      </c>
      <c r="C270" s="24">
        <v>6.8000000000000005E-2</v>
      </c>
      <c r="D270" s="33">
        <v>-172.48</v>
      </c>
      <c r="E270" s="32">
        <v>4.7</v>
      </c>
      <c r="F270" s="32">
        <v>4.62</v>
      </c>
      <c r="G270" s="23"/>
    </row>
    <row r="271" spans="1:7" x14ac:dyDescent="0.3">
      <c r="A271" s="22"/>
      <c r="B271" s="31" t="s">
        <v>65</v>
      </c>
      <c r="C271" s="24">
        <v>0</v>
      </c>
      <c r="D271" s="32">
        <v>-172.48</v>
      </c>
      <c r="E271" s="33">
        <v>5.32</v>
      </c>
      <c r="F271" s="32">
        <v>4.28</v>
      </c>
      <c r="G271" s="23"/>
    </row>
    <row r="272" spans="1:7" x14ac:dyDescent="0.3">
      <c r="A272" s="22"/>
      <c r="B272" s="31" t="s">
        <v>66</v>
      </c>
      <c r="C272" s="24">
        <v>6.8000000000000005E-2</v>
      </c>
      <c r="D272" s="32">
        <v>-172.48</v>
      </c>
      <c r="E272" s="33">
        <v>4.7</v>
      </c>
      <c r="F272" s="32">
        <v>4.62</v>
      </c>
      <c r="G272" s="23"/>
    </row>
    <row r="273" spans="1:7" x14ac:dyDescent="0.3">
      <c r="A273" s="22"/>
      <c r="B273" s="31" t="s">
        <v>67</v>
      </c>
      <c r="C273" s="24">
        <v>6.8000000000000005E-2</v>
      </c>
      <c r="D273" s="32">
        <v>-172.48</v>
      </c>
      <c r="E273" s="32">
        <v>4.7</v>
      </c>
      <c r="F273" s="33">
        <v>4.62</v>
      </c>
      <c r="G273" s="23"/>
    </row>
    <row r="274" spans="1:7" x14ac:dyDescent="0.3">
      <c r="A274" s="22"/>
      <c r="B274" s="31" t="s">
        <v>68</v>
      </c>
      <c r="C274" s="24">
        <v>0</v>
      </c>
      <c r="D274" s="32">
        <v>-172.48</v>
      </c>
      <c r="E274" s="32">
        <v>5.32</v>
      </c>
      <c r="F274" s="33">
        <v>4.28</v>
      </c>
      <c r="G274" s="23"/>
    </row>
    <row r="275" spans="1:7" x14ac:dyDescent="0.3">
      <c r="A275" s="22">
        <v>35</v>
      </c>
      <c r="B275" s="31">
        <v>33</v>
      </c>
      <c r="C275" s="24">
        <v>0</v>
      </c>
      <c r="D275" s="32">
        <v>-172.48</v>
      </c>
      <c r="E275" s="32">
        <v>6.17</v>
      </c>
      <c r="F275" s="32">
        <v>4.62</v>
      </c>
      <c r="G275" s="23" t="s">
        <v>280</v>
      </c>
    </row>
    <row r="276" spans="1:7" x14ac:dyDescent="0.3">
      <c r="A276" s="22"/>
      <c r="B276" s="31">
        <v>34</v>
      </c>
      <c r="C276" s="24">
        <v>6.8000000000000005E-2</v>
      </c>
      <c r="D276" s="32">
        <v>-172.49</v>
      </c>
      <c r="E276" s="32">
        <v>5.55</v>
      </c>
      <c r="F276" s="32">
        <v>5.0199999999999996</v>
      </c>
      <c r="G276" s="23"/>
    </row>
    <row r="277" spans="1:7" x14ac:dyDescent="0.3">
      <c r="A277" s="22"/>
      <c r="B277" s="31" t="s">
        <v>61</v>
      </c>
      <c r="C277" s="24">
        <v>0</v>
      </c>
      <c r="D277" s="33">
        <v>-172.48</v>
      </c>
      <c r="E277" s="32">
        <v>6.17</v>
      </c>
      <c r="F277" s="32">
        <v>4.62</v>
      </c>
      <c r="G277" s="23"/>
    </row>
    <row r="278" spans="1:7" x14ac:dyDescent="0.3">
      <c r="A278" s="22"/>
      <c r="B278" s="31" t="s">
        <v>62</v>
      </c>
      <c r="C278" s="24">
        <v>6.8000000000000005E-2</v>
      </c>
      <c r="D278" s="33">
        <v>-172.49</v>
      </c>
      <c r="E278" s="32">
        <v>5.55</v>
      </c>
      <c r="F278" s="32">
        <v>5.0199999999999996</v>
      </c>
      <c r="G278" s="23"/>
    </row>
    <row r="279" spans="1:7" x14ac:dyDescent="0.3">
      <c r="A279" s="22"/>
      <c r="B279" s="31" t="s">
        <v>65</v>
      </c>
      <c r="C279" s="24">
        <v>0</v>
      </c>
      <c r="D279" s="32">
        <v>-172.48</v>
      </c>
      <c r="E279" s="33">
        <v>6.17</v>
      </c>
      <c r="F279" s="32">
        <v>4.62</v>
      </c>
      <c r="G279" s="23"/>
    </row>
    <row r="280" spans="1:7" x14ac:dyDescent="0.3">
      <c r="A280" s="22"/>
      <c r="B280" s="31" t="s">
        <v>66</v>
      </c>
      <c r="C280" s="24">
        <v>6.8000000000000005E-2</v>
      </c>
      <c r="D280" s="32">
        <v>-172.49</v>
      </c>
      <c r="E280" s="33">
        <v>5.55</v>
      </c>
      <c r="F280" s="32">
        <v>5.0199999999999996</v>
      </c>
      <c r="G280" s="23"/>
    </row>
    <row r="281" spans="1:7" x14ac:dyDescent="0.3">
      <c r="A281" s="22"/>
      <c r="B281" s="31" t="s">
        <v>67</v>
      </c>
      <c r="C281" s="24">
        <v>6.8000000000000005E-2</v>
      </c>
      <c r="D281" s="32">
        <v>-172.49</v>
      </c>
      <c r="E281" s="32">
        <v>5.55</v>
      </c>
      <c r="F281" s="33">
        <v>5.0199999999999996</v>
      </c>
      <c r="G281" s="23"/>
    </row>
    <row r="282" spans="1:7" x14ac:dyDescent="0.3">
      <c r="A282" s="22"/>
      <c r="B282" s="31" t="s">
        <v>68</v>
      </c>
      <c r="C282" s="24">
        <v>0</v>
      </c>
      <c r="D282" s="32">
        <v>-172.48</v>
      </c>
      <c r="E282" s="32">
        <v>6.17</v>
      </c>
      <c r="F282" s="33">
        <v>4.62</v>
      </c>
      <c r="G282" s="23"/>
    </row>
    <row r="283" spans="1:7" x14ac:dyDescent="0.3">
      <c r="A283" s="22">
        <v>36</v>
      </c>
      <c r="B283" s="31">
        <v>34</v>
      </c>
      <c r="C283" s="24">
        <v>0</v>
      </c>
      <c r="D283" s="32">
        <v>-172.49</v>
      </c>
      <c r="E283" s="32">
        <v>7.49</v>
      </c>
      <c r="F283" s="32">
        <v>5.0199999999999996</v>
      </c>
      <c r="G283" s="23" t="s">
        <v>280</v>
      </c>
    </row>
    <row r="284" spans="1:7" x14ac:dyDescent="0.3">
      <c r="A284" s="22"/>
      <c r="B284" s="31">
        <v>229</v>
      </c>
      <c r="C284" s="24">
        <v>5.7000000000000002E-2</v>
      </c>
      <c r="D284" s="32">
        <v>-172.49</v>
      </c>
      <c r="E284" s="32">
        <v>6.97</v>
      </c>
      <c r="F284" s="32">
        <v>5.43</v>
      </c>
      <c r="G284" s="23"/>
    </row>
    <row r="285" spans="1:7" x14ac:dyDescent="0.3">
      <c r="A285" s="22"/>
      <c r="B285" s="31" t="s">
        <v>61</v>
      </c>
      <c r="C285" s="24">
        <v>0</v>
      </c>
      <c r="D285" s="33">
        <v>-172.49</v>
      </c>
      <c r="E285" s="32">
        <v>7.49</v>
      </c>
      <c r="F285" s="32">
        <v>5.0199999999999996</v>
      </c>
      <c r="G285" s="23"/>
    </row>
    <row r="286" spans="1:7" x14ac:dyDescent="0.3">
      <c r="A286" s="22"/>
      <c r="B286" s="31" t="s">
        <v>62</v>
      </c>
      <c r="C286" s="24">
        <v>5.7000000000000002E-2</v>
      </c>
      <c r="D286" s="33">
        <v>-172.49</v>
      </c>
      <c r="E286" s="32">
        <v>6.97</v>
      </c>
      <c r="F286" s="32">
        <v>5.43</v>
      </c>
      <c r="G286" s="23"/>
    </row>
    <row r="287" spans="1:7" x14ac:dyDescent="0.3">
      <c r="A287" s="22"/>
      <c r="B287" s="31" t="s">
        <v>65</v>
      </c>
      <c r="C287" s="24">
        <v>0</v>
      </c>
      <c r="D287" s="32">
        <v>-172.49</v>
      </c>
      <c r="E287" s="33">
        <v>7.49</v>
      </c>
      <c r="F287" s="32">
        <v>5.0199999999999996</v>
      </c>
      <c r="G287" s="23"/>
    </row>
    <row r="288" spans="1:7" x14ac:dyDescent="0.3">
      <c r="A288" s="22"/>
      <c r="B288" s="31" t="s">
        <v>66</v>
      </c>
      <c r="C288" s="24">
        <v>5.7000000000000002E-2</v>
      </c>
      <c r="D288" s="32">
        <v>-172.49</v>
      </c>
      <c r="E288" s="33">
        <v>6.97</v>
      </c>
      <c r="F288" s="32">
        <v>5.43</v>
      </c>
      <c r="G288" s="23"/>
    </row>
    <row r="289" spans="1:7" x14ac:dyDescent="0.3">
      <c r="A289" s="22"/>
      <c r="B289" s="31" t="s">
        <v>67</v>
      </c>
      <c r="C289" s="24">
        <v>5.7000000000000002E-2</v>
      </c>
      <c r="D289" s="32">
        <v>-172.49</v>
      </c>
      <c r="E289" s="32">
        <v>6.97</v>
      </c>
      <c r="F289" s="33">
        <v>5.43</v>
      </c>
      <c r="G289" s="23"/>
    </row>
    <row r="290" spans="1:7" x14ac:dyDescent="0.3">
      <c r="A290" s="22"/>
      <c r="B290" s="31" t="s">
        <v>68</v>
      </c>
      <c r="C290" s="24">
        <v>0</v>
      </c>
      <c r="D290" s="32">
        <v>-172.49</v>
      </c>
      <c r="E290" s="32">
        <v>7.49</v>
      </c>
      <c r="F290" s="33">
        <v>5.0199999999999996</v>
      </c>
      <c r="G290" s="23"/>
    </row>
    <row r="291" spans="1:7" x14ac:dyDescent="0.3">
      <c r="A291" s="22">
        <v>37</v>
      </c>
      <c r="B291" s="31">
        <v>229</v>
      </c>
      <c r="C291" s="24">
        <v>0</v>
      </c>
      <c r="D291" s="32">
        <v>-253.51</v>
      </c>
      <c r="E291" s="32">
        <v>7.93</v>
      </c>
      <c r="F291" s="32">
        <v>1.38</v>
      </c>
      <c r="G291" s="23" t="s">
        <v>280</v>
      </c>
    </row>
    <row r="292" spans="1:7" x14ac:dyDescent="0.3">
      <c r="A292" s="22"/>
      <c r="B292" s="31">
        <v>35</v>
      </c>
      <c r="C292" s="24">
        <v>1.0999999999999999E-2</v>
      </c>
      <c r="D292" s="32">
        <v>-253.51</v>
      </c>
      <c r="E292" s="32">
        <v>7.83</v>
      </c>
      <c r="F292" s="32">
        <v>1.47</v>
      </c>
      <c r="G292" s="23"/>
    </row>
    <row r="293" spans="1:7" x14ac:dyDescent="0.3">
      <c r="A293" s="22"/>
      <c r="B293" s="31" t="s">
        <v>61</v>
      </c>
      <c r="C293" s="24">
        <v>0</v>
      </c>
      <c r="D293" s="33">
        <v>-253.51</v>
      </c>
      <c r="E293" s="32">
        <v>7.93</v>
      </c>
      <c r="F293" s="32">
        <v>1.38</v>
      </c>
      <c r="G293" s="23"/>
    </row>
    <row r="294" spans="1:7" x14ac:dyDescent="0.3">
      <c r="A294" s="22"/>
      <c r="B294" s="31" t="s">
        <v>62</v>
      </c>
      <c r="C294" s="24">
        <v>1.0999999999999999E-2</v>
      </c>
      <c r="D294" s="33">
        <v>-253.51</v>
      </c>
      <c r="E294" s="32">
        <v>7.83</v>
      </c>
      <c r="F294" s="32">
        <v>1.47</v>
      </c>
      <c r="G294" s="23"/>
    </row>
    <row r="295" spans="1:7" x14ac:dyDescent="0.3">
      <c r="A295" s="22"/>
      <c r="B295" s="31" t="s">
        <v>65</v>
      </c>
      <c r="C295" s="24">
        <v>0</v>
      </c>
      <c r="D295" s="32">
        <v>-253.51</v>
      </c>
      <c r="E295" s="33">
        <v>7.93</v>
      </c>
      <c r="F295" s="32">
        <v>1.38</v>
      </c>
      <c r="G295" s="23"/>
    </row>
    <row r="296" spans="1:7" x14ac:dyDescent="0.3">
      <c r="A296" s="22"/>
      <c r="B296" s="31" t="s">
        <v>66</v>
      </c>
      <c r="C296" s="24">
        <v>1.0999999999999999E-2</v>
      </c>
      <c r="D296" s="32">
        <v>-253.51</v>
      </c>
      <c r="E296" s="33">
        <v>7.83</v>
      </c>
      <c r="F296" s="32">
        <v>1.47</v>
      </c>
      <c r="G296" s="23"/>
    </row>
    <row r="297" spans="1:7" x14ac:dyDescent="0.3">
      <c r="A297" s="22"/>
      <c r="B297" s="31" t="s">
        <v>67</v>
      </c>
      <c r="C297" s="24">
        <v>1.0999999999999999E-2</v>
      </c>
      <c r="D297" s="32">
        <v>-253.51</v>
      </c>
      <c r="E297" s="32">
        <v>7.83</v>
      </c>
      <c r="F297" s="33">
        <v>1.47</v>
      </c>
      <c r="G297" s="23"/>
    </row>
    <row r="298" spans="1:7" x14ac:dyDescent="0.3">
      <c r="A298" s="22"/>
      <c r="B298" s="31" t="s">
        <v>68</v>
      </c>
      <c r="C298" s="24">
        <v>0</v>
      </c>
      <c r="D298" s="32">
        <v>-253.51</v>
      </c>
      <c r="E298" s="32">
        <v>7.93</v>
      </c>
      <c r="F298" s="33">
        <v>1.38</v>
      </c>
      <c r="G298" s="23"/>
    </row>
    <row r="299" spans="1:7" x14ac:dyDescent="0.3">
      <c r="A299" s="22">
        <v>38</v>
      </c>
      <c r="B299" s="31">
        <v>35</v>
      </c>
      <c r="C299" s="24">
        <v>0</v>
      </c>
      <c r="D299" s="32">
        <v>-253.52</v>
      </c>
      <c r="E299" s="32">
        <v>6.88</v>
      </c>
      <c r="F299" s="32">
        <v>1.47</v>
      </c>
      <c r="G299" s="23" t="s">
        <v>280</v>
      </c>
    </row>
    <row r="300" spans="1:7" x14ac:dyDescent="0.3">
      <c r="A300" s="22"/>
      <c r="B300" s="31">
        <v>36</v>
      </c>
      <c r="C300" s="24">
        <v>6.8000000000000005E-2</v>
      </c>
      <c r="D300" s="32">
        <v>-253.52</v>
      </c>
      <c r="E300" s="32">
        <v>6.29</v>
      </c>
      <c r="F300" s="32">
        <v>1.91</v>
      </c>
      <c r="G300" s="23"/>
    </row>
    <row r="301" spans="1:7" x14ac:dyDescent="0.3">
      <c r="A301" s="22"/>
      <c r="B301" s="31" t="s">
        <v>61</v>
      </c>
      <c r="C301" s="24">
        <v>0</v>
      </c>
      <c r="D301" s="33">
        <v>-253.52</v>
      </c>
      <c r="E301" s="32">
        <v>6.88</v>
      </c>
      <c r="F301" s="32">
        <v>1.47</v>
      </c>
      <c r="G301" s="23"/>
    </row>
    <row r="302" spans="1:7" x14ac:dyDescent="0.3">
      <c r="A302" s="22"/>
      <c r="B302" s="31" t="s">
        <v>62</v>
      </c>
      <c r="C302" s="24">
        <v>6.8000000000000005E-2</v>
      </c>
      <c r="D302" s="33">
        <v>-253.52</v>
      </c>
      <c r="E302" s="32">
        <v>6.29</v>
      </c>
      <c r="F302" s="32">
        <v>1.91</v>
      </c>
      <c r="G302" s="23"/>
    </row>
    <row r="303" spans="1:7" x14ac:dyDescent="0.3">
      <c r="A303" s="22"/>
      <c r="B303" s="31" t="s">
        <v>65</v>
      </c>
      <c r="C303" s="24">
        <v>0</v>
      </c>
      <c r="D303" s="32">
        <v>-253.52</v>
      </c>
      <c r="E303" s="33">
        <v>6.88</v>
      </c>
      <c r="F303" s="32">
        <v>1.47</v>
      </c>
      <c r="G303" s="23"/>
    </row>
    <row r="304" spans="1:7" x14ac:dyDescent="0.3">
      <c r="A304" s="22"/>
      <c r="B304" s="31" t="s">
        <v>66</v>
      </c>
      <c r="C304" s="24">
        <v>6.8000000000000005E-2</v>
      </c>
      <c r="D304" s="32">
        <v>-253.52</v>
      </c>
      <c r="E304" s="33">
        <v>6.29</v>
      </c>
      <c r="F304" s="32">
        <v>1.91</v>
      </c>
      <c r="G304" s="23"/>
    </row>
    <row r="305" spans="1:7" x14ac:dyDescent="0.3">
      <c r="A305" s="22"/>
      <c r="B305" s="31" t="s">
        <v>67</v>
      </c>
      <c r="C305" s="24">
        <v>6.8000000000000005E-2</v>
      </c>
      <c r="D305" s="32">
        <v>-253.52</v>
      </c>
      <c r="E305" s="32">
        <v>6.29</v>
      </c>
      <c r="F305" s="33">
        <v>1.91</v>
      </c>
      <c r="G305" s="23"/>
    </row>
    <row r="306" spans="1:7" x14ac:dyDescent="0.3">
      <c r="A306" s="22"/>
      <c r="B306" s="31" t="s">
        <v>68</v>
      </c>
      <c r="C306" s="24">
        <v>0</v>
      </c>
      <c r="D306" s="32">
        <v>-253.52</v>
      </c>
      <c r="E306" s="32">
        <v>6.88</v>
      </c>
      <c r="F306" s="33">
        <v>1.47</v>
      </c>
      <c r="G306" s="23"/>
    </row>
    <row r="307" spans="1:7" x14ac:dyDescent="0.3">
      <c r="A307" s="22">
        <v>39</v>
      </c>
      <c r="B307" s="31">
        <v>36</v>
      </c>
      <c r="C307" s="24">
        <v>0</v>
      </c>
      <c r="D307" s="32">
        <v>-253.52</v>
      </c>
      <c r="E307" s="32">
        <v>5.3</v>
      </c>
      <c r="F307" s="32">
        <v>1.91</v>
      </c>
      <c r="G307" s="23" t="s">
        <v>280</v>
      </c>
    </row>
    <row r="308" spans="1:7" x14ac:dyDescent="0.3">
      <c r="A308" s="22"/>
      <c r="B308" s="31">
        <v>37</v>
      </c>
      <c r="C308" s="24">
        <v>6.8000000000000005E-2</v>
      </c>
      <c r="D308" s="32">
        <v>-253.52</v>
      </c>
      <c r="E308" s="32">
        <v>4.7</v>
      </c>
      <c r="F308" s="32">
        <v>2.25</v>
      </c>
      <c r="G308" s="23"/>
    </row>
    <row r="309" spans="1:7" x14ac:dyDescent="0.3">
      <c r="A309" s="22"/>
      <c r="B309" s="31" t="s">
        <v>61</v>
      </c>
      <c r="C309" s="24">
        <v>0</v>
      </c>
      <c r="D309" s="33">
        <v>-253.52</v>
      </c>
      <c r="E309" s="32">
        <v>5.3</v>
      </c>
      <c r="F309" s="32">
        <v>1.91</v>
      </c>
      <c r="G309" s="23"/>
    </row>
    <row r="310" spans="1:7" x14ac:dyDescent="0.3">
      <c r="A310" s="22"/>
      <c r="B310" s="31" t="s">
        <v>62</v>
      </c>
      <c r="C310" s="24">
        <v>6.8000000000000005E-2</v>
      </c>
      <c r="D310" s="33">
        <v>-253.52</v>
      </c>
      <c r="E310" s="32">
        <v>4.7</v>
      </c>
      <c r="F310" s="32">
        <v>2.25</v>
      </c>
      <c r="G310" s="23"/>
    </row>
    <row r="311" spans="1:7" x14ac:dyDescent="0.3">
      <c r="A311" s="22"/>
      <c r="B311" s="31" t="s">
        <v>65</v>
      </c>
      <c r="C311" s="24">
        <v>0</v>
      </c>
      <c r="D311" s="32">
        <v>-253.52</v>
      </c>
      <c r="E311" s="33">
        <v>5.3</v>
      </c>
      <c r="F311" s="32">
        <v>1.91</v>
      </c>
      <c r="G311" s="23"/>
    </row>
    <row r="312" spans="1:7" x14ac:dyDescent="0.3">
      <c r="A312" s="22"/>
      <c r="B312" s="31" t="s">
        <v>66</v>
      </c>
      <c r="C312" s="24">
        <v>6.8000000000000005E-2</v>
      </c>
      <c r="D312" s="32">
        <v>-253.52</v>
      </c>
      <c r="E312" s="33">
        <v>4.7</v>
      </c>
      <c r="F312" s="32">
        <v>2.25</v>
      </c>
      <c r="G312" s="23"/>
    </row>
    <row r="313" spans="1:7" x14ac:dyDescent="0.3">
      <c r="A313" s="22"/>
      <c r="B313" s="31" t="s">
        <v>67</v>
      </c>
      <c r="C313" s="24">
        <v>6.8000000000000005E-2</v>
      </c>
      <c r="D313" s="32">
        <v>-253.52</v>
      </c>
      <c r="E313" s="32">
        <v>4.7</v>
      </c>
      <c r="F313" s="33">
        <v>2.25</v>
      </c>
      <c r="G313" s="23"/>
    </row>
    <row r="314" spans="1:7" x14ac:dyDescent="0.3">
      <c r="A314" s="22"/>
      <c r="B314" s="31" t="s">
        <v>68</v>
      </c>
      <c r="C314" s="24">
        <v>0</v>
      </c>
      <c r="D314" s="32">
        <v>-253.52</v>
      </c>
      <c r="E314" s="32">
        <v>5.3</v>
      </c>
      <c r="F314" s="33">
        <v>1.91</v>
      </c>
      <c r="G314" s="23"/>
    </row>
    <row r="315" spans="1:7" x14ac:dyDescent="0.3">
      <c r="A315" s="22">
        <v>40</v>
      </c>
      <c r="B315" s="31">
        <v>37</v>
      </c>
      <c r="C315" s="24">
        <v>0</v>
      </c>
      <c r="D315" s="32">
        <v>-253.52</v>
      </c>
      <c r="E315" s="32">
        <v>4.3099999999999996</v>
      </c>
      <c r="F315" s="32">
        <v>2.25</v>
      </c>
      <c r="G315" s="23" t="s">
        <v>280</v>
      </c>
    </row>
    <row r="316" spans="1:7" x14ac:dyDescent="0.3">
      <c r="A316" s="22"/>
      <c r="B316" s="31">
        <v>38</v>
      </c>
      <c r="C316" s="24">
        <v>6.8000000000000005E-2</v>
      </c>
      <c r="D316" s="32">
        <v>-253.53</v>
      </c>
      <c r="E316" s="32">
        <v>3.7</v>
      </c>
      <c r="F316" s="32">
        <v>2.5299999999999998</v>
      </c>
      <c r="G316" s="23"/>
    </row>
    <row r="317" spans="1:7" x14ac:dyDescent="0.3">
      <c r="A317" s="22"/>
      <c r="B317" s="31" t="s">
        <v>61</v>
      </c>
      <c r="C317" s="24">
        <v>0</v>
      </c>
      <c r="D317" s="33">
        <v>-253.52</v>
      </c>
      <c r="E317" s="32">
        <v>4.3099999999999996</v>
      </c>
      <c r="F317" s="32">
        <v>2.25</v>
      </c>
      <c r="G317" s="23"/>
    </row>
    <row r="318" spans="1:7" x14ac:dyDescent="0.3">
      <c r="A318" s="22"/>
      <c r="B318" s="31" t="s">
        <v>62</v>
      </c>
      <c r="C318" s="24">
        <v>6.8000000000000005E-2</v>
      </c>
      <c r="D318" s="33">
        <v>-253.53</v>
      </c>
      <c r="E318" s="32">
        <v>3.7</v>
      </c>
      <c r="F318" s="32">
        <v>2.5299999999999998</v>
      </c>
      <c r="G318" s="23"/>
    </row>
    <row r="319" spans="1:7" x14ac:dyDescent="0.3">
      <c r="A319" s="22"/>
      <c r="B319" s="31" t="s">
        <v>65</v>
      </c>
      <c r="C319" s="24">
        <v>0</v>
      </c>
      <c r="D319" s="32">
        <v>-253.52</v>
      </c>
      <c r="E319" s="33">
        <v>4.3099999999999996</v>
      </c>
      <c r="F319" s="32">
        <v>2.25</v>
      </c>
      <c r="G319" s="23"/>
    </row>
    <row r="320" spans="1:7" x14ac:dyDescent="0.3">
      <c r="A320" s="22"/>
      <c r="B320" s="31" t="s">
        <v>66</v>
      </c>
      <c r="C320" s="24">
        <v>6.8000000000000005E-2</v>
      </c>
      <c r="D320" s="32">
        <v>-253.53</v>
      </c>
      <c r="E320" s="33">
        <v>3.7</v>
      </c>
      <c r="F320" s="32">
        <v>2.5299999999999998</v>
      </c>
      <c r="G320" s="23"/>
    </row>
    <row r="321" spans="1:7" x14ac:dyDescent="0.3">
      <c r="A321" s="22"/>
      <c r="B321" s="31" t="s">
        <v>67</v>
      </c>
      <c r="C321" s="24">
        <v>6.8000000000000005E-2</v>
      </c>
      <c r="D321" s="32">
        <v>-253.53</v>
      </c>
      <c r="E321" s="32">
        <v>3.7</v>
      </c>
      <c r="F321" s="33">
        <v>2.5299999999999998</v>
      </c>
      <c r="G321" s="23"/>
    </row>
    <row r="322" spans="1:7" x14ac:dyDescent="0.3">
      <c r="A322" s="22"/>
      <c r="B322" s="31" t="s">
        <v>68</v>
      </c>
      <c r="C322" s="24">
        <v>0</v>
      </c>
      <c r="D322" s="32">
        <v>-253.52</v>
      </c>
      <c r="E322" s="32">
        <v>4.3099999999999996</v>
      </c>
      <c r="F322" s="33">
        <v>2.25</v>
      </c>
      <c r="G322" s="23"/>
    </row>
    <row r="323" spans="1:7" x14ac:dyDescent="0.3">
      <c r="A323" s="22">
        <v>41</v>
      </c>
      <c r="B323" s="31">
        <v>38</v>
      </c>
      <c r="C323" s="24">
        <v>0</v>
      </c>
      <c r="D323" s="32">
        <v>-253.53</v>
      </c>
      <c r="E323" s="32">
        <v>3.67</v>
      </c>
      <c r="F323" s="32">
        <v>2.5299999999999998</v>
      </c>
      <c r="G323" s="23" t="s">
        <v>280</v>
      </c>
    </row>
    <row r="324" spans="1:7" x14ac:dyDescent="0.3">
      <c r="A324" s="22"/>
      <c r="B324" s="31">
        <v>39</v>
      </c>
      <c r="C324" s="24">
        <v>6.8000000000000005E-2</v>
      </c>
      <c r="D324" s="32">
        <v>-253.53</v>
      </c>
      <c r="E324" s="32">
        <v>3.06</v>
      </c>
      <c r="F324" s="32">
        <v>2.76</v>
      </c>
      <c r="G324" s="23"/>
    </row>
    <row r="325" spans="1:7" x14ac:dyDescent="0.3">
      <c r="A325" s="22"/>
      <c r="B325" s="31" t="s">
        <v>61</v>
      </c>
      <c r="C325" s="24">
        <v>0</v>
      </c>
      <c r="D325" s="33">
        <v>-253.53</v>
      </c>
      <c r="E325" s="32">
        <v>3.67</v>
      </c>
      <c r="F325" s="32">
        <v>2.5299999999999998</v>
      </c>
      <c r="G325" s="23"/>
    </row>
    <row r="326" spans="1:7" x14ac:dyDescent="0.3">
      <c r="A326" s="22"/>
      <c r="B326" s="31" t="s">
        <v>62</v>
      </c>
      <c r="C326" s="24">
        <v>6.8000000000000005E-2</v>
      </c>
      <c r="D326" s="33">
        <v>-253.53</v>
      </c>
      <c r="E326" s="32">
        <v>3.06</v>
      </c>
      <c r="F326" s="32">
        <v>2.76</v>
      </c>
      <c r="G326" s="23"/>
    </row>
    <row r="327" spans="1:7" x14ac:dyDescent="0.3">
      <c r="A327" s="22"/>
      <c r="B327" s="31" t="s">
        <v>65</v>
      </c>
      <c r="C327" s="24">
        <v>0</v>
      </c>
      <c r="D327" s="32">
        <v>-253.53</v>
      </c>
      <c r="E327" s="33">
        <v>3.67</v>
      </c>
      <c r="F327" s="32">
        <v>2.5299999999999998</v>
      </c>
      <c r="G327" s="23"/>
    </row>
    <row r="328" spans="1:7" x14ac:dyDescent="0.3">
      <c r="A328" s="22"/>
      <c r="B328" s="31" t="s">
        <v>66</v>
      </c>
      <c r="C328" s="24">
        <v>6.8000000000000005E-2</v>
      </c>
      <c r="D328" s="32">
        <v>-253.53</v>
      </c>
      <c r="E328" s="33">
        <v>3.06</v>
      </c>
      <c r="F328" s="32">
        <v>2.76</v>
      </c>
      <c r="G328" s="23"/>
    </row>
    <row r="329" spans="1:7" x14ac:dyDescent="0.3">
      <c r="A329" s="22"/>
      <c r="B329" s="31" t="s">
        <v>67</v>
      </c>
      <c r="C329" s="24">
        <v>6.8000000000000005E-2</v>
      </c>
      <c r="D329" s="32">
        <v>-253.53</v>
      </c>
      <c r="E329" s="32">
        <v>3.06</v>
      </c>
      <c r="F329" s="33">
        <v>2.76</v>
      </c>
      <c r="G329" s="23"/>
    </row>
    <row r="330" spans="1:7" x14ac:dyDescent="0.3">
      <c r="A330" s="22"/>
      <c r="B330" s="31" t="s">
        <v>68</v>
      </c>
      <c r="C330" s="24">
        <v>0</v>
      </c>
      <c r="D330" s="32">
        <v>-253.53</v>
      </c>
      <c r="E330" s="32">
        <v>3.67</v>
      </c>
      <c r="F330" s="33">
        <v>2.5299999999999998</v>
      </c>
      <c r="G330" s="23"/>
    </row>
    <row r="331" spans="1:7" x14ac:dyDescent="0.3">
      <c r="A331" s="22">
        <v>42</v>
      </c>
      <c r="B331" s="31">
        <v>39</v>
      </c>
      <c r="C331" s="24">
        <v>0</v>
      </c>
      <c r="D331" s="32">
        <v>-253.53</v>
      </c>
      <c r="E331" s="32">
        <v>3.23</v>
      </c>
      <c r="F331" s="32">
        <v>2.76</v>
      </c>
      <c r="G331" s="23" t="s">
        <v>280</v>
      </c>
    </row>
    <row r="332" spans="1:7" x14ac:dyDescent="0.3">
      <c r="A332" s="22"/>
      <c r="B332" s="31">
        <v>40</v>
      </c>
      <c r="C332" s="24">
        <v>6.8000000000000005E-2</v>
      </c>
      <c r="D332" s="32">
        <v>-253.53</v>
      </c>
      <c r="E332" s="32">
        <v>2.62</v>
      </c>
      <c r="F332" s="32">
        <v>2.96</v>
      </c>
      <c r="G332" s="23"/>
    </row>
    <row r="333" spans="1:7" x14ac:dyDescent="0.3">
      <c r="A333" s="22"/>
      <c r="B333" s="31" t="s">
        <v>61</v>
      </c>
      <c r="C333" s="24">
        <v>0</v>
      </c>
      <c r="D333" s="33">
        <v>-253.53</v>
      </c>
      <c r="E333" s="32">
        <v>3.23</v>
      </c>
      <c r="F333" s="32">
        <v>2.76</v>
      </c>
      <c r="G333" s="23"/>
    </row>
    <row r="334" spans="1:7" x14ac:dyDescent="0.3">
      <c r="A334" s="22"/>
      <c r="B334" s="31" t="s">
        <v>62</v>
      </c>
      <c r="C334" s="24">
        <v>6.8000000000000005E-2</v>
      </c>
      <c r="D334" s="33">
        <v>-253.53</v>
      </c>
      <c r="E334" s="32">
        <v>2.62</v>
      </c>
      <c r="F334" s="32">
        <v>2.96</v>
      </c>
      <c r="G334" s="23"/>
    </row>
    <row r="335" spans="1:7" x14ac:dyDescent="0.3">
      <c r="A335" s="22"/>
      <c r="B335" s="31" t="s">
        <v>65</v>
      </c>
      <c r="C335" s="24">
        <v>0</v>
      </c>
      <c r="D335" s="32">
        <v>-253.53</v>
      </c>
      <c r="E335" s="33">
        <v>3.23</v>
      </c>
      <c r="F335" s="32">
        <v>2.76</v>
      </c>
      <c r="G335" s="23"/>
    </row>
    <row r="336" spans="1:7" x14ac:dyDescent="0.3">
      <c r="A336" s="22"/>
      <c r="B336" s="31" t="s">
        <v>66</v>
      </c>
      <c r="C336" s="24">
        <v>6.8000000000000005E-2</v>
      </c>
      <c r="D336" s="32">
        <v>-253.53</v>
      </c>
      <c r="E336" s="33">
        <v>2.62</v>
      </c>
      <c r="F336" s="32">
        <v>2.96</v>
      </c>
      <c r="G336" s="23"/>
    </row>
    <row r="337" spans="1:7" x14ac:dyDescent="0.3">
      <c r="A337" s="22"/>
      <c r="B337" s="31" t="s">
        <v>67</v>
      </c>
      <c r="C337" s="24">
        <v>6.8000000000000005E-2</v>
      </c>
      <c r="D337" s="32">
        <v>-253.53</v>
      </c>
      <c r="E337" s="32">
        <v>2.62</v>
      </c>
      <c r="F337" s="33">
        <v>2.96</v>
      </c>
      <c r="G337" s="23"/>
    </row>
    <row r="338" spans="1:7" x14ac:dyDescent="0.3">
      <c r="A338" s="22"/>
      <c r="B338" s="31" t="s">
        <v>68</v>
      </c>
      <c r="C338" s="24">
        <v>0</v>
      </c>
      <c r="D338" s="32">
        <v>-253.53</v>
      </c>
      <c r="E338" s="32">
        <v>3.23</v>
      </c>
      <c r="F338" s="33">
        <v>2.76</v>
      </c>
      <c r="G338" s="23"/>
    </row>
    <row r="339" spans="1:7" x14ac:dyDescent="0.3">
      <c r="A339" s="22">
        <v>43</v>
      </c>
      <c r="B339" s="31">
        <v>40</v>
      </c>
      <c r="C339" s="24">
        <v>0</v>
      </c>
      <c r="D339" s="32">
        <v>-253.53</v>
      </c>
      <c r="E339" s="32">
        <v>2.91</v>
      </c>
      <c r="F339" s="32">
        <v>2.96</v>
      </c>
      <c r="G339" s="23" t="s">
        <v>280</v>
      </c>
    </row>
    <row r="340" spans="1:7" x14ac:dyDescent="0.3">
      <c r="A340" s="22"/>
      <c r="B340" s="31">
        <v>41</v>
      </c>
      <c r="C340" s="24">
        <v>6.8000000000000005E-2</v>
      </c>
      <c r="D340" s="32">
        <v>-253.54</v>
      </c>
      <c r="E340" s="32">
        <v>2.29</v>
      </c>
      <c r="F340" s="32">
        <v>3.13</v>
      </c>
      <c r="G340" s="23"/>
    </row>
    <row r="341" spans="1:7" x14ac:dyDescent="0.3">
      <c r="A341" s="22"/>
      <c r="B341" s="31" t="s">
        <v>61</v>
      </c>
      <c r="C341" s="24">
        <v>0</v>
      </c>
      <c r="D341" s="33">
        <v>-253.53</v>
      </c>
      <c r="E341" s="32">
        <v>2.91</v>
      </c>
      <c r="F341" s="32">
        <v>2.96</v>
      </c>
      <c r="G341" s="23"/>
    </row>
    <row r="342" spans="1:7" x14ac:dyDescent="0.3">
      <c r="A342" s="22"/>
      <c r="B342" s="31" t="s">
        <v>62</v>
      </c>
      <c r="C342" s="24">
        <v>6.8000000000000005E-2</v>
      </c>
      <c r="D342" s="33">
        <v>-253.54</v>
      </c>
      <c r="E342" s="32">
        <v>2.29</v>
      </c>
      <c r="F342" s="32">
        <v>3.13</v>
      </c>
      <c r="G342" s="23"/>
    </row>
    <row r="343" spans="1:7" x14ac:dyDescent="0.3">
      <c r="A343" s="22"/>
      <c r="B343" s="31" t="s">
        <v>65</v>
      </c>
      <c r="C343" s="24">
        <v>0</v>
      </c>
      <c r="D343" s="32">
        <v>-253.53</v>
      </c>
      <c r="E343" s="33">
        <v>2.91</v>
      </c>
      <c r="F343" s="32">
        <v>2.96</v>
      </c>
      <c r="G343" s="23"/>
    </row>
    <row r="344" spans="1:7" x14ac:dyDescent="0.3">
      <c r="A344" s="22"/>
      <c r="B344" s="31" t="s">
        <v>66</v>
      </c>
      <c r="C344" s="24">
        <v>6.8000000000000005E-2</v>
      </c>
      <c r="D344" s="32">
        <v>-253.54</v>
      </c>
      <c r="E344" s="33">
        <v>2.29</v>
      </c>
      <c r="F344" s="32">
        <v>3.13</v>
      </c>
      <c r="G344" s="23"/>
    </row>
    <row r="345" spans="1:7" x14ac:dyDescent="0.3">
      <c r="A345" s="22"/>
      <c r="B345" s="31" t="s">
        <v>67</v>
      </c>
      <c r="C345" s="24">
        <v>6.8000000000000005E-2</v>
      </c>
      <c r="D345" s="32">
        <v>-253.54</v>
      </c>
      <c r="E345" s="32">
        <v>2.29</v>
      </c>
      <c r="F345" s="33">
        <v>3.13</v>
      </c>
      <c r="G345" s="23"/>
    </row>
    <row r="346" spans="1:7" x14ac:dyDescent="0.3">
      <c r="A346" s="22"/>
      <c r="B346" s="31" t="s">
        <v>68</v>
      </c>
      <c r="C346" s="24">
        <v>0</v>
      </c>
      <c r="D346" s="32">
        <v>-253.53</v>
      </c>
      <c r="E346" s="32">
        <v>2.91</v>
      </c>
      <c r="F346" s="33">
        <v>2.96</v>
      </c>
      <c r="G346" s="23"/>
    </row>
    <row r="347" spans="1:7" x14ac:dyDescent="0.3">
      <c r="A347" s="22">
        <v>44</v>
      </c>
      <c r="B347" s="31">
        <v>41</v>
      </c>
      <c r="C347" s="24">
        <v>0</v>
      </c>
      <c r="D347" s="32">
        <v>-253.54</v>
      </c>
      <c r="E347" s="32">
        <v>2.66</v>
      </c>
      <c r="F347" s="32">
        <v>3.13</v>
      </c>
      <c r="G347" s="23" t="s">
        <v>280</v>
      </c>
    </row>
    <row r="348" spans="1:7" x14ac:dyDescent="0.3">
      <c r="A348" s="22"/>
      <c r="B348" s="31">
        <v>42</v>
      </c>
      <c r="C348" s="24">
        <v>6.8000000000000005E-2</v>
      </c>
      <c r="D348" s="32">
        <v>-253.54</v>
      </c>
      <c r="E348" s="32">
        <v>2.04</v>
      </c>
      <c r="F348" s="32">
        <v>3.29</v>
      </c>
      <c r="G348" s="23"/>
    </row>
    <row r="349" spans="1:7" x14ac:dyDescent="0.3">
      <c r="A349" s="22"/>
      <c r="B349" s="31" t="s">
        <v>61</v>
      </c>
      <c r="C349" s="24">
        <v>0</v>
      </c>
      <c r="D349" s="33">
        <v>-253.54</v>
      </c>
      <c r="E349" s="32">
        <v>2.66</v>
      </c>
      <c r="F349" s="32">
        <v>3.13</v>
      </c>
      <c r="G349" s="23"/>
    </row>
    <row r="350" spans="1:7" x14ac:dyDescent="0.3">
      <c r="A350" s="22"/>
      <c r="B350" s="31" t="s">
        <v>62</v>
      </c>
      <c r="C350" s="24">
        <v>6.8000000000000005E-2</v>
      </c>
      <c r="D350" s="33">
        <v>-253.54</v>
      </c>
      <c r="E350" s="32">
        <v>2.04</v>
      </c>
      <c r="F350" s="32">
        <v>3.29</v>
      </c>
      <c r="G350" s="23"/>
    </row>
    <row r="351" spans="1:7" x14ac:dyDescent="0.3">
      <c r="A351" s="22"/>
      <c r="B351" s="31" t="s">
        <v>65</v>
      </c>
      <c r="C351" s="24">
        <v>0</v>
      </c>
      <c r="D351" s="32">
        <v>-253.54</v>
      </c>
      <c r="E351" s="33">
        <v>2.66</v>
      </c>
      <c r="F351" s="32">
        <v>3.13</v>
      </c>
      <c r="G351" s="23"/>
    </row>
    <row r="352" spans="1:7" x14ac:dyDescent="0.3">
      <c r="A352" s="22"/>
      <c r="B352" s="31" t="s">
        <v>66</v>
      </c>
      <c r="C352" s="24">
        <v>6.8000000000000005E-2</v>
      </c>
      <c r="D352" s="32">
        <v>-253.54</v>
      </c>
      <c r="E352" s="33">
        <v>2.04</v>
      </c>
      <c r="F352" s="32">
        <v>3.29</v>
      </c>
      <c r="G352" s="23"/>
    </row>
    <row r="353" spans="1:7" x14ac:dyDescent="0.3">
      <c r="A353" s="22"/>
      <c r="B353" s="31" t="s">
        <v>67</v>
      </c>
      <c r="C353" s="24">
        <v>6.8000000000000005E-2</v>
      </c>
      <c r="D353" s="32">
        <v>-253.54</v>
      </c>
      <c r="E353" s="32">
        <v>2.04</v>
      </c>
      <c r="F353" s="33">
        <v>3.29</v>
      </c>
      <c r="G353" s="23"/>
    </row>
    <row r="354" spans="1:7" x14ac:dyDescent="0.3">
      <c r="A354" s="22"/>
      <c r="B354" s="31" t="s">
        <v>68</v>
      </c>
      <c r="C354" s="24">
        <v>0</v>
      </c>
      <c r="D354" s="32">
        <v>-253.54</v>
      </c>
      <c r="E354" s="32">
        <v>2.66</v>
      </c>
      <c r="F354" s="33">
        <v>3.13</v>
      </c>
      <c r="G354" s="23"/>
    </row>
    <row r="355" spans="1:7" x14ac:dyDescent="0.3">
      <c r="A355" s="22">
        <v>45</v>
      </c>
      <c r="B355" s="31">
        <v>42</v>
      </c>
      <c r="C355" s="24">
        <v>0</v>
      </c>
      <c r="D355" s="32">
        <v>-253.54</v>
      </c>
      <c r="E355" s="32">
        <v>2.4500000000000002</v>
      </c>
      <c r="F355" s="32">
        <v>3.29</v>
      </c>
      <c r="G355" s="23" t="s">
        <v>280</v>
      </c>
    </row>
    <row r="356" spans="1:7" x14ac:dyDescent="0.3">
      <c r="A356" s="22"/>
      <c r="B356" s="31">
        <v>43</v>
      </c>
      <c r="C356" s="24">
        <v>6.8000000000000005E-2</v>
      </c>
      <c r="D356" s="32">
        <v>-253.54</v>
      </c>
      <c r="E356" s="32">
        <v>1.83</v>
      </c>
      <c r="F356" s="32">
        <v>3.44</v>
      </c>
      <c r="G356" s="23"/>
    </row>
    <row r="357" spans="1:7" x14ac:dyDescent="0.3">
      <c r="A357" s="22"/>
      <c r="B357" s="31" t="s">
        <v>61</v>
      </c>
      <c r="C357" s="24">
        <v>0</v>
      </c>
      <c r="D357" s="33">
        <v>-253.54</v>
      </c>
      <c r="E357" s="32">
        <v>2.4500000000000002</v>
      </c>
      <c r="F357" s="32">
        <v>3.29</v>
      </c>
      <c r="G357" s="23"/>
    </row>
    <row r="358" spans="1:7" x14ac:dyDescent="0.3">
      <c r="A358" s="22"/>
      <c r="B358" s="31" t="s">
        <v>62</v>
      </c>
      <c r="C358" s="24">
        <v>6.8000000000000005E-2</v>
      </c>
      <c r="D358" s="33">
        <v>-253.54</v>
      </c>
      <c r="E358" s="32">
        <v>1.83</v>
      </c>
      <c r="F358" s="32">
        <v>3.44</v>
      </c>
      <c r="G358" s="23"/>
    </row>
    <row r="359" spans="1:7" x14ac:dyDescent="0.3">
      <c r="A359" s="22"/>
      <c r="B359" s="31" t="s">
        <v>65</v>
      </c>
      <c r="C359" s="24">
        <v>0</v>
      </c>
      <c r="D359" s="32">
        <v>-253.54</v>
      </c>
      <c r="E359" s="33">
        <v>2.4500000000000002</v>
      </c>
      <c r="F359" s="32">
        <v>3.29</v>
      </c>
      <c r="G359" s="23"/>
    </row>
    <row r="360" spans="1:7" x14ac:dyDescent="0.3">
      <c r="A360" s="22"/>
      <c r="B360" s="31" t="s">
        <v>66</v>
      </c>
      <c r="C360" s="24">
        <v>6.8000000000000005E-2</v>
      </c>
      <c r="D360" s="32">
        <v>-253.54</v>
      </c>
      <c r="E360" s="33">
        <v>1.83</v>
      </c>
      <c r="F360" s="32">
        <v>3.44</v>
      </c>
      <c r="G360" s="23"/>
    </row>
    <row r="361" spans="1:7" x14ac:dyDescent="0.3">
      <c r="A361" s="22"/>
      <c r="B361" s="31" t="s">
        <v>67</v>
      </c>
      <c r="C361" s="24">
        <v>6.8000000000000005E-2</v>
      </c>
      <c r="D361" s="32">
        <v>-253.54</v>
      </c>
      <c r="E361" s="32">
        <v>1.83</v>
      </c>
      <c r="F361" s="33">
        <v>3.44</v>
      </c>
      <c r="G361" s="23"/>
    </row>
    <row r="362" spans="1:7" x14ac:dyDescent="0.3">
      <c r="A362" s="22"/>
      <c r="B362" s="31" t="s">
        <v>68</v>
      </c>
      <c r="C362" s="24">
        <v>0</v>
      </c>
      <c r="D362" s="32">
        <v>-253.54</v>
      </c>
      <c r="E362" s="32">
        <v>2.4500000000000002</v>
      </c>
      <c r="F362" s="33">
        <v>3.29</v>
      </c>
      <c r="G362" s="23"/>
    </row>
    <row r="363" spans="1:7" x14ac:dyDescent="0.3">
      <c r="A363" s="22">
        <v>46</v>
      </c>
      <c r="B363" s="31">
        <v>43</v>
      </c>
      <c r="C363" s="24">
        <v>0</v>
      </c>
      <c r="D363" s="32">
        <v>-253.54</v>
      </c>
      <c r="E363" s="32">
        <v>2.27</v>
      </c>
      <c r="F363" s="32">
        <v>3.44</v>
      </c>
      <c r="G363" s="23" t="s">
        <v>280</v>
      </c>
    </row>
    <row r="364" spans="1:7" x14ac:dyDescent="0.3">
      <c r="A364" s="22"/>
      <c r="B364" s="31">
        <v>44</v>
      </c>
      <c r="C364" s="24">
        <v>6.8000000000000005E-2</v>
      </c>
      <c r="D364" s="32">
        <v>-253.54</v>
      </c>
      <c r="E364" s="32">
        <v>1.64</v>
      </c>
      <c r="F364" s="32">
        <v>3.57</v>
      </c>
      <c r="G364" s="23"/>
    </row>
    <row r="365" spans="1:7" x14ac:dyDescent="0.3">
      <c r="A365" s="22"/>
      <c r="B365" s="31" t="s">
        <v>61</v>
      </c>
      <c r="C365" s="24">
        <v>0</v>
      </c>
      <c r="D365" s="33">
        <v>-253.54</v>
      </c>
      <c r="E365" s="32">
        <v>2.27</v>
      </c>
      <c r="F365" s="32">
        <v>3.44</v>
      </c>
      <c r="G365" s="23"/>
    </row>
    <row r="366" spans="1:7" x14ac:dyDescent="0.3">
      <c r="A366" s="22"/>
      <c r="B366" s="31" t="s">
        <v>62</v>
      </c>
      <c r="C366" s="24">
        <v>6.8000000000000005E-2</v>
      </c>
      <c r="D366" s="33">
        <v>-253.54</v>
      </c>
      <c r="E366" s="32">
        <v>1.64</v>
      </c>
      <c r="F366" s="32">
        <v>3.57</v>
      </c>
      <c r="G366" s="23"/>
    </row>
    <row r="367" spans="1:7" x14ac:dyDescent="0.3">
      <c r="A367" s="22"/>
      <c r="B367" s="31" t="s">
        <v>65</v>
      </c>
      <c r="C367" s="24">
        <v>0</v>
      </c>
      <c r="D367" s="32">
        <v>-253.54</v>
      </c>
      <c r="E367" s="33">
        <v>2.27</v>
      </c>
      <c r="F367" s="32">
        <v>3.44</v>
      </c>
      <c r="G367" s="23"/>
    </row>
    <row r="368" spans="1:7" x14ac:dyDescent="0.3">
      <c r="A368" s="22"/>
      <c r="B368" s="31" t="s">
        <v>66</v>
      </c>
      <c r="C368" s="24">
        <v>6.8000000000000005E-2</v>
      </c>
      <c r="D368" s="32">
        <v>-253.54</v>
      </c>
      <c r="E368" s="33">
        <v>1.64</v>
      </c>
      <c r="F368" s="32">
        <v>3.57</v>
      </c>
      <c r="G368" s="23"/>
    </row>
    <row r="369" spans="1:7" x14ac:dyDescent="0.3">
      <c r="A369" s="22"/>
      <c r="B369" s="31" t="s">
        <v>67</v>
      </c>
      <c r="C369" s="24">
        <v>6.8000000000000005E-2</v>
      </c>
      <c r="D369" s="32">
        <v>-253.54</v>
      </c>
      <c r="E369" s="32">
        <v>1.64</v>
      </c>
      <c r="F369" s="33">
        <v>3.57</v>
      </c>
      <c r="G369" s="23"/>
    </row>
    <row r="370" spans="1:7" x14ac:dyDescent="0.3">
      <c r="A370" s="22"/>
      <c r="B370" s="31" t="s">
        <v>68</v>
      </c>
      <c r="C370" s="24">
        <v>0</v>
      </c>
      <c r="D370" s="32">
        <v>-253.54</v>
      </c>
      <c r="E370" s="32">
        <v>2.27</v>
      </c>
      <c r="F370" s="33">
        <v>3.44</v>
      </c>
      <c r="G370" s="23"/>
    </row>
    <row r="371" spans="1:7" x14ac:dyDescent="0.3">
      <c r="A371" s="22">
        <v>47</v>
      </c>
      <c r="B371" s="31">
        <v>44</v>
      </c>
      <c r="C371" s="24">
        <v>0</v>
      </c>
      <c r="D371" s="32">
        <v>-253.54</v>
      </c>
      <c r="E371" s="32">
        <v>2.1</v>
      </c>
      <c r="F371" s="32">
        <v>3.57</v>
      </c>
      <c r="G371" s="23" t="s">
        <v>280</v>
      </c>
    </row>
    <row r="372" spans="1:7" x14ac:dyDescent="0.3">
      <c r="A372" s="22"/>
      <c r="B372" s="31">
        <v>45</v>
      </c>
      <c r="C372" s="24">
        <v>6.8000000000000005E-2</v>
      </c>
      <c r="D372" s="32">
        <v>-253.55</v>
      </c>
      <c r="E372" s="32">
        <v>1.47</v>
      </c>
      <c r="F372" s="32">
        <v>3.7</v>
      </c>
      <c r="G372" s="23"/>
    </row>
    <row r="373" spans="1:7" x14ac:dyDescent="0.3">
      <c r="A373" s="22"/>
      <c r="B373" s="31" t="s">
        <v>61</v>
      </c>
      <c r="C373" s="24">
        <v>0</v>
      </c>
      <c r="D373" s="33">
        <v>-253.54</v>
      </c>
      <c r="E373" s="32">
        <v>2.1</v>
      </c>
      <c r="F373" s="32">
        <v>3.57</v>
      </c>
      <c r="G373" s="23"/>
    </row>
    <row r="374" spans="1:7" x14ac:dyDescent="0.3">
      <c r="A374" s="22"/>
      <c r="B374" s="31" t="s">
        <v>62</v>
      </c>
      <c r="C374" s="24">
        <v>6.8000000000000005E-2</v>
      </c>
      <c r="D374" s="33">
        <v>-253.55</v>
      </c>
      <c r="E374" s="32">
        <v>1.47</v>
      </c>
      <c r="F374" s="32">
        <v>3.7</v>
      </c>
      <c r="G374" s="23"/>
    </row>
    <row r="375" spans="1:7" x14ac:dyDescent="0.3">
      <c r="A375" s="22"/>
      <c r="B375" s="31" t="s">
        <v>65</v>
      </c>
      <c r="C375" s="24">
        <v>0</v>
      </c>
      <c r="D375" s="32">
        <v>-253.54</v>
      </c>
      <c r="E375" s="33">
        <v>2.1</v>
      </c>
      <c r="F375" s="32">
        <v>3.57</v>
      </c>
      <c r="G375" s="23"/>
    </row>
    <row r="376" spans="1:7" x14ac:dyDescent="0.3">
      <c r="A376" s="22"/>
      <c r="B376" s="31" t="s">
        <v>66</v>
      </c>
      <c r="C376" s="24">
        <v>6.8000000000000005E-2</v>
      </c>
      <c r="D376" s="32">
        <v>-253.55</v>
      </c>
      <c r="E376" s="33">
        <v>1.47</v>
      </c>
      <c r="F376" s="32">
        <v>3.7</v>
      </c>
      <c r="G376" s="23"/>
    </row>
    <row r="377" spans="1:7" x14ac:dyDescent="0.3">
      <c r="A377" s="22"/>
      <c r="B377" s="31" t="s">
        <v>67</v>
      </c>
      <c r="C377" s="24">
        <v>6.8000000000000005E-2</v>
      </c>
      <c r="D377" s="32">
        <v>-253.55</v>
      </c>
      <c r="E377" s="32">
        <v>1.47</v>
      </c>
      <c r="F377" s="33">
        <v>3.7</v>
      </c>
      <c r="G377" s="23"/>
    </row>
    <row r="378" spans="1:7" x14ac:dyDescent="0.3">
      <c r="A378" s="22"/>
      <c r="B378" s="31" t="s">
        <v>68</v>
      </c>
      <c r="C378" s="24">
        <v>0</v>
      </c>
      <c r="D378" s="32">
        <v>-253.54</v>
      </c>
      <c r="E378" s="32">
        <v>2.1</v>
      </c>
      <c r="F378" s="33">
        <v>3.57</v>
      </c>
      <c r="G378" s="23"/>
    </row>
    <row r="379" spans="1:7" x14ac:dyDescent="0.3">
      <c r="A379" s="22">
        <v>48</v>
      </c>
      <c r="B379" s="31">
        <v>45</v>
      </c>
      <c r="C379" s="24">
        <v>0</v>
      </c>
      <c r="D379" s="32">
        <v>-253.55</v>
      </c>
      <c r="E379" s="32">
        <v>1.94</v>
      </c>
      <c r="F379" s="32">
        <v>3.7</v>
      </c>
      <c r="G379" s="23" t="s">
        <v>280</v>
      </c>
    </row>
    <row r="380" spans="1:7" x14ac:dyDescent="0.3">
      <c r="A380" s="22"/>
      <c r="B380" s="31">
        <v>46</v>
      </c>
      <c r="C380" s="24">
        <v>6.8000000000000005E-2</v>
      </c>
      <c r="D380" s="32">
        <v>-253.55</v>
      </c>
      <c r="E380" s="32">
        <v>1.3</v>
      </c>
      <c r="F380" s="32">
        <v>3.81</v>
      </c>
      <c r="G380" s="23"/>
    </row>
    <row r="381" spans="1:7" x14ac:dyDescent="0.3">
      <c r="A381" s="22"/>
      <c r="B381" s="31" t="s">
        <v>61</v>
      </c>
      <c r="C381" s="24">
        <v>0</v>
      </c>
      <c r="D381" s="33">
        <v>-253.55</v>
      </c>
      <c r="E381" s="32">
        <v>1.94</v>
      </c>
      <c r="F381" s="32">
        <v>3.7</v>
      </c>
      <c r="G381" s="23"/>
    </row>
    <row r="382" spans="1:7" x14ac:dyDescent="0.3">
      <c r="A382" s="22"/>
      <c r="B382" s="31" t="s">
        <v>62</v>
      </c>
      <c r="C382" s="24">
        <v>6.8000000000000005E-2</v>
      </c>
      <c r="D382" s="33">
        <v>-253.55</v>
      </c>
      <c r="E382" s="32">
        <v>1.3</v>
      </c>
      <c r="F382" s="32">
        <v>3.81</v>
      </c>
      <c r="G382" s="23"/>
    </row>
    <row r="383" spans="1:7" x14ac:dyDescent="0.3">
      <c r="A383" s="22"/>
      <c r="B383" s="31" t="s">
        <v>65</v>
      </c>
      <c r="C383" s="24">
        <v>0</v>
      </c>
      <c r="D383" s="32">
        <v>-253.55</v>
      </c>
      <c r="E383" s="33">
        <v>1.94</v>
      </c>
      <c r="F383" s="32">
        <v>3.7</v>
      </c>
      <c r="G383" s="23"/>
    </row>
    <row r="384" spans="1:7" x14ac:dyDescent="0.3">
      <c r="A384" s="22"/>
      <c r="B384" s="31" t="s">
        <v>66</v>
      </c>
      <c r="C384" s="24">
        <v>6.8000000000000005E-2</v>
      </c>
      <c r="D384" s="32">
        <v>-253.55</v>
      </c>
      <c r="E384" s="33">
        <v>1.3</v>
      </c>
      <c r="F384" s="32">
        <v>3.81</v>
      </c>
      <c r="G384" s="23"/>
    </row>
    <row r="385" spans="1:7" x14ac:dyDescent="0.3">
      <c r="A385" s="22"/>
      <c r="B385" s="31" t="s">
        <v>67</v>
      </c>
      <c r="C385" s="24">
        <v>6.8000000000000005E-2</v>
      </c>
      <c r="D385" s="32">
        <v>-253.55</v>
      </c>
      <c r="E385" s="32">
        <v>1.3</v>
      </c>
      <c r="F385" s="33">
        <v>3.81</v>
      </c>
      <c r="G385" s="23"/>
    </row>
    <row r="386" spans="1:7" x14ac:dyDescent="0.3">
      <c r="A386" s="22"/>
      <c r="B386" s="31" t="s">
        <v>68</v>
      </c>
      <c r="C386" s="24">
        <v>0</v>
      </c>
      <c r="D386" s="32">
        <v>-253.55</v>
      </c>
      <c r="E386" s="32">
        <v>1.94</v>
      </c>
      <c r="F386" s="33">
        <v>3.7</v>
      </c>
      <c r="G386" s="23"/>
    </row>
    <row r="387" spans="1:7" x14ac:dyDescent="0.3">
      <c r="A387" s="22">
        <v>49</v>
      </c>
      <c r="B387" s="31">
        <v>46</v>
      </c>
      <c r="C387" s="24">
        <v>0</v>
      </c>
      <c r="D387" s="32">
        <v>-253.55</v>
      </c>
      <c r="E387" s="32">
        <v>1.78</v>
      </c>
      <c r="F387" s="32">
        <v>3.81</v>
      </c>
      <c r="G387" s="23" t="s">
        <v>280</v>
      </c>
    </row>
    <row r="388" spans="1:7" x14ac:dyDescent="0.3">
      <c r="A388" s="22"/>
      <c r="B388" s="31">
        <v>47</v>
      </c>
      <c r="C388" s="24">
        <v>6.8000000000000005E-2</v>
      </c>
      <c r="D388" s="32">
        <v>-253.55</v>
      </c>
      <c r="E388" s="32">
        <v>1.1399999999999999</v>
      </c>
      <c r="F388" s="32">
        <v>3.91</v>
      </c>
      <c r="G388" s="23"/>
    </row>
    <row r="389" spans="1:7" x14ac:dyDescent="0.3">
      <c r="A389" s="22"/>
      <c r="B389" s="31" t="s">
        <v>61</v>
      </c>
      <c r="C389" s="24">
        <v>0</v>
      </c>
      <c r="D389" s="33">
        <v>-253.55</v>
      </c>
      <c r="E389" s="32">
        <v>1.78</v>
      </c>
      <c r="F389" s="32">
        <v>3.81</v>
      </c>
      <c r="G389" s="23"/>
    </row>
    <row r="390" spans="1:7" x14ac:dyDescent="0.3">
      <c r="A390" s="22"/>
      <c r="B390" s="31" t="s">
        <v>62</v>
      </c>
      <c r="C390" s="24">
        <v>6.8000000000000005E-2</v>
      </c>
      <c r="D390" s="33">
        <v>-253.55</v>
      </c>
      <c r="E390" s="32">
        <v>1.1399999999999999</v>
      </c>
      <c r="F390" s="32">
        <v>3.91</v>
      </c>
      <c r="G390" s="23"/>
    </row>
    <row r="391" spans="1:7" x14ac:dyDescent="0.3">
      <c r="A391" s="22"/>
      <c r="B391" s="31" t="s">
        <v>65</v>
      </c>
      <c r="C391" s="24">
        <v>0</v>
      </c>
      <c r="D391" s="32">
        <v>-253.55</v>
      </c>
      <c r="E391" s="33">
        <v>1.78</v>
      </c>
      <c r="F391" s="32">
        <v>3.81</v>
      </c>
      <c r="G391" s="23"/>
    </row>
    <row r="392" spans="1:7" x14ac:dyDescent="0.3">
      <c r="A392" s="22"/>
      <c r="B392" s="31" t="s">
        <v>66</v>
      </c>
      <c r="C392" s="24">
        <v>6.8000000000000005E-2</v>
      </c>
      <c r="D392" s="32">
        <v>-253.55</v>
      </c>
      <c r="E392" s="33">
        <v>1.1399999999999999</v>
      </c>
      <c r="F392" s="32">
        <v>3.91</v>
      </c>
      <c r="G392" s="23"/>
    </row>
    <row r="393" spans="1:7" x14ac:dyDescent="0.3">
      <c r="A393" s="22"/>
      <c r="B393" s="31" t="s">
        <v>67</v>
      </c>
      <c r="C393" s="24">
        <v>6.8000000000000005E-2</v>
      </c>
      <c r="D393" s="32">
        <v>-253.55</v>
      </c>
      <c r="E393" s="32">
        <v>1.1399999999999999</v>
      </c>
      <c r="F393" s="33">
        <v>3.91</v>
      </c>
      <c r="G393" s="23"/>
    </row>
    <row r="394" spans="1:7" x14ac:dyDescent="0.3">
      <c r="A394" s="22"/>
      <c r="B394" s="31" t="s">
        <v>68</v>
      </c>
      <c r="C394" s="24">
        <v>0</v>
      </c>
      <c r="D394" s="32">
        <v>-253.55</v>
      </c>
      <c r="E394" s="32">
        <v>1.78</v>
      </c>
      <c r="F394" s="33">
        <v>3.81</v>
      </c>
      <c r="G394" s="23"/>
    </row>
    <row r="395" spans="1:7" x14ac:dyDescent="0.3">
      <c r="A395" s="22">
        <v>50</v>
      </c>
      <c r="B395" s="31">
        <v>47</v>
      </c>
      <c r="C395" s="24">
        <v>0</v>
      </c>
      <c r="D395" s="32">
        <v>-253.55</v>
      </c>
      <c r="E395" s="32">
        <v>1.62</v>
      </c>
      <c r="F395" s="32">
        <v>3.91</v>
      </c>
      <c r="G395" s="23" t="s">
        <v>280</v>
      </c>
    </row>
    <row r="396" spans="1:7" x14ac:dyDescent="0.3">
      <c r="A396" s="22"/>
      <c r="B396" s="31">
        <v>48</v>
      </c>
      <c r="C396" s="24">
        <v>6.8000000000000005E-2</v>
      </c>
      <c r="D396" s="32">
        <v>-253.55</v>
      </c>
      <c r="E396" s="32">
        <v>0.99</v>
      </c>
      <c r="F396" s="32">
        <v>3.99</v>
      </c>
      <c r="G396" s="23"/>
    </row>
    <row r="397" spans="1:7" x14ac:dyDescent="0.3">
      <c r="A397" s="22"/>
      <c r="B397" s="31" t="s">
        <v>61</v>
      </c>
      <c r="C397" s="24">
        <v>0</v>
      </c>
      <c r="D397" s="33">
        <v>-253.55</v>
      </c>
      <c r="E397" s="32">
        <v>1.62</v>
      </c>
      <c r="F397" s="32">
        <v>3.91</v>
      </c>
      <c r="G397" s="23"/>
    </row>
    <row r="398" spans="1:7" x14ac:dyDescent="0.3">
      <c r="A398" s="22"/>
      <c r="B398" s="31" t="s">
        <v>62</v>
      </c>
      <c r="C398" s="24">
        <v>6.8000000000000005E-2</v>
      </c>
      <c r="D398" s="33">
        <v>-253.55</v>
      </c>
      <c r="E398" s="32">
        <v>0.99</v>
      </c>
      <c r="F398" s="32">
        <v>3.99</v>
      </c>
      <c r="G398" s="23"/>
    </row>
    <row r="399" spans="1:7" x14ac:dyDescent="0.3">
      <c r="A399" s="22"/>
      <c r="B399" s="31" t="s">
        <v>65</v>
      </c>
      <c r="C399" s="24">
        <v>0</v>
      </c>
      <c r="D399" s="32">
        <v>-253.55</v>
      </c>
      <c r="E399" s="33">
        <v>1.62</v>
      </c>
      <c r="F399" s="32">
        <v>3.91</v>
      </c>
      <c r="G399" s="23"/>
    </row>
    <row r="400" spans="1:7" x14ac:dyDescent="0.3">
      <c r="A400" s="22"/>
      <c r="B400" s="31" t="s">
        <v>66</v>
      </c>
      <c r="C400" s="24">
        <v>6.8000000000000005E-2</v>
      </c>
      <c r="D400" s="32">
        <v>-253.55</v>
      </c>
      <c r="E400" s="33">
        <v>0.99</v>
      </c>
      <c r="F400" s="32">
        <v>3.99</v>
      </c>
      <c r="G400" s="23"/>
    </row>
    <row r="401" spans="1:7" x14ac:dyDescent="0.3">
      <c r="A401" s="22"/>
      <c r="B401" s="31" t="s">
        <v>67</v>
      </c>
      <c r="C401" s="24">
        <v>6.8000000000000005E-2</v>
      </c>
      <c r="D401" s="32">
        <v>-253.55</v>
      </c>
      <c r="E401" s="32">
        <v>0.99</v>
      </c>
      <c r="F401" s="33">
        <v>3.99</v>
      </c>
      <c r="G401" s="23"/>
    </row>
    <row r="402" spans="1:7" x14ac:dyDescent="0.3">
      <c r="A402" s="22"/>
      <c r="B402" s="31" t="s">
        <v>68</v>
      </c>
      <c r="C402" s="24">
        <v>0</v>
      </c>
      <c r="D402" s="32">
        <v>-253.55</v>
      </c>
      <c r="E402" s="32">
        <v>1.62</v>
      </c>
      <c r="F402" s="33">
        <v>3.91</v>
      </c>
      <c r="G402" s="23"/>
    </row>
    <row r="403" spans="1:7" x14ac:dyDescent="0.3">
      <c r="A403" s="22">
        <v>51</v>
      </c>
      <c r="B403" s="31">
        <v>48</v>
      </c>
      <c r="C403" s="24">
        <v>0</v>
      </c>
      <c r="D403" s="32">
        <v>-253.55</v>
      </c>
      <c r="E403" s="32">
        <v>1.47</v>
      </c>
      <c r="F403" s="32">
        <v>3.99</v>
      </c>
      <c r="G403" s="23" t="s">
        <v>280</v>
      </c>
    </row>
    <row r="404" spans="1:7" x14ac:dyDescent="0.3">
      <c r="A404" s="22"/>
      <c r="B404" s="31">
        <v>49</v>
      </c>
      <c r="C404" s="24">
        <v>6.8000000000000005E-2</v>
      </c>
      <c r="D404" s="32">
        <v>-253.55</v>
      </c>
      <c r="E404" s="32">
        <v>0.83</v>
      </c>
      <c r="F404" s="32">
        <v>4.07</v>
      </c>
      <c r="G404" s="23"/>
    </row>
    <row r="405" spans="1:7" x14ac:dyDescent="0.3">
      <c r="A405" s="22"/>
      <c r="B405" s="31" t="s">
        <v>61</v>
      </c>
      <c r="C405" s="24">
        <v>0</v>
      </c>
      <c r="D405" s="33">
        <v>-253.55</v>
      </c>
      <c r="E405" s="32">
        <v>1.47</v>
      </c>
      <c r="F405" s="32">
        <v>3.99</v>
      </c>
      <c r="G405" s="23"/>
    </row>
    <row r="406" spans="1:7" x14ac:dyDescent="0.3">
      <c r="A406" s="22"/>
      <c r="B406" s="31" t="s">
        <v>62</v>
      </c>
      <c r="C406" s="24">
        <v>6.8000000000000005E-2</v>
      </c>
      <c r="D406" s="33">
        <v>-253.55</v>
      </c>
      <c r="E406" s="32">
        <v>0.83</v>
      </c>
      <c r="F406" s="32">
        <v>4.07</v>
      </c>
      <c r="G406" s="23"/>
    </row>
    <row r="407" spans="1:7" x14ac:dyDescent="0.3">
      <c r="A407" s="22"/>
      <c r="B407" s="31" t="s">
        <v>65</v>
      </c>
      <c r="C407" s="24">
        <v>0</v>
      </c>
      <c r="D407" s="32">
        <v>-253.55</v>
      </c>
      <c r="E407" s="33">
        <v>1.47</v>
      </c>
      <c r="F407" s="32">
        <v>3.99</v>
      </c>
      <c r="G407" s="23"/>
    </row>
    <row r="408" spans="1:7" x14ac:dyDescent="0.3">
      <c r="A408" s="22"/>
      <c r="B408" s="31" t="s">
        <v>66</v>
      </c>
      <c r="C408" s="24">
        <v>6.8000000000000005E-2</v>
      </c>
      <c r="D408" s="32">
        <v>-253.55</v>
      </c>
      <c r="E408" s="33">
        <v>0.83</v>
      </c>
      <c r="F408" s="32">
        <v>4.07</v>
      </c>
      <c r="G408" s="23"/>
    </row>
    <row r="409" spans="1:7" x14ac:dyDescent="0.3">
      <c r="A409" s="22"/>
      <c r="B409" s="31" t="s">
        <v>67</v>
      </c>
      <c r="C409" s="24">
        <v>6.8000000000000005E-2</v>
      </c>
      <c r="D409" s="32">
        <v>-253.55</v>
      </c>
      <c r="E409" s="32">
        <v>0.83</v>
      </c>
      <c r="F409" s="33">
        <v>4.07</v>
      </c>
      <c r="G409" s="23"/>
    </row>
    <row r="410" spans="1:7" x14ac:dyDescent="0.3">
      <c r="A410" s="22"/>
      <c r="B410" s="31" t="s">
        <v>68</v>
      </c>
      <c r="C410" s="24">
        <v>0</v>
      </c>
      <c r="D410" s="32">
        <v>-253.55</v>
      </c>
      <c r="E410" s="32">
        <v>1.47</v>
      </c>
      <c r="F410" s="33">
        <v>3.99</v>
      </c>
      <c r="G410" s="23"/>
    </row>
    <row r="411" spans="1:7" x14ac:dyDescent="0.3">
      <c r="A411" s="22">
        <v>52</v>
      </c>
      <c r="B411" s="31">
        <v>49</v>
      </c>
      <c r="C411" s="24">
        <v>0</v>
      </c>
      <c r="D411" s="32">
        <v>-253.55</v>
      </c>
      <c r="E411" s="32">
        <v>1.31</v>
      </c>
      <c r="F411" s="32">
        <v>4.07</v>
      </c>
      <c r="G411" s="23" t="s">
        <v>280</v>
      </c>
    </row>
    <row r="412" spans="1:7" x14ac:dyDescent="0.3">
      <c r="A412" s="22"/>
      <c r="B412" s="31">
        <v>50</v>
      </c>
      <c r="C412" s="24">
        <v>6.8000000000000005E-2</v>
      </c>
      <c r="D412" s="32">
        <v>-253.55</v>
      </c>
      <c r="E412" s="32">
        <v>0.67</v>
      </c>
      <c r="F412" s="32">
        <v>4.1399999999999997</v>
      </c>
      <c r="G412" s="23"/>
    </row>
    <row r="413" spans="1:7" x14ac:dyDescent="0.3">
      <c r="A413" s="22"/>
      <c r="B413" s="31" t="s">
        <v>61</v>
      </c>
      <c r="C413" s="24">
        <v>0</v>
      </c>
      <c r="D413" s="33">
        <v>-253.55</v>
      </c>
      <c r="E413" s="32">
        <v>1.31</v>
      </c>
      <c r="F413" s="32">
        <v>4.07</v>
      </c>
      <c r="G413" s="23"/>
    </row>
    <row r="414" spans="1:7" x14ac:dyDescent="0.3">
      <c r="A414" s="22"/>
      <c r="B414" s="31" t="s">
        <v>62</v>
      </c>
      <c r="C414" s="24">
        <v>6.8000000000000005E-2</v>
      </c>
      <c r="D414" s="33">
        <v>-253.55</v>
      </c>
      <c r="E414" s="32">
        <v>0.67</v>
      </c>
      <c r="F414" s="32">
        <v>4.1399999999999997</v>
      </c>
      <c r="G414" s="23"/>
    </row>
    <row r="415" spans="1:7" x14ac:dyDescent="0.3">
      <c r="A415" s="22"/>
      <c r="B415" s="31" t="s">
        <v>65</v>
      </c>
      <c r="C415" s="24">
        <v>0</v>
      </c>
      <c r="D415" s="32">
        <v>-253.55</v>
      </c>
      <c r="E415" s="33">
        <v>1.31</v>
      </c>
      <c r="F415" s="32">
        <v>4.07</v>
      </c>
      <c r="G415" s="23"/>
    </row>
    <row r="416" spans="1:7" x14ac:dyDescent="0.3">
      <c r="A416" s="22"/>
      <c r="B416" s="31" t="s">
        <v>66</v>
      </c>
      <c r="C416" s="24">
        <v>6.8000000000000005E-2</v>
      </c>
      <c r="D416" s="32">
        <v>-253.55</v>
      </c>
      <c r="E416" s="33">
        <v>0.67</v>
      </c>
      <c r="F416" s="32">
        <v>4.1399999999999997</v>
      </c>
      <c r="G416" s="23"/>
    </row>
    <row r="417" spans="1:7" x14ac:dyDescent="0.3">
      <c r="A417" s="22"/>
      <c r="B417" s="31" t="s">
        <v>67</v>
      </c>
      <c r="C417" s="24">
        <v>6.8000000000000005E-2</v>
      </c>
      <c r="D417" s="32">
        <v>-253.55</v>
      </c>
      <c r="E417" s="32">
        <v>0.67</v>
      </c>
      <c r="F417" s="33">
        <v>4.1399999999999997</v>
      </c>
      <c r="G417" s="23"/>
    </row>
    <row r="418" spans="1:7" x14ac:dyDescent="0.3">
      <c r="A418" s="22"/>
      <c r="B418" s="31" t="s">
        <v>68</v>
      </c>
      <c r="C418" s="24">
        <v>0</v>
      </c>
      <c r="D418" s="32">
        <v>-253.55</v>
      </c>
      <c r="E418" s="32">
        <v>1.31</v>
      </c>
      <c r="F418" s="33">
        <v>4.07</v>
      </c>
      <c r="G418" s="23"/>
    </row>
    <row r="419" spans="1:7" x14ac:dyDescent="0.3">
      <c r="A419" s="22">
        <v>53</v>
      </c>
      <c r="B419" s="31">
        <v>50</v>
      </c>
      <c r="C419" s="24">
        <v>0</v>
      </c>
      <c r="D419" s="32">
        <v>-253.55</v>
      </c>
      <c r="E419" s="32">
        <v>1.1599999999999999</v>
      </c>
      <c r="F419" s="32">
        <v>4.1399999999999997</v>
      </c>
      <c r="G419" s="23" t="s">
        <v>280</v>
      </c>
    </row>
    <row r="420" spans="1:7" x14ac:dyDescent="0.3">
      <c r="A420" s="22"/>
      <c r="B420" s="31">
        <v>51</v>
      </c>
      <c r="C420" s="24">
        <v>6.8000000000000005E-2</v>
      </c>
      <c r="D420" s="32">
        <v>-253.55</v>
      </c>
      <c r="E420" s="32">
        <v>0.52</v>
      </c>
      <c r="F420" s="32">
        <v>4.2</v>
      </c>
      <c r="G420" s="23"/>
    </row>
    <row r="421" spans="1:7" x14ac:dyDescent="0.3">
      <c r="A421" s="22"/>
      <c r="B421" s="31" t="s">
        <v>61</v>
      </c>
      <c r="C421" s="24">
        <v>0</v>
      </c>
      <c r="D421" s="33">
        <v>-253.55</v>
      </c>
      <c r="E421" s="32">
        <v>1.1599999999999999</v>
      </c>
      <c r="F421" s="32">
        <v>4.1399999999999997</v>
      </c>
      <c r="G421" s="23"/>
    </row>
    <row r="422" spans="1:7" x14ac:dyDescent="0.3">
      <c r="A422" s="22"/>
      <c r="B422" s="31" t="s">
        <v>62</v>
      </c>
      <c r="C422" s="24">
        <v>6.8000000000000005E-2</v>
      </c>
      <c r="D422" s="33">
        <v>-253.55</v>
      </c>
      <c r="E422" s="32">
        <v>0.52</v>
      </c>
      <c r="F422" s="32">
        <v>4.2</v>
      </c>
      <c r="G422" s="23"/>
    </row>
    <row r="423" spans="1:7" x14ac:dyDescent="0.3">
      <c r="A423" s="22"/>
      <c r="B423" s="31" t="s">
        <v>65</v>
      </c>
      <c r="C423" s="24">
        <v>0</v>
      </c>
      <c r="D423" s="32">
        <v>-253.55</v>
      </c>
      <c r="E423" s="33">
        <v>1.1599999999999999</v>
      </c>
      <c r="F423" s="32">
        <v>4.1399999999999997</v>
      </c>
      <c r="G423" s="23"/>
    </row>
    <row r="424" spans="1:7" x14ac:dyDescent="0.3">
      <c r="A424" s="22"/>
      <c r="B424" s="31" t="s">
        <v>66</v>
      </c>
      <c r="C424" s="24">
        <v>6.8000000000000005E-2</v>
      </c>
      <c r="D424" s="32">
        <v>-253.55</v>
      </c>
      <c r="E424" s="33">
        <v>0.52</v>
      </c>
      <c r="F424" s="32">
        <v>4.2</v>
      </c>
      <c r="G424" s="23"/>
    </row>
    <row r="425" spans="1:7" x14ac:dyDescent="0.3">
      <c r="A425" s="22"/>
      <c r="B425" s="31" t="s">
        <v>67</v>
      </c>
      <c r="C425" s="24">
        <v>6.8000000000000005E-2</v>
      </c>
      <c r="D425" s="32">
        <v>-253.55</v>
      </c>
      <c r="E425" s="32">
        <v>0.52</v>
      </c>
      <c r="F425" s="33">
        <v>4.2</v>
      </c>
      <c r="G425" s="23"/>
    </row>
    <row r="426" spans="1:7" x14ac:dyDescent="0.3">
      <c r="A426" s="22"/>
      <c r="B426" s="31" t="s">
        <v>68</v>
      </c>
      <c r="C426" s="24">
        <v>0</v>
      </c>
      <c r="D426" s="32">
        <v>-253.55</v>
      </c>
      <c r="E426" s="32">
        <v>1.1599999999999999</v>
      </c>
      <c r="F426" s="33">
        <v>4.1399999999999997</v>
      </c>
      <c r="G426" s="23"/>
    </row>
    <row r="427" spans="1:7" x14ac:dyDescent="0.3">
      <c r="A427" s="22">
        <v>54</v>
      </c>
      <c r="B427" s="31">
        <v>51</v>
      </c>
      <c r="C427" s="24">
        <v>0</v>
      </c>
      <c r="D427" s="32">
        <v>-253.55</v>
      </c>
      <c r="E427" s="32">
        <v>1.01</v>
      </c>
      <c r="F427" s="32">
        <v>4.2</v>
      </c>
      <c r="G427" s="23" t="s">
        <v>280</v>
      </c>
    </row>
    <row r="428" spans="1:7" x14ac:dyDescent="0.3">
      <c r="A428" s="22"/>
      <c r="B428" s="31">
        <v>52</v>
      </c>
      <c r="C428" s="24">
        <v>6.9000000000000006E-2</v>
      </c>
      <c r="D428" s="32">
        <v>-253.55</v>
      </c>
      <c r="E428" s="32">
        <v>0.37</v>
      </c>
      <c r="F428" s="32">
        <v>4.24</v>
      </c>
      <c r="G428" s="23"/>
    </row>
    <row r="429" spans="1:7" x14ac:dyDescent="0.3">
      <c r="A429" s="22"/>
      <c r="B429" s="31" t="s">
        <v>61</v>
      </c>
      <c r="C429" s="24">
        <v>0</v>
      </c>
      <c r="D429" s="33">
        <v>-253.55</v>
      </c>
      <c r="E429" s="32">
        <v>1.01</v>
      </c>
      <c r="F429" s="32">
        <v>4.2</v>
      </c>
      <c r="G429" s="23"/>
    </row>
    <row r="430" spans="1:7" x14ac:dyDescent="0.3">
      <c r="A430" s="22"/>
      <c r="B430" s="31" t="s">
        <v>62</v>
      </c>
      <c r="C430" s="24">
        <v>6.9000000000000006E-2</v>
      </c>
      <c r="D430" s="33">
        <v>-253.55</v>
      </c>
      <c r="E430" s="32">
        <v>0.37</v>
      </c>
      <c r="F430" s="32">
        <v>4.24</v>
      </c>
      <c r="G430" s="23"/>
    </row>
    <row r="431" spans="1:7" x14ac:dyDescent="0.3">
      <c r="A431" s="22"/>
      <c r="B431" s="31" t="s">
        <v>65</v>
      </c>
      <c r="C431" s="24">
        <v>0</v>
      </c>
      <c r="D431" s="32">
        <v>-253.55</v>
      </c>
      <c r="E431" s="33">
        <v>1.01</v>
      </c>
      <c r="F431" s="32">
        <v>4.2</v>
      </c>
      <c r="G431" s="23"/>
    </row>
    <row r="432" spans="1:7" x14ac:dyDescent="0.3">
      <c r="A432" s="22"/>
      <c r="B432" s="31" t="s">
        <v>66</v>
      </c>
      <c r="C432" s="24">
        <v>6.9000000000000006E-2</v>
      </c>
      <c r="D432" s="32">
        <v>-253.55</v>
      </c>
      <c r="E432" s="33">
        <v>0.37</v>
      </c>
      <c r="F432" s="32">
        <v>4.24</v>
      </c>
      <c r="G432" s="23"/>
    </row>
    <row r="433" spans="1:7" x14ac:dyDescent="0.3">
      <c r="A433" s="22"/>
      <c r="B433" s="31" t="s">
        <v>67</v>
      </c>
      <c r="C433" s="24">
        <v>6.9000000000000006E-2</v>
      </c>
      <c r="D433" s="32">
        <v>-253.55</v>
      </c>
      <c r="E433" s="32">
        <v>0.37</v>
      </c>
      <c r="F433" s="33">
        <v>4.24</v>
      </c>
      <c r="G433" s="23"/>
    </row>
    <row r="434" spans="1:7" x14ac:dyDescent="0.3">
      <c r="A434" s="22"/>
      <c r="B434" s="31" t="s">
        <v>68</v>
      </c>
      <c r="C434" s="24">
        <v>0</v>
      </c>
      <c r="D434" s="32">
        <v>-253.55</v>
      </c>
      <c r="E434" s="32">
        <v>1.01</v>
      </c>
      <c r="F434" s="33">
        <v>4.2</v>
      </c>
      <c r="G434" s="23"/>
    </row>
    <row r="435" spans="1:7" x14ac:dyDescent="0.3">
      <c r="A435" s="22">
        <v>55</v>
      </c>
      <c r="B435" s="31">
        <v>52</v>
      </c>
      <c r="C435" s="24">
        <v>0</v>
      </c>
      <c r="D435" s="32">
        <v>-253.55</v>
      </c>
      <c r="E435" s="32">
        <v>0.86</v>
      </c>
      <c r="F435" s="32">
        <v>4.24</v>
      </c>
      <c r="G435" s="23" t="s">
        <v>280</v>
      </c>
    </row>
    <row r="436" spans="1:7" x14ac:dyDescent="0.3">
      <c r="A436" s="22"/>
      <c r="B436" s="31">
        <v>53</v>
      </c>
      <c r="C436" s="24">
        <v>6.8000000000000005E-2</v>
      </c>
      <c r="D436" s="32">
        <v>-253.56</v>
      </c>
      <c r="E436" s="32">
        <v>0.21</v>
      </c>
      <c r="F436" s="32">
        <v>4.28</v>
      </c>
      <c r="G436" s="23"/>
    </row>
    <row r="437" spans="1:7" x14ac:dyDescent="0.3">
      <c r="A437" s="22"/>
      <c r="B437" s="31" t="s">
        <v>61</v>
      </c>
      <c r="C437" s="24">
        <v>0</v>
      </c>
      <c r="D437" s="33">
        <v>-253.55</v>
      </c>
      <c r="E437" s="32">
        <v>0.86</v>
      </c>
      <c r="F437" s="32">
        <v>4.24</v>
      </c>
      <c r="G437" s="23"/>
    </row>
    <row r="438" spans="1:7" x14ac:dyDescent="0.3">
      <c r="A438" s="22"/>
      <c r="B438" s="31" t="s">
        <v>62</v>
      </c>
      <c r="C438" s="24">
        <v>6.8000000000000005E-2</v>
      </c>
      <c r="D438" s="33">
        <v>-253.56</v>
      </c>
      <c r="E438" s="32">
        <v>0.21</v>
      </c>
      <c r="F438" s="32">
        <v>4.28</v>
      </c>
      <c r="G438" s="23"/>
    </row>
    <row r="439" spans="1:7" x14ac:dyDescent="0.3">
      <c r="A439" s="22"/>
      <c r="B439" s="31" t="s">
        <v>65</v>
      </c>
      <c r="C439" s="24">
        <v>0</v>
      </c>
      <c r="D439" s="32">
        <v>-253.55</v>
      </c>
      <c r="E439" s="33">
        <v>0.86</v>
      </c>
      <c r="F439" s="32">
        <v>4.24</v>
      </c>
      <c r="G439" s="23"/>
    </row>
    <row r="440" spans="1:7" x14ac:dyDescent="0.3">
      <c r="A440" s="22"/>
      <c r="B440" s="31" t="s">
        <v>66</v>
      </c>
      <c r="C440" s="24">
        <v>6.8000000000000005E-2</v>
      </c>
      <c r="D440" s="32">
        <v>-253.56</v>
      </c>
      <c r="E440" s="33">
        <v>0.21</v>
      </c>
      <c r="F440" s="32">
        <v>4.28</v>
      </c>
      <c r="G440" s="23"/>
    </row>
    <row r="441" spans="1:7" x14ac:dyDescent="0.3">
      <c r="A441" s="22"/>
      <c r="B441" s="31" t="s">
        <v>67</v>
      </c>
      <c r="C441" s="24">
        <v>6.8000000000000005E-2</v>
      </c>
      <c r="D441" s="32">
        <v>-253.56</v>
      </c>
      <c r="E441" s="32">
        <v>0.21</v>
      </c>
      <c r="F441" s="33">
        <v>4.28</v>
      </c>
      <c r="G441" s="23"/>
    </row>
    <row r="442" spans="1:7" x14ac:dyDescent="0.3">
      <c r="A442" s="22"/>
      <c r="B442" s="31" t="s">
        <v>68</v>
      </c>
      <c r="C442" s="24">
        <v>0</v>
      </c>
      <c r="D442" s="32">
        <v>-253.55</v>
      </c>
      <c r="E442" s="32">
        <v>0.86</v>
      </c>
      <c r="F442" s="33">
        <v>4.24</v>
      </c>
      <c r="G442" s="23"/>
    </row>
    <row r="443" spans="1:7" x14ac:dyDescent="0.3">
      <c r="A443" s="22">
        <v>56</v>
      </c>
      <c r="B443" s="31">
        <v>53</v>
      </c>
      <c r="C443" s="24">
        <v>0</v>
      </c>
      <c r="D443" s="32">
        <v>-253.56</v>
      </c>
      <c r="E443" s="32">
        <v>0.7</v>
      </c>
      <c r="F443" s="32">
        <v>4.28</v>
      </c>
      <c r="G443" s="23" t="s">
        <v>280</v>
      </c>
    </row>
    <row r="444" spans="1:7" x14ac:dyDescent="0.3">
      <c r="A444" s="22"/>
      <c r="B444" s="31">
        <v>54</v>
      </c>
      <c r="C444" s="24">
        <v>6.8000000000000005E-2</v>
      </c>
      <c r="D444" s="32">
        <v>-253.56</v>
      </c>
      <c r="E444" s="32">
        <v>0.06</v>
      </c>
      <c r="F444" s="32">
        <v>4.3099999999999996</v>
      </c>
      <c r="G444" s="23"/>
    </row>
    <row r="445" spans="1:7" x14ac:dyDescent="0.3">
      <c r="A445" s="22"/>
      <c r="B445" s="31" t="s">
        <v>61</v>
      </c>
      <c r="C445" s="24">
        <v>0</v>
      </c>
      <c r="D445" s="33">
        <v>-253.56</v>
      </c>
      <c r="E445" s="32">
        <v>0.7</v>
      </c>
      <c r="F445" s="32">
        <v>4.28</v>
      </c>
      <c r="G445" s="23"/>
    </row>
    <row r="446" spans="1:7" x14ac:dyDescent="0.3">
      <c r="A446" s="22"/>
      <c r="B446" s="31" t="s">
        <v>62</v>
      </c>
      <c r="C446" s="24">
        <v>6.8000000000000005E-2</v>
      </c>
      <c r="D446" s="33">
        <v>-253.56</v>
      </c>
      <c r="E446" s="32">
        <v>0.06</v>
      </c>
      <c r="F446" s="32">
        <v>4.3099999999999996</v>
      </c>
      <c r="G446" s="23"/>
    </row>
    <row r="447" spans="1:7" x14ac:dyDescent="0.3">
      <c r="A447" s="22"/>
      <c r="B447" s="31" t="s">
        <v>65</v>
      </c>
      <c r="C447" s="24">
        <v>0</v>
      </c>
      <c r="D447" s="32">
        <v>-253.56</v>
      </c>
      <c r="E447" s="33">
        <v>0.7</v>
      </c>
      <c r="F447" s="32">
        <v>4.28</v>
      </c>
      <c r="G447" s="23"/>
    </row>
    <row r="448" spans="1:7" x14ac:dyDescent="0.3">
      <c r="A448" s="22"/>
      <c r="B448" s="31" t="s">
        <v>66</v>
      </c>
      <c r="C448" s="24">
        <v>6.8000000000000005E-2</v>
      </c>
      <c r="D448" s="32">
        <v>-253.56</v>
      </c>
      <c r="E448" s="33">
        <v>0.06</v>
      </c>
      <c r="F448" s="32">
        <v>4.3099999999999996</v>
      </c>
      <c r="G448" s="23"/>
    </row>
    <row r="449" spans="1:7" x14ac:dyDescent="0.3">
      <c r="A449" s="22"/>
      <c r="B449" s="31" t="s">
        <v>67</v>
      </c>
      <c r="C449" s="24">
        <v>6.8000000000000005E-2</v>
      </c>
      <c r="D449" s="32">
        <v>-253.56</v>
      </c>
      <c r="E449" s="32">
        <v>0.06</v>
      </c>
      <c r="F449" s="33">
        <v>4.3099999999999996</v>
      </c>
      <c r="G449" s="23"/>
    </row>
    <row r="450" spans="1:7" x14ac:dyDescent="0.3">
      <c r="A450" s="22"/>
      <c r="B450" s="31" t="s">
        <v>68</v>
      </c>
      <c r="C450" s="24">
        <v>0</v>
      </c>
      <c r="D450" s="32">
        <v>-253.56</v>
      </c>
      <c r="E450" s="32">
        <v>0.7</v>
      </c>
      <c r="F450" s="33">
        <v>4.28</v>
      </c>
      <c r="G450" s="23"/>
    </row>
    <row r="451" spans="1:7" x14ac:dyDescent="0.3">
      <c r="A451" s="22">
        <v>57</v>
      </c>
      <c r="B451" s="31">
        <v>54</v>
      </c>
      <c r="C451" s="24">
        <v>0</v>
      </c>
      <c r="D451" s="32">
        <v>-253.56</v>
      </c>
      <c r="E451" s="32">
        <v>0.55000000000000004</v>
      </c>
      <c r="F451" s="32">
        <v>4.3099999999999996</v>
      </c>
      <c r="G451" s="23" t="s">
        <v>280</v>
      </c>
    </row>
    <row r="452" spans="1:7" x14ac:dyDescent="0.3">
      <c r="A452" s="22"/>
      <c r="B452" s="31">
        <v>55</v>
      </c>
      <c r="C452" s="24">
        <v>6.8000000000000005E-2</v>
      </c>
      <c r="D452" s="32">
        <v>-253.56</v>
      </c>
      <c r="E452" s="32">
        <v>-0.09</v>
      </c>
      <c r="F452" s="32">
        <v>4.32</v>
      </c>
      <c r="G452" s="23"/>
    </row>
    <row r="453" spans="1:7" x14ac:dyDescent="0.3">
      <c r="A453" s="22"/>
      <c r="B453" s="31" t="s">
        <v>61</v>
      </c>
      <c r="C453" s="24">
        <v>0</v>
      </c>
      <c r="D453" s="33">
        <v>-253.56</v>
      </c>
      <c r="E453" s="32">
        <v>0.55000000000000004</v>
      </c>
      <c r="F453" s="32">
        <v>4.3099999999999996</v>
      </c>
      <c r="G453" s="23"/>
    </row>
    <row r="454" spans="1:7" x14ac:dyDescent="0.3">
      <c r="A454" s="22"/>
      <c r="B454" s="31" t="s">
        <v>62</v>
      </c>
      <c r="C454" s="24">
        <v>6.8000000000000005E-2</v>
      </c>
      <c r="D454" s="33">
        <v>-253.56</v>
      </c>
      <c r="E454" s="32">
        <v>-0.09</v>
      </c>
      <c r="F454" s="32">
        <v>4.32</v>
      </c>
      <c r="G454" s="23"/>
    </row>
    <row r="455" spans="1:7" x14ac:dyDescent="0.3">
      <c r="A455" s="22"/>
      <c r="B455" s="31" t="s">
        <v>65</v>
      </c>
      <c r="C455" s="24">
        <v>0</v>
      </c>
      <c r="D455" s="32">
        <v>-253.56</v>
      </c>
      <c r="E455" s="33">
        <v>0.55000000000000004</v>
      </c>
      <c r="F455" s="32">
        <v>4.3099999999999996</v>
      </c>
      <c r="G455" s="23"/>
    </row>
    <row r="456" spans="1:7" x14ac:dyDescent="0.3">
      <c r="A456" s="22"/>
      <c r="B456" s="31" t="s">
        <v>66</v>
      </c>
      <c r="C456" s="24">
        <v>6.8000000000000005E-2</v>
      </c>
      <c r="D456" s="32">
        <v>-253.56</v>
      </c>
      <c r="E456" s="33">
        <v>-0.09</v>
      </c>
      <c r="F456" s="32">
        <v>4.32</v>
      </c>
      <c r="G456" s="23"/>
    </row>
    <row r="457" spans="1:7" x14ac:dyDescent="0.3">
      <c r="A457" s="22"/>
      <c r="B457" s="31" t="s">
        <v>67</v>
      </c>
      <c r="C457" s="24">
        <v>6.0999999999999999E-2</v>
      </c>
      <c r="D457" s="32">
        <v>-253.56</v>
      </c>
      <c r="E457" s="32">
        <v>-0.03</v>
      </c>
      <c r="F457" s="33">
        <v>4.32</v>
      </c>
      <c r="G457" s="23"/>
    </row>
    <row r="458" spans="1:7" x14ac:dyDescent="0.3">
      <c r="A458" s="22"/>
      <c r="B458" s="31" t="s">
        <v>68</v>
      </c>
      <c r="C458" s="24">
        <v>0</v>
      </c>
      <c r="D458" s="32">
        <v>-253.56</v>
      </c>
      <c r="E458" s="32">
        <v>0.55000000000000004</v>
      </c>
      <c r="F458" s="33">
        <v>4.3099999999999996</v>
      </c>
      <c r="G458" s="23"/>
    </row>
    <row r="459" spans="1:7" x14ac:dyDescent="0.3">
      <c r="A459" s="22">
        <v>58</v>
      </c>
      <c r="B459" s="31">
        <v>55</v>
      </c>
      <c r="C459" s="24">
        <v>0</v>
      </c>
      <c r="D459" s="32">
        <v>-253.56</v>
      </c>
      <c r="E459" s="32">
        <v>0.4</v>
      </c>
      <c r="F459" s="32">
        <v>4.32</v>
      </c>
      <c r="G459" s="23" t="s">
        <v>280</v>
      </c>
    </row>
    <row r="460" spans="1:7" x14ac:dyDescent="0.3">
      <c r="A460" s="22"/>
      <c r="B460" s="31">
        <v>56</v>
      </c>
      <c r="C460" s="24">
        <v>6.8000000000000005E-2</v>
      </c>
      <c r="D460" s="32">
        <v>-253.56</v>
      </c>
      <c r="E460" s="32">
        <v>-0.25</v>
      </c>
      <c r="F460" s="32">
        <v>4.33</v>
      </c>
      <c r="G460" s="23"/>
    </row>
    <row r="461" spans="1:7" x14ac:dyDescent="0.3">
      <c r="A461" s="22"/>
      <c r="B461" s="31" t="s">
        <v>61</v>
      </c>
      <c r="C461" s="24">
        <v>0</v>
      </c>
      <c r="D461" s="33">
        <v>-253.56</v>
      </c>
      <c r="E461" s="32">
        <v>0.4</v>
      </c>
      <c r="F461" s="32">
        <v>4.32</v>
      </c>
      <c r="G461" s="23"/>
    </row>
    <row r="462" spans="1:7" x14ac:dyDescent="0.3">
      <c r="A462" s="22"/>
      <c r="B462" s="31" t="s">
        <v>62</v>
      </c>
      <c r="C462" s="24">
        <v>4.8000000000000001E-2</v>
      </c>
      <c r="D462" s="33">
        <v>-253.56</v>
      </c>
      <c r="E462" s="32">
        <v>-0.05</v>
      </c>
      <c r="F462" s="32">
        <v>4.33</v>
      </c>
      <c r="G462" s="23"/>
    </row>
    <row r="463" spans="1:7" x14ac:dyDescent="0.3">
      <c r="A463" s="22"/>
      <c r="B463" s="31" t="s">
        <v>65</v>
      </c>
      <c r="C463" s="24">
        <v>0</v>
      </c>
      <c r="D463" s="32">
        <v>-253.56</v>
      </c>
      <c r="E463" s="33">
        <v>0.4</v>
      </c>
      <c r="F463" s="32">
        <v>4.32</v>
      </c>
      <c r="G463" s="23"/>
    </row>
    <row r="464" spans="1:7" x14ac:dyDescent="0.3">
      <c r="A464" s="22"/>
      <c r="B464" s="31" t="s">
        <v>66</v>
      </c>
      <c r="C464" s="24">
        <v>6.8000000000000005E-2</v>
      </c>
      <c r="D464" s="32">
        <v>-253.56</v>
      </c>
      <c r="E464" s="33">
        <v>-0.25</v>
      </c>
      <c r="F464" s="32">
        <v>4.33</v>
      </c>
      <c r="G464" s="23"/>
    </row>
    <row r="465" spans="1:7" x14ac:dyDescent="0.3">
      <c r="A465" s="22"/>
      <c r="B465" s="31" t="s">
        <v>67</v>
      </c>
      <c r="C465" s="24">
        <v>4.1000000000000002E-2</v>
      </c>
      <c r="D465" s="32">
        <v>-253.56</v>
      </c>
      <c r="E465" s="32">
        <v>0.01</v>
      </c>
      <c r="F465" s="33">
        <v>4.33</v>
      </c>
      <c r="G465" s="23"/>
    </row>
    <row r="466" spans="1:7" x14ac:dyDescent="0.3">
      <c r="A466" s="22"/>
      <c r="B466" s="31" t="s">
        <v>68</v>
      </c>
      <c r="C466" s="24">
        <v>0</v>
      </c>
      <c r="D466" s="32">
        <v>-253.56</v>
      </c>
      <c r="E466" s="32">
        <v>0.4</v>
      </c>
      <c r="F466" s="33">
        <v>4.32</v>
      </c>
      <c r="G466" s="23"/>
    </row>
    <row r="467" spans="1:7" x14ac:dyDescent="0.3">
      <c r="A467" s="22">
        <v>59</v>
      </c>
      <c r="B467" s="31">
        <v>56</v>
      </c>
      <c r="C467" s="24">
        <v>0</v>
      </c>
      <c r="D467" s="32">
        <v>-253.56</v>
      </c>
      <c r="E467" s="32">
        <v>0.25</v>
      </c>
      <c r="F467" s="32">
        <v>4.33</v>
      </c>
      <c r="G467" s="23" t="s">
        <v>280</v>
      </c>
    </row>
    <row r="468" spans="1:7" x14ac:dyDescent="0.3">
      <c r="A468" s="22"/>
      <c r="B468" s="31">
        <v>57</v>
      </c>
      <c r="C468" s="24">
        <v>6.8000000000000005E-2</v>
      </c>
      <c r="D468" s="32">
        <v>-253.56</v>
      </c>
      <c r="E468" s="32">
        <v>-0.4</v>
      </c>
      <c r="F468" s="32">
        <v>4.32</v>
      </c>
      <c r="G468" s="23"/>
    </row>
    <row r="469" spans="1:7" x14ac:dyDescent="0.3">
      <c r="A469" s="22"/>
      <c r="B469" s="31" t="s">
        <v>61</v>
      </c>
      <c r="C469" s="24">
        <v>6.8000000000000005E-2</v>
      </c>
      <c r="D469" s="33">
        <v>-253.56</v>
      </c>
      <c r="E469" s="32">
        <v>-0.4</v>
      </c>
      <c r="F469" s="32">
        <v>4.32</v>
      </c>
      <c r="G469" s="23"/>
    </row>
    <row r="470" spans="1:7" x14ac:dyDescent="0.3">
      <c r="A470" s="22"/>
      <c r="B470" s="31" t="s">
        <v>62</v>
      </c>
      <c r="C470" s="24">
        <v>7.0000000000000001E-3</v>
      </c>
      <c r="D470" s="33">
        <v>-253.56</v>
      </c>
      <c r="E470" s="32">
        <v>0.18</v>
      </c>
      <c r="F470" s="32">
        <v>4.33</v>
      </c>
      <c r="G470" s="23"/>
    </row>
    <row r="471" spans="1:7" x14ac:dyDescent="0.3">
      <c r="A471" s="22"/>
      <c r="B471" s="31" t="s">
        <v>65</v>
      </c>
      <c r="C471" s="24">
        <v>0</v>
      </c>
      <c r="D471" s="32">
        <v>-253.56</v>
      </c>
      <c r="E471" s="33">
        <v>0.25</v>
      </c>
      <c r="F471" s="32">
        <v>4.33</v>
      </c>
      <c r="G471" s="23"/>
    </row>
    <row r="472" spans="1:7" x14ac:dyDescent="0.3">
      <c r="A472" s="22"/>
      <c r="B472" s="31" t="s">
        <v>66</v>
      </c>
      <c r="C472" s="24">
        <v>6.8000000000000005E-2</v>
      </c>
      <c r="D472" s="32">
        <v>-253.56</v>
      </c>
      <c r="E472" s="33">
        <v>-0.4</v>
      </c>
      <c r="F472" s="32">
        <v>4.32</v>
      </c>
      <c r="G472" s="23"/>
    </row>
    <row r="473" spans="1:7" x14ac:dyDescent="0.3">
      <c r="A473" s="22"/>
      <c r="B473" s="31" t="s">
        <v>67</v>
      </c>
      <c r="C473" s="24">
        <v>2.7E-2</v>
      </c>
      <c r="D473" s="32">
        <v>-253.56</v>
      </c>
      <c r="E473" s="32">
        <v>-0.01</v>
      </c>
      <c r="F473" s="33">
        <v>4.33</v>
      </c>
      <c r="G473" s="23"/>
    </row>
    <row r="474" spans="1:7" x14ac:dyDescent="0.3">
      <c r="A474" s="22"/>
      <c r="B474" s="31" t="s">
        <v>68</v>
      </c>
      <c r="C474" s="24">
        <v>6.8000000000000005E-2</v>
      </c>
      <c r="D474" s="32">
        <v>-253.56</v>
      </c>
      <c r="E474" s="32">
        <v>-0.4</v>
      </c>
      <c r="F474" s="33">
        <v>4.32</v>
      </c>
      <c r="G474" s="23"/>
    </row>
    <row r="475" spans="1:7" x14ac:dyDescent="0.3">
      <c r="A475" s="22">
        <v>60</v>
      </c>
      <c r="B475" s="31">
        <v>57</v>
      </c>
      <c r="C475" s="24">
        <v>0</v>
      </c>
      <c r="D475" s="32">
        <v>-253.56</v>
      </c>
      <c r="E475" s="32">
        <v>0.09</v>
      </c>
      <c r="F475" s="32">
        <v>4.32</v>
      </c>
      <c r="G475" s="23" t="s">
        <v>280</v>
      </c>
    </row>
    <row r="476" spans="1:7" x14ac:dyDescent="0.3">
      <c r="A476" s="22"/>
      <c r="B476" s="31">
        <v>58</v>
      </c>
      <c r="C476" s="24">
        <v>6.8000000000000005E-2</v>
      </c>
      <c r="D476" s="32">
        <v>-253.56</v>
      </c>
      <c r="E476" s="32">
        <v>-0.55000000000000004</v>
      </c>
      <c r="F476" s="32">
        <v>4.3099999999999996</v>
      </c>
      <c r="G476" s="23"/>
    </row>
    <row r="477" spans="1:7" x14ac:dyDescent="0.3">
      <c r="A477" s="22"/>
      <c r="B477" s="31" t="s">
        <v>61</v>
      </c>
      <c r="C477" s="24">
        <v>6.8000000000000005E-2</v>
      </c>
      <c r="D477" s="33">
        <v>-253.56</v>
      </c>
      <c r="E477" s="32">
        <v>-0.55000000000000004</v>
      </c>
      <c r="F477" s="32">
        <v>4.3099999999999996</v>
      </c>
      <c r="G477" s="23"/>
    </row>
    <row r="478" spans="1:7" x14ac:dyDescent="0.3">
      <c r="A478" s="22"/>
      <c r="B478" s="31" t="s">
        <v>62</v>
      </c>
      <c r="C478" s="24">
        <v>0</v>
      </c>
      <c r="D478" s="33">
        <v>-253.56</v>
      </c>
      <c r="E478" s="32">
        <v>0.09</v>
      </c>
      <c r="F478" s="32">
        <v>4.32</v>
      </c>
      <c r="G478" s="23"/>
    </row>
    <row r="479" spans="1:7" x14ac:dyDescent="0.3">
      <c r="A479" s="22"/>
      <c r="B479" s="31" t="s">
        <v>65</v>
      </c>
      <c r="C479" s="24">
        <v>0</v>
      </c>
      <c r="D479" s="32">
        <v>-253.56</v>
      </c>
      <c r="E479" s="33">
        <v>0.09</v>
      </c>
      <c r="F479" s="32">
        <v>4.32</v>
      </c>
      <c r="G479" s="23"/>
    </row>
    <row r="480" spans="1:7" x14ac:dyDescent="0.3">
      <c r="A480" s="22"/>
      <c r="B480" s="31" t="s">
        <v>66</v>
      </c>
      <c r="C480" s="24">
        <v>6.8000000000000005E-2</v>
      </c>
      <c r="D480" s="32">
        <v>-253.56</v>
      </c>
      <c r="E480" s="33">
        <v>-0.55000000000000004</v>
      </c>
      <c r="F480" s="32">
        <v>4.3099999999999996</v>
      </c>
      <c r="G480" s="23"/>
    </row>
    <row r="481" spans="1:7" x14ac:dyDescent="0.3">
      <c r="A481" s="22"/>
      <c r="B481" s="31" t="s">
        <v>67</v>
      </c>
      <c r="C481" s="24">
        <v>7.0000000000000001E-3</v>
      </c>
      <c r="D481" s="32">
        <v>-253.56</v>
      </c>
      <c r="E481" s="32">
        <v>0.03</v>
      </c>
      <c r="F481" s="33">
        <v>4.32</v>
      </c>
      <c r="G481" s="23"/>
    </row>
    <row r="482" spans="1:7" x14ac:dyDescent="0.3">
      <c r="A482" s="22"/>
      <c r="B482" s="31" t="s">
        <v>68</v>
      </c>
      <c r="C482" s="24">
        <v>6.8000000000000005E-2</v>
      </c>
      <c r="D482" s="32">
        <v>-253.56</v>
      </c>
      <c r="E482" s="32">
        <v>-0.55000000000000004</v>
      </c>
      <c r="F482" s="33">
        <v>4.3099999999999996</v>
      </c>
      <c r="G482" s="23"/>
    </row>
    <row r="483" spans="1:7" x14ac:dyDescent="0.3">
      <c r="A483" s="22">
        <v>61</v>
      </c>
      <c r="B483" s="31">
        <v>58</v>
      </c>
      <c r="C483" s="24">
        <v>0</v>
      </c>
      <c r="D483" s="32">
        <v>-253.56</v>
      </c>
      <c r="E483" s="32">
        <v>-0.06</v>
      </c>
      <c r="F483" s="32">
        <v>4.3099999999999996</v>
      </c>
      <c r="G483" s="23" t="s">
        <v>280</v>
      </c>
    </row>
    <row r="484" spans="1:7" x14ac:dyDescent="0.3">
      <c r="A484" s="22"/>
      <c r="B484" s="31">
        <v>59</v>
      </c>
      <c r="C484" s="24">
        <v>6.8000000000000005E-2</v>
      </c>
      <c r="D484" s="32">
        <v>-253.56</v>
      </c>
      <c r="E484" s="32">
        <v>-0.7</v>
      </c>
      <c r="F484" s="32">
        <v>4.28</v>
      </c>
      <c r="G484" s="23"/>
    </row>
    <row r="485" spans="1:7" x14ac:dyDescent="0.3">
      <c r="A485" s="22"/>
      <c r="B485" s="31" t="s">
        <v>61</v>
      </c>
      <c r="C485" s="24">
        <v>6.8000000000000005E-2</v>
      </c>
      <c r="D485" s="33">
        <v>-253.56</v>
      </c>
      <c r="E485" s="32">
        <v>-0.7</v>
      </c>
      <c r="F485" s="32">
        <v>4.28</v>
      </c>
      <c r="G485" s="23"/>
    </row>
    <row r="486" spans="1:7" x14ac:dyDescent="0.3">
      <c r="A486" s="22"/>
      <c r="B486" s="31" t="s">
        <v>62</v>
      </c>
      <c r="C486" s="24">
        <v>0</v>
      </c>
      <c r="D486" s="33">
        <v>-253.56</v>
      </c>
      <c r="E486" s="32">
        <v>-0.06</v>
      </c>
      <c r="F486" s="32">
        <v>4.3099999999999996</v>
      </c>
      <c r="G486" s="23"/>
    </row>
    <row r="487" spans="1:7" x14ac:dyDescent="0.3">
      <c r="A487" s="22"/>
      <c r="B487" s="31" t="s">
        <v>65</v>
      </c>
      <c r="C487" s="24">
        <v>0</v>
      </c>
      <c r="D487" s="32">
        <v>-253.56</v>
      </c>
      <c r="E487" s="33">
        <v>-0.06</v>
      </c>
      <c r="F487" s="32">
        <v>4.3099999999999996</v>
      </c>
      <c r="G487" s="23"/>
    </row>
    <row r="488" spans="1:7" x14ac:dyDescent="0.3">
      <c r="A488" s="22"/>
      <c r="B488" s="31" t="s">
        <v>66</v>
      </c>
      <c r="C488" s="24">
        <v>6.8000000000000005E-2</v>
      </c>
      <c r="D488" s="32">
        <v>-253.56</v>
      </c>
      <c r="E488" s="33">
        <v>-0.7</v>
      </c>
      <c r="F488" s="32">
        <v>4.28</v>
      </c>
      <c r="G488" s="23"/>
    </row>
    <row r="489" spans="1:7" x14ac:dyDescent="0.3">
      <c r="A489" s="22"/>
      <c r="B489" s="31" t="s">
        <v>67</v>
      </c>
      <c r="C489" s="24">
        <v>0</v>
      </c>
      <c r="D489" s="32">
        <v>-253.56</v>
      </c>
      <c r="E489" s="32">
        <v>-0.06</v>
      </c>
      <c r="F489" s="33">
        <v>4.3099999999999996</v>
      </c>
      <c r="G489" s="23"/>
    </row>
    <row r="490" spans="1:7" x14ac:dyDescent="0.3">
      <c r="A490" s="22"/>
      <c r="B490" s="31" t="s">
        <v>68</v>
      </c>
      <c r="C490" s="24">
        <v>6.8000000000000005E-2</v>
      </c>
      <c r="D490" s="32">
        <v>-253.56</v>
      </c>
      <c r="E490" s="32">
        <v>-0.7</v>
      </c>
      <c r="F490" s="33">
        <v>4.28</v>
      </c>
      <c r="G490" s="23"/>
    </row>
    <row r="491" spans="1:7" x14ac:dyDescent="0.3">
      <c r="A491" s="22">
        <v>62</v>
      </c>
      <c r="B491" s="31">
        <v>59</v>
      </c>
      <c r="C491" s="24">
        <v>0</v>
      </c>
      <c r="D491" s="32">
        <v>-253.56</v>
      </c>
      <c r="E491" s="32">
        <v>-0.21</v>
      </c>
      <c r="F491" s="32">
        <v>4.28</v>
      </c>
      <c r="G491" s="23" t="s">
        <v>280</v>
      </c>
    </row>
    <row r="492" spans="1:7" x14ac:dyDescent="0.3">
      <c r="A492" s="22"/>
      <c r="B492" s="31">
        <v>60</v>
      </c>
      <c r="C492" s="24">
        <v>6.8000000000000005E-2</v>
      </c>
      <c r="D492" s="32">
        <v>-253.55</v>
      </c>
      <c r="E492" s="32">
        <v>-0.86</v>
      </c>
      <c r="F492" s="32">
        <v>4.24</v>
      </c>
      <c r="G492" s="23"/>
    </row>
    <row r="493" spans="1:7" x14ac:dyDescent="0.3">
      <c r="A493" s="22"/>
      <c r="B493" s="31" t="s">
        <v>61</v>
      </c>
      <c r="C493" s="24">
        <v>6.8000000000000005E-2</v>
      </c>
      <c r="D493" s="33">
        <v>-253.55</v>
      </c>
      <c r="E493" s="32">
        <v>-0.86</v>
      </c>
      <c r="F493" s="32">
        <v>4.24</v>
      </c>
      <c r="G493" s="23"/>
    </row>
    <row r="494" spans="1:7" x14ac:dyDescent="0.3">
      <c r="A494" s="22"/>
      <c r="B494" s="31" t="s">
        <v>62</v>
      </c>
      <c r="C494" s="24">
        <v>0</v>
      </c>
      <c r="D494" s="33">
        <v>-253.56</v>
      </c>
      <c r="E494" s="32">
        <v>-0.21</v>
      </c>
      <c r="F494" s="32">
        <v>4.28</v>
      </c>
      <c r="G494" s="23"/>
    </row>
    <row r="495" spans="1:7" x14ac:dyDescent="0.3">
      <c r="A495" s="22"/>
      <c r="B495" s="31" t="s">
        <v>65</v>
      </c>
      <c r="C495" s="24">
        <v>0</v>
      </c>
      <c r="D495" s="32">
        <v>-253.56</v>
      </c>
      <c r="E495" s="33">
        <v>-0.21</v>
      </c>
      <c r="F495" s="32">
        <v>4.28</v>
      </c>
      <c r="G495" s="23"/>
    </row>
    <row r="496" spans="1:7" x14ac:dyDescent="0.3">
      <c r="A496" s="22"/>
      <c r="B496" s="31" t="s">
        <v>66</v>
      </c>
      <c r="C496" s="24">
        <v>6.8000000000000005E-2</v>
      </c>
      <c r="D496" s="32">
        <v>-253.55</v>
      </c>
      <c r="E496" s="33">
        <v>-0.86</v>
      </c>
      <c r="F496" s="32">
        <v>4.24</v>
      </c>
      <c r="G496" s="23"/>
    </row>
    <row r="497" spans="1:7" x14ac:dyDescent="0.3">
      <c r="A497" s="22"/>
      <c r="B497" s="31" t="s">
        <v>67</v>
      </c>
      <c r="C497" s="24">
        <v>0</v>
      </c>
      <c r="D497" s="32">
        <v>-253.56</v>
      </c>
      <c r="E497" s="32">
        <v>-0.21</v>
      </c>
      <c r="F497" s="33">
        <v>4.28</v>
      </c>
      <c r="G497" s="23"/>
    </row>
    <row r="498" spans="1:7" x14ac:dyDescent="0.3">
      <c r="A498" s="22"/>
      <c r="B498" s="31" t="s">
        <v>68</v>
      </c>
      <c r="C498" s="24">
        <v>6.8000000000000005E-2</v>
      </c>
      <c r="D498" s="32">
        <v>-253.55</v>
      </c>
      <c r="E498" s="32">
        <v>-0.86</v>
      </c>
      <c r="F498" s="33">
        <v>4.24</v>
      </c>
      <c r="G498" s="23"/>
    </row>
    <row r="499" spans="1:7" x14ac:dyDescent="0.3">
      <c r="A499" s="22">
        <v>63</v>
      </c>
      <c r="B499" s="31">
        <v>60</v>
      </c>
      <c r="C499" s="24">
        <v>0</v>
      </c>
      <c r="D499" s="32">
        <v>-253.55</v>
      </c>
      <c r="E499" s="32">
        <v>-0.37</v>
      </c>
      <c r="F499" s="32">
        <v>4.24</v>
      </c>
      <c r="G499" s="23" t="s">
        <v>280</v>
      </c>
    </row>
    <row r="500" spans="1:7" x14ac:dyDescent="0.3">
      <c r="A500" s="22"/>
      <c r="B500" s="31">
        <v>61</v>
      </c>
      <c r="C500" s="24">
        <v>6.8000000000000005E-2</v>
      </c>
      <c r="D500" s="32">
        <v>-253.55</v>
      </c>
      <c r="E500" s="32">
        <v>-1.01</v>
      </c>
      <c r="F500" s="32">
        <v>4.2</v>
      </c>
      <c r="G500" s="23"/>
    </row>
    <row r="501" spans="1:7" x14ac:dyDescent="0.3">
      <c r="A501" s="22"/>
      <c r="B501" s="31" t="s">
        <v>61</v>
      </c>
      <c r="C501" s="24">
        <v>6.8000000000000005E-2</v>
      </c>
      <c r="D501" s="33">
        <v>-253.55</v>
      </c>
      <c r="E501" s="32">
        <v>-1.01</v>
      </c>
      <c r="F501" s="32">
        <v>4.2</v>
      </c>
      <c r="G501" s="23"/>
    </row>
    <row r="502" spans="1:7" x14ac:dyDescent="0.3">
      <c r="A502" s="22"/>
      <c r="B502" s="31" t="s">
        <v>62</v>
      </c>
      <c r="C502" s="24">
        <v>0</v>
      </c>
      <c r="D502" s="33">
        <v>-253.55</v>
      </c>
      <c r="E502" s="32">
        <v>-0.37</v>
      </c>
      <c r="F502" s="32">
        <v>4.24</v>
      </c>
      <c r="G502" s="23"/>
    </row>
    <row r="503" spans="1:7" x14ac:dyDescent="0.3">
      <c r="A503" s="22"/>
      <c r="B503" s="31" t="s">
        <v>65</v>
      </c>
      <c r="C503" s="24">
        <v>0</v>
      </c>
      <c r="D503" s="32">
        <v>-253.55</v>
      </c>
      <c r="E503" s="33">
        <v>-0.37</v>
      </c>
      <c r="F503" s="32">
        <v>4.24</v>
      </c>
      <c r="G503" s="23"/>
    </row>
    <row r="504" spans="1:7" x14ac:dyDescent="0.3">
      <c r="A504" s="22"/>
      <c r="B504" s="31" t="s">
        <v>66</v>
      </c>
      <c r="C504" s="24">
        <v>6.8000000000000005E-2</v>
      </c>
      <c r="D504" s="32">
        <v>-253.55</v>
      </c>
      <c r="E504" s="33">
        <v>-1.01</v>
      </c>
      <c r="F504" s="32">
        <v>4.2</v>
      </c>
      <c r="G504" s="23"/>
    </row>
    <row r="505" spans="1:7" x14ac:dyDescent="0.3">
      <c r="A505" s="22"/>
      <c r="B505" s="31" t="s">
        <v>67</v>
      </c>
      <c r="C505" s="24">
        <v>0</v>
      </c>
      <c r="D505" s="32">
        <v>-253.55</v>
      </c>
      <c r="E505" s="32">
        <v>-0.37</v>
      </c>
      <c r="F505" s="33">
        <v>4.24</v>
      </c>
      <c r="G505" s="23"/>
    </row>
    <row r="506" spans="1:7" x14ac:dyDescent="0.3">
      <c r="A506" s="22"/>
      <c r="B506" s="31" t="s">
        <v>68</v>
      </c>
      <c r="C506" s="24">
        <v>6.8000000000000005E-2</v>
      </c>
      <c r="D506" s="32">
        <v>-253.55</v>
      </c>
      <c r="E506" s="32">
        <v>-1.01</v>
      </c>
      <c r="F506" s="33">
        <v>4.2</v>
      </c>
      <c r="G506" s="23"/>
    </row>
    <row r="507" spans="1:7" x14ac:dyDescent="0.3">
      <c r="A507" s="22">
        <v>64</v>
      </c>
      <c r="B507" s="31">
        <v>61</v>
      </c>
      <c r="C507" s="24">
        <v>0</v>
      </c>
      <c r="D507" s="32">
        <v>-253.55</v>
      </c>
      <c r="E507" s="32">
        <v>-0.52</v>
      </c>
      <c r="F507" s="32">
        <v>4.2</v>
      </c>
      <c r="G507" s="23" t="s">
        <v>280</v>
      </c>
    </row>
    <row r="508" spans="1:7" x14ac:dyDescent="0.3">
      <c r="A508" s="22"/>
      <c r="B508" s="31">
        <v>62</v>
      </c>
      <c r="C508" s="24">
        <v>6.8000000000000005E-2</v>
      </c>
      <c r="D508" s="32">
        <v>-253.55</v>
      </c>
      <c r="E508" s="32">
        <v>-1.1599999999999999</v>
      </c>
      <c r="F508" s="32">
        <v>4.1399999999999997</v>
      </c>
      <c r="G508" s="23"/>
    </row>
    <row r="509" spans="1:7" x14ac:dyDescent="0.3">
      <c r="A509" s="22"/>
      <c r="B509" s="31" t="s">
        <v>61</v>
      </c>
      <c r="C509" s="24">
        <v>6.8000000000000005E-2</v>
      </c>
      <c r="D509" s="33">
        <v>-253.55</v>
      </c>
      <c r="E509" s="32">
        <v>-1.1599999999999999</v>
      </c>
      <c r="F509" s="32">
        <v>4.1399999999999997</v>
      </c>
      <c r="G509" s="23"/>
    </row>
    <row r="510" spans="1:7" x14ac:dyDescent="0.3">
      <c r="A510" s="22"/>
      <c r="B510" s="31" t="s">
        <v>62</v>
      </c>
      <c r="C510" s="24">
        <v>0</v>
      </c>
      <c r="D510" s="33">
        <v>-253.55</v>
      </c>
      <c r="E510" s="32">
        <v>-0.52</v>
      </c>
      <c r="F510" s="32">
        <v>4.2</v>
      </c>
      <c r="G510" s="23"/>
    </row>
    <row r="511" spans="1:7" x14ac:dyDescent="0.3">
      <c r="A511" s="22"/>
      <c r="B511" s="31" t="s">
        <v>65</v>
      </c>
      <c r="C511" s="24">
        <v>0</v>
      </c>
      <c r="D511" s="32">
        <v>-253.55</v>
      </c>
      <c r="E511" s="33">
        <v>-0.52</v>
      </c>
      <c r="F511" s="32">
        <v>4.2</v>
      </c>
      <c r="G511" s="23"/>
    </row>
    <row r="512" spans="1:7" x14ac:dyDescent="0.3">
      <c r="A512" s="22"/>
      <c r="B512" s="31" t="s">
        <v>66</v>
      </c>
      <c r="C512" s="24">
        <v>6.8000000000000005E-2</v>
      </c>
      <c r="D512" s="32">
        <v>-253.55</v>
      </c>
      <c r="E512" s="33">
        <v>-1.1599999999999999</v>
      </c>
      <c r="F512" s="32">
        <v>4.1399999999999997</v>
      </c>
      <c r="G512" s="23"/>
    </row>
    <row r="513" spans="1:7" x14ac:dyDescent="0.3">
      <c r="A513" s="22"/>
      <c r="B513" s="31" t="s">
        <v>67</v>
      </c>
      <c r="C513" s="24">
        <v>0</v>
      </c>
      <c r="D513" s="32">
        <v>-253.55</v>
      </c>
      <c r="E513" s="32">
        <v>-0.52</v>
      </c>
      <c r="F513" s="33">
        <v>4.2</v>
      </c>
      <c r="G513" s="23"/>
    </row>
    <row r="514" spans="1:7" x14ac:dyDescent="0.3">
      <c r="A514" s="22"/>
      <c r="B514" s="31" t="s">
        <v>68</v>
      </c>
      <c r="C514" s="24">
        <v>6.8000000000000005E-2</v>
      </c>
      <c r="D514" s="32">
        <v>-253.55</v>
      </c>
      <c r="E514" s="32">
        <v>-1.1599999999999999</v>
      </c>
      <c r="F514" s="33">
        <v>4.1399999999999997</v>
      </c>
      <c r="G514" s="23"/>
    </row>
    <row r="515" spans="1:7" x14ac:dyDescent="0.3">
      <c r="A515" s="22">
        <v>65</v>
      </c>
      <c r="B515" s="31">
        <v>62</v>
      </c>
      <c r="C515" s="24">
        <v>0</v>
      </c>
      <c r="D515" s="32">
        <v>-253.55</v>
      </c>
      <c r="E515" s="32">
        <v>-0.67</v>
      </c>
      <c r="F515" s="32">
        <v>4.1399999999999997</v>
      </c>
      <c r="G515" s="23" t="s">
        <v>280</v>
      </c>
    </row>
    <row r="516" spans="1:7" x14ac:dyDescent="0.3">
      <c r="A516" s="22"/>
      <c r="B516" s="31">
        <v>63</v>
      </c>
      <c r="C516" s="24">
        <v>6.8000000000000005E-2</v>
      </c>
      <c r="D516" s="32">
        <v>-253.55</v>
      </c>
      <c r="E516" s="32">
        <v>-1.31</v>
      </c>
      <c r="F516" s="32">
        <v>4.07</v>
      </c>
      <c r="G516" s="23"/>
    </row>
    <row r="517" spans="1:7" x14ac:dyDescent="0.3">
      <c r="A517" s="22"/>
      <c r="B517" s="31" t="s">
        <v>61</v>
      </c>
      <c r="C517" s="24">
        <v>6.8000000000000005E-2</v>
      </c>
      <c r="D517" s="33">
        <v>-253.55</v>
      </c>
      <c r="E517" s="32">
        <v>-1.31</v>
      </c>
      <c r="F517" s="32">
        <v>4.07</v>
      </c>
      <c r="G517" s="23"/>
    </row>
    <row r="518" spans="1:7" x14ac:dyDescent="0.3">
      <c r="A518" s="22"/>
      <c r="B518" s="31" t="s">
        <v>62</v>
      </c>
      <c r="C518" s="24">
        <v>0</v>
      </c>
      <c r="D518" s="33">
        <v>-253.55</v>
      </c>
      <c r="E518" s="32">
        <v>-0.67</v>
      </c>
      <c r="F518" s="32">
        <v>4.1399999999999997</v>
      </c>
      <c r="G518" s="23"/>
    </row>
    <row r="519" spans="1:7" x14ac:dyDescent="0.3">
      <c r="A519" s="22"/>
      <c r="B519" s="31" t="s">
        <v>65</v>
      </c>
      <c r="C519" s="24">
        <v>0</v>
      </c>
      <c r="D519" s="32">
        <v>-253.55</v>
      </c>
      <c r="E519" s="33">
        <v>-0.67</v>
      </c>
      <c r="F519" s="32">
        <v>4.1399999999999997</v>
      </c>
      <c r="G519" s="23"/>
    </row>
    <row r="520" spans="1:7" x14ac:dyDescent="0.3">
      <c r="A520" s="22"/>
      <c r="B520" s="31" t="s">
        <v>66</v>
      </c>
      <c r="C520" s="24">
        <v>6.8000000000000005E-2</v>
      </c>
      <c r="D520" s="32">
        <v>-253.55</v>
      </c>
      <c r="E520" s="33">
        <v>-1.31</v>
      </c>
      <c r="F520" s="32">
        <v>4.07</v>
      </c>
      <c r="G520" s="23"/>
    </row>
    <row r="521" spans="1:7" x14ac:dyDescent="0.3">
      <c r="A521" s="22"/>
      <c r="B521" s="31" t="s">
        <v>67</v>
      </c>
      <c r="C521" s="24">
        <v>0</v>
      </c>
      <c r="D521" s="32">
        <v>-253.55</v>
      </c>
      <c r="E521" s="32">
        <v>-0.67</v>
      </c>
      <c r="F521" s="33">
        <v>4.1399999999999997</v>
      </c>
      <c r="G521" s="23"/>
    </row>
    <row r="522" spans="1:7" x14ac:dyDescent="0.3">
      <c r="A522" s="22"/>
      <c r="B522" s="31" t="s">
        <v>68</v>
      </c>
      <c r="C522" s="24">
        <v>6.8000000000000005E-2</v>
      </c>
      <c r="D522" s="32">
        <v>-253.55</v>
      </c>
      <c r="E522" s="32">
        <v>-1.31</v>
      </c>
      <c r="F522" s="33">
        <v>4.07</v>
      </c>
      <c r="G522" s="23"/>
    </row>
    <row r="523" spans="1:7" x14ac:dyDescent="0.3">
      <c r="A523" s="22">
        <v>66</v>
      </c>
      <c r="B523" s="31">
        <v>63</v>
      </c>
      <c r="C523" s="24">
        <v>0</v>
      </c>
      <c r="D523" s="32">
        <v>-253.55</v>
      </c>
      <c r="E523" s="32">
        <v>-0.83</v>
      </c>
      <c r="F523" s="32">
        <v>4.07</v>
      </c>
      <c r="G523" s="23" t="s">
        <v>280</v>
      </c>
    </row>
    <row r="524" spans="1:7" x14ac:dyDescent="0.3">
      <c r="A524" s="22"/>
      <c r="B524" s="31">
        <v>64</v>
      </c>
      <c r="C524" s="24">
        <v>6.8000000000000005E-2</v>
      </c>
      <c r="D524" s="32">
        <v>-253.55</v>
      </c>
      <c r="E524" s="32">
        <v>-1.47</v>
      </c>
      <c r="F524" s="32">
        <v>3.99</v>
      </c>
      <c r="G524" s="23"/>
    </row>
    <row r="525" spans="1:7" x14ac:dyDescent="0.3">
      <c r="A525" s="22"/>
      <c r="B525" s="31" t="s">
        <v>61</v>
      </c>
      <c r="C525" s="24">
        <v>6.8000000000000005E-2</v>
      </c>
      <c r="D525" s="33">
        <v>-253.55</v>
      </c>
      <c r="E525" s="32">
        <v>-1.47</v>
      </c>
      <c r="F525" s="32">
        <v>3.99</v>
      </c>
      <c r="G525" s="23"/>
    </row>
    <row r="526" spans="1:7" x14ac:dyDescent="0.3">
      <c r="A526" s="22"/>
      <c r="B526" s="31" t="s">
        <v>62</v>
      </c>
      <c r="C526" s="24">
        <v>0</v>
      </c>
      <c r="D526" s="33">
        <v>-253.55</v>
      </c>
      <c r="E526" s="32">
        <v>-0.83</v>
      </c>
      <c r="F526" s="32">
        <v>4.07</v>
      </c>
      <c r="G526" s="23"/>
    </row>
    <row r="527" spans="1:7" x14ac:dyDescent="0.3">
      <c r="A527" s="22"/>
      <c r="B527" s="31" t="s">
        <v>65</v>
      </c>
      <c r="C527" s="24">
        <v>0</v>
      </c>
      <c r="D527" s="32">
        <v>-253.55</v>
      </c>
      <c r="E527" s="33">
        <v>-0.83</v>
      </c>
      <c r="F527" s="32">
        <v>4.07</v>
      </c>
      <c r="G527" s="23"/>
    </row>
    <row r="528" spans="1:7" x14ac:dyDescent="0.3">
      <c r="A528" s="22"/>
      <c r="B528" s="31" t="s">
        <v>66</v>
      </c>
      <c r="C528" s="24">
        <v>6.8000000000000005E-2</v>
      </c>
      <c r="D528" s="32">
        <v>-253.55</v>
      </c>
      <c r="E528" s="33">
        <v>-1.47</v>
      </c>
      <c r="F528" s="32">
        <v>3.99</v>
      </c>
      <c r="G528" s="23"/>
    </row>
    <row r="529" spans="1:7" x14ac:dyDescent="0.3">
      <c r="A529" s="22"/>
      <c r="B529" s="31" t="s">
        <v>67</v>
      </c>
      <c r="C529" s="24">
        <v>0</v>
      </c>
      <c r="D529" s="32">
        <v>-253.55</v>
      </c>
      <c r="E529" s="32">
        <v>-0.83</v>
      </c>
      <c r="F529" s="33">
        <v>4.07</v>
      </c>
      <c r="G529" s="23"/>
    </row>
    <row r="530" spans="1:7" x14ac:dyDescent="0.3">
      <c r="A530" s="22"/>
      <c r="B530" s="31" t="s">
        <v>68</v>
      </c>
      <c r="C530" s="24">
        <v>6.8000000000000005E-2</v>
      </c>
      <c r="D530" s="32">
        <v>-253.55</v>
      </c>
      <c r="E530" s="32">
        <v>-1.47</v>
      </c>
      <c r="F530" s="33">
        <v>3.99</v>
      </c>
      <c r="G530" s="23"/>
    </row>
    <row r="531" spans="1:7" x14ac:dyDescent="0.3">
      <c r="A531" s="22">
        <v>67</v>
      </c>
      <c r="B531" s="31">
        <v>64</v>
      </c>
      <c r="C531" s="24">
        <v>0</v>
      </c>
      <c r="D531" s="32">
        <v>-253.55</v>
      </c>
      <c r="E531" s="32">
        <v>-0.98</v>
      </c>
      <c r="F531" s="32">
        <v>3.99</v>
      </c>
      <c r="G531" s="23" t="s">
        <v>280</v>
      </c>
    </row>
    <row r="532" spans="1:7" x14ac:dyDescent="0.3">
      <c r="A532" s="22"/>
      <c r="B532" s="31">
        <v>65</v>
      </c>
      <c r="C532" s="24">
        <v>6.8000000000000005E-2</v>
      </c>
      <c r="D532" s="32">
        <v>-253.55</v>
      </c>
      <c r="E532" s="32">
        <v>-1.62</v>
      </c>
      <c r="F532" s="32">
        <v>3.91</v>
      </c>
      <c r="G532" s="23"/>
    </row>
    <row r="533" spans="1:7" x14ac:dyDescent="0.3">
      <c r="A533" s="22"/>
      <c r="B533" s="31" t="s">
        <v>61</v>
      </c>
      <c r="C533" s="24">
        <v>6.8000000000000005E-2</v>
      </c>
      <c r="D533" s="33">
        <v>-253.55</v>
      </c>
      <c r="E533" s="32">
        <v>-1.62</v>
      </c>
      <c r="F533" s="32">
        <v>3.91</v>
      </c>
      <c r="G533" s="23"/>
    </row>
    <row r="534" spans="1:7" x14ac:dyDescent="0.3">
      <c r="A534" s="22"/>
      <c r="B534" s="31" t="s">
        <v>62</v>
      </c>
      <c r="C534" s="24">
        <v>0</v>
      </c>
      <c r="D534" s="33">
        <v>-253.55</v>
      </c>
      <c r="E534" s="32">
        <v>-0.98</v>
      </c>
      <c r="F534" s="32">
        <v>3.99</v>
      </c>
      <c r="G534" s="23"/>
    </row>
    <row r="535" spans="1:7" x14ac:dyDescent="0.3">
      <c r="A535" s="22"/>
      <c r="B535" s="31" t="s">
        <v>65</v>
      </c>
      <c r="C535" s="24">
        <v>0</v>
      </c>
      <c r="D535" s="32">
        <v>-253.55</v>
      </c>
      <c r="E535" s="33">
        <v>-0.98</v>
      </c>
      <c r="F535" s="32">
        <v>3.99</v>
      </c>
      <c r="G535" s="23"/>
    </row>
    <row r="536" spans="1:7" x14ac:dyDescent="0.3">
      <c r="A536" s="22"/>
      <c r="B536" s="31" t="s">
        <v>66</v>
      </c>
      <c r="C536" s="24">
        <v>6.8000000000000005E-2</v>
      </c>
      <c r="D536" s="32">
        <v>-253.55</v>
      </c>
      <c r="E536" s="33">
        <v>-1.62</v>
      </c>
      <c r="F536" s="32">
        <v>3.91</v>
      </c>
      <c r="G536" s="23"/>
    </row>
    <row r="537" spans="1:7" x14ac:dyDescent="0.3">
      <c r="A537" s="22"/>
      <c r="B537" s="31" t="s">
        <v>67</v>
      </c>
      <c r="C537" s="24">
        <v>0</v>
      </c>
      <c r="D537" s="32">
        <v>-253.55</v>
      </c>
      <c r="E537" s="32">
        <v>-0.98</v>
      </c>
      <c r="F537" s="33">
        <v>3.99</v>
      </c>
      <c r="G537" s="23"/>
    </row>
    <row r="538" spans="1:7" x14ac:dyDescent="0.3">
      <c r="A538" s="22"/>
      <c r="B538" s="31" t="s">
        <v>68</v>
      </c>
      <c r="C538" s="24">
        <v>6.8000000000000005E-2</v>
      </c>
      <c r="D538" s="32">
        <v>-253.55</v>
      </c>
      <c r="E538" s="32">
        <v>-1.62</v>
      </c>
      <c r="F538" s="33">
        <v>3.91</v>
      </c>
      <c r="G538" s="23"/>
    </row>
    <row r="539" spans="1:7" x14ac:dyDescent="0.3">
      <c r="A539" s="22">
        <v>68</v>
      </c>
      <c r="B539" s="31">
        <v>65</v>
      </c>
      <c r="C539" s="24">
        <v>0</v>
      </c>
      <c r="D539" s="32">
        <v>-253.55</v>
      </c>
      <c r="E539" s="32">
        <v>-1.1399999999999999</v>
      </c>
      <c r="F539" s="32">
        <v>3.91</v>
      </c>
      <c r="G539" s="23" t="s">
        <v>280</v>
      </c>
    </row>
    <row r="540" spans="1:7" x14ac:dyDescent="0.3">
      <c r="A540" s="22"/>
      <c r="B540" s="31">
        <v>66</v>
      </c>
      <c r="C540" s="24">
        <v>6.8000000000000005E-2</v>
      </c>
      <c r="D540" s="32">
        <v>-253.55</v>
      </c>
      <c r="E540" s="32">
        <v>-1.78</v>
      </c>
      <c r="F540" s="32">
        <v>3.81</v>
      </c>
      <c r="G540" s="23"/>
    </row>
    <row r="541" spans="1:7" x14ac:dyDescent="0.3">
      <c r="A541" s="22"/>
      <c r="B541" s="31" t="s">
        <v>61</v>
      </c>
      <c r="C541" s="24">
        <v>6.8000000000000005E-2</v>
      </c>
      <c r="D541" s="33">
        <v>-253.55</v>
      </c>
      <c r="E541" s="32">
        <v>-1.78</v>
      </c>
      <c r="F541" s="32">
        <v>3.81</v>
      </c>
      <c r="G541" s="23"/>
    </row>
    <row r="542" spans="1:7" x14ac:dyDescent="0.3">
      <c r="A542" s="22"/>
      <c r="B542" s="31" t="s">
        <v>62</v>
      </c>
      <c r="C542" s="24">
        <v>0</v>
      </c>
      <c r="D542" s="33">
        <v>-253.55</v>
      </c>
      <c r="E542" s="32">
        <v>-1.1399999999999999</v>
      </c>
      <c r="F542" s="32">
        <v>3.91</v>
      </c>
      <c r="G542" s="23"/>
    </row>
    <row r="543" spans="1:7" x14ac:dyDescent="0.3">
      <c r="A543" s="22"/>
      <c r="B543" s="31" t="s">
        <v>65</v>
      </c>
      <c r="C543" s="24">
        <v>0</v>
      </c>
      <c r="D543" s="32">
        <v>-253.55</v>
      </c>
      <c r="E543" s="33">
        <v>-1.1399999999999999</v>
      </c>
      <c r="F543" s="32">
        <v>3.91</v>
      </c>
      <c r="G543" s="23"/>
    </row>
    <row r="544" spans="1:7" x14ac:dyDescent="0.3">
      <c r="A544" s="22"/>
      <c r="B544" s="31" t="s">
        <v>66</v>
      </c>
      <c r="C544" s="24">
        <v>6.8000000000000005E-2</v>
      </c>
      <c r="D544" s="32">
        <v>-253.55</v>
      </c>
      <c r="E544" s="33">
        <v>-1.78</v>
      </c>
      <c r="F544" s="32">
        <v>3.81</v>
      </c>
      <c r="G544" s="23"/>
    </row>
    <row r="545" spans="1:7" x14ac:dyDescent="0.3">
      <c r="A545" s="22"/>
      <c r="B545" s="31" t="s">
        <v>67</v>
      </c>
      <c r="C545" s="24">
        <v>0</v>
      </c>
      <c r="D545" s="32">
        <v>-253.55</v>
      </c>
      <c r="E545" s="32">
        <v>-1.1399999999999999</v>
      </c>
      <c r="F545" s="33">
        <v>3.91</v>
      </c>
      <c r="G545" s="23"/>
    </row>
    <row r="546" spans="1:7" x14ac:dyDescent="0.3">
      <c r="A546" s="22"/>
      <c r="B546" s="31" t="s">
        <v>68</v>
      </c>
      <c r="C546" s="24">
        <v>6.8000000000000005E-2</v>
      </c>
      <c r="D546" s="32">
        <v>-253.55</v>
      </c>
      <c r="E546" s="32">
        <v>-1.78</v>
      </c>
      <c r="F546" s="33">
        <v>3.81</v>
      </c>
      <c r="G546" s="23"/>
    </row>
    <row r="547" spans="1:7" x14ac:dyDescent="0.3">
      <c r="A547" s="22">
        <v>69</v>
      </c>
      <c r="B547" s="31">
        <v>66</v>
      </c>
      <c r="C547" s="24">
        <v>0</v>
      </c>
      <c r="D547" s="32">
        <v>-253.55</v>
      </c>
      <c r="E547" s="32">
        <v>-1.3</v>
      </c>
      <c r="F547" s="32">
        <v>3.81</v>
      </c>
      <c r="G547" s="23" t="s">
        <v>280</v>
      </c>
    </row>
    <row r="548" spans="1:7" x14ac:dyDescent="0.3">
      <c r="A548" s="22"/>
      <c r="B548" s="31">
        <v>67</v>
      </c>
      <c r="C548" s="24">
        <v>6.8000000000000005E-2</v>
      </c>
      <c r="D548" s="32">
        <v>-253.55</v>
      </c>
      <c r="E548" s="32">
        <v>-1.93</v>
      </c>
      <c r="F548" s="32">
        <v>3.7</v>
      </c>
      <c r="G548" s="23"/>
    </row>
    <row r="549" spans="1:7" x14ac:dyDescent="0.3">
      <c r="A549" s="22"/>
      <c r="B549" s="31" t="s">
        <v>61</v>
      </c>
      <c r="C549" s="24">
        <v>6.8000000000000005E-2</v>
      </c>
      <c r="D549" s="33">
        <v>-253.55</v>
      </c>
      <c r="E549" s="32">
        <v>-1.93</v>
      </c>
      <c r="F549" s="32">
        <v>3.7</v>
      </c>
      <c r="G549" s="23"/>
    </row>
    <row r="550" spans="1:7" x14ac:dyDescent="0.3">
      <c r="A550" s="22"/>
      <c r="B550" s="31" t="s">
        <v>62</v>
      </c>
      <c r="C550" s="24">
        <v>0</v>
      </c>
      <c r="D550" s="33">
        <v>-253.55</v>
      </c>
      <c r="E550" s="32">
        <v>-1.3</v>
      </c>
      <c r="F550" s="32">
        <v>3.81</v>
      </c>
      <c r="G550" s="23"/>
    </row>
    <row r="551" spans="1:7" x14ac:dyDescent="0.3">
      <c r="A551" s="22"/>
      <c r="B551" s="31" t="s">
        <v>65</v>
      </c>
      <c r="C551" s="24">
        <v>0</v>
      </c>
      <c r="D551" s="32">
        <v>-253.55</v>
      </c>
      <c r="E551" s="33">
        <v>-1.3</v>
      </c>
      <c r="F551" s="32">
        <v>3.81</v>
      </c>
      <c r="G551" s="23"/>
    </row>
    <row r="552" spans="1:7" x14ac:dyDescent="0.3">
      <c r="A552" s="22"/>
      <c r="B552" s="31" t="s">
        <v>66</v>
      </c>
      <c r="C552" s="24">
        <v>6.8000000000000005E-2</v>
      </c>
      <c r="D552" s="32">
        <v>-253.55</v>
      </c>
      <c r="E552" s="33">
        <v>-1.93</v>
      </c>
      <c r="F552" s="32">
        <v>3.7</v>
      </c>
      <c r="G552" s="23"/>
    </row>
    <row r="553" spans="1:7" x14ac:dyDescent="0.3">
      <c r="A553" s="22"/>
      <c r="B553" s="31" t="s">
        <v>67</v>
      </c>
      <c r="C553" s="24">
        <v>0</v>
      </c>
      <c r="D553" s="32">
        <v>-253.55</v>
      </c>
      <c r="E553" s="32">
        <v>-1.3</v>
      </c>
      <c r="F553" s="33">
        <v>3.81</v>
      </c>
      <c r="G553" s="23"/>
    </row>
    <row r="554" spans="1:7" x14ac:dyDescent="0.3">
      <c r="A554" s="22"/>
      <c r="B554" s="31" t="s">
        <v>68</v>
      </c>
      <c r="C554" s="24">
        <v>6.8000000000000005E-2</v>
      </c>
      <c r="D554" s="32">
        <v>-253.55</v>
      </c>
      <c r="E554" s="32">
        <v>-1.93</v>
      </c>
      <c r="F554" s="33">
        <v>3.7</v>
      </c>
      <c r="G554" s="23"/>
    </row>
    <row r="555" spans="1:7" x14ac:dyDescent="0.3">
      <c r="A555" s="22">
        <v>70</v>
      </c>
      <c r="B555" s="31">
        <v>67</v>
      </c>
      <c r="C555" s="24">
        <v>0</v>
      </c>
      <c r="D555" s="32">
        <v>-253.55</v>
      </c>
      <c r="E555" s="32">
        <v>-1.47</v>
      </c>
      <c r="F555" s="32">
        <v>3.7</v>
      </c>
      <c r="G555" s="23" t="s">
        <v>280</v>
      </c>
    </row>
    <row r="556" spans="1:7" x14ac:dyDescent="0.3">
      <c r="A556" s="22"/>
      <c r="B556" s="31">
        <v>68</v>
      </c>
      <c r="C556" s="24">
        <v>6.8000000000000005E-2</v>
      </c>
      <c r="D556" s="32">
        <v>-253.54</v>
      </c>
      <c r="E556" s="32">
        <v>-2.1</v>
      </c>
      <c r="F556" s="32">
        <v>3.57</v>
      </c>
      <c r="G556" s="23"/>
    </row>
    <row r="557" spans="1:7" x14ac:dyDescent="0.3">
      <c r="A557" s="22"/>
      <c r="B557" s="31" t="s">
        <v>61</v>
      </c>
      <c r="C557" s="24">
        <v>6.8000000000000005E-2</v>
      </c>
      <c r="D557" s="33">
        <v>-253.54</v>
      </c>
      <c r="E557" s="32">
        <v>-2.1</v>
      </c>
      <c r="F557" s="32">
        <v>3.57</v>
      </c>
      <c r="G557" s="23"/>
    </row>
    <row r="558" spans="1:7" x14ac:dyDescent="0.3">
      <c r="A558" s="22"/>
      <c r="B558" s="31" t="s">
        <v>62</v>
      </c>
      <c r="C558" s="24">
        <v>0</v>
      </c>
      <c r="D558" s="33">
        <v>-253.55</v>
      </c>
      <c r="E558" s="32">
        <v>-1.47</v>
      </c>
      <c r="F558" s="32">
        <v>3.7</v>
      </c>
      <c r="G558" s="23"/>
    </row>
    <row r="559" spans="1:7" x14ac:dyDescent="0.3">
      <c r="A559" s="22"/>
      <c r="B559" s="31" t="s">
        <v>65</v>
      </c>
      <c r="C559" s="24">
        <v>0</v>
      </c>
      <c r="D559" s="32">
        <v>-253.55</v>
      </c>
      <c r="E559" s="33">
        <v>-1.47</v>
      </c>
      <c r="F559" s="32">
        <v>3.7</v>
      </c>
      <c r="G559" s="23"/>
    </row>
    <row r="560" spans="1:7" x14ac:dyDescent="0.3">
      <c r="A560" s="22"/>
      <c r="B560" s="31" t="s">
        <v>66</v>
      </c>
      <c r="C560" s="24">
        <v>6.8000000000000005E-2</v>
      </c>
      <c r="D560" s="32">
        <v>-253.54</v>
      </c>
      <c r="E560" s="33">
        <v>-2.1</v>
      </c>
      <c r="F560" s="32">
        <v>3.57</v>
      </c>
      <c r="G560" s="23"/>
    </row>
    <row r="561" spans="1:7" x14ac:dyDescent="0.3">
      <c r="A561" s="22"/>
      <c r="B561" s="31" t="s">
        <v>67</v>
      </c>
      <c r="C561" s="24">
        <v>0</v>
      </c>
      <c r="D561" s="32">
        <v>-253.55</v>
      </c>
      <c r="E561" s="32">
        <v>-1.47</v>
      </c>
      <c r="F561" s="33">
        <v>3.7</v>
      </c>
      <c r="G561" s="23"/>
    </row>
    <row r="562" spans="1:7" x14ac:dyDescent="0.3">
      <c r="A562" s="22"/>
      <c r="B562" s="31" t="s">
        <v>68</v>
      </c>
      <c r="C562" s="24">
        <v>6.8000000000000005E-2</v>
      </c>
      <c r="D562" s="32">
        <v>-253.54</v>
      </c>
      <c r="E562" s="32">
        <v>-2.1</v>
      </c>
      <c r="F562" s="33">
        <v>3.57</v>
      </c>
      <c r="G562" s="23"/>
    </row>
    <row r="563" spans="1:7" x14ac:dyDescent="0.3">
      <c r="A563" s="22">
        <v>71</v>
      </c>
      <c r="B563" s="31">
        <v>68</v>
      </c>
      <c r="C563" s="24">
        <v>0</v>
      </c>
      <c r="D563" s="32">
        <v>-253.54</v>
      </c>
      <c r="E563" s="32">
        <v>-1.64</v>
      </c>
      <c r="F563" s="32">
        <v>3.57</v>
      </c>
      <c r="G563" s="23" t="s">
        <v>280</v>
      </c>
    </row>
    <row r="564" spans="1:7" x14ac:dyDescent="0.3">
      <c r="A564" s="22"/>
      <c r="B564" s="31">
        <v>69</v>
      </c>
      <c r="C564" s="24">
        <v>6.8000000000000005E-2</v>
      </c>
      <c r="D564" s="32">
        <v>-253.54</v>
      </c>
      <c r="E564" s="32">
        <v>-2.27</v>
      </c>
      <c r="F564" s="32">
        <v>3.44</v>
      </c>
      <c r="G564" s="23"/>
    </row>
    <row r="565" spans="1:7" x14ac:dyDescent="0.3">
      <c r="A565" s="22"/>
      <c r="B565" s="31" t="s">
        <v>61</v>
      </c>
      <c r="C565" s="24">
        <v>6.8000000000000005E-2</v>
      </c>
      <c r="D565" s="33">
        <v>-253.54</v>
      </c>
      <c r="E565" s="32">
        <v>-2.27</v>
      </c>
      <c r="F565" s="32">
        <v>3.44</v>
      </c>
      <c r="G565" s="23"/>
    </row>
    <row r="566" spans="1:7" x14ac:dyDescent="0.3">
      <c r="A566" s="22"/>
      <c r="B566" s="31" t="s">
        <v>62</v>
      </c>
      <c r="C566" s="24">
        <v>0</v>
      </c>
      <c r="D566" s="33">
        <v>-253.54</v>
      </c>
      <c r="E566" s="32">
        <v>-1.64</v>
      </c>
      <c r="F566" s="32">
        <v>3.57</v>
      </c>
      <c r="G566" s="23"/>
    </row>
    <row r="567" spans="1:7" x14ac:dyDescent="0.3">
      <c r="A567" s="22"/>
      <c r="B567" s="31" t="s">
        <v>65</v>
      </c>
      <c r="C567" s="24">
        <v>0</v>
      </c>
      <c r="D567" s="32">
        <v>-253.54</v>
      </c>
      <c r="E567" s="33">
        <v>-1.64</v>
      </c>
      <c r="F567" s="32">
        <v>3.57</v>
      </c>
      <c r="G567" s="23"/>
    </row>
    <row r="568" spans="1:7" x14ac:dyDescent="0.3">
      <c r="A568" s="22"/>
      <c r="B568" s="31" t="s">
        <v>66</v>
      </c>
      <c r="C568" s="24">
        <v>6.8000000000000005E-2</v>
      </c>
      <c r="D568" s="32">
        <v>-253.54</v>
      </c>
      <c r="E568" s="33">
        <v>-2.27</v>
      </c>
      <c r="F568" s="32">
        <v>3.44</v>
      </c>
      <c r="G568" s="23"/>
    </row>
    <row r="569" spans="1:7" x14ac:dyDescent="0.3">
      <c r="A569" s="22"/>
      <c r="B569" s="31" t="s">
        <v>67</v>
      </c>
      <c r="C569" s="24">
        <v>0</v>
      </c>
      <c r="D569" s="32">
        <v>-253.54</v>
      </c>
      <c r="E569" s="32">
        <v>-1.64</v>
      </c>
      <c r="F569" s="33">
        <v>3.57</v>
      </c>
      <c r="G569" s="23"/>
    </row>
    <row r="570" spans="1:7" x14ac:dyDescent="0.3">
      <c r="A570" s="22"/>
      <c r="B570" s="31" t="s">
        <v>68</v>
      </c>
      <c r="C570" s="24">
        <v>6.8000000000000005E-2</v>
      </c>
      <c r="D570" s="32">
        <v>-253.54</v>
      </c>
      <c r="E570" s="32">
        <v>-2.27</v>
      </c>
      <c r="F570" s="33">
        <v>3.44</v>
      </c>
      <c r="G570" s="23"/>
    </row>
    <row r="571" spans="1:7" x14ac:dyDescent="0.3">
      <c r="A571" s="22">
        <v>72</v>
      </c>
      <c r="B571" s="31">
        <v>69</v>
      </c>
      <c r="C571" s="24">
        <v>0</v>
      </c>
      <c r="D571" s="32">
        <v>-253.54</v>
      </c>
      <c r="E571" s="32">
        <v>-1.83</v>
      </c>
      <c r="F571" s="32">
        <v>3.44</v>
      </c>
      <c r="G571" s="23" t="s">
        <v>280</v>
      </c>
    </row>
    <row r="572" spans="1:7" x14ac:dyDescent="0.3">
      <c r="A572" s="22"/>
      <c r="B572" s="31">
        <v>70</v>
      </c>
      <c r="C572" s="24">
        <v>6.8000000000000005E-2</v>
      </c>
      <c r="D572" s="32">
        <v>-253.54</v>
      </c>
      <c r="E572" s="32">
        <v>-2.4500000000000002</v>
      </c>
      <c r="F572" s="32">
        <v>3.3</v>
      </c>
      <c r="G572" s="23"/>
    </row>
    <row r="573" spans="1:7" x14ac:dyDescent="0.3">
      <c r="A573" s="22"/>
      <c r="B573" s="31" t="s">
        <v>61</v>
      </c>
      <c r="C573" s="24">
        <v>6.8000000000000005E-2</v>
      </c>
      <c r="D573" s="33">
        <v>-253.54</v>
      </c>
      <c r="E573" s="32">
        <v>-2.4500000000000002</v>
      </c>
      <c r="F573" s="32">
        <v>3.3</v>
      </c>
      <c r="G573" s="23"/>
    </row>
    <row r="574" spans="1:7" x14ac:dyDescent="0.3">
      <c r="A574" s="22"/>
      <c r="B574" s="31" t="s">
        <v>62</v>
      </c>
      <c r="C574" s="24">
        <v>0</v>
      </c>
      <c r="D574" s="33">
        <v>-253.54</v>
      </c>
      <c r="E574" s="32">
        <v>-1.83</v>
      </c>
      <c r="F574" s="32">
        <v>3.44</v>
      </c>
      <c r="G574" s="23"/>
    </row>
    <row r="575" spans="1:7" x14ac:dyDescent="0.3">
      <c r="A575" s="22"/>
      <c r="B575" s="31" t="s">
        <v>65</v>
      </c>
      <c r="C575" s="24">
        <v>0</v>
      </c>
      <c r="D575" s="32">
        <v>-253.54</v>
      </c>
      <c r="E575" s="33">
        <v>-1.83</v>
      </c>
      <c r="F575" s="32">
        <v>3.44</v>
      </c>
      <c r="G575" s="23"/>
    </row>
    <row r="576" spans="1:7" x14ac:dyDescent="0.3">
      <c r="A576" s="22"/>
      <c r="B576" s="31" t="s">
        <v>66</v>
      </c>
      <c r="C576" s="24">
        <v>6.8000000000000005E-2</v>
      </c>
      <c r="D576" s="32">
        <v>-253.54</v>
      </c>
      <c r="E576" s="33">
        <v>-2.4500000000000002</v>
      </c>
      <c r="F576" s="32">
        <v>3.3</v>
      </c>
      <c r="G576" s="23"/>
    </row>
    <row r="577" spans="1:7" x14ac:dyDescent="0.3">
      <c r="A577" s="22"/>
      <c r="B577" s="31" t="s">
        <v>67</v>
      </c>
      <c r="C577" s="24">
        <v>0</v>
      </c>
      <c r="D577" s="32">
        <v>-253.54</v>
      </c>
      <c r="E577" s="32">
        <v>-1.83</v>
      </c>
      <c r="F577" s="33">
        <v>3.44</v>
      </c>
      <c r="G577" s="23"/>
    </row>
    <row r="578" spans="1:7" x14ac:dyDescent="0.3">
      <c r="A578" s="22"/>
      <c r="B578" s="31" t="s">
        <v>68</v>
      </c>
      <c r="C578" s="24">
        <v>6.8000000000000005E-2</v>
      </c>
      <c r="D578" s="32">
        <v>-253.54</v>
      </c>
      <c r="E578" s="32">
        <v>-2.4500000000000002</v>
      </c>
      <c r="F578" s="33">
        <v>3.3</v>
      </c>
      <c r="G578" s="23"/>
    </row>
    <row r="579" spans="1:7" x14ac:dyDescent="0.3">
      <c r="A579" s="22">
        <v>73</v>
      </c>
      <c r="B579" s="31">
        <v>70</v>
      </c>
      <c r="C579" s="24">
        <v>0</v>
      </c>
      <c r="D579" s="32">
        <v>-253.54</v>
      </c>
      <c r="E579" s="32">
        <v>-2.04</v>
      </c>
      <c r="F579" s="32">
        <v>3.3</v>
      </c>
      <c r="G579" s="23" t="s">
        <v>280</v>
      </c>
    </row>
    <row r="580" spans="1:7" x14ac:dyDescent="0.3">
      <c r="A580" s="22"/>
      <c r="B580" s="31">
        <v>71</v>
      </c>
      <c r="C580" s="24">
        <v>6.8000000000000005E-2</v>
      </c>
      <c r="D580" s="32">
        <v>-253.54</v>
      </c>
      <c r="E580" s="32">
        <v>-2.66</v>
      </c>
      <c r="F580" s="32">
        <v>3.13</v>
      </c>
      <c r="G580" s="23"/>
    </row>
    <row r="581" spans="1:7" x14ac:dyDescent="0.3">
      <c r="A581" s="22"/>
      <c r="B581" s="31" t="s">
        <v>61</v>
      </c>
      <c r="C581" s="24">
        <v>6.8000000000000005E-2</v>
      </c>
      <c r="D581" s="33">
        <v>-253.54</v>
      </c>
      <c r="E581" s="32">
        <v>-2.66</v>
      </c>
      <c r="F581" s="32">
        <v>3.13</v>
      </c>
      <c r="G581" s="23"/>
    </row>
    <row r="582" spans="1:7" x14ac:dyDescent="0.3">
      <c r="A582" s="22"/>
      <c r="B582" s="31" t="s">
        <v>62</v>
      </c>
      <c r="C582" s="24">
        <v>0</v>
      </c>
      <c r="D582" s="33">
        <v>-253.54</v>
      </c>
      <c r="E582" s="32">
        <v>-2.04</v>
      </c>
      <c r="F582" s="32">
        <v>3.3</v>
      </c>
      <c r="G582" s="23"/>
    </row>
    <row r="583" spans="1:7" x14ac:dyDescent="0.3">
      <c r="A583" s="22"/>
      <c r="B583" s="31" t="s">
        <v>65</v>
      </c>
      <c r="C583" s="24">
        <v>0</v>
      </c>
      <c r="D583" s="32">
        <v>-253.54</v>
      </c>
      <c r="E583" s="33">
        <v>-2.04</v>
      </c>
      <c r="F583" s="32">
        <v>3.3</v>
      </c>
      <c r="G583" s="23"/>
    </row>
    <row r="584" spans="1:7" x14ac:dyDescent="0.3">
      <c r="A584" s="22"/>
      <c r="B584" s="31" t="s">
        <v>66</v>
      </c>
      <c r="C584" s="24">
        <v>6.8000000000000005E-2</v>
      </c>
      <c r="D584" s="32">
        <v>-253.54</v>
      </c>
      <c r="E584" s="33">
        <v>-2.66</v>
      </c>
      <c r="F584" s="32">
        <v>3.13</v>
      </c>
      <c r="G584" s="23"/>
    </row>
    <row r="585" spans="1:7" x14ac:dyDescent="0.3">
      <c r="A585" s="22"/>
      <c r="B585" s="31" t="s">
        <v>67</v>
      </c>
      <c r="C585" s="24">
        <v>0</v>
      </c>
      <c r="D585" s="32">
        <v>-253.54</v>
      </c>
      <c r="E585" s="32">
        <v>-2.04</v>
      </c>
      <c r="F585" s="33">
        <v>3.3</v>
      </c>
      <c r="G585" s="23"/>
    </row>
    <row r="586" spans="1:7" x14ac:dyDescent="0.3">
      <c r="A586" s="22"/>
      <c r="B586" s="31" t="s">
        <v>68</v>
      </c>
      <c r="C586" s="24">
        <v>6.8000000000000005E-2</v>
      </c>
      <c r="D586" s="32">
        <v>-253.54</v>
      </c>
      <c r="E586" s="32">
        <v>-2.66</v>
      </c>
      <c r="F586" s="33">
        <v>3.13</v>
      </c>
      <c r="G586" s="23"/>
    </row>
    <row r="587" spans="1:7" x14ac:dyDescent="0.3">
      <c r="A587" s="22">
        <v>74</v>
      </c>
      <c r="B587" s="31">
        <v>71</v>
      </c>
      <c r="C587" s="24">
        <v>0</v>
      </c>
      <c r="D587" s="32">
        <v>-253.54</v>
      </c>
      <c r="E587" s="32">
        <v>-2.29</v>
      </c>
      <c r="F587" s="32">
        <v>3.13</v>
      </c>
      <c r="G587" s="23" t="s">
        <v>280</v>
      </c>
    </row>
    <row r="588" spans="1:7" x14ac:dyDescent="0.3">
      <c r="A588" s="22"/>
      <c r="B588" s="31">
        <v>72</v>
      </c>
      <c r="C588" s="24">
        <v>6.8000000000000005E-2</v>
      </c>
      <c r="D588" s="32">
        <v>-253.53</v>
      </c>
      <c r="E588" s="32">
        <v>-2.91</v>
      </c>
      <c r="F588" s="32">
        <v>2.96</v>
      </c>
      <c r="G588" s="23"/>
    </row>
    <row r="589" spans="1:7" x14ac:dyDescent="0.3">
      <c r="A589" s="22"/>
      <c r="B589" s="31" t="s">
        <v>61</v>
      </c>
      <c r="C589" s="24">
        <v>6.8000000000000005E-2</v>
      </c>
      <c r="D589" s="33">
        <v>-253.53</v>
      </c>
      <c r="E589" s="32">
        <v>-2.91</v>
      </c>
      <c r="F589" s="32">
        <v>2.96</v>
      </c>
      <c r="G589" s="23"/>
    </row>
    <row r="590" spans="1:7" x14ac:dyDescent="0.3">
      <c r="A590" s="22"/>
      <c r="B590" s="31" t="s">
        <v>62</v>
      </c>
      <c r="C590" s="24">
        <v>0</v>
      </c>
      <c r="D590" s="33">
        <v>-253.54</v>
      </c>
      <c r="E590" s="32">
        <v>-2.29</v>
      </c>
      <c r="F590" s="32">
        <v>3.13</v>
      </c>
      <c r="G590" s="23"/>
    </row>
    <row r="591" spans="1:7" x14ac:dyDescent="0.3">
      <c r="A591" s="22"/>
      <c r="B591" s="31" t="s">
        <v>65</v>
      </c>
      <c r="C591" s="24">
        <v>0</v>
      </c>
      <c r="D591" s="32">
        <v>-253.54</v>
      </c>
      <c r="E591" s="33">
        <v>-2.29</v>
      </c>
      <c r="F591" s="32">
        <v>3.13</v>
      </c>
      <c r="G591" s="23"/>
    </row>
    <row r="592" spans="1:7" x14ac:dyDescent="0.3">
      <c r="A592" s="22"/>
      <c r="B592" s="31" t="s">
        <v>66</v>
      </c>
      <c r="C592" s="24">
        <v>6.8000000000000005E-2</v>
      </c>
      <c r="D592" s="32">
        <v>-253.53</v>
      </c>
      <c r="E592" s="33">
        <v>-2.91</v>
      </c>
      <c r="F592" s="32">
        <v>2.96</v>
      </c>
      <c r="G592" s="23"/>
    </row>
    <row r="593" spans="1:7" x14ac:dyDescent="0.3">
      <c r="A593" s="22"/>
      <c r="B593" s="31" t="s">
        <v>67</v>
      </c>
      <c r="C593" s="24">
        <v>0</v>
      </c>
      <c r="D593" s="32">
        <v>-253.54</v>
      </c>
      <c r="E593" s="32">
        <v>-2.29</v>
      </c>
      <c r="F593" s="33">
        <v>3.13</v>
      </c>
      <c r="G593" s="23"/>
    </row>
    <row r="594" spans="1:7" x14ac:dyDescent="0.3">
      <c r="A594" s="22"/>
      <c r="B594" s="31" t="s">
        <v>68</v>
      </c>
      <c r="C594" s="24">
        <v>6.8000000000000005E-2</v>
      </c>
      <c r="D594" s="32">
        <v>-253.53</v>
      </c>
      <c r="E594" s="32">
        <v>-2.91</v>
      </c>
      <c r="F594" s="33">
        <v>2.96</v>
      </c>
      <c r="G594" s="23"/>
    </row>
    <row r="595" spans="1:7" x14ac:dyDescent="0.3">
      <c r="A595" s="22">
        <v>75</v>
      </c>
      <c r="B595" s="31">
        <v>72</v>
      </c>
      <c r="C595" s="24">
        <v>0</v>
      </c>
      <c r="D595" s="32">
        <v>-253.53</v>
      </c>
      <c r="E595" s="32">
        <v>-2.61</v>
      </c>
      <c r="F595" s="32">
        <v>2.96</v>
      </c>
      <c r="G595" s="23" t="s">
        <v>280</v>
      </c>
    </row>
    <row r="596" spans="1:7" x14ac:dyDescent="0.3">
      <c r="A596" s="22"/>
      <c r="B596" s="31">
        <v>73</v>
      </c>
      <c r="C596" s="24">
        <v>6.8000000000000005E-2</v>
      </c>
      <c r="D596" s="32">
        <v>-253.53</v>
      </c>
      <c r="E596" s="32">
        <v>-3.23</v>
      </c>
      <c r="F596" s="32">
        <v>2.76</v>
      </c>
      <c r="G596" s="23"/>
    </row>
    <row r="597" spans="1:7" x14ac:dyDescent="0.3">
      <c r="A597" s="22"/>
      <c r="B597" s="31" t="s">
        <v>61</v>
      </c>
      <c r="C597" s="24">
        <v>6.8000000000000005E-2</v>
      </c>
      <c r="D597" s="33">
        <v>-253.53</v>
      </c>
      <c r="E597" s="32">
        <v>-3.23</v>
      </c>
      <c r="F597" s="32">
        <v>2.76</v>
      </c>
      <c r="G597" s="23"/>
    </row>
    <row r="598" spans="1:7" x14ac:dyDescent="0.3">
      <c r="A598" s="22"/>
      <c r="B598" s="31" t="s">
        <v>62</v>
      </c>
      <c r="C598" s="24">
        <v>0</v>
      </c>
      <c r="D598" s="33">
        <v>-253.53</v>
      </c>
      <c r="E598" s="32">
        <v>-2.61</v>
      </c>
      <c r="F598" s="32">
        <v>2.96</v>
      </c>
      <c r="G598" s="23"/>
    </row>
    <row r="599" spans="1:7" x14ac:dyDescent="0.3">
      <c r="A599" s="22"/>
      <c r="B599" s="31" t="s">
        <v>65</v>
      </c>
      <c r="C599" s="24">
        <v>0</v>
      </c>
      <c r="D599" s="32">
        <v>-253.53</v>
      </c>
      <c r="E599" s="33">
        <v>-2.61</v>
      </c>
      <c r="F599" s="32">
        <v>2.96</v>
      </c>
      <c r="G599" s="23"/>
    </row>
    <row r="600" spans="1:7" x14ac:dyDescent="0.3">
      <c r="A600" s="22"/>
      <c r="B600" s="31" t="s">
        <v>66</v>
      </c>
      <c r="C600" s="24">
        <v>6.8000000000000005E-2</v>
      </c>
      <c r="D600" s="32">
        <v>-253.53</v>
      </c>
      <c r="E600" s="33">
        <v>-3.23</v>
      </c>
      <c r="F600" s="32">
        <v>2.76</v>
      </c>
      <c r="G600" s="23"/>
    </row>
    <row r="601" spans="1:7" x14ac:dyDescent="0.3">
      <c r="A601" s="22"/>
      <c r="B601" s="31" t="s">
        <v>67</v>
      </c>
      <c r="C601" s="24">
        <v>0</v>
      </c>
      <c r="D601" s="32">
        <v>-253.53</v>
      </c>
      <c r="E601" s="32">
        <v>-2.61</v>
      </c>
      <c r="F601" s="33">
        <v>2.96</v>
      </c>
      <c r="G601" s="23"/>
    </row>
    <row r="602" spans="1:7" x14ac:dyDescent="0.3">
      <c r="A602" s="22"/>
      <c r="B602" s="31" t="s">
        <v>68</v>
      </c>
      <c r="C602" s="24">
        <v>6.8000000000000005E-2</v>
      </c>
      <c r="D602" s="32">
        <v>-253.53</v>
      </c>
      <c r="E602" s="32">
        <v>-3.23</v>
      </c>
      <c r="F602" s="33">
        <v>2.76</v>
      </c>
      <c r="G602" s="23"/>
    </row>
    <row r="603" spans="1:7" x14ac:dyDescent="0.3">
      <c r="A603" s="22">
        <v>76</v>
      </c>
      <c r="B603" s="31">
        <v>73</v>
      </c>
      <c r="C603" s="24">
        <v>0</v>
      </c>
      <c r="D603" s="32">
        <v>-253.53</v>
      </c>
      <c r="E603" s="32">
        <v>-3.06</v>
      </c>
      <c r="F603" s="32">
        <v>2.76</v>
      </c>
      <c r="G603" s="23" t="s">
        <v>280</v>
      </c>
    </row>
    <row r="604" spans="1:7" x14ac:dyDescent="0.3">
      <c r="A604" s="22"/>
      <c r="B604" s="31">
        <v>74</v>
      </c>
      <c r="C604" s="24">
        <v>6.8000000000000005E-2</v>
      </c>
      <c r="D604" s="32">
        <v>-253.53</v>
      </c>
      <c r="E604" s="32">
        <v>-3.67</v>
      </c>
      <c r="F604" s="32">
        <v>2.5299999999999998</v>
      </c>
      <c r="G604" s="23"/>
    </row>
    <row r="605" spans="1:7" x14ac:dyDescent="0.3">
      <c r="A605" s="22"/>
      <c r="B605" s="31" t="s">
        <v>61</v>
      </c>
      <c r="C605" s="24">
        <v>6.8000000000000005E-2</v>
      </c>
      <c r="D605" s="33">
        <v>-253.53</v>
      </c>
      <c r="E605" s="32">
        <v>-3.67</v>
      </c>
      <c r="F605" s="32">
        <v>2.5299999999999998</v>
      </c>
      <c r="G605" s="23"/>
    </row>
    <row r="606" spans="1:7" x14ac:dyDescent="0.3">
      <c r="A606" s="22"/>
      <c r="B606" s="31" t="s">
        <v>62</v>
      </c>
      <c r="C606" s="24">
        <v>0</v>
      </c>
      <c r="D606" s="33">
        <v>-253.53</v>
      </c>
      <c r="E606" s="32">
        <v>-3.06</v>
      </c>
      <c r="F606" s="32">
        <v>2.76</v>
      </c>
      <c r="G606" s="23"/>
    </row>
    <row r="607" spans="1:7" x14ac:dyDescent="0.3">
      <c r="A607" s="22"/>
      <c r="B607" s="31" t="s">
        <v>65</v>
      </c>
      <c r="C607" s="24">
        <v>0</v>
      </c>
      <c r="D607" s="32">
        <v>-253.53</v>
      </c>
      <c r="E607" s="33">
        <v>-3.06</v>
      </c>
      <c r="F607" s="32">
        <v>2.76</v>
      </c>
      <c r="G607" s="23"/>
    </row>
    <row r="608" spans="1:7" x14ac:dyDescent="0.3">
      <c r="A608" s="22"/>
      <c r="B608" s="31" t="s">
        <v>66</v>
      </c>
      <c r="C608" s="24">
        <v>6.8000000000000005E-2</v>
      </c>
      <c r="D608" s="32">
        <v>-253.53</v>
      </c>
      <c r="E608" s="33">
        <v>-3.67</v>
      </c>
      <c r="F608" s="32">
        <v>2.5299999999999998</v>
      </c>
      <c r="G608" s="23"/>
    </row>
    <row r="609" spans="1:7" x14ac:dyDescent="0.3">
      <c r="A609" s="22"/>
      <c r="B609" s="31" t="s">
        <v>67</v>
      </c>
      <c r="C609" s="24">
        <v>0</v>
      </c>
      <c r="D609" s="32">
        <v>-253.53</v>
      </c>
      <c r="E609" s="32">
        <v>-3.06</v>
      </c>
      <c r="F609" s="33">
        <v>2.76</v>
      </c>
      <c r="G609" s="23"/>
    </row>
    <row r="610" spans="1:7" x14ac:dyDescent="0.3">
      <c r="A610" s="22"/>
      <c r="B610" s="31" t="s">
        <v>68</v>
      </c>
      <c r="C610" s="24">
        <v>6.8000000000000005E-2</v>
      </c>
      <c r="D610" s="32">
        <v>-253.53</v>
      </c>
      <c r="E610" s="32">
        <v>-3.67</v>
      </c>
      <c r="F610" s="33">
        <v>2.5299999999999998</v>
      </c>
      <c r="G610" s="23"/>
    </row>
    <row r="611" spans="1:7" x14ac:dyDescent="0.3">
      <c r="A611" s="22">
        <v>77</v>
      </c>
      <c r="B611" s="31">
        <v>74</v>
      </c>
      <c r="C611" s="24">
        <v>0</v>
      </c>
      <c r="D611" s="32">
        <v>-253.53</v>
      </c>
      <c r="E611" s="32">
        <v>-3.7</v>
      </c>
      <c r="F611" s="32">
        <v>2.5299999999999998</v>
      </c>
      <c r="G611" s="23" t="s">
        <v>280</v>
      </c>
    </row>
    <row r="612" spans="1:7" x14ac:dyDescent="0.3">
      <c r="A612" s="22"/>
      <c r="B612" s="31">
        <v>75</v>
      </c>
      <c r="C612" s="24">
        <v>6.8000000000000005E-2</v>
      </c>
      <c r="D612" s="32">
        <v>-253.52</v>
      </c>
      <c r="E612" s="32">
        <v>-4.3099999999999996</v>
      </c>
      <c r="F612" s="32">
        <v>2.2599999999999998</v>
      </c>
      <c r="G612" s="23"/>
    </row>
    <row r="613" spans="1:7" x14ac:dyDescent="0.3">
      <c r="A613" s="22"/>
      <c r="B613" s="31" t="s">
        <v>61</v>
      </c>
      <c r="C613" s="24">
        <v>6.8000000000000005E-2</v>
      </c>
      <c r="D613" s="33">
        <v>-253.52</v>
      </c>
      <c r="E613" s="32">
        <v>-4.3099999999999996</v>
      </c>
      <c r="F613" s="32">
        <v>2.2599999999999998</v>
      </c>
      <c r="G613" s="23"/>
    </row>
    <row r="614" spans="1:7" x14ac:dyDescent="0.3">
      <c r="A614" s="22"/>
      <c r="B614" s="31" t="s">
        <v>62</v>
      </c>
      <c r="C614" s="24">
        <v>0</v>
      </c>
      <c r="D614" s="33">
        <v>-253.53</v>
      </c>
      <c r="E614" s="32">
        <v>-3.7</v>
      </c>
      <c r="F614" s="32">
        <v>2.5299999999999998</v>
      </c>
      <c r="G614" s="23"/>
    </row>
    <row r="615" spans="1:7" x14ac:dyDescent="0.3">
      <c r="A615" s="22"/>
      <c r="B615" s="31" t="s">
        <v>65</v>
      </c>
      <c r="C615" s="24">
        <v>0</v>
      </c>
      <c r="D615" s="32">
        <v>-253.53</v>
      </c>
      <c r="E615" s="33">
        <v>-3.7</v>
      </c>
      <c r="F615" s="32">
        <v>2.5299999999999998</v>
      </c>
      <c r="G615" s="23"/>
    </row>
    <row r="616" spans="1:7" x14ac:dyDescent="0.3">
      <c r="A616" s="22"/>
      <c r="B616" s="31" t="s">
        <v>66</v>
      </c>
      <c r="C616" s="24">
        <v>6.8000000000000005E-2</v>
      </c>
      <c r="D616" s="32">
        <v>-253.52</v>
      </c>
      <c r="E616" s="33">
        <v>-4.3099999999999996</v>
      </c>
      <c r="F616" s="32">
        <v>2.2599999999999998</v>
      </c>
      <c r="G616" s="23"/>
    </row>
    <row r="617" spans="1:7" x14ac:dyDescent="0.3">
      <c r="A617" s="22"/>
      <c r="B617" s="31" t="s">
        <v>67</v>
      </c>
      <c r="C617" s="24">
        <v>0</v>
      </c>
      <c r="D617" s="32">
        <v>-253.53</v>
      </c>
      <c r="E617" s="32">
        <v>-3.7</v>
      </c>
      <c r="F617" s="33">
        <v>2.5299999999999998</v>
      </c>
      <c r="G617" s="23"/>
    </row>
    <row r="618" spans="1:7" x14ac:dyDescent="0.3">
      <c r="A618" s="22"/>
      <c r="B618" s="31" t="s">
        <v>68</v>
      </c>
      <c r="C618" s="24">
        <v>6.8000000000000005E-2</v>
      </c>
      <c r="D618" s="32">
        <v>-253.52</v>
      </c>
      <c r="E618" s="32">
        <v>-4.3099999999999996</v>
      </c>
      <c r="F618" s="33">
        <v>2.2599999999999998</v>
      </c>
      <c r="G618" s="23"/>
    </row>
    <row r="619" spans="1:7" x14ac:dyDescent="0.3">
      <c r="A619" s="22">
        <v>78</v>
      </c>
      <c r="B619" s="31">
        <v>75</v>
      </c>
      <c r="C619" s="24">
        <v>0</v>
      </c>
      <c r="D619" s="32">
        <v>-253.52</v>
      </c>
      <c r="E619" s="32">
        <v>-4.6900000000000004</v>
      </c>
      <c r="F619" s="32">
        <v>2.2599999999999998</v>
      </c>
      <c r="G619" s="23" t="s">
        <v>280</v>
      </c>
    </row>
    <row r="620" spans="1:7" x14ac:dyDescent="0.3">
      <c r="A620" s="22"/>
      <c r="B620" s="31">
        <v>76</v>
      </c>
      <c r="C620" s="24">
        <v>6.8000000000000005E-2</v>
      </c>
      <c r="D620" s="32">
        <v>-253.52</v>
      </c>
      <c r="E620" s="32">
        <v>-5.3</v>
      </c>
      <c r="F620" s="32">
        <v>1.92</v>
      </c>
      <c r="G620" s="23"/>
    </row>
    <row r="621" spans="1:7" x14ac:dyDescent="0.3">
      <c r="A621" s="22"/>
      <c r="B621" s="31" t="s">
        <v>61</v>
      </c>
      <c r="C621" s="24">
        <v>6.8000000000000005E-2</v>
      </c>
      <c r="D621" s="33">
        <v>-253.52</v>
      </c>
      <c r="E621" s="32">
        <v>-5.3</v>
      </c>
      <c r="F621" s="32">
        <v>1.92</v>
      </c>
      <c r="G621" s="23"/>
    </row>
    <row r="622" spans="1:7" x14ac:dyDescent="0.3">
      <c r="A622" s="22"/>
      <c r="B622" s="31" t="s">
        <v>62</v>
      </c>
      <c r="C622" s="24">
        <v>0</v>
      </c>
      <c r="D622" s="33">
        <v>-253.52</v>
      </c>
      <c r="E622" s="32">
        <v>-4.6900000000000004</v>
      </c>
      <c r="F622" s="32">
        <v>2.2599999999999998</v>
      </c>
      <c r="G622" s="23"/>
    </row>
    <row r="623" spans="1:7" x14ac:dyDescent="0.3">
      <c r="A623" s="22"/>
      <c r="B623" s="31" t="s">
        <v>65</v>
      </c>
      <c r="C623" s="24">
        <v>0</v>
      </c>
      <c r="D623" s="32">
        <v>-253.52</v>
      </c>
      <c r="E623" s="33">
        <v>-4.6900000000000004</v>
      </c>
      <c r="F623" s="32">
        <v>2.2599999999999998</v>
      </c>
      <c r="G623" s="23"/>
    </row>
    <row r="624" spans="1:7" x14ac:dyDescent="0.3">
      <c r="A624" s="22"/>
      <c r="B624" s="31" t="s">
        <v>66</v>
      </c>
      <c r="C624" s="24">
        <v>6.8000000000000005E-2</v>
      </c>
      <c r="D624" s="32">
        <v>-253.52</v>
      </c>
      <c r="E624" s="33">
        <v>-5.3</v>
      </c>
      <c r="F624" s="32">
        <v>1.92</v>
      </c>
      <c r="G624" s="23"/>
    </row>
    <row r="625" spans="1:7" x14ac:dyDescent="0.3">
      <c r="A625" s="22"/>
      <c r="B625" s="31" t="s">
        <v>67</v>
      </c>
      <c r="C625" s="24">
        <v>0</v>
      </c>
      <c r="D625" s="32">
        <v>-253.52</v>
      </c>
      <c r="E625" s="32">
        <v>-4.6900000000000004</v>
      </c>
      <c r="F625" s="33">
        <v>2.2599999999999998</v>
      </c>
      <c r="G625" s="23"/>
    </row>
    <row r="626" spans="1:7" x14ac:dyDescent="0.3">
      <c r="A626" s="22"/>
      <c r="B626" s="31" t="s">
        <v>68</v>
      </c>
      <c r="C626" s="24">
        <v>6.8000000000000005E-2</v>
      </c>
      <c r="D626" s="32">
        <v>-253.52</v>
      </c>
      <c r="E626" s="32">
        <v>-5.3</v>
      </c>
      <c r="F626" s="33">
        <v>1.92</v>
      </c>
      <c r="G626" s="23"/>
    </row>
    <row r="627" spans="1:7" x14ac:dyDescent="0.3">
      <c r="A627" s="22">
        <v>79</v>
      </c>
      <c r="B627" s="31">
        <v>76</v>
      </c>
      <c r="C627" s="24">
        <v>0</v>
      </c>
      <c r="D627" s="32">
        <v>-253.52</v>
      </c>
      <c r="E627" s="32">
        <v>-6.28</v>
      </c>
      <c r="F627" s="32">
        <v>1.92</v>
      </c>
      <c r="G627" s="23" t="s">
        <v>280</v>
      </c>
    </row>
    <row r="628" spans="1:7" x14ac:dyDescent="0.3">
      <c r="A628" s="22"/>
      <c r="B628" s="31">
        <v>77</v>
      </c>
      <c r="C628" s="24">
        <v>6.8000000000000005E-2</v>
      </c>
      <c r="D628" s="32">
        <v>-253.52</v>
      </c>
      <c r="E628" s="32">
        <v>-6.88</v>
      </c>
      <c r="F628" s="32">
        <v>1.47</v>
      </c>
      <c r="G628" s="23"/>
    </row>
    <row r="629" spans="1:7" x14ac:dyDescent="0.3">
      <c r="A629" s="22"/>
      <c r="B629" s="31" t="s">
        <v>61</v>
      </c>
      <c r="C629" s="24">
        <v>6.8000000000000005E-2</v>
      </c>
      <c r="D629" s="33">
        <v>-253.52</v>
      </c>
      <c r="E629" s="32">
        <v>-6.88</v>
      </c>
      <c r="F629" s="32">
        <v>1.47</v>
      </c>
      <c r="G629" s="23"/>
    </row>
    <row r="630" spans="1:7" x14ac:dyDescent="0.3">
      <c r="A630" s="22"/>
      <c r="B630" s="31" t="s">
        <v>62</v>
      </c>
      <c r="C630" s="24">
        <v>0</v>
      </c>
      <c r="D630" s="33">
        <v>-253.52</v>
      </c>
      <c r="E630" s="32">
        <v>-6.28</v>
      </c>
      <c r="F630" s="32">
        <v>1.92</v>
      </c>
      <c r="G630" s="23"/>
    </row>
    <row r="631" spans="1:7" x14ac:dyDescent="0.3">
      <c r="A631" s="22"/>
      <c r="B631" s="31" t="s">
        <v>65</v>
      </c>
      <c r="C631" s="24">
        <v>0</v>
      </c>
      <c r="D631" s="32">
        <v>-253.52</v>
      </c>
      <c r="E631" s="33">
        <v>-6.28</v>
      </c>
      <c r="F631" s="32">
        <v>1.92</v>
      </c>
      <c r="G631" s="23"/>
    </row>
    <row r="632" spans="1:7" x14ac:dyDescent="0.3">
      <c r="A632" s="22"/>
      <c r="B632" s="31" t="s">
        <v>66</v>
      </c>
      <c r="C632" s="24">
        <v>6.8000000000000005E-2</v>
      </c>
      <c r="D632" s="32">
        <v>-253.52</v>
      </c>
      <c r="E632" s="33">
        <v>-6.88</v>
      </c>
      <c r="F632" s="32">
        <v>1.47</v>
      </c>
      <c r="G632" s="23"/>
    </row>
    <row r="633" spans="1:7" x14ac:dyDescent="0.3">
      <c r="A633" s="22"/>
      <c r="B633" s="31" t="s">
        <v>67</v>
      </c>
      <c r="C633" s="24">
        <v>0</v>
      </c>
      <c r="D633" s="32">
        <v>-253.52</v>
      </c>
      <c r="E633" s="32">
        <v>-6.28</v>
      </c>
      <c r="F633" s="33">
        <v>1.92</v>
      </c>
      <c r="G633" s="23"/>
    </row>
    <row r="634" spans="1:7" x14ac:dyDescent="0.3">
      <c r="A634" s="22"/>
      <c r="B634" s="31" t="s">
        <v>68</v>
      </c>
      <c r="C634" s="24">
        <v>6.8000000000000005E-2</v>
      </c>
      <c r="D634" s="32">
        <v>-253.52</v>
      </c>
      <c r="E634" s="32">
        <v>-6.88</v>
      </c>
      <c r="F634" s="33">
        <v>1.47</v>
      </c>
      <c r="G634" s="23"/>
    </row>
    <row r="635" spans="1:7" x14ac:dyDescent="0.3">
      <c r="A635" s="22">
        <v>80</v>
      </c>
      <c r="B635" s="31">
        <v>77</v>
      </c>
      <c r="C635" s="24">
        <v>0</v>
      </c>
      <c r="D635" s="32">
        <v>-253.51</v>
      </c>
      <c r="E635" s="32">
        <v>-7.83</v>
      </c>
      <c r="F635" s="32">
        <v>1.47</v>
      </c>
      <c r="G635" s="23" t="s">
        <v>280</v>
      </c>
    </row>
    <row r="636" spans="1:7" x14ac:dyDescent="0.3">
      <c r="A636" s="22"/>
      <c r="B636" s="31">
        <v>238</v>
      </c>
      <c r="C636" s="24">
        <v>1.2E-2</v>
      </c>
      <c r="D636" s="32">
        <v>-253.51</v>
      </c>
      <c r="E636" s="32">
        <v>-7.93</v>
      </c>
      <c r="F636" s="32">
        <v>1.38</v>
      </c>
      <c r="G636" s="23"/>
    </row>
    <row r="637" spans="1:7" x14ac:dyDescent="0.3">
      <c r="A637" s="22"/>
      <c r="B637" s="31" t="s">
        <v>61</v>
      </c>
      <c r="C637" s="24">
        <v>1.2E-2</v>
      </c>
      <c r="D637" s="33">
        <v>-253.51</v>
      </c>
      <c r="E637" s="32">
        <v>-7.93</v>
      </c>
      <c r="F637" s="32">
        <v>1.38</v>
      </c>
      <c r="G637" s="23"/>
    </row>
    <row r="638" spans="1:7" x14ac:dyDescent="0.3">
      <c r="A638" s="22"/>
      <c r="B638" s="31" t="s">
        <v>62</v>
      </c>
      <c r="C638" s="24">
        <v>0</v>
      </c>
      <c r="D638" s="33">
        <v>-253.51</v>
      </c>
      <c r="E638" s="32">
        <v>-7.83</v>
      </c>
      <c r="F638" s="32">
        <v>1.47</v>
      </c>
      <c r="G638" s="23"/>
    </row>
    <row r="639" spans="1:7" x14ac:dyDescent="0.3">
      <c r="A639" s="22"/>
      <c r="B639" s="31" t="s">
        <v>65</v>
      </c>
      <c r="C639" s="24">
        <v>0</v>
      </c>
      <c r="D639" s="32">
        <v>-253.51</v>
      </c>
      <c r="E639" s="33">
        <v>-7.83</v>
      </c>
      <c r="F639" s="32">
        <v>1.47</v>
      </c>
      <c r="G639" s="23"/>
    </row>
    <row r="640" spans="1:7" x14ac:dyDescent="0.3">
      <c r="A640" s="22"/>
      <c r="B640" s="31" t="s">
        <v>66</v>
      </c>
      <c r="C640" s="24">
        <v>1.2E-2</v>
      </c>
      <c r="D640" s="32">
        <v>-253.51</v>
      </c>
      <c r="E640" s="33">
        <v>-7.93</v>
      </c>
      <c r="F640" s="32">
        <v>1.38</v>
      </c>
      <c r="G640" s="23"/>
    </row>
    <row r="641" spans="1:7" x14ac:dyDescent="0.3">
      <c r="A641" s="22"/>
      <c r="B641" s="31" t="s">
        <v>67</v>
      </c>
      <c r="C641" s="24">
        <v>0</v>
      </c>
      <c r="D641" s="32">
        <v>-253.51</v>
      </c>
      <c r="E641" s="32">
        <v>-7.83</v>
      </c>
      <c r="F641" s="33">
        <v>1.47</v>
      </c>
      <c r="G641" s="23"/>
    </row>
    <row r="642" spans="1:7" x14ac:dyDescent="0.3">
      <c r="A642" s="22"/>
      <c r="B642" s="31" t="s">
        <v>68</v>
      </c>
      <c r="C642" s="24">
        <v>1.2E-2</v>
      </c>
      <c r="D642" s="32">
        <v>-253.51</v>
      </c>
      <c r="E642" s="32">
        <v>-7.93</v>
      </c>
      <c r="F642" s="33">
        <v>1.38</v>
      </c>
      <c r="G642" s="23"/>
    </row>
    <row r="643" spans="1:7" x14ac:dyDescent="0.3">
      <c r="A643" s="22">
        <v>81</v>
      </c>
      <c r="B643" s="31">
        <v>238</v>
      </c>
      <c r="C643" s="24">
        <v>0</v>
      </c>
      <c r="D643" s="32">
        <v>-172.5</v>
      </c>
      <c r="E643" s="32">
        <v>-6.97</v>
      </c>
      <c r="F643" s="32">
        <v>5.43</v>
      </c>
      <c r="G643" s="23" t="s">
        <v>280</v>
      </c>
    </row>
    <row r="644" spans="1:7" x14ac:dyDescent="0.3">
      <c r="A644" s="22"/>
      <c r="B644" s="31">
        <v>78</v>
      </c>
      <c r="C644" s="24">
        <v>5.7000000000000002E-2</v>
      </c>
      <c r="D644" s="32">
        <v>-172.49</v>
      </c>
      <c r="E644" s="32">
        <v>-7.49</v>
      </c>
      <c r="F644" s="32">
        <v>5.0199999999999996</v>
      </c>
      <c r="G644" s="23"/>
    </row>
    <row r="645" spans="1:7" x14ac:dyDescent="0.3">
      <c r="A645" s="22"/>
      <c r="B645" s="31" t="s">
        <v>61</v>
      </c>
      <c r="C645" s="24">
        <v>5.7000000000000002E-2</v>
      </c>
      <c r="D645" s="33">
        <v>-172.49</v>
      </c>
      <c r="E645" s="32">
        <v>-7.49</v>
      </c>
      <c r="F645" s="32">
        <v>5.0199999999999996</v>
      </c>
      <c r="G645" s="23"/>
    </row>
    <row r="646" spans="1:7" x14ac:dyDescent="0.3">
      <c r="A646" s="22"/>
      <c r="B646" s="31" t="s">
        <v>62</v>
      </c>
      <c r="C646" s="24">
        <v>0</v>
      </c>
      <c r="D646" s="33">
        <v>-172.5</v>
      </c>
      <c r="E646" s="32">
        <v>-6.97</v>
      </c>
      <c r="F646" s="32">
        <v>5.43</v>
      </c>
      <c r="G646" s="23"/>
    </row>
    <row r="647" spans="1:7" x14ac:dyDescent="0.3">
      <c r="A647" s="22"/>
      <c r="B647" s="31" t="s">
        <v>65</v>
      </c>
      <c r="C647" s="24">
        <v>0</v>
      </c>
      <c r="D647" s="32">
        <v>-172.5</v>
      </c>
      <c r="E647" s="33">
        <v>-6.97</v>
      </c>
      <c r="F647" s="32">
        <v>5.43</v>
      </c>
      <c r="G647" s="23"/>
    </row>
    <row r="648" spans="1:7" x14ac:dyDescent="0.3">
      <c r="A648" s="22"/>
      <c r="B648" s="31" t="s">
        <v>66</v>
      </c>
      <c r="C648" s="24">
        <v>5.7000000000000002E-2</v>
      </c>
      <c r="D648" s="32">
        <v>-172.49</v>
      </c>
      <c r="E648" s="33">
        <v>-7.49</v>
      </c>
      <c r="F648" s="32">
        <v>5.0199999999999996</v>
      </c>
      <c r="G648" s="23"/>
    </row>
    <row r="649" spans="1:7" x14ac:dyDescent="0.3">
      <c r="A649" s="22"/>
      <c r="B649" s="31" t="s">
        <v>67</v>
      </c>
      <c r="C649" s="24">
        <v>0</v>
      </c>
      <c r="D649" s="32">
        <v>-172.5</v>
      </c>
      <c r="E649" s="32">
        <v>-6.97</v>
      </c>
      <c r="F649" s="33">
        <v>5.43</v>
      </c>
      <c r="G649" s="23"/>
    </row>
    <row r="650" spans="1:7" x14ac:dyDescent="0.3">
      <c r="A650" s="22"/>
      <c r="B650" s="31" t="s">
        <v>68</v>
      </c>
      <c r="C650" s="24">
        <v>5.7000000000000002E-2</v>
      </c>
      <c r="D650" s="32">
        <v>-172.49</v>
      </c>
      <c r="E650" s="32">
        <v>-7.49</v>
      </c>
      <c r="F650" s="33">
        <v>5.0199999999999996</v>
      </c>
      <c r="G650" s="23"/>
    </row>
    <row r="651" spans="1:7" x14ac:dyDescent="0.3">
      <c r="A651" s="22">
        <v>82</v>
      </c>
      <c r="B651" s="31">
        <v>78</v>
      </c>
      <c r="C651" s="24">
        <v>0</v>
      </c>
      <c r="D651" s="32">
        <v>-172.49</v>
      </c>
      <c r="E651" s="32">
        <v>-5.55</v>
      </c>
      <c r="F651" s="32">
        <v>5.0199999999999996</v>
      </c>
      <c r="G651" s="23" t="s">
        <v>280</v>
      </c>
    </row>
    <row r="652" spans="1:7" x14ac:dyDescent="0.3">
      <c r="A652" s="22"/>
      <c r="B652" s="31">
        <v>79</v>
      </c>
      <c r="C652" s="24">
        <v>6.8000000000000005E-2</v>
      </c>
      <c r="D652" s="32">
        <v>-172.49</v>
      </c>
      <c r="E652" s="32">
        <v>-6.17</v>
      </c>
      <c r="F652" s="32">
        <v>4.62</v>
      </c>
      <c r="G652" s="23"/>
    </row>
    <row r="653" spans="1:7" x14ac:dyDescent="0.3">
      <c r="A653" s="22"/>
      <c r="B653" s="31" t="s">
        <v>61</v>
      </c>
      <c r="C653" s="24">
        <v>6.8000000000000005E-2</v>
      </c>
      <c r="D653" s="33">
        <v>-172.49</v>
      </c>
      <c r="E653" s="32">
        <v>-6.17</v>
      </c>
      <c r="F653" s="32">
        <v>4.62</v>
      </c>
      <c r="G653" s="23"/>
    </row>
    <row r="654" spans="1:7" x14ac:dyDescent="0.3">
      <c r="A654" s="22"/>
      <c r="B654" s="31" t="s">
        <v>62</v>
      </c>
      <c r="C654" s="24">
        <v>0</v>
      </c>
      <c r="D654" s="33">
        <v>-172.49</v>
      </c>
      <c r="E654" s="32">
        <v>-5.55</v>
      </c>
      <c r="F654" s="32">
        <v>5.0199999999999996</v>
      </c>
      <c r="G654" s="23"/>
    </row>
    <row r="655" spans="1:7" x14ac:dyDescent="0.3">
      <c r="A655" s="22"/>
      <c r="B655" s="31" t="s">
        <v>65</v>
      </c>
      <c r="C655" s="24">
        <v>0</v>
      </c>
      <c r="D655" s="32">
        <v>-172.49</v>
      </c>
      <c r="E655" s="33">
        <v>-5.55</v>
      </c>
      <c r="F655" s="32">
        <v>5.0199999999999996</v>
      </c>
      <c r="G655" s="23"/>
    </row>
    <row r="656" spans="1:7" x14ac:dyDescent="0.3">
      <c r="A656" s="22"/>
      <c r="B656" s="31" t="s">
        <v>66</v>
      </c>
      <c r="C656" s="24">
        <v>6.8000000000000005E-2</v>
      </c>
      <c r="D656" s="32">
        <v>-172.49</v>
      </c>
      <c r="E656" s="33">
        <v>-6.17</v>
      </c>
      <c r="F656" s="32">
        <v>4.62</v>
      </c>
      <c r="G656" s="23"/>
    </row>
    <row r="657" spans="1:7" x14ac:dyDescent="0.3">
      <c r="A657" s="22"/>
      <c r="B657" s="31" t="s">
        <v>67</v>
      </c>
      <c r="C657" s="24">
        <v>0</v>
      </c>
      <c r="D657" s="32">
        <v>-172.49</v>
      </c>
      <c r="E657" s="32">
        <v>-5.55</v>
      </c>
      <c r="F657" s="33">
        <v>5.0199999999999996</v>
      </c>
      <c r="G657" s="23"/>
    </row>
    <row r="658" spans="1:7" x14ac:dyDescent="0.3">
      <c r="A658" s="22"/>
      <c r="B658" s="31" t="s">
        <v>68</v>
      </c>
      <c r="C658" s="24">
        <v>6.8000000000000005E-2</v>
      </c>
      <c r="D658" s="32">
        <v>-172.49</v>
      </c>
      <c r="E658" s="32">
        <v>-6.17</v>
      </c>
      <c r="F658" s="33">
        <v>4.62</v>
      </c>
      <c r="G658" s="23"/>
    </row>
    <row r="659" spans="1:7" x14ac:dyDescent="0.3">
      <c r="A659" s="22">
        <v>83</v>
      </c>
      <c r="B659" s="31">
        <v>79</v>
      </c>
      <c r="C659" s="24">
        <v>0</v>
      </c>
      <c r="D659" s="32">
        <v>-172.49</v>
      </c>
      <c r="E659" s="32">
        <v>-4.7</v>
      </c>
      <c r="F659" s="32">
        <v>4.62</v>
      </c>
      <c r="G659" s="23" t="s">
        <v>280</v>
      </c>
    </row>
    <row r="660" spans="1:7" x14ac:dyDescent="0.3">
      <c r="A660" s="22"/>
      <c r="B660" s="31">
        <v>80</v>
      </c>
      <c r="C660" s="24">
        <v>6.8000000000000005E-2</v>
      </c>
      <c r="D660" s="32">
        <v>-172.49</v>
      </c>
      <c r="E660" s="32">
        <v>-5.32</v>
      </c>
      <c r="F660" s="32">
        <v>4.28</v>
      </c>
      <c r="G660" s="23"/>
    </row>
    <row r="661" spans="1:7" x14ac:dyDescent="0.3">
      <c r="A661" s="22"/>
      <c r="B661" s="31" t="s">
        <v>61</v>
      </c>
      <c r="C661" s="24">
        <v>6.8000000000000005E-2</v>
      </c>
      <c r="D661" s="33">
        <v>-172.49</v>
      </c>
      <c r="E661" s="32">
        <v>-5.32</v>
      </c>
      <c r="F661" s="32">
        <v>4.28</v>
      </c>
      <c r="G661" s="23"/>
    </row>
    <row r="662" spans="1:7" x14ac:dyDescent="0.3">
      <c r="A662" s="22"/>
      <c r="B662" s="31" t="s">
        <v>62</v>
      </c>
      <c r="C662" s="24">
        <v>0</v>
      </c>
      <c r="D662" s="33">
        <v>-172.49</v>
      </c>
      <c r="E662" s="32">
        <v>-4.7</v>
      </c>
      <c r="F662" s="32">
        <v>4.62</v>
      </c>
      <c r="G662" s="23"/>
    </row>
    <row r="663" spans="1:7" x14ac:dyDescent="0.3">
      <c r="A663" s="22"/>
      <c r="B663" s="31" t="s">
        <v>65</v>
      </c>
      <c r="C663" s="24">
        <v>0</v>
      </c>
      <c r="D663" s="32">
        <v>-172.49</v>
      </c>
      <c r="E663" s="33">
        <v>-4.7</v>
      </c>
      <c r="F663" s="32">
        <v>4.62</v>
      </c>
      <c r="G663" s="23"/>
    </row>
    <row r="664" spans="1:7" x14ac:dyDescent="0.3">
      <c r="A664" s="22"/>
      <c r="B664" s="31" t="s">
        <v>66</v>
      </c>
      <c r="C664" s="24">
        <v>6.8000000000000005E-2</v>
      </c>
      <c r="D664" s="32">
        <v>-172.49</v>
      </c>
      <c r="E664" s="33">
        <v>-5.32</v>
      </c>
      <c r="F664" s="32">
        <v>4.28</v>
      </c>
      <c r="G664" s="23"/>
    </row>
    <row r="665" spans="1:7" x14ac:dyDescent="0.3">
      <c r="A665" s="22"/>
      <c r="B665" s="31" t="s">
        <v>67</v>
      </c>
      <c r="C665" s="24">
        <v>0</v>
      </c>
      <c r="D665" s="32">
        <v>-172.49</v>
      </c>
      <c r="E665" s="32">
        <v>-4.7</v>
      </c>
      <c r="F665" s="33">
        <v>4.62</v>
      </c>
      <c r="G665" s="23"/>
    </row>
    <row r="666" spans="1:7" x14ac:dyDescent="0.3">
      <c r="A666" s="22"/>
      <c r="B666" s="31" t="s">
        <v>68</v>
      </c>
      <c r="C666" s="24">
        <v>6.8000000000000005E-2</v>
      </c>
      <c r="D666" s="32">
        <v>-172.49</v>
      </c>
      <c r="E666" s="32">
        <v>-5.32</v>
      </c>
      <c r="F666" s="33">
        <v>4.28</v>
      </c>
      <c r="G666" s="23"/>
    </row>
    <row r="667" spans="1:7" x14ac:dyDescent="0.3">
      <c r="A667" s="22">
        <v>84</v>
      </c>
      <c r="B667" s="31">
        <v>80</v>
      </c>
      <c r="C667" s="24">
        <v>0</v>
      </c>
      <c r="D667" s="32">
        <v>-172.49</v>
      </c>
      <c r="E667" s="32">
        <v>-4.26</v>
      </c>
      <c r="F667" s="32">
        <v>4.28</v>
      </c>
      <c r="G667" s="23" t="s">
        <v>280</v>
      </c>
    </row>
    <row r="668" spans="1:7" x14ac:dyDescent="0.3">
      <c r="A668" s="22"/>
      <c r="B668" s="31">
        <v>81</v>
      </c>
      <c r="C668" s="24">
        <v>6.8000000000000005E-2</v>
      </c>
      <c r="D668" s="32">
        <v>-172.48</v>
      </c>
      <c r="E668" s="32">
        <v>-4.88</v>
      </c>
      <c r="F668" s="32">
        <v>3.96</v>
      </c>
      <c r="G668" s="23"/>
    </row>
    <row r="669" spans="1:7" x14ac:dyDescent="0.3">
      <c r="A669" s="22"/>
      <c r="B669" s="31" t="s">
        <v>61</v>
      </c>
      <c r="C669" s="24">
        <v>6.8000000000000005E-2</v>
      </c>
      <c r="D669" s="33">
        <v>-172.48</v>
      </c>
      <c r="E669" s="32">
        <v>-4.88</v>
      </c>
      <c r="F669" s="32">
        <v>3.96</v>
      </c>
      <c r="G669" s="23"/>
    </row>
    <row r="670" spans="1:7" x14ac:dyDescent="0.3">
      <c r="A670" s="22"/>
      <c r="B670" s="31" t="s">
        <v>62</v>
      </c>
      <c r="C670" s="24">
        <v>0</v>
      </c>
      <c r="D670" s="33">
        <v>-172.49</v>
      </c>
      <c r="E670" s="32">
        <v>-4.26</v>
      </c>
      <c r="F670" s="32">
        <v>4.28</v>
      </c>
      <c r="G670" s="23"/>
    </row>
    <row r="671" spans="1:7" x14ac:dyDescent="0.3">
      <c r="A671" s="22"/>
      <c r="B671" s="31" t="s">
        <v>65</v>
      </c>
      <c r="C671" s="24">
        <v>0</v>
      </c>
      <c r="D671" s="32">
        <v>-172.49</v>
      </c>
      <c r="E671" s="33">
        <v>-4.26</v>
      </c>
      <c r="F671" s="32">
        <v>4.28</v>
      </c>
      <c r="G671" s="23"/>
    </row>
    <row r="672" spans="1:7" x14ac:dyDescent="0.3">
      <c r="A672" s="22"/>
      <c r="B672" s="31" t="s">
        <v>66</v>
      </c>
      <c r="C672" s="24">
        <v>6.8000000000000005E-2</v>
      </c>
      <c r="D672" s="32">
        <v>-172.48</v>
      </c>
      <c r="E672" s="33">
        <v>-4.88</v>
      </c>
      <c r="F672" s="32">
        <v>3.96</v>
      </c>
      <c r="G672" s="23"/>
    </row>
    <row r="673" spans="1:7" x14ac:dyDescent="0.3">
      <c r="A673" s="22"/>
      <c r="B673" s="31" t="s">
        <v>67</v>
      </c>
      <c r="C673" s="24">
        <v>0</v>
      </c>
      <c r="D673" s="32">
        <v>-172.49</v>
      </c>
      <c r="E673" s="32">
        <v>-4.26</v>
      </c>
      <c r="F673" s="33">
        <v>4.28</v>
      </c>
      <c r="G673" s="23"/>
    </row>
    <row r="674" spans="1:7" x14ac:dyDescent="0.3">
      <c r="A674" s="22"/>
      <c r="B674" s="31" t="s">
        <v>68</v>
      </c>
      <c r="C674" s="24">
        <v>6.8000000000000005E-2</v>
      </c>
      <c r="D674" s="32">
        <v>-172.48</v>
      </c>
      <c r="E674" s="32">
        <v>-4.88</v>
      </c>
      <c r="F674" s="33">
        <v>3.96</v>
      </c>
      <c r="G674" s="23"/>
    </row>
    <row r="675" spans="1:7" x14ac:dyDescent="0.3">
      <c r="A675" s="22">
        <v>85</v>
      </c>
      <c r="B675" s="31">
        <v>81</v>
      </c>
      <c r="C675" s="24">
        <v>0</v>
      </c>
      <c r="D675" s="32">
        <v>-172.48</v>
      </c>
      <c r="E675" s="32">
        <v>-4.08</v>
      </c>
      <c r="F675" s="32">
        <v>3.96</v>
      </c>
      <c r="G675" s="23" t="s">
        <v>280</v>
      </c>
    </row>
    <row r="676" spans="1:7" x14ac:dyDescent="0.3">
      <c r="A676" s="22"/>
      <c r="B676" s="31">
        <v>82</v>
      </c>
      <c r="C676" s="24">
        <v>6.8000000000000005E-2</v>
      </c>
      <c r="D676" s="32">
        <v>-172.48</v>
      </c>
      <c r="E676" s="32">
        <v>-4.6900000000000004</v>
      </c>
      <c r="F676" s="32">
        <v>3.67</v>
      </c>
      <c r="G676" s="23"/>
    </row>
    <row r="677" spans="1:7" x14ac:dyDescent="0.3">
      <c r="A677" s="22"/>
      <c r="B677" s="31" t="s">
        <v>61</v>
      </c>
      <c r="C677" s="24">
        <v>6.8000000000000005E-2</v>
      </c>
      <c r="D677" s="33">
        <v>-172.48</v>
      </c>
      <c r="E677" s="32">
        <v>-4.6900000000000004</v>
      </c>
      <c r="F677" s="32">
        <v>3.67</v>
      </c>
      <c r="G677" s="23"/>
    </row>
    <row r="678" spans="1:7" x14ac:dyDescent="0.3">
      <c r="A678" s="22"/>
      <c r="B678" s="31" t="s">
        <v>62</v>
      </c>
      <c r="C678" s="24">
        <v>0</v>
      </c>
      <c r="D678" s="33">
        <v>-172.48</v>
      </c>
      <c r="E678" s="32">
        <v>-4.08</v>
      </c>
      <c r="F678" s="32">
        <v>3.96</v>
      </c>
      <c r="G678" s="23"/>
    </row>
    <row r="679" spans="1:7" x14ac:dyDescent="0.3">
      <c r="A679" s="22"/>
      <c r="B679" s="31" t="s">
        <v>65</v>
      </c>
      <c r="C679" s="24">
        <v>0</v>
      </c>
      <c r="D679" s="32">
        <v>-172.48</v>
      </c>
      <c r="E679" s="33">
        <v>-4.08</v>
      </c>
      <c r="F679" s="32">
        <v>3.96</v>
      </c>
      <c r="G679" s="23"/>
    </row>
    <row r="680" spans="1:7" x14ac:dyDescent="0.3">
      <c r="A680" s="22"/>
      <c r="B680" s="31" t="s">
        <v>66</v>
      </c>
      <c r="C680" s="24">
        <v>6.8000000000000005E-2</v>
      </c>
      <c r="D680" s="32">
        <v>-172.48</v>
      </c>
      <c r="E680" s="33">
        <v>-4.6900000000000004</v>
      </c>
      <c r="F680" s="32">
        <v>3.67</v>
      </c>
      <c r="G680" s="23"/>
    </row>
    <row r="681" spans="1:7" x14ac:dyDescent="0.3">
      <c r="A681" s="22"/>
      <c r="B681" s="31" t="s">
        <v>67</v>
      </c>
      <c r="C681" s="24">
        <v>0</v>
      </c>
      <c r="D681" s="32">
        <v>-172.48</v>
      </c>
      <c r="E681" s="32">
        <v>-4.08</v>
      </c>
      <c r="F681" s="33">
        <v>3.96</v>
      </c>
      <c r="G681" s="23"/>
    </row>
    <row r="682" spans="1:7" x14ac:dyDescent="0.3">
      <c r="A682" s="22"/>
      <c r="B682" s="31" t="s">
        <v>68</v>
      </c>
      <c r="C682" s="24">
        <v>6.8000000000000005E-2</v>
      </c>
      <c r="D682" s="32">
        <v>-172.48</v>
      </c>
      <c r="E682" s="32">
        <v>-4.6900000000000004</v>
      </c>
      <c r="F682" s="33">
        <v>3.67</v>
      </c>
      <c r="G682" s="23"/>
    </row>
    <row r="683" spans="1:7" x14ac:dyDescent="0.3">
      <c r="A683" s="22">
        <v>86</v>
      </c>
      <c r="B683" s="31">
        <v>82</v>
      </c>
      <c r="C683" s="24">
        <v>0</v>
      </c>
      <c r="D683" s="32">
        <v>-172.48</v>
      </c>
      <c r="E683" s="32">
        <v>-4.03</v>
      </c>
      <c r="F683" s="32">
        <v>3.67</v>
      </c>
      <c r="G683" s="23" t="s">
        <v>280</v>
      </c>
    </row>
    <row r="684" spans="1:7" x14ac:dyDescent="0.3">
      <c r="A684" s="22"/>
      <c r="B684" s="31">
        <v>83</v>
      </c>
      <c r="C684" s="24">
        <v>6.8000000000000005E-2</v>
      </c>
      <c r="D684" s="32">
        <v>-172.47</v>
      </c>
      <c r="E684" s="32">
        <v>-4.6399999999999997</v>
      </c>
      <c r="F684" s="32">
        <v>3.37</v>
      </c>
      <c r="G684" s="23"/>
    </row>
    <row r="685" spans="1:7" x14ac:dyDescent="0.3">
      <c r="A685" s="22"/>
      <c r="B685" s="31" t="s">
        <v>61</v>
      </c>
      <c r="C685" s="24">
        <v>6.8000000000000005E-2</v>
      </c>
      <c r="D685" s="33">
        <v>-172.47</v>
      </c>
      <c r="E685" s="32">
        <v>-4.6399999999999997</v>
      </c>
      <c r="F685" s="32">
        <v>3.37</v>
      </c>
      <c r="G685" s="23"/>
    </row>
    <row r="686" spans="1:7" x14ac:dyDescent="0.3">
      <c r="A686" s="22"/>
      <c r="B686" s="31" t="s">
        <v>62</v>
      </c>
      <c r="C686" s="24">
        <v>0</v>
      </c>
      <c r="D686" s="33">
        <v>-172.48</v>
      </c>
      <c r="E686" s="32">
        <v>-4.03</v>
      </c>
      <c r="F686" s="32">
        <v>3.67</v>
      </c>
      <c r="G686" s="23"/>
    </row>
    <row r="687" spans="1:7" x14ac:dyDescent="0.3">
      <c r="A687" s="22"/>
      <c r="B687" s="31" t="s">
        <v>65</v>
      </c>
      <c r="C687" s="24">
        <v>0</v>
      </c>
      <c r="D687" s="32">
        <v>-172.48</v>
      </c>
      <c r="E687" s="33">
        <v>-4.03</v>
      </c>
      <c r="F687" s="32">
        <v>3.67</v>
      </c>
      <c r="G687" s="23"/>
    </row>
    <row r="688" spans="1:7" x14ac:dyDescent="0.3">
      <c r="A688" s="22"/>
      <c r="B688" s="31" t="s">
        <v>66</v>
      </c>
      <c r="C688" s="24">
        <v>6.8000000000000005E-2</v>
      </c>
      <c r="D688" s="32">
        <v>-172.47</v>
      </c>
      <c r="E688" s="33">
        <v>-4.6399999999999997</v>
      </c>
      <c r="F688" s="32">
        <v>3.37</v>
      </c>
      <c r="G688" s="23"/>
    </row>
    <row r="689" spans="1:7" x14ac:dyDescent="0.3">
      <c r="A689" s="22"/>
      <c r="B689" s="31" t="s">
        <v>67</v>
      </c>
      <c r="C689" s="24">
        <v>0</v>
      </c>
      <c r="D689" s="32">
        <v>-172.48</v>
      </c>
      <c r="E689" s="32">
        <v>-4.03</v>
      </c>
      <c r="F689" s="33">
        <v>3.67</v>
      </c>
      <c r="G689" s="23"/>
    </row>
    <row r="690" spans="1:7" x14ac:dyDescent="0.3">
      <c r="A690" s="22"/>
      <c r="B690" s="31" t="s">
        <v>68</v>
      </c>
      <c r="C690" s="24">
        <v>6.8000000000000005E-2</v>
      </c>
      <c r="D690" s="32">
        <v>-172.47</v>
      </c>
      <c r="E690" s="32">
        <v>-4.6399999999999997</v>
      </c>
      <c r="F690" s="33">
        <v>3.37</v>
      </c>
      <c r="G690" s="23"/>
    </row>
    <row r="691" spans="1:7" x14ac:dyDescent="0.3">
      <c r="A691" s="22">
        <v>87</v>
      </c>
      <c r="B691" s="31">
        <v>83</v>
      </c>
      <c r="C691" s="24">
        <v>0</v>
      </c>
      <c r="D691" s="32">
        <v>-172.47</v>
      </c>
      <c r="E691" s="32">
        <v>-4.08</v>
      </c>
      <c r="F691" s="32">
        <v>3.37</v>
      </c>
      <c r="G691" s="23" t="s">
        <v>280</v>
      </c>
    </row>
    <row r="692" spans="1:7" x14ac:dyDescent="0.3">
      <c r="A692" s="22"/>
      <c r="B692" s="31">
        <v>84</v>
      </c>
      <c r="C692" s="24">
        <v>6.8000000000000005E-2</v>
      </c>
      <c r="D692" s="32">
        <v>-172.47</v>
      </c>
      <c r="E692" s="32">
        <v>-4.68</v>
      </c>
      <c r="F692" s="32">
        <v>3.07</v>
      </c>
      <c r="G692" s="23"/>
    </row>
    <row r="693" spans="1:7" x14ac:dyDescent="0.3">
      <c r="A693" s="22"/>
      <c r="B693" s="31" t="s">
        <v>61</v>
      </c>
      <c r="C693" s="24">
        <v>6.8000000000000005E-2</v>
      </c>
      <c r="D693" s="33">
        <v>-172.47</v>
      </c>
      <c r="E693" s="32">
        <v>-4.68</v>
      </c>
      <c r="F693" s="32">
        <v>3.07</v>
      </c>
      <c r="G693" s="23"/>
    </row>
    <row r="694" spans="1:7" x14ac:dyDescent="0.3">
      <c r="A694" s="22"/>
      <c r="B694" s="31" t="s">
        <v>62</v>
      </c>
      <c r="C694" s="24">
        <v>0</v>
      </c>
      <c r="D694" s="33">
        <v>-172.47</v>
      </c>
      <c r="E694" s="32">
        <v>-4.08</v>
      </c>
      <c r="F694" s="32">
        <v>3.37</v>
      </c>
      <c r="G694" s="23"/>
    </row>
    <row r="695" spans="1:7" x14ac:dyDescent="0.3">
      <c r="A695" s="22"/>
      <c r="B695" s="31" t="s">
        <v>65</v>
      </c>
      <c r="C695" s="24">
        <v>0</v>
      </c>
      <c r="D695" s="32">
        <v>-172.47</v>
      </c>
      <c r="E695" s="33">
        <v>-4.08</v>
      </c>
      <c r="F695" s="32">
        <v>3.37</v>
      </c>
      <c r="G695" s="23"/>
    </row>
    <row r="696" spans="1:7" x14ac:dyDescent="0.3">
      <c r="A696" s="22"/>
      <c r="B696" s="31" t="s">
        <v>66</v>
      </c>
      <c r="C696" s="24">
        <v>6.8000000000000005E-2</v>
      </c>
      <c r="D696" s="32">
        <v>-172.47</v>
      </c>
      <c r="E696" s="33">
        <v>-4.68</v>
      </c>
      <c r="F696" s="32">
        <v>3.07</v>
      </c>
      <c r="G696" s="23"/>
    </row>
    <row r="697" spans="1:7" x14ac:dyDescent="0.3">
      <c r="A697" s="22"/>
      <c r="B697" s="31" t="s">
        <v>67</v>
      </c>
      <c r="C697" s="24">
        <v>0</v>
      </c>
      <c r="D697" s="32">
        <v>-172.47</v>
      </c>
      <c r="E697" s="32">
        <v>-4.08</v>
      </c>
      <c r="F697" s="33">
        <v>3.37</v>
      </c>
      <c r="G697" s="23"/>
    </row>
    <row r="698" spans="1:7" x14ac:dyDescent="0.3">
      <c r="A698" s="22"/>
      <c r="B698" s="31" t="s">
        <v>68</v>
      </c>
      <c r="C698" s="24">
        <v>6.8000000000000005E-2</v>
      </c>
      <c r="D698" s="32">
        <v>-172.47</v>
      </c>
      <c r="E698" s="32">
        <v>-4.68</v>
      </c>
      <c r="F698" s="33">
        <v>3.07</v>
      </c>
      <c r="G698" s="23"/>
    </row>
    <row r="699" spans="1:7" x14ac:dyDescent="0.3">
      <c r="A699" s="22">
        <v>88</v>
      </c>
      <c r="B699" s="31">
        <v>84</v>
      </c>
      <c r="C699" s="24">
        <v>0</v>
      </c>
      <c r="D699" s="32">
        <v>-172.47</v>
      </c>
      <c r="E699" s="32">
        <v>-4.17</v>
      </c>
      <c r="F699" s="32">
        <v>3.07</v>
      </c>
      <c r="G699" s="23" t="s">
        <v>280</v>
      </c>
    </row>
    <row r="700" spans="1:7" x14ac:dyDescent="0.3">
      <c r="A700" s="22"/>
      <c r="B700" s="31">
        <v>85</v>
      </c>
      <c r="C700" s="24">
        <v>6.8000000000000005E-2</v>
      </c>
      <c r="D700" s="32">
        <v>-172.47</v>
      </c>
      <c r="E700" s="32">
        <v>-4.7699999999999996</v>
      </c>
      <c r="F700" s="32">
        <v>2.77</v>
      </c>
      <c r="G700" s="23"/>
    </row>
    <row r="701" spans="1:7" x14ac:dyDescent="0.3">
      <c r="A701" s="22"/>
      <c r="B701" s="31" t="s">
        <v>61</v>
      </c>
      <c r="C701" s="24">
        <v>6.8000000000000005E-2</v>
      </c>
      <c r="D701" s="33">
        <v>-172.47</v>
      </c>
      <c r="E701" s="32">
        <v>-4.7699999999999996</v>
      </c>
      <c r="F701" s="32">
        <v>2.77</v>
      </c>
      <c r="G701" s="23"/>
    </row>
    <row r="702" spans="1:7" x14ac:dyDescent="0.3">
      <c r="A702" s="22"/>
      <c r="B702" s="31" t="s">
        <v>62</v>
      </c>
      <c r="C702" s="24">
        <v>0</v>
      </c>
      <c r="D702" s="33">
        <v>-172.47</v>
      </c>
      <c r="E702" s="32">
        <v>-4.17</v>
      </c>
      <c r="F702" s="32">
        <v>3.07</v>
      </c>
      <c r="G702" s="23"/>
    </row>
    <row r="703" spans="1:7" x14ac:dyDescent="0.3">
      <c r="A703" s="22"/>
      <c r="B703" s="31" t="s">
        <v>65</v>
      </c>
      <c r="C703" s="24">
        <v>0</v>
      </c>
      <c r="D703" s="32">
        <v>-172.47</v>
      </c>
      <c r="E703" s="33">
        <v>-4.17</v>
      </c>
      <c r="F703" s="32">
        <v>3.07</v>
      </c>
      <c r="G703" s="23"/>
    </row>
    <row r="704" spans="1:7" x14ac:dyDescent="0.3">
      <c r="A704" s="22"/>
      <c r="B704" s="31" t="s">
        <v>66</v>
      </c>
      <c r="C704" s="24">
        <v>6.8000000000000005E-2</v>
      </c>
      <c r="D704" s="32">
        <v>-172.47</v>
      </c>
      <c r="E704" s="33">
        <v>-4.7699999999999996</v>
      </c>
      <c r="F704" s="32">
        <v>2.77</v>
      </c>
      <c r="G704" s="23"/>
    </row>
    <row r="705" spans="1:7" x14ac:dyDescent="0.3">
      <c r="A705" s="22"/>
      <c r="B705" s="31" t="s">
        <v>67</v>
      </c>
      <c r="C705" s="24">
        <v>0</v>
      </c>
      <c r="D705" s="32">
        <v>-172.47</v>
      </c>
      <c r="E705" s="32">
        <v>-4.17</v>
      </c>
      <c r="F705" s="33">
        <v>3.07</v>
      </c>
      <c r="G705" s="23"/>
    </row>
    <row r="706" spans="1:7" x14ac:dyDescent="0.3">
      <c r="A706" s="22"/>
      <c r="B706" s="31" t="s">
        <v>68</v>
      </c>
      <c r="C706" s="24">
        <v>6.8000000000000005E-2</v>
      </c>
      <c r="D706" s="32">
        <v>-172.47</v>
      </c>
      <c r="E706" s="32">
        <v>-4.7699999999999996</v>
      </c>
      <c r="F706" s="33">
        <v>2.77</v>
      </c>
      <c r="G706" s="23"/>
    </row>
    <row r="707" spans="1:7" x14ac:dyDescent="0.3">
      <c r="A707" s="22">
        <v>89</v>
      </c>
      <c r="B707" s="31">
        <v>85</v>
      </c>
      <c r="C707" s="24">
        <v>0</v>
      </c>
      <c r="D707" s="32">
        <v>-172.47</v>
      </c>
      <c r="E707" s="32">
        <v>-4.3099999999999996</v>
      </c>
      <c r="F707" s="32">
        <v>2.77</v>
      </c>
      <c r="G707" s="23" t="s">
        <v>280</v>
      </c>
    </row>
    <row r="708" spans="1:7" x14ac:dyDescent="0.3">
      <c r="A708" s="22"/>
      <c r="B708" s="31">
        <v>86</v>
      </c>
      <c r="C708" s="24">
        <v>6.8000000000000005E-2</v>
      </c>
      <c r="D708" s="32">
        <v>-172.46</v>
      </c>
      <c r="E708" s="32">
        <v>-4.9000000000000004</v>
      </c>
      <c r="F708" s="32">
        <v>2.4500000000000002</v>
      </c>
      <c r="G708" s="23"/>
    </row>
    <row r="709" spans="1:7" x14ac:dyDescent="0.3">
      <c r="A709" s="22"/>
      <c r="B709" s="31" t="s">
        <v>61</v>
      </c>
      <c r="C709" s="24">
        <v>6.8000000000000005E-2</v>
      </c>
      <c r="D709" s="33">
        <v>-172.46</v>
      </c>
      <c r="E709" s="32">
        <v>-4.9000000000000004</v>
      </c>
      <c r="F709" s="32">
        <v>2.4500000000000002</v>
      </c>
      <c r="G709" s="23"/>
    </row>
    <row r="710" spans="1:7" x14ac:dyDescent="0.3">
      <c r="A710" s="22"/>
      <c r="B710" s="31" t="s">
        <v>62</v>
      </c>
      <c r="C710" s="24">
        <v>0</v>
      </c>
      <c r="D710" s="33">
        <v>-172.47</v>
      </c>
      <c r="E710" s="32">
        <v>-4.3099999999999996</v>
      </c>
      <c r="F710" s="32">
        <v>2.77</v>
      </c>
      <c r="G710" s="23"/>
    </row>
    <row r="711" spans="1:7" x14ac:dyDescent="0.3">
      <c r="A711" s="22"/>
      <c r="B711" s="31" t="s">
        <v>65</v>
      </c>
      <c r="C711" s="24">
        <v>0</v>
      </c>
      <c r="D711" s="32">
        <v>-172.47</v>
      </c>
      <c r="E711" s="33">
        <v>-4.3099999999999996</v>
      </c>
      <c r="F711" s="32">
        <v>2.77</v>
      </c>
      <c r="G711" s="23"/>
    </row>
    <row r="712" spans="1:7" x14ac:dyDescent="0.3">
      <c r="A712" s="22"/>
      <c r="B712" s="31" t="s">
        <v>66</v>
      </c>
      <c r="C712" s="24">
        <v>6.8000000000000005E-2</v>
      </c>
      <c r="D712" s="32">
        <v>-172.46</v>
      </c>
      <c r="E712" s="33">
        <v>-4.9000000000000004</v>
      </c>
      <c r="F712" s="32">
        <v>2.4500000000000002</v>
      </c>
      <c r="G712" s="23"/>
    </row>
    <row r="713" spans="1:7" x14ac:dyDescent="0.3">
      <c r="A713" s="22"/>
      <c r="B713" s="31" t="s">
        <v>67</v>
      </c>
      <c r="C713" s="24">
        <v>0</v>
      </c>
      <c r="D713" s="32">
        <v>-172.47</v>
      </c>
      <c r="E713" s="32">
        <v>-4.3099999999999996</v>
      </c>
      <c r="F713" s="33">
        <v>2.77</v>
      </c>
      <c r="G713" s="23"/>
    </row>
    <row r="714" spans="1:7" x14ac:dyDescent="0.3">
      <c r="A714" s="22"/>
      <c r="B714" s="31" t="s">
        <v>68</v>
      </c>
      <c r="C714" s="24">
        <v>6.8000000000000005E-2</v>
      </c>
      <c r="D714" s="32">
        <v>-172.46</v>
      </c>
      <c r="E714" s="32">
        <v>-4.9000000000000004</v>
      </c>
      <c r="F714" s="33">
        <v>2.4500000000000002</v>
      </c>
      <c r="G714" s="23"/>
    </row>
    <row r="715" spans="1:7" x14ac:dyDescent="0.3">
      <c r="A715" s="22">
        <v>90</v>
      </c>
      <c r="B715" s="31">
        <v>86</v>
      </c>
      <c r="C715" s="24">
        <v>0</v>
      </c>
      <c r="D715" s="32">
        <v>-172.46</v>
      </c>
      <c r="E715" s="32">
        <v>-4.47</v>
      </c>
      <c r="F715" s="32">
        <v>2.4500000000000002</v>
      </c>
      <c r="G715" s="23" t="s">
        <v>280</v>
      </c>
    </row>
    <row r="716" spans="1:7" x14ac:dyDescent="0.3">
      <c r="A716" s="22"/>
      <c r="B716" s="31">
        <v>87</v>
      </c>
      <c r="C716" s="24">
        <v>6.8000000000000005E-2</v>
      </c>
      <c r="D716" s="32">
        <v>-172.46</v>
      </c>
      <c r="E716" s="32">
        <v>-5.0599999999999996</v>
      </c>
      <c r="F716" s="32">
        <v>2.13</v>
      </c>
      <c r="G716" s="23"/>
    </row>
    <row r="717" spans="1:7" x14ac:dyDescent="0.3">
      <c r="A717" s="22"/>
      <c r="B717" s="31" t="s">
        <v>61</v>
      </c>
      <c r="C717" s="24">
        <v>6.8000000000000005E-2</v>
      </c>
      <c r="D717" s="33">
        <v>-172.46</v>
      </c>
      <c r="E717" s="32">
        <v>-5.0599999999999996</v>
      </c>
      <c r="F717" s="32">
        <v>2.13</v>
      </c>
      <c r="G717" s="23"/>
    </row>
    <row r="718" spans="1:7" x14ac:dyDescent="0.3">
      <c r="A718" s="22"/>
      <c r="B718" s="31" t="s">
        <v>62</v>
      </c>
      <c r="C718" s="24">
        <v>0</v>
      </c>
      <c r="D718" s="33">
        <v>-172.46</v>
      </c>
      <c r="E718" s="32">
        <v>-4.47</v>
      </c>
      <c r="F718" s="32">
        <v>2.4500000000000002</v>
      </c>
      <c r="G718" s="23"/>
    </row>
    <row r="719" spans="1:7" x14ac:dyDescent="0.3">
      <c r="A719" s="22"/>
      <c r="B719" s="31" t="s">
        <v>65</v>
      </c>
      <c r="C719" s="24">
        <v>0</v>
      </c>
      <c r="D719" s="32">
        <v>-172.46</v>
      </c>
      <c r="E719" s="33">
        <v>-4.47</v>
      </c>
      <c r="F719" s="32">
        <v>2.4500000000000002</v>
      </c>
      <c r="G719" s="23"/>
    </row>
    <row r="720" spans="1:7" x14ac:dyDescent="0.3">
      <c r="A720" s="22"/>
      <c r="B720" s="31" t="s">
        <v>66</v>
      </c>
      <c r="C720" s="24">
        <v>6.8000000000000005E-2</v>
      </c>
      <c r="D720" s="32">
        <v>-172.46</v>
      </c>
      <c r="E720" s="33">
        <v>-5.0599999999999996</v>
      </c>
      <c r="F720" s="32">
        <v>2.13</v>
      </c>
      <c r="G720" s="23"/>
    </row>
    <row r="721" spans="1:7" x14ac:dyDescent="0.3">
      <c r="A721" s="22"/>
      <c r="B721" s="31" t="s">
        <v>67</v>
      </c>
      <c r="C721" s="24">
        <v>0</v>
      </c>
      <c r="D721" s="32">
        <v>-172.46</v>
      </c>
      <c r="E721" s="32">
        <v>-4.47</v>
      </c>
      <c r="F721" s="33">
        <v>2.4500000000000002</v>
      </c>
      <c r="G721" s="23"/>
    </row>
    <row r="722" spans="1:7" x14ac:dyDescent="0.3">
      <c r="A722" s="22"/>
      <c r="B722" s="31" t="s">
        <v>68</v>
      </c>
      <c r="C722" s="24">
        <v>6.8000000000000005E-2</v>
      </c>
      <c r="D722" s="32">
        <v>-172.46</v>
      </c>
      <c r="E722" s="32">
        <v>-5.0599999999999996</v>
      </c>
      <c r="F722" s="33">
        <v>2.13</v>
      </c>
      <c r="G722" s="23"/>
    </row>
    <row r="723" spans="1:7" x14ac:dyDescent="0.3">
      <c r="A723" s="22">
        <v>91</v>
      </c>
      <c r="B723" s="31">
        <v>87</v>
      </c>
      <c r="C723" s="24">
        <v>0</v>
      </c>
      <c r="D723" s="32">
        <v>-172.46</v>
      </c>
      <c r="E723" s="32">
        <v>-4.67</v>
      </c>
      <c r="F723" s="32">
        <v>2.13</v>
      </c>
      <c r="G723" s="23" t="s">
        <v>280</v>
      </c>
    </row>
    <row r="724" spans="1:7" x14ac:dyDescent="0.3">
      <c r="A724" s="22"/>
      <c r="B724" s="31">
        <v>88</v>
      </c>
      <c r="C724" s="24">
        <v>6.8000000000000005E-2</v>
      </c>
      <c r="D724" s="32">
        <v>-172.45</v>
      </c>
      <c r="E724" s="32">
        <v>-5.26</v>
      </c>
      <c r="F724" s="32">
        <v>1.79</v>
      </c>
      <c r="G724" s="23"/>
    </row>
    <row r="725" spans="1:7" x14ac:dyDescent="0.3">
      <c r="A725" s="22"/>
      <c r="B725" s="31" t="s">
        <v>61</v>
      </c>
      <c r="C725" s="24">
        <v>6.8000000000000005E-2</v>
      </c>
      <c r="D725" s="33">
        <v>-172.45</v>
      </c>
      <c r="E725" s="32">
        <v>-5.26</v>
      </c>
      <c r="F725" s="32">
        <v>1.79</v>
      </c>
      <c r="G725" s="23"/>
    </row>
    <row r="726" spans="1:7" x14ac:dyDescent="0.3">
      <c r="A726" s="22"/>
      <c r="B726" s="31" t="s">
        <v>62</v>
      </c>
      <c r="C726" s="24">
        <v>0</v>
      </c>
      <c r="D726" s="33">
        <v>-172.46</v>
      </c>
      <c r="E726" s="32">
        <v>-4.67</v>
      </c>
      <c r="F726" s="32">
        <v>2.13</v>
      </c>
      <c r="G726" s="23"/>
    </row>
    <row r="727" spans="1:7" x14ac:dyDescent="0.3">
      <c r="A727" s="22"/>
      <c r="B727" s="31" t="s">
        <v>65</v>
      </c>
      <c r="C727" s="24">
        <v>0</v>
      </c>
      <c r="D727" s="32">
        <v>-172.46</v>
      </c>
      <c r="E727" s="33">
        <v>-4.67</v>
      </c>
      <c r="F727" s="32">
        <v>2.13</v>
      </c>
      <c r="G727" s="23"/>
    </row>
    <row r="728" spans="1:7" x14ac:dyDescent="0.3">
      <c r="A728" s="22"/>
      <c r="B728" s="31" t="s">
        <v>66</v>
      </c>
      <c r="C728" s="24">
        <v>6.8000000000000005E-2</v>
      </c>
      <c r="D728" s="32">
        <v>-172.45</v>
      </c>
      <c r="E728" s="33">
        <v>-5.26</v>
      </c>
      <c r="F728" s="32">
        <v>1.79</v>
      </c>
      <c r="G728" s="23"/>
    </row>
    <row r="729" spans="1:7" x14ac:dyDescent="0.3">
      <c r="A729" s="22"/>
      <c r="B729" s="31" t="s">
        <v>67</v>
      </c>
      <c r="C729" s="24">
        <v>0</v>
      </c>
      <c r="D729" s="32">
        <v>-172.46</v>
      </c>
      <c r="E729" s="32">
        <v>-4.67</v>
      </c>
      <c r="F729" s="33">
        <v>2.13</v>
      </c>
      <c r="G729" s="23"/>
    </row>
    <row r="730" spans="1:7" x14ac:dyDescent="0.3">
      <c r="A730" s="22"/>
      <c r="B730" s="31" t="s">
        <v>68</v>
      </c>
      <c r="C730" s="24">
        <v>6.8000000000000005E-2</v>
      </c>
      <c r="D730" s="32">
        <v>-172.45</v>
      </c>
      <c r="E730" s="32">
        <v>-5.26</v>
      </c>
      <c r="F730" s="33">
        <v>1.79</v>
      </c>
      <c r="G730" s="23"/>
    </row>
    <row r="731" spans="1:7" x14ac:dyDescent="0.3">
      <c r="A731" s="22">
        <v>92</v>
      </c>
      <c r="B731" s="31">
        <v>88</v>
      </c>
      <c r="C731" s="24">
        <v>0</v>
      </c>
      <c r="D731" s="32">
        <v>-172.45</v>
      </c>
      <c r="E731" s="32">
        <v>-4.91</v>
      </c>
      <c r="F731" s="32">
        <v>1.79</v>
      </c>
      <c r="G731" s="23" t="s">
        <v>280</v>
      </c>
    </row>
    <row r="732" spans="1:7" x14ac:dyDescent="0.3">
      <c r="A732" s="22"/>
      <c r="B732" s="31">
        <v>89</v>
      </c>
      <c r="C732" s="24">
        <v>6.8000000000000005E-2</v>
      </c>
      <c r="D732" s="32">
        <v>-172.45</v>
      </c>
      <c r="E732" s="32">
        <v>-5.5</v>
      </c>
      <c r="F732" s="32">
        <v>1.43</v>
      </c>
      <c r="G732" s="23"/>
    </row>
    <row r="733" spans="1:7" x14ac:dyDescent="0.3">
      <c r="A733" s="22"/>
      <c r="B733" s="31" t="s">
        <v>61</v>
      </c>
      <c r="C733" s="24">
        <v>6.8000000000000005E-2</v>
      </c>
      <c r="D733" s="33">
        <v>-172.45</v>
      </c>
      <c r="E733" s="32">
        <v>-5.5</v>
      </c>
      <c r="F733" s="32">
        <v>1.43</v>
      </c>
      <c r="G733" s="23"/>
    </row>
    <row r="734" spans="1:7" x14ac:dyDescent="0.3">
      <c r="A734" s="22"/>
      <c r="B734" s="31" t="s">
        <v>62</v>
      </c>
      <c r="C734" s="24">
        <v>0</v>
      </c>
      <c r="D734" s="33">
        <v>-172.45</v>
      </c>
      <c r="E734" s="32">
        <v>-4.91</v>
      </c>
      <c r="F734" s="32">
        <v>1.79</v>
      </c>
      <c r="G734" s="23"/>
    </row>
    <row r="735" spans="1:7" x14ac:dyDescent="0.3">
      <c r="A735" s="22"/>
      <c r="B735" s="31" t="s">
        <v>65</v>
      </c>
      <c r="C735" s="24">
        <v>0</v>
      </c>
      <c r="D735" s="32">
        <v>-172.45</v>
      </c>
      <c r="E735" s="33">
        <v>-4.91</v>
      </c>
      <c r="F735" s="32">
        <v>1.79</v>
      </c>
      <c r="G735" s="23"/>
    </row>
    <row r="736" spans="1:7" x14ac:dyDescent="0.3">
      <c r="A736" s="22"/>
      <c r="B736" s="31" t="s">
        <v>66</v>
      </c>
      <c r="C736" s="24">
        <v>6.8000000000000005E-2</v>
      </c>
      <c r="D736" s="32">
        <v>-172.45</v>
      </c>
      <c r="E736" s="33">
        <v>-5.5</v>
      </c>
      <c r="F736" s="32">
        <v>1.43</v>
      </c>
      <c r="G736" s="23"/>
    </row>
    <row r="737" spans="1:7" x14ac:dyDescent="0.3">
      <c r="A737" s="22"/>
      <c r="B737" s="31" t="s">
        <v>67</v>
      </c>
      <c r="C737" s="24">
        <v>0</v>
      </c>
      <c r="D737" s="32">
        <v>-172.45</v>
      </c>
      <c r="E737" s="32">
        <v>-4.91</v>
      </c>
      <c r="F737" s="33">
        <v>1.79</v>
      </c>
      <c r="G737" s="23"/>
    </row>
    <row r="738" spans="1:7" x14ac:dyDescent="0.3">
      <c r="A738" s="22"/>
      <c r="B738" s="31" t="s">
        <v>68</v>
      </c>
      <c r="C738" s="24">
        <v>6.8000000000000005E-2</v>
      </c>
      <c r="D738" s="32">
        <v>-172.45</v>
      </c>
      <c r="E738" s="32">
        <v>-5.5</v>
      </c>
      <c r="F738" s="33">
        <v>1.43</v>
      </c>
      <c r="G738" s="23"/>
    </row>
    <row r="739" spans="1:7" x14ac:dyDescent="0.3">
      <c r="A739" s="22">
        <v>93</v>
      </c>
      <c r="B739" s="31">
        <v>89</v>
      </c>
      <c r="C739" s="24">
        <v>0</v>
      </c>
      <c r="D739" s="32">
        <v>-172.45</v>
      </c>
      <c r="E739" s="32">
        <v>-5.23</v>
      </c>
      <c r="F739" s="32">
        <v>1.43</v>
      </c>
      <c r="G739" s="23" t="s">
        <v>280</v>
      </c>
    </row>
    <row r="740" spans="1:7" x14ac:dyDescent="0.3">
      <c r="A740" s="22"/>
      <c r="B740" s="31">
        <v>90</v>
      </c>
      <c r="C740" s="24">
        <v>6.8000000000000005E-2</v>
      </c>
      <c r="D740" s="32">
        <v>-172.44</v>
      </c>
      <c r="E740" s="32">
        <v>-5.81</v>
      </c>
      <c r="F740" s="32">
        <v>1.06</v>
      </c>
      <c r="G740" s="23"/>
    </row>
    <row r="741" spans="1:7" x14ac:dyDescent="0.3">
      <c r="A741" s="22"/>
      <c r="B741" s="31" t="s">
        <v>61</v>
      </c>
      <c r="C741" s="24">
        <v>6.8000000000000005E-2</v>
      </c>
      <c r="D741" s="33">
        <v>-172.44</v>
      </c>
      <c r="E741" s="32">
        <v>-5.81</v>
      </c>
      <c r="F741" s="32">
        <v>1.06</v>
      </c>
      <c r="G741" s="23"/>
    </row>
    <row r="742" spans="1:7" x14ac:dyDescent="0.3">
      <c r="A742" s="22"/>
      <c r="B742" s="31" t="s">
        <v>62</v>
      </c>
      <c r="C742" s="24">
        <v>0</v>
      </c>
      <c r="D742" s="33">
        <v>-172.45</v>
      </c>
      <c r="E742" s="32">
        <v>-5.23</v>
      </c>
      <c r="F742" s="32">
        <v>1.43</v>
      </c>
      <c r="G742" s="23"/>
    </row>
    <row r="743" spans="1:7" x14ac:dyDescent="0.3">
      <c r="A743" s="22"/>
      <c r="B743" s="31" t="s">
        <v>65</v>
      </c>
      <c r="C743" s="24">
        <v>0</v>
      </c>
      <c r="D743" s="32">
        <v>-172.45</v>
      </c>
      <c r="E743" s="33">
        <v>-5.23</v>
      </c>
      <c r="F743" s="32">
        <v>1.43</v>
      </c>
      <c r="G743" s="23"/>
    </row>
    <row r="744" spans="1:7" x14ac:dyDescent="0.3">
      <c r="A744" s="22"/>
      <c r="B744" s="31" t="s">
        <v>66</v>
      </c>
      <c r="C744" s="24">
        <v>6.8000000000000005E-2</v>
      </c>
      <c r="D744" s="32">
        <v>-172.44</v>
      </c>
      <c r="E744" s="33">
        <v>-5.81</v>
      </c>
      <c r="F744" s="32">
        <v>1.06</v>
      </c>
      <c r="G744" s="23"/>
    </row>
    <row r="745" spans="1:7" x14ac:dyDescent="0.3">
      <c r="A745" s="22"/>
      <c r="B745" s="31" t="s">
        <v>67</v>
      </c>
      <c r="C745" s="24">
        <v>0</v>
      </c>
      <c r="D745" s="32">
        <v>-172.45</v>
      </c>
      <c r="E745" s="32">
        <v>-5.23</v>
      </c>
      <c r="F745" s="33">
        <v>1.43</v>
      </c>
      <c r="G745" s="23"/>
    </row>
    <row r="746" spans="1:7" x14ac:dyDescent="0.3">
      <c r="A746" s="22"/>
      <c r="B746" s="31" t="s">
        <v>68</v>
      </c>
      <c r="C746" s="24">
        <v>6.8000000000000005E-2</v>
      </c>
      <c r="D746" s="32">
        <v>-172.44</v>
      </c>
      <c r="E746" s="32">
        <v>-5.81</v>
      </c>
      <c r="F746" s="33">
        <v>1.06</v>
      </c>
      <c r="G746" s="23"/>
    </row>
    <row r="747" spans="1:7" x14ac:dyDescent="0.3">
      <c r="A747" s="22">
        <v>94</v>
      </c>
      <c r="B747" s="31">
        <v>90</v>
      </c>
      <c r="C747" s="24">
        <v>0</v>
      </c>
      <c r="D747" s="32">
        <v>-172.44</v>
      </c>
      <c r="E747" s="32">
        <v>-5.67</v>
      </c>
      <c r="F747" s="32">
        <v>1.06</v>
      </c>
      <c r="G747" s="23" t="s">
        <v>280</v>
      </c>
    </row>
    <row r="748" spans="1:7" x14ac:dyDescent="0.3">
      <c r="A748" s="22"/>
      <c r="B748" s="31">
        <v>91</v>
      </c>
      <c r="C748" s="24">
        <v>6.8000000000000005E-2</v>
      </c>
      <c r="D748" s="32">
        <v>-172.44</v>
      </c>
      <c r="E748" s="32">
        <v>-6.24</v>
      </c>
      <c r="F748" s="32">
        <v>0.65</v>
      </c>
      <c r="G748" s="23"/>
    </row>
    <row r="749" spans="1:7" x14ac:dyDescent="0.3">
      <c r="A749" s="22"/>
      <c r="B749" s="31" t="s">
        <v>61</v>
      </c>
      <c r="C749" s="24">
        <v>6.8000000000000005E-2</v>
      </c>
      <c r="D749" s="33">
        <v>-172.44</v>
      </c>
      <c r="E749" s="32">
        <v>-6.24</v>
      </c>
      <c r="F749" s="32">
        <v>0.65</v>
      </c>
      <c r="G749" s="23"/>
    </row>
    <row r="750" spans="1:7" x14ac:dyDescent="0.3">
      <c r="A750" s="22"/>
      <c r="B750" s="31" t="s">
        <v>62</v>
      </c>
      <c r="C750" s="24">
        <v>0</v>
      </c>
      <c r="D750" s="33">
        <v>-172.44</v>
      </c>
      <c r="E750" s="32">
        <v>-5.67</v>
      </c>
      <c r="F750" s="32">
        <v>1.06</v>
      </c>
      <c r="G750" s="23"/>
    </row>
    <row r="751" spans="1:7" x14ac:dyDescent="0.3">
      <c r="A751" s="22"/>
      <c r="B751" s="31" t="s">
        <v>65</v>
      </c>
      <c r="C751" s="24">
        <v>0</v>
      </c>
      <c r="D751" s="32">
        <v>-172.44</v>
      </c>
      <c r="E751" s="33">
        <v>-5.67</v>
      </c>
      <c r="F751" s="32">
        <v>1.06</v>
      </c>
      <c r="G751" s="23"/>
    </row>
    <row r="752" spans="1:7" x14ac:dyDescent="0.3">
      <c r="A752" s="22"/>
      <c r="B752" s="31" t="s">
        <v>66</v>
      </c>
      <c r="C752" s="24">
        <v>6.8000000000000005E-2</v>
      </c>
      <c r="D752" s="32">
        <v>-172.44</v>
      </c>
      <c r="E752" s="33">
        <v>-6.24</v>
      </c>
      <c r="F752" s="32">
        <v>0.65</v>
      </c>
      <c r="G752" s="23"/>
    </row>
    <row r="753" spans="1:7" x14ac:dyDescent="0.3">
      <c r="A753" s="22"/>
      <c r="B753" s="31" t="s">
        <v>67</v>
      </c>
      <c r="C753" s="24">
        <v>0</v>
      </c>
      <c r="D753" s="32">
        <v>-172.44</v>
      </c>
      <c r="E753" s="32">
        <v>-5.67</v>
      </c>
      <c r="F753" s="33">
        <v>1.06</v>
      </c>
      <c r="G753" s="23"/>
    </row>
    <row r="754" spans="1:7" x14ac:dyDescent="0.3">
      <c r="A754" s="22"/>
      <c r="B754" s="31" t="s">
        <v>68</v>
      </c>
      <c r="C754" s="24">
        <v>6.8000000000000005E-2</v>
      </c>
      <c r="D754" s="32">
        <v>-172.44</v>
      </c>
      <c r="E754" s="32">
        <v>-6.24</v>
      </c>
      <c r="F754" s="33">
        <v>0.65</v>
      </c>
      <c r="G754" s="23"/>
    </row>
    <row r="755" spans="1:7" x14ac:dyDescent="0.3">
      <c r="A755" s="22">
        <v>95</v>
      </c>
      <c r="B755" s="31">
        <v>91</v>
      </c>
      <c r="C755" s="24">
        <v>0</v>
      </c>
      <c r="D755" s="32">
        <v>-172.44</v>
      </c>
      <c r="E755" s="32">
        <v>-6.31</v>
      </c>
      <c r="F755" s="32">
        <v>0.65</v>
      </c>
      <c r="G755" s="23" t="s">
        <v>280</v>
      </c>
    </row>
    <row r="756" spans="1:7" x14ac:dyDescent="0.3">
      <c r="A756" s="22"/>
      <c r="B756" s="31">
        <v>92</v>
      </c>
      <c r="C756" s="24">
        <v>6.8000000000000005E-2</v>
      </c>
      <c r="D756" s="32">
        <v>-172.43</v>
      </c>
      <c r="E756" s="32">
        <v>-6.88</v>
      </c>
      <c r="F756" s="32">
        <v>0.2</v>
      </c>
      <c r="G756" s="23"/>
    </row>
    <row r="757" spans="1:7" x14ac:dyDescent="0.3">
      <c r="A757" s="22"/>
      <c r="B757" s="31" t="s">
        <v>61</v>
      </c>
      <c r="C757" s="24">
        <v>6.8000000000000005E-2</v>
      </c>
      <c r="D757" s="33">
        <v>-172.43</v>
      </c>
      <c r="E757" s="32">
        <v>-6.88</v>
      </c>
      <c r="F757" s="32">
        <v>0.2</v>
      </c>
      <c r="G757" s="23"/>
    </row>
    <row r="758" spans="1:7" x14ac:dyDescent="0.3">
      <c r="A758" s="22"/>
      <c r="B758" s="31" t="s">
        <v>62</v>
      </c>
      <c r="C758" s="24">
        <v>0</v>
      </c>
      <c r="D758" s="33">
        <v>-172.44</v>
      </c>
      <c r="E758" s="32">
        <v>-6.31</v>
      </c>
      <c r="F758" s="32">
        <v>0.65</v>
      </c>
      <c r="G758" s="23"/>
    </row>
    <row r="759" spans="1:7" x14ac:dyDescent="0.3">
      <c r="A759" s="22"/>
      <c r="B759" s="31" t="s">
        <v>65</v>
      </c>
      <c r="C759" s="24">
        <v>0</v>
      </c>
      <c r="D759" s="32">
        <v>-172.44</v>
      </c>
      <c r="E759" s="33">
        <v>-6.31</v>
      </c>
      <c r="F759" s="32">
        <v>0.65</v>
      </c>
      <c r="G759" s="23"/>
    </row>
    <row r="760" spans="1:7" x14ac:dyDescent="0.3">
      <c r="A760" s="22"/>
      <c r="B760" s="31" t="s">
        <v>66</v>
      </c>
      <c r="C760" s="24">
        <v>6.8000000000000005E-2</v>
      </c>
      <c r="D760" s="32">
        <v>-172.43</v>
      </c>
      <c r="E760" s="33">
        <v>-6.88</v>
      </c>
      <c r="F760" s="32">
        <v>0.2</v>
      </c>
      <c r="G760" s="23"/>
    </row>
    <row r="761" spans="1:7" x14ac:dyDescent="0.3">
      <c r="A761" s="22"/>
      <c r="B761" s="31" t="s">
        <v>67</v>
      </c>
      <c r="C761" s="24">
        <v>0</v>
      </c>
      <c r="D761" s="32">
        <v>-172.44</v>
      </c>
      <c r="E761" s="32">
        <v>-6.31</v>
      </c>
      <c r="F761" s="33">
        <v>0.65</v>
      </c>
      <c r="G761" s="23"/>
    </row>
    <row r="762" spans="1:7" x14ac:dyDescent="0.3">
      <c r="A762" s="22"/>
      <c r="B762" s="31" t="s">
        <v>68</v>
      </c>
      <c r="C762" s="24">
        <v>6.8000000000000005E-2</v>
      </c>
      <c r="D762" s="32">
        <v>-172.43</v>
      </c>
      <c r="E762" s="32">
        <v>-6.88</v>
      </c>
      <c r="F762" s="33">
        <v>0.2</v>
      </c>
      <c r="G762" s="23"/>
    </row>
    <row r="763" spans="1:7" x14ac:dyDescent="0.3">
      <c r="A763" s="22">
        <v>96</v>
      </c>
      <c r="B763" s="31">
        <v>92</v>
      </c>
      <c r="C763" s="24">
        <v>0</v>
      </c>
      <c r="D763" s="32">
        <v>-172.43</v>
      </c>
      <c r="E763" s="32">
        <v>-7.3</v>
      </c>
      <c r="F763" s="32">
        <v>0.2</v>
      </c>
      <c r="G763" s="23" t="s">
        <v>280</v>
      </c>
    </row>
    <row r="764" spans="1:7" x14ac:dyDescent="0.3">
      <c r="A764" s="22"/>
      <c r="B764" s="31">
        <v>93</v>
      </c>
      <c r="C764" s="24">
        <v>6.8000000000000005E-2</v>
      </c>
      <c r="D764" s="32">
        <v>-172.43</v>
      </c>
      <c r="E764" s="32">
        <v>-7.86</v>
      </c>
      <c r="F764" s="32">
        <v>-0.32</v>
      </c>
      <c r="G764" s="23"/>
    </row>
    <row r="765" spans="1:7" x14ac:dyDescent="0.3">
      <c r="A765" s="22"/>
      <c r="B765" s="31" t="s">
        <v>61</v>
      </c>
      <c r="C765" s="24">
        <v>6.8000000000000005E-2</v>
      </c>
      <c r="D765" s="33">
        <v>-172.43</v>
      </c>
      <c r="E765" s="32">
        <v>-7.86</v>
      </c>
      <c r="F765" s="32">
        <v>-0.32</v>
      </c>
      <c r="G765" s="23"/>
    </row>
    <row r="766" spans="1:7" x14ac:dyDescent="0.3">
      <c r="A766" s="22"/>
      <c r="B766" s="31" t="s">
        <v>62</v>
      </c>
      <c r="C766" s="24">
        <v>0</v>
      </c>
      <c r="D766" s="33">
        <v>-172.43</v>
      </c>
      <c r="E766" s="32">
        <v>-7.3</v>
      </c>
      <c r="F766" s="32">
        <v>0.2</v>
      </c>
      <c r="G766" s="23"/>
    </row>
    <row r="767" spans="1:7" x14ac:dyDescent="0.3">
      <c r="A767" s="22"/>
      <c r="B767" s="31" t="s">
        <v>65</v>
      </c>
      <c r="C767" s="24">
        <v>0</v>
      </c>
      <c r="D767" s="32">
        <v>-172.43</v>
      </c>
      <c r="E767" s="33">
        <v>-7.3</v>
      </c>
      <c r="F767" s="32">
        <v>0.2</v>
      </c>
      <c r="G767" s="23"/>
    </row>
    <row r="768" spans="1:7" x14ac:dyDescent="0.3">
      <c r="A768" s="22"/>
      <c r="B768" s="31" t="s">
        <v>66</v>
      </c>
      <c r="C768" s="24">
        <v>6.8000000000000005E-2</v>
      </c>
      <c r="D768" s="32">
        <v>-172.43</v>
      </c>
      <c r="E768" s="33">
        <v>-7.86</v>
      </c>
      <c r="F768" s="32">
        <v>-0.32</v>
      </c>
      <c r="G768" s="23"/>
    </row>
    <row r="769" spans="1:7" x14ac:dyDescent="0.3">
      <c r="A769" s="22"/>
      <c r="B769" s="31" t="s">
        <v>67</v>
      </c>
      <c r="C769" s="24">
        <v>0</v>
      </c>
      <c r="D769" s="32">
        <v>-172.43</v>
      </c>
      <c r="E769" s="32">
        <v>-7.3</v>
      </c>
      <c r="F769" s="33">
        <v>0.2</v>
      </c>
      <c r="G769" s="23"/>
    </row>
    <row r="770" spans="1:7" x14ac:dyDescent="0.3">
      <c r="A770" s="22"/>
      <c r="B770" s="31" t="s">
        <v>68</v>
      </c>
      <c r="C770" s="24">
        <v>6.8000000000000005E-2</v>
      </c>
      <c r="D770" s="32">
        <v>-172.43</v>
      </c>
      <c r="E770" s="32">
        <v>-7.86</v>
      </c>
      <c r="F770" s="33">
        <v>-0.32</v>
      </c>
      <c r="G770" s="23"/>
    </row>
    <row r="771" spans="1:7" x14ac:dyDescent="0.3">
      <c r="A771" s="22">
        <v>97</v>
      </c>
      <c r="B771" s="31">
        <v>93</v>
      </c>
      <c r="C771" s="24">
        <v>0</v>
      </c>
      <c r="D771" s="32">
        <v>-172.43</v>
      </c>
      <c r="E771" s="32">
        <v>-8.8800000000000008</v>
      </c>
      <c r="F771" s="32">
        <v>-0.32</v>
      </c>
      <c r="G771" s="23" t="s">
        <v>280</v>
      </c>
    </row>
    <row r="772" spans="1:7" x14ac:dyDescent="0.3">
      <c r="A772" s="22"/>
      <c r="B772" s="31">
        <v>94</v>
      </c>
      <c r="C772" s="24">
        <v>6.8000000000000005E-2</v>
      </c>
      <c r="D772" s="32">
        <v>-172.42</v>
      </c>
      <c r="E772" s="32">
        <v>-9.44</v>
      </c>
      <c r="F772" s="32">
        <v>-0.94</v>
      </c>
      <c r="G772" s="23"/>
    </row>
    <row r="773" spans="1:7" x14ac:dyDescent="0.3">
      <c r="A773" s="22"/>
      <c r="B773" s="31" t="s">
        <v>61</v>
      </c>
      <c r="C773" s="24">
        <v>6.8000000000000005E-2</v>
      </c>
      <c r="D773" s="33">
        <v>-172.42</v>
      </c>
      <c r="E773" s="32">
        <v>-9.44</v>
      </c>
      <c r="F773" s="32">
        <v>-0.94</v>
      </c>
      <c r="G773" s="23"/>
    </row>
    <row r="774" spans="1:7" x14ac:dyDescent="0.3">
      <c r="A774" s="22"/>
      <c r="B774" s="31" t="s">
        <v>62</v>
      </c>
      <c r="C774" s="24">
        <v>0</v>
      </c>
      <c r="D774" s="33">
        <v>-172.43</v>
      </c>
      <c r="E774" s="32">
        <v>-8.8800000000000008</v>
      </c>
      <c r="F774" s="32">
        <v>-0.32</v>
      </c>
      <c r="G774" s="23"/>
    </row>
    <row r="775" spans="1:7" x14ac:dyDescent="0.3">
      <c r="A775" s="22"/>
      <c r="B775" s="31" t="s">
        <v>65</v>
      </c>
      <c r="C775" s="24">
        <v>0</v>
      </c>
      <c r="D775" s="32">
        <v>-172.43</v>
      </c>
      <c r="E775" s="33">
        <v>-8.8800000000000008</v>
      </c>
      <c r="F775" s="32">
        <v>-0.32</v>
      </c>
      <c r="G775" s="23"/>
    </row>
    <row r="776" spans="1:7" x14ac:dyDescent="0.3">
      <c r="A776" s="22"/>
      <c r="B776" s="31" t="s">
        <v>66</v>
      </c>
      <c r="C776" s="24">
        <v>6.8000000000000005E-2</v>
      </c>
      <c r="D776" s="32">
        <v>-172.42</v>
      </c>
      <c r="E776" s="33">
        <v>-9.44</v>
      </c>
      <c r="F776" s="32">
        <v>-0.94</v>
      </c>
      <c r="G776" s="23"/>
    </row>
    <row r="777" spans="1:7" x14ac:dyDescent="0.3">
      <c r="A777" s="22"/>
      <c r="B777" s="31" t="s">
        <v>67</v>
      </c>
      <c r="C777" s="24">
        <v>0</v>
      </c>
      <c r="D777" s="32">
        <v>-172.43</v>
      </c>
      <c r="E777" s="32">
        <v>-8.8800000000000008</v>
      </c>
      <c r="F777" s="33">
        <v>-0.32</v>
      </c>
      <c r="G777" s="23"/>
    </row>
    <row r="778" spans="1:7" x14ac:dyDescent="0.3">
      <c r="A778" s="22"/>
      <c r="B778" s="31" t="s">
        <v>68</v>
      </c>
      <c r="C778" s="24">
        <v>6.8000000000000005E-2</v>
      </c>
      <c r="D778" s="32">
        <v>-172.42</v>
      </c>
      <c r="E778" s="32">
        <v>-9.44</v>
      </c>
      <c r="F778" s="33">
        <v>-0.94</v>
      </c>
      <c r="G778" s="23"/>
    </row>
    <row r="779" spans="1:7" x14ac:dyDescent="0.3">
      <c r="A779" s="22">
        <v>98</v>
      </c>
      <c r="B779" s="31">
        <v>94</v>
      </c>
      <c r="C779" s="24">
        <v>0</v>
      </c>
      <c r="D779" s="32">
        <v>-172.42</v>
      </c>
      <c r="E779" s="32">
        <v>-11.04</v>
      </c>
      <c r="F779" s="32">
        <v>-0.94</v>
      </c>
      <c r="G779" s="23" t="s">
        <v>280</v>
      </c>
    </row>
    <row r="780" spans="1:7" x14ac:dyDescent="0.3">
      <c r="A780" s="22"/>
      <c r="B780" s="31">
        <v>235</v>
      </c>
      <c r="C780" s="24">
        <v>4.8000000000000001E-2</v>
      </c>
      <c r="D780" s="32">
        <v>-172.42</v>
      </c>
      <c r="E780" s="32">
        <v>-11.43</v>
      </c>
      <c r="F780" s="32">
        <v>-1.48</v>
      </c>
      <c r="G780" s="23"/>
    </row>
    <row r="781" spans="1:7" x14ac:dyDescent="0.3">
      <c r="A781" s="22"/>
      <c r="B781" s="31" t="s">
        <v>61</v>
      </c>
      <c r="C781" s="24">
        <v>4.8000000000000001E-2</v>
      </c>
      <c r="D781" s="33">
        <v>-172.42</v>
      </c>
      <c r="E781" s="32">
        <v>-11.43</v>
      </c>
      <c r="F781" s="32">
        <v>-1.48</v>
      </c>
      <c r="G781" s="23"/>
    </row>
    <row r="782" spans="1:7" x14ac:dyDescent="0.3">
      <c r="A782" s="22"/>
      <c r="B782" s="31" t="s">
        <v>62</v>
      </c>
      <c r="C782" s="24">
        <v>0</v>
      </c>
      <c r="D782" s="33">
        <v>-172.42</v>
      </c>
      <c r="E782" s="32">
        <v>-11.04</v>
      </c>
      <c r="F782" s="32">
        <v>-0.94</v>
      </c>
      <c r="G782" s="23"/>
    </row>
    <row r="783" spans="1:7" x14ac:dyDescent="0.3">
      <c r="A783" s="22"/>
      <c r="B783" s="31" t="s">
        <v>65</v>
      </c>
      <c r="C783" s="24">
        <v>0</v>
      </c>
      <c r="D783" s="32">
        <v>-172.42</v>
      </c>
      <c r="E783" s="33">
        <v>-11.04</v>
      </c>
      <c r="F783" s="32">
        <v>-0.94</v>
      </c>
      <c r="G783" s="23"/>
    </row>
    <row r="784" spans="1:7" x14ac:dyDescent="0.3">
      <c r="A784" s="22"/>
      <c r="B784" s="31" t="s">
        <v>66</v>
      </c>
      <c r="C784" s="24">
        <v>4.8000000000000001E-2</v>
      </c>
      <c r="D784" s="32">
        <v>-172.42</v>
      </c>
      <c r="E784" s="33">
        <v>-11.43</v>
      </c>
      <c r="F784" s="32">
        <v>-1.48</v>
      </c>
      <c r="G784" s="23"/>
    </row>
    <row r="785" spans="1:7" x14ac:dyDescent="0.3">
      <c r="A785" s="22"/>
      <c r="B785" s="31" t="s">
        <v>67</v>
      </c>
      <c r="C785" s="24">
        <v>0</v>
      </c>
      <c r="D785" s="32">
        <v>-172.42</v>
      </c>
      <c r="E785" s="32">
        <v>-11.04</v>
      </c>
      <c r="F785" s="33">
        <v>-0.94</v>
      </c>
      <c r="G785" s="23"/>
    </row>
    <row r="786" spans="1:7" x14ac:dyDescent="0.3">
      <c r="A786" s="22"/>
      <c r="B786" s="31" t="s">
        <v>68</v>
      </c>
      <c r="C786" s="24">
        <v>4.8000000000000001E-2</v>
      </c>
      <c r="D786" s="32">
        <v>-172.42</v>
      </c>
      <c r="E786" s="32">
        <v>-11.43</v>
      </c>
      <c r="F786" s="33">
        <v>-1.48</v>
      </c>
      <c r="G786" s="23"/>
    </row>
    <row r="787" spans="1:7" x14ac:dyDescent="0.3">
      <c r="A787" s="22">
        <v>99</v>
      </c>
      <c r="B787" s="31">
        <v>235</v>
      </c>
      <c r="C787" s="24">
        <v>0</v>
      </c>
      <c r="D787" s="32">
        <v>-65.16</v>
      </c>
      <c r="E787" s="32">
        <v>-11.82</v>
      </c>
      <c r="F787" s="32">
        <v>3.88</v>
      </c>
      <c r="G787" s="23" t="s">
        <v>280</v>
      </c>
    </row>
    <row r="788" spans="1:7" x14ac:dyDescent="0.3">
      <c r="A788" s="22"/>
      <c r="B788" s="31">
        <v>95</v>
      </c>
      <c r="C788" s="24">
        <v>0.02</v>
      </c>
      <c r="D788" s="32">
        <v>-65.150000000000006</v>
      </c>
      <c r="E788" s="32">
        <v>-11.99</v>
      </c>
      <c r="F788" s="32">
        <v>3.64</v>
      </c>
      <c r="G788" s="23"/>
    </row>
    <row r="789" spans="1:7" x14ac:dyDescent="0.3">
      <c r="A789" s="22"/>
      <c r="B789" s="31" t="s">
        <v>61</v>
      </c>
      <c r="C789" s="24">
        <v>0.02</v>
      </c>
      <c r="D789" s="33">
        <v>-65.150000000000006</v>
      </c>
      <c r="E789" s="32">
        <v>-11.99</v>
      </c>
      <c r="F789" s="32">
        <v>3.64</v>
      </c>
      <c r="G789" s="23"/>
    </row>
    <row r="790" spans="1:7" x14ac:dyDescent="0.3">
      <c r="A790" s="22"/>
      <c r="B790" s="31" t="s">
        <v>62</v>
      </c>
      <c r="C790" s="24">
        <v>0</v>
      </c>
      <c r="D790" s="33">
        <v>-65.16</v>
      </c>
      <c r="E790" s="32">
        <v>-11.82</v>
      </c>
      <c r="F790" s="32">
        <v>3.88</v>
      </c>
      <c r="G790" s="23"/>
    </row>
    <row r="791" spans="1:7" x14ac:dyDescent="0.3">
      <c r="A791" s="22"/>
      <c r="B791" s="31" t="s">
        <v>65</v>
      </c>
      <c r="C791" s="24">
        <v>0</v>
      </c>
      <c r="D791" s="32">
        <v>-65.16</v>
      </c>
      <c r="E791" s="33">
        <v>-11.82</v>
      </c>
      <c r="F791" s="32">
        <v>3.88</v>
      </c>
      <c r="G791" s="23"/>
    </row>
    <row r="792" spans="1:7" x14ac:dyDescent="0.3">
      <c r="A792" s="22"/>
      <c r="B792" s="31" t="s">
        <v>66</v>
      </c>
      <c r="C792" s="24">
        <v>0.02</v>
      </c>
      <c r="D792" s="32">
        <v>-65.150000000000006</v>
      </c>
      <c r="E792" s="33">
        <v>-11.99</v>
      </c>
      <c r="F792" s="32">
        <v>3.64</v>
      </c>
      <c r="G792" s="23"/>
    </row>
    <row r="793" spans="1:7" x14ac:dyDescent="0.3">
      <c r="A793" s="22"/>
      <c r="B793" s="31" t="s">
        <v>67</v>
      </c>
      <c r="C793" s="24">
        <v>0</v>
      </c>
      <c r="D793" s="32">
        <v>-65.16</v>
      </c>
      <c r="E793" s="32">
        <v>-11.82</v>
      </c>
      <c r="F793" s="33">
        <v>3.88</v>
      </c>
      <c r="G793" s="23"/>
    </row>
    <row r="794" spans="1:7" x14ac:dyDescent="0.3">
      <c r="A794" s="22"/>
      <c r="B794" s="31" t="s">
        <v>68</v>
      </c>
      <c r="C794" s="24">
        <v>0.02</v>
      </c>
      <c r="D794" s="32">
        <v>-65.150000000000006</v>
      </c>
      <c r="E794" s="32">
        <v>-11.99</v>
      </c>
      <c r="F794" s="33">
        <v>3.64</v>
      </c>
      <c r="G794" s="23"/>
    </row>
    <row r="795" spans="1:7" x14ac:dyDescent="0.3">
      <c r="A795" s="22">
        <v>100</v>
      </c>
      <c r="B795" s="31">
        <v>95</v>
      </c>
      <c r="C795" s="24">
        <v>0</v>
      </c>
      <c r="D795" s="32">
        <v>-65.16</v>
      </c>
      <c r="E795" s="32">
        <v>-10.02</v>
      </c>
      <c r="F795" s="32">
        <v>3.64</v>
      </c>
      <c r="G795" s="23" t="s">
        <v>280</v>
      </c>
    </row>
    <row r="796" spans="1:7" x14ac:dyDescent="0.3">
      <c r="A796" s="22"/>
      <c r="B796" s="31">
        <v>96</v>
      </c>
      <c r="C796" s="24">
        <v>6.8000000000000005E-2</v>
      </c>
      <c r="D796" s="32">
        <v>-65.150000000000006</v>
      </c>
      <c r="E796" s="32">
        <v>-10.6</v>
      </c>
      <c r="F796" s="32">
        <v>2.94</v>
      </c>
      <c r="G796" s="23"/>
    </row>
    <row r="797" spans="1:7" x14ac:dyDescent="0.3">
      <c r="A797" s="22"/>
      <c r="B797" s="31" t="s">
        <v>61</v>
      </c>
      <c r="C797" s="24">
        <v>6.8000000000000005E-2</v>
      </c>
      <c r="D797" s="33">
        <v>-65.150000000000006</v>
      </c>
      <c r="E797" s="32">
        <v>-10.6</v>
      </c>
      <c r="F797" s="32">
        <v>2.94</v>
      </c>
      <c r="G797" s="23"/>
    </row>
    <row r="798" spans="1:7" x14ac:dyDescent="0.3">
      <c r="A798" s="22"/>
      <c r="B798" s="31" t="s">
        <v>62</v>
      </c>
      <c r="C798" s="24">
        <v>0</v>
      </c>
      <c r="D798" s="33">
        <v>-65.16</v>
      </c>
      <c r="E798" s="32">
        <v>-10.02</v>
      </c>
      <c r="F798" s="32">
        <v>3.64</v>
      </c>
      <c r="G798" s="23"/>
    </row>
    <row r="799" spans="1:7" x14ac:dyDescent="0.3">
      <c r="A799" s="22"/>
      <c r="B799" s="31" t="s">
        <v>65</v>
      </c>
      <c r="C799" s="24">
        <v>0</v>
      </c>
      <c r="D799" s="32">
        <v>-65.16</v>
      </c>
      <c r="E799" s="33">
        <v>-10.02</v>
      </c>
      <c r="F799" s="32">
        <v>3.64</v>
      </c>
      <c r="G799" s="23"/>
    </row>
    <row r="800" spans="1:7" x14ac:dyDescent="0.3">
      <c r="A800" s="22"/>
      <c r="B800" s="31" t="s">
        <v>66</v>
      </c>
      <c r="C800" s="24">
        <v>6.8000000000000005E-2</v>
      </c>
      <c r="D800" s="32">
        <v>-65.150000000000006</v>
      </c>
      <c r="E800" s="33">
        <v>-10.6</v>
      </c>
      <c r="F800" s="32">
        <v>2.94</v>
      </c>
      <c r="G800" s="23"/>
    </row>
    <row r="801" spans="1:7" x14ac:dyDescent="0.3">
      <c r="A801" s="22"/>
      <c r="B801" s="31" t="s">
        <v>67</v>
      </c>
      <c r="C801" s="24">
        <v>0</v>
      </c>
      <c r="D801" s="32">
        <v>-65.16</v>
      </c>
      <c r="E801" s="32">
        <v>-10.02</v>
      </c>
      <c r="F801" s="33">
        <v>3.64</v>
      </c>
      <c r="G801" s="23"/>
    </row>
    <row r="802" spans="1:7" x14ac:dyDescent="0.3">
      <c r="A802" s="22"/>
      <c r="B802" s="31" t="s">
        <v>68</v>
      </c>
      <c r="C802" s="24">
        <v>6.8000000000000005E-2</v>
      </c>
      <c r="D802" s="32">
        <v>-65.150000000000006</v>
      </c>
      <c r="E802" s="32">
        <v>-10.6</v>
      </c>
      <c r="F802" s="33">
        <v>2.94</v>
      </c>
      <c r="G802" s="23"/>
    </row>
    <row r="803" spans="1:7" x14ac:dyDescent="0.3">
      <c r="A803" s="22">
        <v>101</v>
      </c>
      <c r="B803" s="31">
        <v>96</v>
      </c>
      <c r="C803" s="24">
        <v>0</v>
      </c>
      <c r="D803" s="32">
        <v>-65.150000000000006</v>
      </c>
      <c r="E803" s="32">
        <v>-8.41</v>
      </c>
      <c r="F803" s="32">
        <v>2.94</v>
      </c>
      <c r="G803" s="23" t="s">
        <v>280</v>
      </c>
    </row>
    <row r="804" spans="1:7" x14ac:dyDescent="0.3">
      <c r="A804" s="22"/>
      <c r="B804" s="31">
        <v>97</v>
      </c>
      <c r="C804" s="24">
        <v>6.8000000000000005E-2</v>
      </c>
      <c r="D804" s="32">
        <v>-65.150000000000006</v>
      </c>
      <c r="E804" s="32">
        <v>-8.98</v>
      </c>
      <c r="F804" s="32">
        <v>2.35</v>
      </c>
      <c r="G804" s="23"/>
    </row>
    <row r="805" spans="1:7" x14ac:dyDescent="0.3">
      <c r="A805" s="22"/>
      <c r="B805" s="31" t="s">
        <v>61</v>
      </c>
      <c r="C805" s="24">
        <v>6.8000000000000005E-2</v>
      </c>
      <c r="D805" s="33">
        <v>-65.150000000000006</v>
      </c>
      <c r="E805" s="32">
        <v>-8.98</v>
      </c>
      <c r="F805" s="32">
        <v>2.35</v>
      </c>
      <c r="G805" s="23"/>
    </row>
    <row r="806" spans="1:7" x14ac:dyDescent="0.3">
      <c r="A806" s="22"/>
      <c r="B806" s="31" t="s">
        <v>62</v>
      </c>
      <c r="C806" s="24">
        <v>0</v>
      </c>
      <c r="D806" s="33">
        <v>-65.150000000000006</v>
      </c>
      <c r="E806" s="32">
        <v>-8.41</v>
      </c>
      <c r="F806" s="32">
        <v>2.94</v>
      </c>
      <c r="G806" s="23"/>
    </row>
    <row r="807" spans="1:7" x14ac:dyDescent="0.3">
      <c r="A807" s="22"/>
      <c r="B807" s="31" t="s">
        <v>65</v>
      </c>
      <c r="C807" s="24">
        <v>0</v>
      </c>
      <c r="D807" s="32">
        <v>-65.150000000000006</v>
      </c>
      <c r="E807" s="33">
        <v>-8.41</v>
      </c>
      <c r="F807" s="32">
        <v>2.94</v>
      </c>
      <c r="G807" s="23"/>
    </row>
    <row r="808" spans="1:7" x14ac:dyDescent="0.3">
      <c r="A808" s="22"/>
      <c r="B808" s="31" t="s">
        <v>66</v>
      </c>
      <c r="C808" s="24">
        <v>6.8000000000000005E-2</v>
      </c>
      <c r="D808" s="32">
        <v>-65.150000000000006</v>
      </c>
      <c r="E808" s="33">
        <v>-8.98</v>
      </c>
      <c r="F808" s="32">
        <v>2.35</v>
      </c>
      <c r="G808" s="23"/>
    </row>
    <row r="809" spans="1:7" x14ac:dyDescent="0.3">
      <c r="A809" s="22"/>
      <c r="B809" s="31" t="s">
        <v>67</v>
      </c>
      <c r="C809" s="24">
        <v>0</v>
      </c>
      <c r="D809" s="32">
        <v>-65.150000000000006</v>
      </c>
      <c r="E809" s="32">
        <v>-8.41</v>
      </c>
      <c r="F809" s="33">
        <v>2.94</v>
      </c>
      <c r="G809" s="23"/>
    </row>
    <row r="810" spans="1:7" x14ac:dyDescent="0.3">
      <c r="A810" s="22"/>
      <c r="B810" s="31" t="s">
        <v>68</v>
      </c>
      <c r="C810" s="24">
        <v>6.8000000000000005E-2</v>
      </c>
      <c r="D810" s="32">
        <v>-65.150000000000006</v>
      </c>
      <c r="E810" s="32">
        <v>-8.98</v>
      </c>
      <c r="F810" s="33">
        <v>2.35</v>
      </c>
      <c r="G810" s="23"/>
    </row>
    <row r="811" spans="1:7" x14ac:dyDescent="0.3">
      <c r="A811" s="22">
        <v>102</v>
      </c>
      <c r="B811" s="31">
        <v>97</v>
      </c>
      <c r="C811" s="24">
        <v>0</v>
      </c>
      <c r="D811" s="32">
        <v>-65.150000000000006</v>
      </c>
      <c r="E811" s="32">
        <v>-7.53</v>
      </c>
      <c r="F811" s="32">
        <v>2.35</v>
      </c>
      <c r="G811" s="23" t="s">
        <v>280</v>
      </c>
    </row>
    <row r="812" spans="1:7" x14ac:dyDescent="0.3">
      <c r="A812" s="22"/>
      <c r="B812" s="31">
        <v>98</v>
      </c>
      <c r="C812" s="24">
        <v>6.8000000000000005E-2</v>
      </c>
      <c r="D812" s="32">
        <v>-65.14</v>
      </c>
      <c r="E812" s="32">
        <v>-8.11</v>
      </c>
      <c r="F812" s="32">
        <v>1.81</v>
      </c>
      <c r="G812" s="23"/>
    </row>
    <row r="813" spans="1:7" x14ac:dyDescent="0.3">
      <c r="A813" s="22"/>
      <c r="B813" s="31" t="s">
        <v>61</v>
      </c>
      <c r="C813" s="24">
        <v>6.8000000000000005E-2</v>
      </c>
      <c r="D813" s="33">
        <v>-65.14</v>
      </c>
      <c r="E813" s="32">
        <v>-8.11</v>
      </c>
      <c r="F813" s="32">
        <v>1.81</v>
      </c>
      <c r="G813" s="23"/>
    </row>
    <row r="814" spans="1:7" x14ac:dyDescent="0.3">
      <c r="A814" s="22"/>
      <c r="B814" s="31" t="s">
        <v>62</v>
      </c>
      <c r="C814" s="24">
        <v>0</v>
      </c>
      <c r="D814" s="33">
        <v>-65.150000000000006</v>
      </c>
      <c r="E814" s="32">
        <v>-7.53</v>
      </c>
      <c r="F814" s="32">
        <v>2.35</v>
      </c>
      <c r="G814" s="23"/>
    </row>
    <row r="815" spans="1:7" x14ac:dyDescent="0.3">
      <c r="A815" s="22"/>
      <c r="B815" s="31" t="s">
        <v>65</v>
      </c>
      <c r="C815" s="24">
        <v>0</v>
      </c>
      <c r="D815" s="32">
        <v>-65.150000000000006</v>
      </c>
      <c r="E815" s="33">
        <v>-7.53</v>
      </c>
      <c r="F815" s="32">
        <v>2.35</v>
      </c>
      <c r="G815" s="23"/>
    </row>
    <row r="816" spans="1:7" x14ac:dyDescent="0.3">
      <c r="A816" s="22"/>
      <c r="B816" s="31" t="s">
        <v>66</v>
      </c>
      <c r="C816" s="24">
        <v>6.8000000000000005E-2</v>
      </c>
      <c r="D816" s="32">
        <v>-65.14</v>
      </c>
      <c r="E816" s="33">
        <v>-8.11</v>
      </c>
      <c r="F816" s="32">
        <v>1.81</v>
      </c>
      <c r="G816" s="23"/>
    </row>
    <row r="817" spans="1:7" x14ac:dyDescent="0.3">
      <c r="A817" s="22"/>
      <c r="B817" s="31" t="s">
        <v>67</v>
      </c>
      <c r="C817" s="24">
        <v>0</v>
      </c>
      <c r="D817" s="32">
        <v>-65.150000000000006</v>
      </c>
      <c r="E817" s="32">
        <v>-7.53</v>
      </c>
      <c r="F817" s="33">
        <v>2.35</v>
      </c>
      <c r="G817" s="23"/>
    </row>
    <row r="818" spans="1:7" x14ac:dyDescent="0.3">
      <c r="A818" s="22"/>
      <c r="B818" s="31" t="s">
        <v>68</v>
      </c>
      <c r="C818" s="24">
        <v>6.8000000000000005E-2</v>
      </c>
      <c r="D818" s="32">
        <v>-65.14</v>
      </c>
      <c r="E818" s="32">
        <v>-8.11</v>
      </c>
      <c r="F818" s="33">
        <v>1.81</v>
      </c>
      <c r="G818" s="23"/>
    </row>
    <row r="819" spans="1:7" x14ac:dyDescent="0.3">
      <c r="A819" s="22">
        <v>103</v>
      </c>
      <c r="B819" s="31">
        <v>98</v>
      </c>
      <c r="C819" s="24">
        <v>0</v>
      </c>
      <c r="D819" s="32">
        <v>-65.14</v>
      </c>
      <c r="E819" s="32">
        <v>-7.1</v>
      </c>
      <c r="F819" s="32">
        <v>1.81</v>
      </c>
      <c r="G819" s="23" t="s">
        <v>280</v>
      </c>
    </row>
    <row r="820" spans="1:7" x14ac:dyDescent="0.3">
      <c r="A820" s="22"/>
      <c r="B820" s="31">
        <v>99</v>
      </c>
      <c r="C820" s="24">
        <v>6.8000000000000005E-2</v>
      </c>
      <c r="D820" s="32">
        <v>-65.14</v>
      </c>
      <c r="E820" s="32">
        <v>-7.67</v>
      </c>
      <c r="F820" s="32">
        <v>1.31</v>
      </c>
      <c r="G820" s="23"/>
    </row>
    <row r="821" spans="1:7" x14ac:dyDescent="0.3">
      <c r="A821" s="22"/>
      <c r="B821" s="31" t="s">
        <v>61</v>
      </c>
      <c r="C821" s="24">
        <v>6.8000000000000005E-2</v>
      </c>
      <c r="D821" s="33">
        <v>-65.14</v>
      </c>
      <c r="E821" s="32">
        <v>-7.67</v>
      </c>
      <c r="F821" s="32">
        <v>1.31</v>
      </c>
      <c r="G821" s="23"/>
    </row>
    <row r="822" spans="1:7" x14ac:dyDescent="0.3">
      <c r="A822" s="22"/>
      <c r="B822" s="31" t="s">
        <v>62</v>
      </c>
      <c r="C822" s="24">
        <v>0</v>
      </c>
      <c r="D822" s="33">
        <v>-65.14</v>
      </c>
      <c r="E822" s="32">
        <v>-7.1</v>
      </c>
      <c r="F822" s="32">
        <v>1.81</v>
      </c>
      <c r="G822" s="23"/>
    </row>
    <row r="823" spans="1:7" x14ac:dyDescent="0.3">
      <c r="A823" s="22"/>
      <c r="B823" s="31" t="s">
        <v>65</v>
      </c>
      <c r="C823" s="24">
        <v>0</v>
      </c>
      <c r="D823" s="32">
        <v>-65.14</v>
      </c>
      <c r="E823" s="33">
        <v>-7.1</v>
      </c>
      <c r="F823" s="32">
        <v>1.81</v>
      </c>
      <c r="G823" s="23"/>
    </row>
    <row r="824" spans="1:7" x14ac:dyDescent="0.3">
      <c r="A824" s="22"/>
      <c r="B824" s="31" t="s">
        <v>66</v>
      </c>
      <c r="C824" s="24">
        <v>6.8000000000000005E-2</v>
      </c>
      <c r="D824" s="32">
        <v>-65.14</v>
      </c>
      <c r="E824" s="33">
        <v>-7.67</v>
      </c>
      <c r="F824" s="32">
        <v>1.31</v>
      </c>
      <c r="G824" s="23"/>
    </row>
    <row r="825" spans="1:7" x14ac:dyDescent="0.3">
      <c r="A825" s="22"/>
      <c r="B825" s="31" t="s">
        <v>67</v>
      </c>
      <c r="C825" s="24">
        <v>0</v>
      </c>
      <c r="D825" s="32">
        <v>-65.14</v>
      </c>
      <c r="E825" s="32">
        <v>-7.1</v>
      </c>
      <c r="F825" s="33">
        <v>1.81</v>
      </c>
      <c r="G825" s="23"/>
    </row>
    <row r="826" spans="1:7" x14ac:dyDescent="0.3">
      <c r="A826" s="22"/>
      <c r="B826" s="31" t="s">
        <v>68</v>
      </c>
      <c r="C826" s="24">
        <v>6.8000000000000005E-2</v>
      </c>
      <c r="D826" s="32">
        <v>-65.14</v>
      </c>
      <c r="E826" s="32">
        <v>-7.67</v>
      </c>
      <c r="F826" s="33">
        <v>1.31</v>
      </c>
      <c r="G826" s="23"/>
    </row>
    <row r="827" spans="1:7" x14ac:dyDescent="0.3">
      <c r="A827" s="22">
        <v>104</v>
      </c>
      <c r="B827" s="31">
        <v>99</v>
      </c>
      <c r="C827" s="24">
        <v>0</v>
      </c>
      <c r="D827" s="32">
        <v>-65.14</v>
      </c>
      <c r="E827" s="32">
        <v>-6.93</v>
      </c>
      <c r="F827" s="32">
        <v>1.31</v>
      </c>
      <c r="G827" s="23" t="s">
        <v>280</v>
      </c>
    </row>
    <row r="828" spans="1:7" x14ac:dyDescent="0.3">
      <c r="A828" s="22"/>
      <c r="B828" s="31">
        <v>100</v>
      </c>
      <c r="C828" s="24">
        <v>6.8000000000000005E-2</v>
      </c>
      <c r="D828" s="32">
        <v>-65.13</v>
      </c>
      <c r="E828" s="32">
        <v>-7.49</v>
      </c>
      <c r="F828" s="32">
        <v>0.82</v>
      </c>
      <c r="G828" s="23"/>
    </row>
    <row r="829" spans="1:7" x14ac:dyDescent="0.3">
      <c r="A829" s="22"/>
      <c r="B829" s="31" t="s">
        <v>61</v>
      </c>
      <c r="C829" s="24">
        <v>6.8000000000000005E-2</v>
      </c>
      <c r="D829" s="33">
        <v>-65.13</v>
      </c>
      <c r="E829" s="32">
        <v>-7.49</v>
      </c>
      <c r="F829" s="32">
        <v>0.82</v>
      </c>
      <c r="G829" s="23"/>
    </row>
    <row r="830" spans="1:7" x14ac:dyDescent="0.3">
      <c r="A830" s="22"/>
      <c r="B830" s="31" t="s">
        <v>62</v>
      </c>
      <c r="C830" s="24">
        <v>0</v>
      </c>
      <c r="D830" s="33">
        <v>-65.14</v>
      </c>
      <c r="E830" s="32">
        <v>-6.93</v>
      </c>
      <c r="F830" s="32">
        <v>1.31</v>
      </c>
      <c r="G830" s="23"/>
    </row>
    <row r="831" spans="1:7" x14ac:dyDescent="0.3">
      <c r="A831" s="22"/>
      <c r="B831" s="31" t="s">
        <v>65</v>
      </c>
      <c r="C831" s="24">
        <v>0</v>
      </c>
      <c r="D831" s="32">
        <v>-65.14</v>
      </c>
      <c r="E831" s="33">
        <v>-6.93</v>
      </c>
      <c r="F831" s="32">
        <v>1.31</v>
      </c>
      <c r="G831" s="23"/>
    </row>
    <row r="832" spans="1:7" x14ac:dyDescent="0.3">
      <c r="A832" s="22"/>
      <c r="B832" s="31" t="s">
        <v>66</v>
      </c>
      <c r="C832" s="24">
        <v>6.8000000000000005E-2</v>
      </c>
      <c r="D832" s="32">
        <v>-65.13</v>
      </c>
      <c r="E832" s="33">
        <v>-7.49</v>
      </c>
      <c r="F832" s="32">
        <v>0.82</v>
      </c>
      <c r="G832" s="23"/>
    </row>
    <row r="833" spans="1:7" x14ac:dyDescent="0.3">
      <c r="A833" s="22"/>
      <c r="B833" s="31" t="s">
        <v>67</v>
      </c>
      <c r="C833" s="24">
        <v>0</v>
      </c>
      <c r="D833" s="32">
        <v>-65.14</v>
      </c>
      <c r="E833" s="32">
        <v>-6.93</v>
      </c>
      <c r="F833" s="33">
        <v>1.31</v>
      </c>
      <c r="G833" s="23"/>
    </row>
    <row r="834" spans="1:7" x14ac:dyDescent="0.3">
      <c r="A834" s="22"/>
      <c r="B834" s="31" t="s">
        <v>68</v>
      </c>
      <c r="C834" s="24">
        <v>6.8000000000000005E-2</v>
      </c>
      <c r="D834" s="32">
        <v>-65.13</v>
      </c>
      <c r="E834" s="32">
        <v>-7.49</v>
      </c>
      <c r="F834" s="33">
        <v>0.82</v>
      </c>
      <c r="G834" s="23"/>
    </row>
    <row r="835" spans="1:7" x14ac:dyDescent="0.3">
      <c r="A835" s="22">
        <v>105</v>
      </c>
      <c r="B835" s="31">
        <v>100</v>
      </c>
      <c r="C835" s="24">
        <v>0</v>
      </c>
      <c r="D835" s="32">
        <v>-65.13</v>
      </c>
      <c r="E835" s="32">
        <v>-6.92</v>
      </c>
      <c r="F835" s="32">
        <v>0.82</v>
      </c>
      <c r="G835" s="23" t="s">
        <v>280</v>
      </c>
    </row>
    <row r="836" spans="1:7" x14ac:dyDescent="0.3">
      <c r="A836" s="22"/>
      <c r="B836" s="31">
        <v>101</v>
      </c>
      <c r="C836" s="24">
        <v>6.8000000000000005E-2</v>
      </c>
      <c r="D836" s="32">
        <v>-65.13</v>
      </c>
      <c r="E836" s="32">
        <v>-7.49</v>
      </c>
      <c r="F836" s="32">
        <v>0.33</v>
      </c>
      <c r="G836" s="23"/>
    </row>
    <row r="837" spans="1:7" x14ac:dyDescent="0.3">
      <c r="A837" s="22"/>
      <c r="B837" s="31" t="s">
        <v>61</v>
      </c>
      <c r="C837" s="24">
        <v>6.8000000000000005E-2</v>
      </c>
      <c r="D837" s="33">
        <v>-65.13</v>
      </c>
      <c r="E837" s="32">
        <v>-7.49</v>
      </c>
      <c r="F837" s="32">
        <v>0.33</v>
      </c>
      <c r="G837" s="23"/>
    </row>
    <row r="838" spans="1:7" x14ac:dyDescent="0.3">
      <c r="A838" s="22"/>
      <c r="B838" s="31" t="s">
        <v>62</v>
      </c>
      <c r="C838" s="24">
        <v>0</v>
      </c>
      <c r="D838" s="33">
        <v>-65.13</v>
      </c>
      <c r="E838" s="32">
        <v>-6.92</v>
      </c>
      <c r="F838" s="32">
        <v>0.82</v>
      </c>
      <c r="G838" s="23"/>
    </row>
    <row r="839" spans="1:7" x14ac:dyDescent="0.3">
      <c r="A839" s="22"/>
      <c r="B839" s="31" t="s">
        <v>65</v>
      </c>
      <c r="C839" s="24">
        <v>0</v>
      </c>
      <c r="D839" s="32">
        <v>-65.13</v>
      </c>
      <c r="E839" s="33">
        <v>-6.92</v>
      </c>
      <c r="F839" s="32">
        <v>0.82</v>
      </c>
      <c r="G839" s="23"/>
    </row>
    <row r="840" spans="1:7" x14ac:dyDescent="0.3">
      <c r="A840" s="22"/>
      <c r="B840" s="31" t="s">
        <v>66</v>
      </c>
      <c r="C840" s="24">
        <v>6.8000000000000005E-2</v>
      </c>
      <c r="D840" s="32">
        <v>-65.13</v>
      </c>
      <c r="E840" s="33">
        <v>-7.49</v>
      </c>
      <c r="F840" s="32">
        <v>0.33</v>
      </c>
      <c r="G840" s="23"/>
    </row>
    <row r="841" spans="1:7" x14ac:dyDescent="0.3">
      <c r="A841" s="22"/>
      <c r="B841" s="31" t="s">
        <v>67</v>
      </c>
      <c r="C841" s="24">
        <v>0</v>
      </c>
      <c r="D841" s="32">
        <v>-65.13</v>
      </c>
      <c r="E841" s="32">
        <v>-6.92</v>
      </c>
      <c r="F841" s="33">
        <v>0.82</v>
      </c>
      <c r="G841" s="23"/>
    </row>
    <row r="842" spans="1:7" x14ac:dyDescent="0.3">
      <c r="A842" s="22"/>
      <c r="B842" s="31" t="s">
        <v>68</v>
      </c>
      <c r="C842" s="24">
        <v>6.8000000000000005E-2</v>
      </c>
      <c r="D842" s="32">
        <v>-65.13</v>
      </c>
      <c r="E842" s="32">
        <v>-7.49</v>
      </c>
      <c r="F842" s="33">
        <v>0.33</v>
      </c>
      <c r="G842" s="23"/>
    </row>
    <row r="843" spans="1:7" x14ac:dyDescent="0.3">
      <c r="A843" s="22">
        <v>106</v>
      </c>
      <c r="B843" s="31">
        <v>101</v>
      </c>
      <c r="C843" s="24">
        <v>0</v>
      </c>
      <c r="D843" s="32">
        <v>-65.13</v>
      </c>
      <c r="E843" s="32">
        <v>-7.04</v>
      </c>
      <c r="F843" s="32">
        <v>0.33</v>
      </c>
      <c r="G843" s="23" t="s">
        <v>280</v>
      </c>
    </row>
    <row r="844" spans="1:7" x14ac:dyDescent="0.3">
      <c r="A844" s="22"/>
      <c r="B844" s="31">
        <v>102</v>
      </c>
      <c r="C844" s="24">
        <v>6.8000000000000005E-2</v>
      </c>
      <c r="D844" s="32">
        <v>-65.12</v>
      </c>
      <c r="E844" s="32">
        <v>-7.6</v>
      </c>
      <c r="F844" s="32">
        <v>-0.17</v>
      </c>
      <c r="G844" s="23"/>
    </row>
    <row r="845" spans="1:7" x14ac:dyDescent="0.3">
      <c r="A845" s="22"/>
      <c r="B845" s="31" t="s">
        <v>61</v>
      </c>
      <c r="C845" s="24">
        <v>6.8000000000000005E-2</v>
      </c>
      <c r="D845" s="33">
        <v>-65.12</v>
      </c>
      <c r="E845" s="32">
        <v>-7.6</v>
      </c>
      <c r="F845" s="32">
        <v>-0.17</v>
      </c>
      <c r="G845" s="23"/>
    </row>
    <row r="846" spans="1:7" x14ac:dyDescent="0.3">
      <c r="A846" s="22"/>
      <c r="B846" s="31" t="s">
        <v>62</v>
      </c>
      <c r="C846" s="24">
        <v>0</v>
      </c>
      <c r="D846" s="33">
        <v>-65.13</v>
      </c>
      <c r="E846" s="32">
        <v>-7.04</v>
      </c>
      <c r="F846" s="32">
        <v>0.33</v>
      </c>
      <c r="G846" s="23"/>
    </row>
    <row r="847" spans="1:7" x14ac:dyDescent="0.3">
      <c r="A847" s="22"/>
      <c r="B847" s="31" t="s">
        <v>65</v>
      </c>
      <c r="C847" s="24">
        <v>0</v>
      </c>
      <c r="D847" s="32">
        <v>-65.13</v>
      </c>
      <c r="E847" s="33">
        <v>-7.04</v>
      </c>
      <c r="F847" s="32">
        <v>0.33</v>
      </c>
      <c r="G847" s="23"/>
    </row>
    <row r="848" spans="1:7" x14ac:dyDescent="0.3">
      <c r="A848" s="22"/>
      <c r="B848" s="31" t="s">
        <v>66</v>
      </c>
      <c r="C848" s="24">
        <v>6.8000000000000005E-2</v>
      </c>
      <c r="D848" s="32">
        <v>-65.12</v>
      </c>
      <c r="E848" s="33">
        <v>-7.6</v>
      </c>
      <c r="F848" s="32">
        <v>-0.17</v>
      </c>
      <c r="G848" s="23"/>
    </row>
    <row r="849" spans="1:7" x14ac:dyDescent="0.3">
      <c r="A849" s="22"/>
      <c r="B849" s="31" t="s">
        <v>67</v>
      </c>
      <c r="C849" s="24">
        <v>0</v>
      </c>
      <c r="D849" s="32">
        <v>-65.13</v>
      </c>
      <c r="E849" s="32">
        <v>-7.04</v>
      </c>
      <c r="F849" s="33">
        <v>0.33</v>
      </c>
      <c r="G849" s="23"/>
    </row>
    <row r="850" spans="1:7" x14ac:dyDescent="0.3">
      <c r="A850" s="22"/>
      <c r="B850" s="31" t="s">
        <v>68</v>
      </c>
      <c r="C850" s="24">
        <v>6.8000000000000005E-2</v>
      </c>
      <c r="D850" s="32">
        <v>-65.12</v>
      </c>
      <c r="E850" s="32">
        <v>-7.6</v>
      </c>
      <c r="F850" s="33">
        <v>-0.17</v>
      </c>
      <c r="G850" s="23"/>
    </row>
    <row r="851" spans="1:7" x14ac:dyDescent="0.3">
      <c r="A851" s="22">
        <v>107</v>
      </c>
      <c r="B851" s="31">
        <v>102</v>
      </c>
      <c r="C851" s="24">
        <v>0</v>
      </c>
      <c r="D851" s="32">
        <v>-65.12</v>
      </c>
      <c r="E851" s="32">
        <v>-7.27</v>
      </c>
      <c r="F851" s="32">
        <v>-0.17</v>
      </c>
      <c r="G851" s="23" t="s">
        <v>280</v>
      </c>
    </row>
    <row r="852" spans="1:7" x14ac:dyDescent="0.3">
      <c r="A852" s="22"/>
      <c r="B852" s="31">
        <v>103</v>
      </c>
      <c r="C852" s="24">
        <v>6.8000000000000005E-2</v>
      </c>
      <c r="D852" s="32">
        <v>-65.12</v>
      </c>
      <c r="E852" s="32">
        <v>-7.83</v>
      </c>
      <c r="F852" s="32">
        <v>-0.69</v>
      </c>
      <c r="G852" s="23"/>
    </row>
    <row r="853" spans="1:7" x14ac:dyDescent="0.3">
      <c r="A853" s="22"/>
      <c r="B853" s="31" t="s">
        <v>61</v>
      </c>
      <c r="C853" s="24">
        <v>6.8000000000000005E-2</v>
      </c>
      <c r="D853" s="33">
        <v>-65.12</v>
      </c>
      <c r="E853" s="32">
        <v>-7.83</v>
      </c>
      <c r="F853" s="32">
        <v>-0.69</v>
      </c>
      <c r="G853" s="23"/>
    </row>
    <row r="854" spans="1:7" x14ac:dyDescent="0.3">
      <c r="A854" s="22"/>
      <c r="B854" s="31" t="s">
        <v>62</v>
      </c>
      <c r="C854" s="24">
        <v>0</v>
      </c>
      <c r="D854" s="33">
        <v>-65.12</v>
      </c>
      <c r="E854" s="32">
        <v>-7.27</v>
      </c>
      <c r="F854" s="32">
        <v>-0.17</v>
      </c>
      <c r="G854" s="23"/>
    </row>
    <row r="855" spans="1:7" x14ac:dyDescent="0.3">
      <c r="A855" s="22"/>
      <c r="B855" s="31" t="s">
        <v>65</v>
      </c>
      <c r="C855" s="24">
        <v>0</v>
      </c>
      <c r="D855" s="32">
        <v>-65.12</v>
      </c>
      <c r="E855" s="33">
        <v>-7.27</v>
      </c>
      <c r="F855" s="32">
        <v>-0.17</v>
      </c>
      <c r="G855" s="23"/>
    </row>
    <row r="856" spans="1:7" x14ac:dyDescent="0.3">
      <c r="A856" s="22"/>
      <c r="B856" s="31" t="s">
        <v>66</v>
      </c>
      <c r="C856" s="24">
        <v>6.8000000000000005E-2</v>
      </c>
      <c r="D856" s="32">
        <v>-65.12</v>
      </c>
      <c r="E856" s="33">
        <v>-7.83</v>
      </c>
      <c r="F856" s="32">
        <v>-0.69</v>
      </c>
      <c r="G856" s="23"/>
    </row>
    <row r="857" spans="1:7" x14ac:dyDescent="0.3">
      <c r="A857" s="22"/>
      <c r="B857" s="31" t="s">
        <v>67</v>
      </c>
      <c r="C857" s="24">
        <v>0</v>
      </c>
      <c r="D857" s="32">
        <v>-65.12</v>
      </c>
      <c r="E857" s="32">
        <v>-7.27</v>
      </c>
      <c r="F857" s="33">
        <v>-0.17</v>
      </c>
      <c r="G857" s="23"/>
    </row>
    <row r="858" spans="1:7" x14ac:dyDescent="0.3">
      <c r="A858" s="22"/>
      <c r="B858" s="31" t="s">
        <v>68</v>
      </c>
      <c r="C858" s="24">
        <v>6.8000000000000005E-2</v>
      </c>
      <c r="D858" s="32">
        <v>-65.12</v>
      </c>
      <c r="E858" s="32">
        <v>-7.83</v>
      </c>
      <c r="F858" s="33">
        <v>-0.69</v>
      </c>
      <c r="G858" s="23"/>
    </row>
    <row r="859" spans="1:7" x14ac:dyDescent="0.3">
      <c r="A859" s="22">
        <v>108</v>
      </c>
      <c r="B859" s="31">
        <v>103</v>
      </c>
      <c r="C859" s="24">
        <v>0</v>
      </c>
      <c r="D859" s="32">
        <v>-65.12</v>
      </c>
      <c r="E859" s="32">
        <v>-7.63</v>
      </c>
      <c r="F859" s="32">
        <v>-0.69</v>
      </c>
      <c r="G859" s="23" t="s">
        <v>280</v>
      </c>
    </row>
    <row r="860" spans="1:7" x14ac:dyDescent="0.3">
      <c r="A860" s="22"/>
      <c r="B860" s="31">
        <v>104</v>
      </c>
      <c r="C860" s="24">
        <v>6.8000000000000005E-2</v>
      </c>
      <c r="D860" s="32">
        <v>-65.11</v>
      </c>
      <c r="E860" s="32">
        <v>-8.19</v>
      </c>
      <c r="F860" s="32">
        <v>-1.23</v>
      </c>
      <c r="G860" s="23"/>
    </row>
    <row r="861" spans="1:7" x14ac:dyDescent="0.3">
      <c r="A861" s="22"/>
      <c r="B861" s="31" t="s">
        <v>61</v>
      </c>
      <c r="C861" s="24">
        <v>6.8000000000000005E-2</v>
      </c>
      <c r="D861" s="33">
        <v>-65.11</v>
      </c>
      <c r="E861" s="32">
        <v>-8.19</v>
      </c>
      <c r="F861" s="32">
        <v>-1.23</v>
      </c>
      <c r="G861" s="23"/>
    </row>
    <row r="862" spans="1:7" x14ac:dyDescent="0.3">
      <c r="A862" s="22"/>
      <c r="B862" s="31" t="s">
        <v>62</v>
      </c>
      <c r="C862" s="24">
        <v>0</v>
      </c>
      <c r="D862" s="33">
        <v>-65.12</v>
      </c>
      <c r="E862" s="32">
        <v>-7.63</v>
      </c>
      <c r="F862" s="32">
        <v>-0.69</v>
      </c>
      <c r="G862" s="23"/>
    </row>
    <row r="863" spans="1:7" x14ac:dyDescent="0.3">
      <c r="A863" s="22"/>
      <c r="B863" s="31" t="s">
        <v>65</v>
      </c>
      <c r="C863" s="24">
        <v>0</v>
      </c>
      <c r="D863" s="32">
        <v>-65.12</v>
      </c>
      <c r="E863" s="33">
        <v>-7.63</v>
      </c>
      <c r="F863" s="32">
        <v>-0.69</v>
      </c>
      <c r="G863" s="23"/>
    </row>
    <row r="864" spans="1:7" x14ac:dyDescent="0.3">
      <c r="A864" s="22"/>
      <c r="B864" s="31" t="s">
        <v>66</v>
      </c>
      <c r="C864" s="24">
        <v>6.8000000000000005E-2</v>
      </c>
      <c r="D864" s="32">
        <v>-65.11</v>
      </c>
      <c r="E864" s="33">
        <v>-8.19</v>
      </c>
      <c r="F864" s="32">
        <v>-1.23</v>
      </c>
      <c r="G864" s="23"/>
    </row>
    <row r="865" spans="1:7" x14ac:dyDescent="0.3">
      <c r="A865" s="22"/>
      <c r="B865" s="31" t="s">
        <v>67</v>
      </c>
      <c r="C865" s="24">
        <v>0</v>
      </c>
      <c r="D865" s="32">
        <v>-65.12</v>
      </c>
      <c r="E865" s="32">
        <v>-7.63</v>
      </c>
      <c r="F865" s="33">
        <v>-0.69</v>
      </c>
      <c r="G865" s="23"/>
    </row>
    <row r="866" spans="1:7" x14ac:dyDescent="0.3">
      <c r="A866" s="22"/>
      <c r="B866" s="31" t="s">
        <v>68</v>
      </c>
      <c r="C866" s="24">
        <v>6.8000000000000005E-2</v>
      </c>
      <c r="D866" s="32">
        <v>-65.11</v>
      </c>
      <c r="E866" s="32">
        <v>-8.19</v>
      </c>
      <c r="F866" s="33">
        <v>-1.23</v>
      </c>
      <c r="G866" s="23"/>
    </row>
    <row r="867" spans="1:7" x14ac:dyDescent="0.3">
      <c r="A867" s="22">
        <v>109</v>
      </c>
      <c r="B867" s="31">
        <v>104</v>
      </c>
      <c r="C867" s="24">
        <v>0</v>
      </c>
      <c r="D867" s="32">
        <v>-65.11</v>
      </c>
      <c r="E867" s="32">
        <v>-8.19</v>
      </c>
      <c r="F867" s="32">
        <v>-1.23</v>
      </c>
      <c r="G867" s="23" t="s">
        <v>280</v>
      </c>
    </row>
    <row r="868" spans="1:7" x14ac:dyDescent="0.3">
      <c r="A868" s="22"/>
      <c r="B868" s="31">
        <v>105</v>
      </c>
      <c r="C868" s="24">
        <v>6.8000000000000005E-2</v>
      </c>
      <c r="D868" s="32">
        <v>-65.11</v>
      </c>
      <c r="E868" s="32">
        <v>-8.74</v>
      </c>
      <c r="F868" s="32">
        <v>-1.8</v>
      </c>
      <c r="G868" s="23"/>
    </row>
    <row r="869" spans="1:7" x14ac:dyDescent="0.3">
      <c r="A869" s="22"/>
      <c r="B869" s="31" t="s">
        <v>61</v>
      </c>
      <c r="C869" s="24">
        <v>6.8000000000000005E-2</v>
      </c>
      <c r="D869" s="33">
        <v>-65.11</v>
      </c>
      <c r="E869" s="32">
        <v>-8.74</v>
      </c>
      <c r="F869" s="32">
        <v>-1.8</v>
      </c>
      <c r="G869" s="23"/>
    </row>
    <row r="870" spans="1:7" x14ac:dyDescent="0.3">
      <c r="A870" s="22"/>
      <c r="B870" s="31" t="s">
        <v>62</v>
      </c>
      <c r="C870" s="24">
        <v>0</v>
      </c>
      <c r="D870" s="33">
        <v>-65.11</v>
      </c>
      <c r="E870" s="32">
        <v>-8.19</v>
      </c>
      <c r="F870" s="32">
        <v>-1.23</v>
      </c>
      <c r="G870" s="23"/>
    </row>
    <row r="871" spans="1:7" x14ac:dyDescent="0.3">
      <c r="A871" s="22"/>
      <c r="B871" s="31" t="s">
        <v>65</v>
      </c>
      <c r="C871" s="24">
        <v>0</v>
      </c>
      <c r="D871" s="32">
        <v>-65.11</v>
      </c>
      <c r="E871" s="33">
        <v>-8.19</v>
      </c>
      <c r="F871" s="32">
        <v>-1.23</v>
      </c>
      <c r="G871" s="23"/>
    </row>
    <row r="872" spans="1:7" x14ac:dyDescent="0.3">
      <c r="A872" s="22"/>
      <c r="B872" s="31" t="s">
        <v>66</v>
      </c>
      <c r="C872" s="24">
        <v>6.8000000000000005E-2</v>
      </c>
      <c r="D872" s="32">
        <v>-65.11</v>
      </c>
      <c r="E872" s="33">
        <v>-8.74</v>
      </c>
      <c r="F872" s="32">
        <v>-1.8</v>
      </c>
      <c r="G872" s="23"/>
    </row>
    <row r="873" spans="1:7" x14ac:dyDescent="0.3">
      <c r="A873" s="22"/>
      <c r="B873" s="31" t="s">
        <v>67</v>
      </c>
      <c r="C873" s="24">
        <v>0</v>
      </c>
      <c r="D873" s="32">
        <v>-65.11</v>
      </c>
      <c r="E873" s="32">
        <v>-8.19</v>
      </c>
      <c r="F873" s="33">
        <v>-1.23</v>
      </c>
      <c r="G873" s="23"/>
    </row>
    <row r="874" spans="1:7" x14ac:dyDescent="0.3">
      <c r="A874" s="22"/>
      <c r="B874" s="31" t="s">
        <v>68</v>
      </c>
      <c r="C874" s="24">
        <v>6.8000000000000005E-2</v>
      </c>
      <c r="D874" s="32">
        <v>-65.11</v>
      </c>
      <c r="E874" s="32">
        <v>-8.74</v>
      </c>
      <c r="F874" s="33">
        <v>-1.8</v>
      </c>
      <c r="G874" s="23"/>
    </row>
    <row r="875" spans="1:7" x14ac:dyDescent="0.3">
      <c r="A875" s="22">
        <v>110</v>
      </c>
      <c r="B875" s="31">
        <v>105</v>
      </c>
      <c r="C875" s="24">
        <v>0</v>
      </c>
      <c r="D875" s="32">
        <v>-65.11</v>
      </c>
      <c r="E875" s="32">
        <v>-9.06</v>
      </c>
      <c r="F875" s="32">
        <v>-1.8</v>
      </c>
      <c r="G875" s="23" t="s">
        <v>280</v>
      </c>
    </row>
    <row r="876" spans="1:7" x14ac:dyDescent="0.3">
      <c r="A876" s="22"/>
      <c r="B876" s="31">
        <v>106</v>
      </c>
      <c r="C876" s="24">
        <v>6.8000000000000005E-2</v>
      </c>
      <c r="D876" s="32">
        <v>-65.11</v>
      </c>
      <c r="E876" s="32">
        <v>-9.61</v>
      </c>
      <c r="F876" s="32">
        <v>-2.44</v>
      </c>
      <c r="G876" s="23"/>
    </row>
    <row r="877" spans="1:7" x14ac:dyDescent="0.3">
      <c r="A877" s="22"/>
      <c r="B877" s="31" t="s">
        <v>61</v>
      </c>
      <c r="C877" s="24">
        <v>6.8000000000000005E-2</v>
      </c>
      <c r="D877" s="33">
        <v>-65.11</v>
      </c>
      <c r="E877" s="32">
        <v>-9.61</v>
      </c>
      <c r="F877" s="32">
        <v>-2.44</v>
      </c>
      <c r="G877" s="23"/>
    </row>
    <row r="878" spans="1:7" x14ac:dyDescent="0.3">
      <c r="A878" s="22"/>
      <c r="B878" s="31" t="s">
        <v>62</v>
      </c>
      <c r="C878" s="24">
        <v>0</v>
      </c>
      <c r="D878" s="33">
        <v>-65.11</v>
      </c>
      <c r="E878" s="32">
        <v>-9.06</v>
      </c>
      <c r="F878" s="32">
        <v>-1.8</v>
      </c>
      <c r="G878" s="23"/>
    </row>
    <row r="879" spans="1:7" x14ac:dyDescent="0.3">
      <c r="A879" s="22"/>
      <c r="B879" s="31" t="s">
        <v>65</v>
      </c>
      <c r="C879" s="24">
        <v>0</v>
      </c>
      <c r="D879" s="32">
        <v>-65.11</v>
      </c>
      <c r="E879" s="33">
        <v>-9.06</v>
      </c>
      <c r="F879" s="32">
        <v>-1.8</v>
      </c>
      <c r="G879" s="23"/>
    </row>
    <row r="880" spans="1:7" x14ac:dyDescent="0.3">
      <c r="A880" s="22"/>
      <c r="B880" s="31" t="s">
        <v>66</v>
      </c>
      <c r="C880" s="24">
        <v>6.8000000000000005E-2</v>
      </c>
      <c r="D880" s="32">
        <v>-65.11</v>
      </c>
      <c r="E880" s="33">
        <v>-9.61</v>
      </c>
      <c r="F880" s="32">
        <v>-2.44</v>
      </c>
      <c r="G880" s="23"/>
    </row>
    <row r="881" spans="1:7" x14ac:dyDescent="0.3">
      <c r="A881" s="22"/>
      <c r="B881" s="31" t="s">
        <v>67</v>
      </c>
      <c r="C881" s="24">
        <v>0</v>
      </c>
      <c r="D881" s="32">
        <v>-65.11</v>
      </c>
      <c r="E881" s="32">
        <v>-9.06</v>
      </c>
      <c r="F881" s="33">
        <v>-1.8</v>
      </c>
      <c r="G881" s="23"/>
    </row>
    <row r="882" spans="1:7" x14ac:dyDescent="0.3">
      <c r="A882" s="22"/>
      <c r="B882" s="31" t="s">
        <v>68</v>
      </c>
      <c r="C882" s="24">
        <v>6.8000000000000005E-2</v>
      </c>
      <c r="D882" s="32">
        <v>-65.11</v>
      </c>
      <c r="E882" s="32">
        <v>-9.61</v>
      </c>
      <c r="F882" s="33">
        <v>-2.44</v>
      </c>
      <c r="G882" s="23"/>
    </row>
    <row r="883" spans="1:7" x14ac:dyDescent="0.3">
      <c r="A883" s="22">
        <v>111</v>
      </c>
      <c r="B883" s="31">
        <v>106</v>
      </c>
      <c r="C883" s="24">
        <v>0</v>
      </c>
      <c r="D883" s="32">
        <v>-65.11</v>
      </c>
      <c r="E883" s="32">
        <v>-9.9700000000000006</v>
      </c>
      <c r="F883" s="32">
        <v>-2.44</v>
      </c>
      <c r="G883" s="23" t="s">
        <v>280</v>
      </c>
    </row>
    <row r="884" spans="1:7" x14ac:dyDescent="0.3">
      <c r="A884" s="22"/>
      <c r="B884" s="31">
        <v>232</v>
      </c>
      <c r="C884" s="24">
        <v>8.0000000000000002E-3</v>
      </c>
      <c r="D884" s="32">
        <v>-65.11</v>
      </c>
      <c r="E884" s="32">
        <v>-10.029999999999999</v>
      </c>
      <c r="F884" s="32">
        <v>-2.52</v>
      </c>
      <c r="G884" s="23"/>
    </row>
    <row r="885" spans="1:7" x14ac:dyDescent="0.3">
      <c r="A885" s="22"/>
      <c r="B885" s="31" t="s">
        <v>61</v>
      </c>
      <c r="C885" s="24">
        <v>8.0000000000000002E-3</v>
      </c>
      <c r="D885" s="33">
        <v>-65.11</v>
      </c>
      <c r="E885" s="32">
        <v>-10.029999999999999</v>
      </c>
      <c r="F885" s="32">
        <v>-2.52</v>
      </c>
      <c r="G885" s="23"/>
    </row>
    <row r="886" spans="1:7" x14ac:dyDescent="0.3">
      <c r="A886" s="22"/>
      <c r="B886" s="31" t="s">
        <v>62</v>
      </c>
      <c r="C886" s="24">
        <v>0</v>
      </c>
      <c r="D886" s="33">
        <v>-65.11</v>
      </c>
      <c r="E886" s="32">
        <v>-9.9700000000000006</v>
      </c>
      <c r="F886" s="32">
        <v>-2.44</v>
      </c>
      <c r="G886" s="23"/>
    </row>
    <row r="887" spans="1:7" x14ac:dyDescent="0.3">
      <c r="A887" s="22"/>
      <c r="B887" s="31" t="s">
        <v>65</v>
      </c>
      <c r="C887" s="24">
        <v>0</v>
      </c>
      <c r="D887" s="32">
        <v>-65.11</v>
      </c>
      <c r="E887" s="33">
        <v>-9.9700000000000006</v>
      </c>
      <c r="F887" s="32">
        <v>-2.44</v>
      </c>
      <c r="G887" s="23"/>
    </row>
    <row r="888" spans="1:7" x14ac:dyDescent="0.3">
      <c r="A888" s="22"/>
      <c r="B888" s="31" t="s">
        <v>66</v>
      </c>
      <c r="C888" s="24">
        <v>8.0000000000000002E-3</v>
      </c>
      <c r="D888" s="32">
        <v>-65.11</v>
      </c>
      <c r="E888" s="33">
        <v>-10.029999999999999</v>
      </c>
      <c r="F888" s="32">
        <v>-2.52</v>
      </c>
      <c r="G888" s="23"/>
    </row>
    <row r="889" spans="1:7" x14ac:dyDescent="0.3">
      <c r="A889" s="22"/>
      <c r="B889" s="31" t="s">
        <v>67</v>
      </c>
      <c r="C889" s="24">
        <v>0</v>
      </c>
      <c r="D889" s="32">
        <v>-65.11</v>
      </c>
      <c r="E889" s="32">
        <v>-9.9700000000000006</v>
      </c>
      <c r="F889" s="33">
        <v>-2.44</v>
      </c>
      <c r="G889" s="23"/>
    </row>
    <row r="890" spans="1:7" x14ac:dyDescent="0.3">
      <c r="A890" s="22"/>
      <c r="B890" s="31" t="s">
        <v>68</v>
      </c>
      <c r="C890" s="24">
        <v>8.0000000000000002E-3</v>
      </c>
      <c r="D890" s="32">
        <v>-65.11</v>
      </c>
      <c r="E890" s="32">
        <v>-10.029999999999999</v>
      </c>
      <c r="F890" s="33">
        <v>-2.52</v>
      </c>
      <c r="G890" s="23"/>
    </row>
    <row r="891" spans="1:7" x14ac:dyDescent="0.3">
      <c r="A891" s="22">
        <v>112</v>
      </c>
      <c r="B891" s="31">
        <v>232</v>
      </c>
      <c r="C891" s="24">
        <v>0</v>
      </c>
      <c r="D891" s="32">
        <v>-0.02</v>
      </c>
      <c r="E891" s="32">
        <v>-8.6999999999999993</v>
      </c>
      <c r="F891" s="32">
        <v>0.73</v>
      </c>
      <c r="G891" s="23" t="s">
        <v>280</v>
      </c>
    </row>
    <row r="892" spans="1:7" x14ac:dyDescent="0.3">
      <c r="A892" s="22"/>
      <c r="B892" s="31">
        <v>107</v>
      </c>
      <c r="C892" s="24">
        <v>0.06</v>
      </c>
      <c r="D892" s="32">
        <v>-0.01</v>
      </c>
      <c r="E892" s="32">
        <v>-9.1999999999999993</v>
      </c>
      <c r="F892" s="32">
        <v>0.2</v>
      </c>
      <c r="G892" s="23"/>
    </row>
    <row r="893" spans="1:7" x14ac:dyDescent="0.3">
      <c r="A893" s="22"/>
      <c r="B893" s="31" t="s">
        <v>61</v>
      </c>
      <c r="C893" s="24">
        <v>0.06</v>
      </c>
      <c r="D893" s="33">
        <v>-0.01</v>
      </c>
      <c r="E893" s="32">
        <v>-9.1999999999999993</v>
      </c>
      <c r="F893" s="32">
        <v>0.2</v>
      </c>
      <c r="G893" s="23"/>
    </row>
    <row r="894" spans="1:7" x14ac:dyDescent="0.3">
      <c r="A894" s="22"/>
      <c r="B894" s="31" t="s">
        <v>62</v>
      </c>
      <c r="C894" s="24">
        <v>0</v>
      </c>
      <c r="D894" s="33">
        <v>-0.02</v>
      </c>
      <c r="E894" s="32">
        <v>-8.6999999999999993</v>
      </c>
      <c r="F894" s="32">
        <v>0.73</v>
      </c>
      <c r="G894" s="23"/>
    </row>
    <row r="895" spans="1:7" x14ac:dyDescent="0.3">
      <c r="A895" s="22"/>
      <c r="B895" s="31" t="s">
        <v>65</v>
      </c>
      <c r="C895" s="24">
        <v>0</v>
      </c>
      <c r="D895" s="32">
        <v>-0.02</v>
      </c>
      <c r="E895" s="33">
        <v>-8.6999999999999993</v>
      </c>
      <c r="F895" s="32">
        <v>0.73</v>
      </c>
      <c r="G895" s="23"/>
    </row>
    <row r="896" spans="1:7" x14ac:dyDescent="0.3">
      <c r="A896" s="22"/>
      <c r="B896" s="31" t="s">
        <v>66</v>
      </c>
      <c r="C896" s="24">
        <v>0.06</v>
      </c>
      <c r="D896" s="32">
        <v>-0.01</v>
      </c>
      <c r="E896" s="33">
        <v>-9.1999999999999993</v>
      </c>
      <c r="F896" s="32">
        <v>0.2</v>
      </c>
      <c r="G896" s="23"/>
    </row>
    <row r="897" spans="1:7" x14ac:dyDescent="0.3">
      <c r="A897" s="22"/>
      <c r="B897" s="31" t="s">
        <v>67</v>
      </c>
      <c r="C897" s="24">
        <v>0</v>
      </c>
      <c r="D897" s="32">
        <v>-0.02</v>
      </c>
      <c r="E897" s="32">
        <v>-8.6999999999999993</v>
      </c>
      <c r="F897" s="33">
        <v>0.73</v>
      </c>
      <c r="G897" s="23"/>
    </row>
    <row r="898" spans="1:7" x14ac:dyDescent="0.3">
      <c r="A898" s="22"/>
      <c r="B898" s="31" t="s">
        <v>68</v>
      </c>
      <c r="C898" s="24">
        <v>0.06</v>
      </c>
      <c r="D898" s="32">
        <v>-0.01</v>
      </c>
      <c r="E898" s="32">
        <v>-9.1999999999999993</v>
      </c>
      <c r="F898" s="33">
        <v>0.2</v>
      </c>
      <c r="G898" s="23"/>
    </row>
    <row r="899" spans="1:7" x14ac:dyDescent="0.3">
      <c r="A899" s="22">
        <v>113</v>
      </c>
      <c r="B899" s="31">
        <v>107</v>
      </c>
      <c r="C899" s="24">
        <v>0</v>
      </c>
      <c r="D899" s="32">
        <v>-0.01</v>
      </c>
      <c r="E899" s="32">
        <v>-6.33</v>
      </c>
      <c r="F899" s="32">
        <v>0.2</v>
      </c>
      <c r="G899" s="23" t="s">
        <v>280</v>
      </c>
    </row>
    <row r="900" spans="1:7" x14ac:dyDescent="0.3">
      <c r="A900" s="22"/>
      <c r="B900" s="31">
        <v>108</v>
      </c>
      <c r="C900" s="24">
        <v>6.8000000000000005E-2</v>
      </c>
      <c r="D900" s="32">
        <v>-0.01</v>
      </c>
      <c r="E900" s="32">
        <v>-6.89</v>
      </c>
      <c r="F900" s="32">
        <v>-0.25</v>
      </c>
      <c r="G900" s="23"/>
    </row>
    <row r="901" spans="1:7" x14ac:dyDescent="0.3">
      <c r="A901" s="22"/>
      <c r="B901" s="31" t="s">
        <v>61</v>
      </c>
      <c r="C901" s="24">
        <v>6.8000000000000005E-2</v>
      </c>
      <c r="D901" s="33">
        <v>-0.01</v>
      </c>
      <c r="E901" s="32">
        <v>-6.89</v>
      </c>
      <c r="F901" s="32">
        <v>-0.25</v>
      </c>
      <c r="G901" s="23"/>
    </row>
    <row r="902" spans="1:7" x14ac:dyDescent="0.3">
      <c r="A902" s="22"/>
      <c r="B902" s="31" t="s">
        <v>62</v>
      </c>
      <c r="C902" s="24">
        <v>0</v>
      </c>
      <c r="D902" s="33">
        <v>-0.01</v>
      </c>
      <c r="E902" s="32">
        <v>-6.33</v>
      </c>
      <c r="F902" s="32">
        <v>0.2</v>
      </c>
      <c r="G902" s="23"/>
    </row>
    <row r="903" spans="1:7" x14ac:dyDescent="0.3">
      <c r="A903" s="22"/>
      <c r="B903" s="31" t="s">
        <v>65</v>
      </c>
      <c r="C903" s="24">
        <v>0</v>
      </c>
      <c r="D903" s="32">
        <v>-0.01</v>
      </c>
      <c r="E903" s="33">
        <v>-6.33</v>
      </c>
      <c r="F903" s="32">
        <v>0.2</v>
      </c>
      <c r="G903" s="23"/>
    </row>
    <row r="904" spans="1:7" x14ac:dyDescent="0.3">
      <c r="A904" s="22"/>
      <c r="B904" s="31" t="s">
        <v>66</v>
      </c>
      <c r="C904" s="24">
        <v>6.8000000000000005E-2</v>
      </c>
      <c r="D904" s="32">
        <v>-0.01</v>
      </c>
      <c r="E904" s="33">
        <v>-6.89</v>
      </c>
      <c r="F904" s="32">
        <v>-0.25</v>
      </c>
      <c r="G904" s="23"/>
    </row>
    <row r="905" spans="1:7" x14ac:dyDescent="0.3">
      <c r="A905" s="22"/>
      <c r="B905" s="31" t="s">
        <v>67</v>
      </c>
      <c r="C905" s="24">
        <v>0</v>
      </c>
      <c r="D905" s="32">
        <v>-0.01</v>
      </c>
      <c r="E905" s="32">
        <v>-6.33</v>
      </c>
      <c r="F905" s="33">
        <v>0.2</v>
      </c>
      <c r="G905" s="23"/>
    </row>
    <row r="906" spans="1:7" x14ac:dyDescent="0.3">
      <c r="A906" s="22"/>
      <c r="B906" s="31" t="s">
        <v>68</v>
      </c>
      <c r="C906" s="24">
        <v>6.8000000000000005E-2</v>
      </c>
      <c r="D906" s="32">
        <v>-0.01</v>
      </c>
      <c r="E906" s="32">
        <v>-6.89</v>
      </c>
      <c r="F906" s="33">
        <v>-0.25</v>
      </c>
      <c r="G906" s="23"/>
    </row>
    <row r="907" spans="1:7" x14ac:dyDescent="0.3">
      <c r="A907" s="22">
        <v>114</v>
      </c>
      <c r="B907" s="31">
        <v>108</v>
      </c>
      <c r="C907" s="24">
        <v>0</v>
      </c>
      <c r="D907" s="32">
        <v>-0.01</v>
      </c>
      <c r="E907" s="32">
        <v>-3.45</v>
      </c>
      <c r="F907" s="32">
        <v>-0.25</v>
      </c>
      <c r="G907" s="23" t="s">
        <v>280</v>
      </c>
    </row>
    <row r="908" spans="1:7" x14ac:dyDescent="0.3">
      <c r="A908" s="22"/>
      <c r="B908" s="31">
        <v>109</v>
      </c>
      <c r="C908" s="24">
        <v>6.8000000000000005E-2</v>
      </c>
      <c r="D908" s="32">
        <v>-0.01</v>
      </c>
      <c r="E908" s="32">
        <v>-4.01</v>
      </c>
      <c r="F908" s="32">
        <v>-0.51</v>
      </c>
      <c r="G908" s="23"/>
    </row>
    <row r="909" spans="1:7" x14ac:dyDescent="0.3">
      <c r="A909" s="22"/>
      <c r="B909" s="31" t="s">
        <v>61</v>
      </c>
      <c r="C909" s="24">
        <v>6.8000000000000005E-2</v>
      </c>
      <c r="D909" s="33">
        <v>-0.01</v>
      </c>
      <c r="E909" s="32">
        <v>-4.01</v>
      </c>
      <c r="F909" s="32">
        <v>-0.51</v>
      </c>
      <c r="G909" s="23"/>
    </row>
    <row r="910" spans="1:7" x14ac:dyDescent="0.3">
      <c r="A910" s="22"/>
      <c r="B910" s="31" t="s">
        <v>62</v>
      </c>
      <c r="C910" s="24">
        <v>0</v>
      </c>
      <c r="D910" s="33">
        <v>-0.01</v>
      </c>
      <c r="E910" s="32">
        <v>-3.45</v>
      </c>
      <c r="F910" s="32">
        <v>-0.25</v>
      </c>
      <c r="G910" s="23"/>
    </row>
    <row r="911" spans="1:7" x14ac:dyDescent="0.3">
      <c r="A911" s="22"/>
      <c r="B911" s="31" t="s">
        <v>65</v>
      </c>
      <c r="C911" s="24">
        <v>0</v>
      </c>
      <c r="D911" s="32">
        <v>-0.01</v>
      </c>
      <c r="E911" s="33">
        <v>-3.45</v>
      </c>
      <c r="F911" s="32">
        <v>-0.25</v>
      </c>
      <c r="G911" s="23"/>
    </row>
    <row r="912" spans="1:7" x14ac:dyDescent="0.3">
      <c r="A912" s="22"/>
      <c r="B912" s="31" t="s">
        <v>66</v>
      </c>
      <c r="C912" s="24">
        <v>6.8000000000000005E-2</v>
      </c>
      <c r="D912" s="32">
        <v>-0.01</v>
      </c>
      <c r="E912" s="33">
        <v>-4.01</v>
      </c>
      <c r="F912" s="32">
        <v>-0.51</v>
      </c>
      <c r="G912" s="23"/>
    </row>
    <row r="913" spans="1:7" x14ac:dyDescent="0.3">
      <c r="A913" s="22"/>
      <c r="B913" s="31" t="s">
        <v>67</v>
      </c>
      <c r="C913" s="24">
        <v>0</v>
      </c>
      <c r="D913" s="32">
        <v>-0.01</v>
      </c>
      <c r="E913" s="32">
        <v>-3.45</v>
      </c>
      <c r="F913" s="33">
        <v>-0.25</v>
      </c>
      <c r="G913" s="23"/>
    </row>
    <row r="914" spans="1:7" x14ac:dyDescent="0.3">
      <c r="A914" s="22"/>
      <c r="B914" s="31" t="s">
        <v>68</v>
      </c>
      <c r="C914" s="24">
        <v>6.8000000000000005E-2</v>
      </c>
      <c r="D914" s="32">
        <v>-0.01</v>
      </c>
      <c r="E914" s="32">
        <v>-4.01</v>
      </c>
      <c r="F914" s="33">
        <v>-0.51</v>
      </c>
      <c r="G914" s="23"/>
    </row>
    <row r="915" spans="1:7" x14ac:dyDescent="0.3">
      <c r="A915" s="22">
        <v>115</v>
      </c>
      <c r="B915" s="31">
        <v>109</v>
      </c>
      <c r="C915" s="24">
        <v>0</v>
      </c>
      <c r="D915" s="32">
        <v>-0.01</v>
      </c>
      <c r="E915" s="32">
        <v>0.69</v>
      </c>
      <c r="F915" s="32">
        <v>-0.51</v>
      </c>
      <c r="G915" s="23" t="s">
        <v>280</v>
      </c>
    </row>
    <row r="916" spans="1:7" x14ac:dyDescent="0.3">
      <c r="A916" s="22"/>
      <c r="B916" s="31">
        <v>110</v>
      </c>
      <c r="C916" s="24">
        <v>6.8000000000000005E-2</v>
      </c>
      <c r="D916" s="32">
        <v>0</v>
      </c>
      <c r="E916" s="32">
        <v>0.12</v>
      </c>
      <c r="F916" s="32">
        <v>-0.48</v>
      </c>
      <c r="G916" s="23"/>
    </row>
    <row r="917" spans="1:7" x14ac:dyDescent="0.3">
      <c r="A917" s="22"/>
      <c r="B917" s="31" t="s">
        <v>61</v>
      </c>
      <c r="C917" s="24">
        <v>6.8000000000000005E-2</v>
      </c>
      <c r="D917" s="33">
        <v>0</v>
      </c>
      <c r="E917" s="32">
        <v>0.12</v>
      </c>
      <c r="F917" s="32">
        <v>-0.48</v>
      </c>
      <c r="G917" s="23"/>
    </row>
    <row r="918" spans="1:7" x14ac:dyDescent="0.3">
      <c r="A918" s="22"/>
      <c r="B918" s="31" t="s">
        <v>62</v>
      </c>
      <c r="C918" s="24">
        <v>0</v>
      </c>
      <c r="D918" s="33">
        <v>-0.01</v>
      </c>
      <c r="E918" s="32">
        <v>0.69</v>
      </c>
      <c r="F918" s="32">
        <v>-0.51</v>
      </c>
      <c r="G918" s="23"/>
    </row>
    <row r="919" spans="1:7" x14ac:dyDescent="0.3">
      <c r="A919" s="22"/>
      <c r="B919" s="31" t="s">
        <v>65</v>
      </c>
      <c r="C919" s="24">
        <v>0</v>
      </c>
      <c r="D919" s="32">
        <v>-0.01</v>
      </c>
      <c r="E919" s="33">
        <v>0.69</v>
      </c>
      <c r="F919" s="32">
        <v>-0.51</v>
      </c>
      <c r="G919" s="23"/>
    </row>
    <row r="920" spans="1:7" x14ac:dyDescent="0.3">
      <c r="A920" s="22"/>
      <c r="B920" s="31" t="s">
        <v>66</v>
      </c>
      <c r="C920" s="24">
        <v>6.8000000000000005E-2</v>
      </c>
      <c r="D920" s="32">
        <v>0</v>
      </c>
      <c r="E920" s="33">
        <v>0.12</v>
      </c>
      <c r="F920" s="32">
        <v>-0.48</v>
      </c>
      <c r="G920" s="23"/>
    </row>
    <row r="921" spans="1:7" x14ac:dyDescent="0.3">
      <c r="A921" s="22"/>
      <c r="B921" s="31" t="s">
        <v>67</v>
      </c>
      <c r="C921" s="24">
        <v>6.8000000000000005E-2</v>
      </c>
      <c r="D921" s="32">
        <v>0</v>
      </c>
      <c r="E921" s="32">
        <v>0.12</v>
      </c>
      <c r="F921" s="33">
        <v>-0.48</v>
      </c>
      <c r="G921" s="23"/>
    </row>
    <row r="922" spans="1:7" x14ac:dyDescent="0.3">
      <c r="A922" s="22"/>
      <c r="B922" s="31" t="s">
        <v>68</v>
      </c>
      <c r="C922" s="24">
        <v>0</v>
      </c>
      <c r="D922" s="32">
        <v>-0.01</v>
      </c>
      <c r="E922" s="32">
        <v>0.69</v>
      </c>
      <c r="F922" s="33">
        <v>-0.51</v>
      </c>
      <c r="G922" s="23"/>
    </row>
    <row r="923" spans="1:7" x14ac:dyDescent="0.3">
      <c r="A923" s="22">
        <v>116</v>
      </c>
      <c r="B923" s="31">
        <v>110</v>
      </c>
      <c r="C923" s="24">
        <v>0</v>
      </c>
      <c r="D923" s="32">
        <v>-0.01</v>
      </c>
      <c r="E923" s="32">
        <v>7.35</v>
      </c>
      <c r="F923" s="32">
        <v>-0.48</v>
      </c>
      <c r="G923" s="23" t="s">
        <v>280</v>
      </c>
    </row>
    <row r="924" spans="1:7" x14ac:dyDescent="0.3">
      <c r="A924" s="22"/>
      <c r="B924" s="31">
        <v>111</v>
      </c>
      <c r="C924" s="24">
        <v>6.8000000000000005E-2</v>
      </c>
      <c r="D924" s="32">
        <v>0</v>
      </c>
      <c r="E924" s="32">
        <v>6.78</v>
      </c>
      <c r="F924" s="32">
        <v>0</v>
      </c>
      <c r="G924" s="23"/>
    </row>
    <row r="925" spans="1:7" x14ac:dyDescent="0.3">
      <c r="A925" s="22"/>
      <c r="B925" s="31" t="s">
        <v>61</v>
      </c>
      <c r="C925" s="24">
        <v>6.8000000000000005E-2</v>
      </c>
      <c r="D925" s="33">
        <v>0</v>
      </c>
      <c r="E925" s="32">
        <v>6.78</v>
      </c>
      <c r="F925" s="32">
        <v>0</v>
      </c>
      <c r="G925" s="23"/>
    </row>
    <row r="926" spans="1:7" x14ac:dyDescent="0.3">
      <c r="A926" s="22"/>
      <c r="B926" s="31" t="s">
        <v>62</v>
      </c>
      <c r="C926" s="24">
        <v>0</v>
      </c>
      <c r="D926" s="33">
        <v>-0.01</v>
      </c>
      <c r="E926" s="32">
        <v>7.35</v>
      </c>
      <c r="F926" s="32">
        <v>-0.48</v>
      </c>
      <c r="G926" s="23"/>
    </row>
    <row r="927" spans="1:7" x14ac:dyDescent="0.3">
      <c r="A927" s="22"/>
      <c r="B927" s="31" t="s">
        <v>65</v>
      </c>
      <c r="C927" s="24">
        <v>0</v>
      </c>
      <c r="D927" s="32">
        <v>-0.01</v>
      </c>
      <c r="E927" s="33">
        <v>7.35</v>
      </c>
      <c r="F927" s="32">
        <v>-0.48</v>
      </c>
      <c r="G927" s="23"/>
    </row>
    <row r="928" spans="1:7" x14ac:dyDescent="0.3">
      <c r="A928" s="22"/>
      <c r="B928" s="31" t="s">
        <v>66</v>
      </c>
      <c r="C928" s="24">
        <v>6.8000000000000005E-2</v>
      </c>
      <c r="D928" s="32">
        <v>0</v>
      </c>
      <c r="E928" s="33">
        <v>6.78</v>
      </c>
      <c r="F928" s="32">
        <v>0</v>
      </c>
      <c r="G928" s="23"/>
    </row>
    <row r="929" spans="1:7" x14ac:dyDescent="0.3">
      <c r="A929" s="22"/>
      <c r="B929" s="31" t="s">
        <v>67</v>
      </c>
      <c r="C929" s="24">
        <v>6.8000000000000005E-2</v>
      </c>
      <c r="D929" s="32">
        <v>0</v>
      </c>
      <c r="E929" s="32">
        <v>6.78</v>
      </c>
      <c r="F929" s="33">
        <v>0</v>
      </c>
      <c r="G929" s="23"/>
    </row>
    <row r="930" spans="1:7" x14ac:dyDescent="0.3">
      <c r="A930" s="22"/>
      <c r="B930" s="31" t="s">
        <v>68</v>
      </c>
      <c r="C930" s="24">
        <v>0</v>
      </c>
      <c r="D930" s="32">
        <v>-0.01</v>
      </c>
      <c r="E930" s="32">
        <v>7.35</v>
      </c>
      <c r="F930" s="33">
        <v>-0.48</v>
      </c>
      <c r="G930" s="23"/>
    </row>
    <row r="931" spans="1:7" x14ac:dyDescent="0.3">
      <c r="A931" s="22">
        <v>117</v>
      </c>
      <c r="B931" s="31">
        <v>112</v>
      </c>
      <c r="C931" s="24">
        <v>0</v>
      </c>
      <c r="D931" s="32">
        <v>0.32</v>
      </c>
      <c r="E931" s="32">
        <v>43.1</v>
      </c>
      <c r="F931" s="32">
        <v>0</v>
      </c>
      <c r="G931" s="23" t="s">
        <v>369</v>
      </c>
    </row>
    <row r="932" spans="1:7" x14ac:dyDescent="0.3">
      <c r="A932" s="22"/>
      <c r="B932" s="31">
        <v>113</v>
      </c>
      <c r="C932" s="24">
        <v>6.8000000000000005E-2</v>
      </c>
      <c r="D932" s="32">
        <v>0.33</v>
      </c>
      <c r="E932" s="32">
        <v>43.01</v>
      </c>
      <c r="F932" s="32">
        <v>2.94</v>
      </c>
      <c r="G932" s="23"/>
    </row>
    <row r="933" spans="1:7" x14ac:dyDescent="0.3">
      <c r="A933" s="22"/>
      <c r="B933" s="31" t="s">
        <v>61</v>
      </c>
      <c r="C933" s="24">
        <v>6.8000000000000005E-2</v>
      </c>
      <c r="D933" s="33">
        <v>0.33</v>
      </c>
      <c r="E933" s="32">
        <v>43.01</v>
      </c>
      <c r="F933" s="32">
        <v>2.94</v>
      </c>
      <c r="G933" s="23"/>
    </row>
    <row r="934" spans="1:7" x14ac:dyDescent="0.3">
      <c r="A934" s="22"/>
      <c r="B934" s="31" t="s">
        <v>62</v>
      </c>
      <c r="C934" s="24">
        <v>0</v>
      </c>
      <c r="D934" s="33">
        <v>0.32</v>
      </c>
      <c r="E934" s="32">
        <v>43.1</v>
      </c>
      <c r="F934" s="32">
        <v>0</v>
      </c>
      <c r="G934" s="23"/>
    </row>
    <row r="935" spans="1:7" x14ac:dyDescent="0.3">
      <c r="A935" s="22"/>
      <c r="B935" s="31" t="s">
        <v>65</v>
      </c>
      <c r="C935" s="24">
        <v>0</v>
      </c>
      <c r="D935" s="32">
        <v>0.32</v>
      </c>
      <c r="E935" s="33">
        <v>43.1</v>
      </c>
      <c r="F935" s="32">
        <v>0</v>
      </c>
      <c r="G935" s="23"/>
    </row>
    <row r="936" spans="1:7" x14ac:dyDescent="0.3">
      <c r="A936" s="22"/>
      <c r="B936" s="31" t="s">
        <v>66</v>
      </c>
      <c r="C936" s="24">
        <v>6.8000000000000005E-2</v>
      </c>
      <c r="D936" s="32">
        <v>0.33</v>
      </c>
      <c r="E936" s="33">
        <v>43.01</v>
      </c>
      <c r="F936" s="32">
        <v>2.94</v>
      </c>
      <c r="G936" s="23"/>
    </row>
    <row r="937" spans="1:7" x14ac:dyDescent="0.3">
      <c r="A937" s="22"/>
      <c r="B937" s="31" t="s">
        <v>67</v>
      </c>
      <c r="C937" s="24">
        <v>6.8000000000000005E-2</v>
      </c>
      <c r="D937" s="32">
        <v>0.33</v>
      </c>
      <c r="E937" s="32">
        <v>43.01</v>
      </c>
      <c r="F937" s="33">
        <v>2.94</v>
      </c>
      <c r="G937" s="23"/>
    </row>
    <row r="938" spans="1:7" x14ac:dyDescent="0.3">
      <c r="A938" s="22"/>
      <c r="B938" s="31" t="s">
        <v>68</v>
      </c>
      <c r="C938" s="24">
        <v>0</v>
      </c>
      <c r="D938" s="32">
        <v>0.32</v>
      </c>
      <c r="E938" s="32">
        <v>43.1</v>
      </c>
      <c r="F938" s="33">
        <v>0</v>
      </c>
      <c r="G938" s="23"/>
    </row>
    <row r="939" spans="1:7" x14ac:dyDescent="0.3">
      <c r="A939" s="22">
        <v>118</v>
      </c>
      <c r="B939" s="31">
        <v>113</v>
      </c>
      <c r="C939" s="24">
        <v>0</v>
      </c>
      <c r="D939" s="32">
        <v>0.32</v>
      </c>
      <c r="E939" s="32">
        <v>35.79</v>
      </c>
      <c r="F939" s="32">
        <v>2.94</v>
      </c>
      <c r="G939" s="23" t="s">
        <v>369</v>
      </c>
    </row>
    <row r="940" spans="1:7" x14ac:dyDescent="0.3">
      <c r="A940" s="22"/>
      <c r="B940" s="31">
        <v>114</v>
      </c>
      <c r="C940" s="24">
        <v>6.8000000000000005E-2</v>
      </c>
      <c r="D940" s="32">
        <v>0.32</v>
      </c>
      <c r="E940" s="32">
        <v>35.69</v>
      </c>
      <c r="F940" s="32">
        <v>5.37</v>
      </c>
      <c r="G940" s="23"/>
    </row>
    <row r="941" spans="1:7" x14ac:dyDescent="0.3">
      <c r="A941" s="22"/>
      <c r="B941" s="31" t="s">
        <v>61</v>
      </c>
      <c r="C941" s="24">
        <v>6.8000000000000005E-2</v>
      </c>
      <c r="D941" s="33">
        <v>0.32</v>
      </c>
      <c r="E941" s="32">
        <v>35.69</v>
      </c>
      <c r="F941" s="32">
        <v>5.37</v>
      </c>
      <c r="G941" s="23"/>
    </row>
    <row r="942" spans="1:7" x14ac:dyDescent="0.3">
      <c r="A942" s="22"/>
      <c r="B942" s="31" t="s">
        <v>62</v>
      </c>
      <c r="C942" s="24">
        <v>0</v>
      </c>
      <c r="D942" s="33">
        <v>0.32</v>
      </c>
      <c r="E942" s="32">
        <v>35.79</v>
      </c>
      <c r="F942" s="32">
        <v>2.94</v>
      </c>
      <c r="G942" s="23"/>
    </row>
    <row r="943" spans="1:7" x14ac:dyDescent="0.3">
      <c r="A943" s="22"/>
      <c r="B943" s="31" t="s">
        <v>65</v>
      </c>
      <c r="C943" s="24">
        <v>0</v>
      </c>
      <c r="D943" s="32">
        <v>0.32</v>
      </c>
      <c r="E943" s="33">
        <v>35.79</v>
      </c>
      <c r="F943" s="32">
        <v>2.94</v>
      </c>
      <c r="G943" s="23"/>
    </row>
    <row r="944" spans="1:7" x14ac:dyDescent="0.3">
      <c r="A944" s="22"/>
      <c r="B944" s="31" t="s">
        <v>66</v>
      </c>
      <c r="C944" s="24">
        <v>6.8000000000000005E-2</v>
      </c>
      <c r="D944" s="32">
        <v>0.32</v>
      </c>
      <c r="E944" s="33">
        <v>35.69</v>
      </c>
      <c r="F944" s="32">
        <v>5.37</v>
      </c>
      <c r="G944" s="23"/>
    </row>
    <row r="945" spans="1:7" x14ac:dyDescent="0.3">
      <c r="A945" s="22"/>
      <c r="B945" s="31" t="s">
        <v>67</v>
      </c>
      <c r="C945" s="24">
        <v>6.8000000000000005E-2</v>
      </c>
      <c r="D945" s="32">
        <v>0.32</v>
      </c>
      <c r="E945" s="32">
        <v>35.69</v>
      </c>
      <c r="F945" s="33">
        <v>5.37</v>
      </c>
      <c r="G945" s="23"/>
    </row>
    <row r="946" spans="1:7" x14ac:dyDescent="0.3">
      <c r="A946" s="22"/>
      <c r="B946" s="31" t="s">
        <v>68</v>
      </c>
      <c r="C946" s="24">
        <v>0</v>
      </c>
      <c r="D946" s="32">
        <v>0.32</v>
      </c>
      <c r="E946" s="32">
        <v>35.79</v>
      </c>
      <c r="F946" s="33">
        <v>2.94</v>
      </c>
      <c r="G946" s="23"/>
    </row>
    <row r="947" spans="1:7" x14ac:dyDescent="0.3">
      <c r="A947" s="22">
        <v>119</v>
      </c>
      <c r="B947" s="31">
        <v>114</v>
      </c>
      <c r="C947" s="24">
        <v>0</v>
      </c>
      <c r="D947" s="32">
        <v>0.31</v>
      </c>
      <c r="E947" s="32">
        <v>30.99</v>
      </c>
      <c r="F947" s="32">
        <v>5.37</v>
      </c>
      <c r="G947" s="23" t="s">
        <v>369</v>
      </c>
    </row>
    <row r="948" spans="1:7" x14ac:dyDescent="0.3">
      <c r="A948" s="22"/>
      <c r="B948" s="31">
        <v>115</v>
      </c>
      <c r="C948" s="24">
        <v>6.8000000000000005E-2</v>
      </c>
      <c r="D948" s="32">
        <v>0.32</v>
      </c>
      <c r="E948" s="32">
        <v>30.89</v>
      </c>
      <c r="F948" s="32">
        <v>7.48</v>
      </c>
      <c r="G948" s="23"/>
    </row>
    <row r="949" spans="1:7" x14ac:dyDescent="0.3">
      <c r="A949" s="22"/>
      <c r="B949" s="31" t="s">
        <v>61</v>
      </c>
      <c r="C949" s="24">
        <v>6.8000000000000005E-2</v>
      </c>
      <c r="D949" s="33">
        <v>0.32</v>
      </c>
      <c r="E949" s="32">
        <v>30.89</v>
      </c>
      <c r="F949" s="32">
        <v>7.48</v>
      </c>
      <c r="G949" s="23"/>
    </row>
    <row r="950" spans="1:7" x14ac:dyDescent="0.3">
      <c r="A950" s="22"/>
      <c r="B950" s="31" t="s">
        <v>62</v>
      </c>
      <c r="C950" s="24">
        <v>0</v>
      </c>
      <c r="D950" s="33">
        <v>0.31</v>
      </c>
      <c r="E950" s="32">
        <v>30.99</v>
      </c>
      <c r="F950" s="32">
        <v>5.37</v>
      </c>
      <c r="G950" s="23"/>
    </row>
    <row r="951" spans="1:7" x14ac:dyDescent="0.3">
      <c r="A951" s="22"/>
      <c r="B951" s="31" t="s">
        <v>65</v>
      </c>
      <c r="C951" s="24">
        <v>0</v>
      </c>
      <c r="D951" s="32">
        <v>0.31</v>
      </c>
      <c r="E951" s="33">
        <v>30.99</v>
      </c>
      <c r="F951" s="32">
        <v>5.37</v>
      </c>
      <c r="G951" s="23"/>
    </row>
    <row r="952" spans="1:7" x14ac:dyDescent="0.3">
      <c r="A952" s="22"/>
      <c r="B952" s="31" t="s">
        <v>66</v>
      </c>
      <c r="C952" s="24">
        <v>6.8000000000000005E-2</v>
      </c>
      <c r="D952" s="32">
        <v>0.32</v>
      </c>
      <c r="E952" s="33">
        <v>30.89</v>
      </c>
      <c r="F952" s="32">
        <v>7.48</v>
      </c>
      <c r="G952" s="23"/>
    </row>
    <row r="953" spans="1:7" x14ac:dyDescent="0.3">
      <c r="A953" s="22"/>
      <c r="B953" s="31" t="s">
        <v>67</v>
      </c>
      <c r="C953" s="24">
        <v>6.8000000000000005E-2</v>
      </c>
      <c r="D953" s="32">
        <v>0.32</v>
      </c>
      <c r="E953" s="32">
        <v>30.89</v>
      </c>
      <c r="F953" s="33">
        <v>7.48</v>
      </c>
      <c r="G953" s="23"/>
    </row>
    <row r="954" spans="1:7" x14ac:dyDescent="0.3">
      <c r="A954" s="22"/>
      <c r="B954" s="31" t="s">
        <v>68</v>
      </c>
      <c r="C954" s="24">
        <v>0</v>
      </c>
      <c r="D954" s="32">
        <v>0.31</v>
      </c>
      <c r="E954" s="32">
        <v>30.99</v>
      </c>
      <c r="F954" s="33">
        <v>5.37</v>
      </c>
      <c r="G954" s="23"/>
    </row>
    <row r="955" spans="1:7" x14ac:dyDescent="0.3">
      <c r="A955" s="22">
        <v>120</v>
      </c>
      <c r="B955" s="31">
        <v>115</v>
      </c>
      <c r="C955" s="24">
        <v>0</v>
      </c>
      <c r="D955" s="32">
        <v>0.31</v>
      </c>
      <c r="E955" s="32">
        <v>27.45</v>
      </c>
      <c r="F955" s="32">
        <v>7.48</v>
      </c>
      <c r="G955" s="23" t="s">
        <v>369</v>
      </c>
    </row>
    <row r="956" spans="1:7" x14ac:dyDescent="0.3">
      <c r="A956" s="22"/>
      <c r="B956" s="31">
        <v>116</v>
      </c>
      <c r="C956" s="24">
        <v>6.8000000000000005E-2</v>
      </c>
      <c r="D956" s="32">
        <v>0.31</v>
      </c>
      <c r="E956" s="32">
        <v>27.35</v>
      </c>
      <c r="F956" s="32">
        <v>9.35</v>
      </c>
      <c r="G956" s="23"/>
    </row>
    <row r="957" spans="1:7" x14ac:dyDescent="0.3">
      <c r="A957" s="22"/>
      <c r="B957" s="31" t="s">
        <v>61</v>
      </c>
      <c r="C957" s="24">
        <v>6.8000000000000005E-2</v>
      </c>
      <c r="D957" s="33">
        <v>0.31</v>
      </c>
      <c r="E957" s="32">
        <v>27.35</v>
      </c>
      <c r="F957" s="32">
        <v>9.35</v>
      </c>
      <c r="G957" s="23"/>
    </row>
    <row r="958" spans="1:7" x14ac:dyDescent="0.3">
      <c r="A958" s="22"/>
      <c r="B958" s="31" t="s">
        <v>62</v>
      </c>
      <c r="C958" s="24">
        <v>0</v>
      </c>
      <c r="D958" s="33">
        <v>0.31</v>
      </c>
      <c r="E958" s="32">
        <v>27.45</v>
      </c>
      <c r="F958" s="32">
        <v>7.48</v>
      </c>
      <c r="G958" s="23"/>
    </row>
    <row r="959" spans="1:7" x14ac:dyDescent="0.3">
      <c r="A959" s="22"/>
      <c r="B959" s="31" t="s">
        <v>65</v>
      </c>
      <c r="C959" s="24">
        <v>0</v>
      </c>
      <c r="D959" s="32">
        <v>0.31</v>
      </c>
      <c r="E959" s="33">
        <v>27.45</v>
      </c>
      <c r="F959" s="32">
        <v>7.48</v>
      </c>
      <c r="G959" s="23"/>
    </row>
    <row r="960" spans="1:7" x14ac:dyDescent="0.3">
      <c r="A960" s="22"/>
      <c r="B960" s="31" t="s">
        <v>66</v>
      </c>
      <c r="C960" s="24">
        <v>6.8000000000000005E-2</v>
      </c>
      <c r="D960" s="32">
        <v>0.31</v>
      </c>
      <c r="E960" s="33">
        <v>27.35</v>
      </c>
      <c r="F960" s="32">
        <v>9.35</v>
      </c>
      <c r="G960" s="23"/>
    </row>
    <row r="961" spans="1:7" x14ac:dyDescent="0.3">
      <c r="A961" s="22"/>
      <c r="B961" s="31" t="s">
        <v>67</v>
      </c>
      <c r="C961" s="24">
        <v>6.8000000000000005E-2</v>
      </c>
      <c r="D961" s="32">
        <v>0.31</v>
      </c>
      <c r="E961" s="32">
        <v>27.35</v>
      </c>
      <c r="F961" s="33">
        <v>9.35</v>
      </c>
      <c r="G961" s="23"/>
    </row>
    <row r="962" spans="1:7" x14ac:dyDescent="0.3">
      <c r="A962" s="22"/>
      <c r="B962" s="31" t="s">
        <v>68</v>
      </c>
      <c r="C962" s="24">
        <v>0</v>
      </c>
      <c r="D962" s="32">
        <v>0.31</v>
      </c>
      <c r="E962" s="32">
        <v>27.45</v>
      </c>
      <c r="F962" s="33">
        <v>7.48</v>
      </c>
      <c r="G962" s="23"/>
    </row>
    <row r="963" spans="1:7" x14ac:dyDescent="0.3">
      <c r="A963" s="22">
        <v>121</v>
      </c>
      <c r="B963" s="31">
        <v>116</v>
      </c>
      <c r="C963" s="24">
        <v>0</v>
      </c>
      <c r="D963" s="32">
        <v>0.31</v>
      </c>
      <c r="E963" s="32">
        <v>24.48</v>
      </c>
      <c r="F963" s="32">
        <v>9.35</v>
      </c>
      <c r="G963" s="23" t="s">
        <v>369</v>
      </c>
    </row>
    <row r="964" spans="1:7" x14ac:dyDescent="0.3">
      <c r="A964" s="22"/>
      <c r="B964" s="31">
        <v>225</v>
      </c>
      <c r="C964" s="24">
        <v>0.06</v>
      </c>
      <c r="D964" s="32">
        <v>0.31</v>
      </c>
      <c r="E964" s="32">
        <v>24.4</v>
      </c>
      <c r="F964" s="32">
        <v>10.81</v>
      </c>
      <c r="G964" s="23"/>
    </row>
    <row r="965" spans="1:7" x14ac:dyDescent="0.3">
      <c r="A965" s="22"/>
      <c r="B965" s="31" t="s">
        <v>61</v>
      </c>
      <c r="C965" s="24">
        <v>0.03</v>
      </c>
      <c r="D965" s="33">
        <v>0.31</v>
      </c>
      <c r="E965" s="32">
        <v>24.44</v>
      </c>
      <c r="F965" s="32">
        <v>10.08</v>
      </c>
      <c r="G965" s="23"/>
    </row>
    <row r="966" spans="1:7" x14ac:dyDescent="0.3">
      <c r="A966" s="22"/>
      <c r="B966" s="31" t="s">
        <v>62</v>
      </c>
      <c r="C966" s="24">
        <v>0</v>
      </c>
      <c r="D966" s="33">
        <v>0.31</v>
      </c>
      <c r="E966" s="32">
        <v>24.48</v>
      </c>
      <c r="F966" s="32">
        <v>9.35</v>
      </c>
      <c r="G966" s="23"/>
    </row>
    <row r="967" spans="1:7" x14ac:dyDescent="0.3">
      <c r="A967" s="22"/>
      <c r="B967" s="31" t="s">
        <v>65</v>
      </c>
      <c r="C967" s="24">
        <v>0</v>
      </c>
      <c r="D967" s="32">
        <v>0.31</v>
      </c>
      <c r="E967" s="33">
        <v>24.48</v>
      </c>
      <c r="F967" s="32">
        <v>9.35</v>
      </c>
      <c r="G967" s="23"/>
    </row>
    <row r="968" spans="1:7" x14ac:dyDescent="0.3">
      <c r="A968" s="22"/>
      <c r="B968" s="31" t="s">
        <v>66</v>
      </c>
      <c r="C968" s="24">
        <v>0.06</v>
      </c>
      <c r="D968" s="32">
        <v>0.31</v>
      </c>
      <c r="E968" s="33">
        <v>24.4</v>
      </c>
      <c r="F968" s="32">
        <v>10.81</v>
      </c>
      <c r="G968" s="23"/>
    </row>
    <row r="969" spans="1:7" x14ac:dyDescent="0.3">
      <c r="A969" s="22"/>
      <c r="B969" s="31" t="s">
        <v>67</v>
      </c>
      <c r="C969" s="24">
        <v>0.06</v>
      </c>
      <c r="D969" s="32">
        <v>0.31</v>
      </c>
      <c r="E969" s="32">
        <v>24.4</v>
      </c>
      <c r="F969" s="33">
        <v>10.81</v>
      </c>
      <c r="G969" s="23"/>
    </row>
    <row r="970" spans="1:7" x14ac:dyDescent="0.3">
      <c r="A970" s="22"/>
      <c r="B970" s="31" t="s">
        <v>68</v>
      </c>
      <c r="C970" s="24">
        <v>0</v>
      </c>
      <c r="D970" s="32">
        <v>0.31</v>
      </c>
      <c r="E970" s="32">
        <v>24.48</v>
      </c>
      <c r="F970" s="33">
        <v>9.35</v>
      </c>
      <c r="G970" s="23"/>
    </row>
    <row r="971" spans="1:7" x14ac:dyDescent="0.3">
      <c r="A971" s="22">
        <v>122</v>
      </c>
      <c r="B971" s="31">
        <v>225</v>
      </c>
      <c r="C971" s="24">
        <v>0</v>
      </c>
      <c r="D971" s="32">
        <v>65.39</v>
      </c>
      <c r="E971" s="32">
        <v>23.07</v>
      </c>
      <c r="F971" s="32">
        <v>4.3</v>
      </c>
      <c r="G971" s="23" t="s">
        <v>369</v>
      </c>
    </row>
    <row r="972" spans="1:7" x14ac:dyDescent="0.3">
      <c r="A972" s="22"/>
      <c r="B972" s="31">
        <v>117</v>
      </c>
      <c r="C972" s="24">
        <v>8.0000000000000002E-3</v>
      </c>
      <c r="D972" s="32">
        <v>65.39</v>
      </c>
      <c r="E972" s="32">
        <v>23.06</v>
      </c>
      <c r="F972" s="32">
        <v>4.5</v>
      </c>
      <c r="G972" s="23"/>
    </row>
    <row r="973" spans="1:7" x14ac:dyDescent="0.3">
      <c r="A973" s="22"/>
      <c r="B973" s="31" t="s">
        <v>61</v>
      </c>
      <c r="C973" s="24">
        <v>8.0000000000000002E-3</v>
      </c>
      <c r="D973" s="33">
        <v>65.39</v>
      </c>
      <c r="E973" s="32">
        <v>23.06</v>
      </c>
      <c r="F973" s="32">
        <v>4.5</v>
      </c>
      <c r="G973" s="23"/>
    </row>
    <row r="974" spans="1:7" x14ac:dyDescent="0.3">
      <c r="A974" s="22"/>
      <c r="B974" s="31" t="s">
        <v>62</v>
      </c>
      <c r="C974" s="24">
        <v>0</v>
      </c>
      <c r="D974" s="33">
        <v>65.39</v>
      </c>
      <c r="E974" s="32">
        <v>23.07</v>
      </c>
      <c r="F974" s="32">
        <v>4.3</v>
      </c>
      <c r="G974" s="23"/>
    </row>
    <row r="975" spans="1:7" x14ac:dyDescent="0.3">
      <c r="A975" s="22"/>
      <c r="B975" s="31" t="s">
        <v>65</v>
      </c>
      <c r="C975" s="24">
        <v>0</v>
      </c>
      <c r="D975" s="32">
        <v>65.39</v>
      </c>
      <c r="E975" s="33">
        <v>23.07</v>
      </c>
      <c r="F975" s="32">
        <v>4.3</v>
      </c>
      <c r="G975" s="23"/>
    </row>
    <row r="976" spans="1:7" x14ac:dyDescent="0.3">
      <c r="A976" s="22"/>
      <c r="B976" s="31" t="s">
        <v>66</v>
      </c>
      <c r="C976" s="24">
        <v>8.0000000000000002E-3</v>
      </c>
      <c r="D976" s="32">
        <v>65.39</v>
      </c>
      <c r="E976" s="33">
        <v>23.06</v>
      </c>
      <c r="F976" s="32">
        <v>4.5</v>
      </c>
      <c r="G976" s="23"/>
    </row>
    <row r="977" spans="1:7" x14ac:dyDescent="0.3">
      <c r="A977" s="22"/>
      <c r="B977" s="31" t="s">
        <v>67</v>
      </c>
      <c r="C977" s="24">
        <v>8.0000000000000002E-3</v>
      </c>
      <c r="D977" s="32">
        <v>65.39</v>
      </c>
      <c r="E977" s="32">
        <v>23.06</v>
      </c>
      <c r="F977" s="33">
        <v>4.5</v>
      </c>
      <c r="G977" s="23"/>
    </row>
    <row r="978" spans="1:7" x14ac:dyDescent="0.3">
      <c r="A978" s="22"/>
      <c r="B978" s="31" t="s">
        <v>68</v>
      </c>
      <c r="C978" s="24">
        <v>0</v>
      </c>
      <c r="D978" s="32">
        <v>65.39</v>
      </c>
      <c r="E978" s="32">
        <v>23.07</v>
      </c>
      <c r="F978" s="33">
        <v>4.3</v>
      </c>
      <c r="G978" s="23"/>
    </row>
    <row r="979" spans="1:7" x14ac:dyDescent="0.3">
      <c r="A979" s="22">
        <v>123</v>
      </c>
      <c r="B979" s="31">
        <v>117</v>
      </c>
      <c r="C979" s="24">
        <v>0</v>
      </c>
      <c r="D979" s="32">
        <v>65.39</v>
      </c>
      <c r="E979" s="32">
        <v>23.41</v>
      </c>
      <c r="F979" s="32">
        <v>4.5</v>
      </c>
      <c r="G979" s="23" t="s">
        <v>369</v>
      </c>
    </row>
    <row r="980" spans="1:7" x14ac:dyDescent="0.3">
      <c r="A980" s="22"/>
      <c r="B980" s="31">
        <v>118</v>
      </c>
      <c r="C980" s="24">
        <v>6.8000000000000005E-2</v>
      </c>
      <c r="D980" s="32">
        <v>65.39</v>
      </c>
      <c r="E980" s="32">
        <v>23.3</v>
      </c>
      <c r="F980" s="32">
        <v>6.09</v>
      </c>
      <c r="G980" s="23"/>
    </row>
    <row r="981" spans="1:7" x14ac:dyDescent="0.3">
      <c r="A981" s="22"/>
      <c r="B981" s="31" t="s">
        <v>61</v>
      </c>
      <c r="C981" s="24">
        <v>6.8000000000000005E-2</v>
      </c>
      <c r="D981" s="33">
        <v>65.39</v>
      </c>
      <c r="E981" s="32">
        <v>23.3</v>
      </c>
      <c r="F981" s="32">
        <v>6.09</v>
      </c>
      <c r="G981" s="23"/>
    </row>
    <row r="982" spans="1:7" x14ac:dyDescent="0.3">
      <c r="A982" s="22"/>
      <c r="B982" s="31" t="s">
        <v>62</v>
      </c>
      <c r="C982" s="24">
        <v>0</v>
      </c>
      <c r="D982" s="33">
        <v>65.39</v>
      </c>
      <c r="E982" s="32">
        <v>23.41</v>
      </c>
      <c r="F982" s="32">
        <v>4.5</v>
      </c>
      <c r="G982" s="23"/>
    </row>
    <row r="983" spans="1:7" x14ac:dyDescent="0.3">
      <c r="A983" s="22"/>
      <c r="B983" s="31" t="s">
        <v>65</v>
      </c>
      <c r="C983" s="24">
        <v>0</v>
      </c>
      <c r="D983" s="32">
        <v>65.39</v>
      </c>
      <c r="E983" s="33">
        <v>23.41</v>
      </c>
      <c r="F983" s="32">
        <v>4.5</v>
      </c>
      <c r="G983" s="23"/>
    </row>
    <row r="984" spans="1:7" x14ac:dyDescent="0.3">
      <c r="A984" s="22"/>
      <c r="B984" s="31" t="s">
        <v>66</v>
      </c>
      <c r="C984" s="24">
        <v>6.8000000000000005E-2</v>
      </c>
      <c r="D984" s="32">
        <v>65.39</v>
      </c>
      <c r="E984" s="33">
        <v>23.3</v>
      </c>
      <c r="F984" s="32">
        <v>6.09</v>
      </c>
      <c r="G984" s="23"/>
    </row>
    <row r="985" spans="1:7" x14ac:dyDescent="0.3">
      <c r="A985" s="22"/>
      <c r="B985" s="31" t="s">
        <v>67</v>
      </c>
      <c r="C985" s="24">
        <v>6.8000000000000005E-2</v>
      </c>
      <c r="D985" s="32">
        <v>65.39</v>
      </c>
      <c r="E985" s="32">
        <v>23.3</v>
      </c>
      <c r="F985" s="33">
        <v>6.09</v>
      </c>
      <c r="G985" s="23"/>
    </row>
    <row r="986" spans="1:7" x14ac:dyDescent="0.3">
      <c r="A986" s="22"/>
      <c r="B986" s="31" t="s">
        <v>68</v>
      </c>
      <c r="C986" s="24">
        <v>0</v>
      </c>
      <c r="D986" s="32">
        <v>65.39</v>
      </c>
      <c r="E986" s="32">
        <v>23.41</v>
      </c>
      <c r="F986" s="33">
        <v>4.5</v>
      </c>
      <c r="G986" s="23"/>
    </row>
    <row r="987" spans="1:7" x14ac:dyDescent="0.3">
      <c r="A987" s="22">
        <v>124</v>
      </c>
      <c r="B987" s="31">
        <v>118</v>
      </c>
      <c r="C987" s="24">
        <v>0</v>
      </c>
      <c r="D987" s="32">
        <v>65.39</v>
      </c>
      <c r="E987" s="32">
        <v>23.62</v>
      </c>
      <c r="F987" s="32">
        <v>6.09</v>
      </c>
      <c r="G987" s="23" t="s">
        <v>369</v>
      </c>
    </row>
    <row r="988" spans="1:7" x14ac:dyDescent="0.3">
      <c r="A988" s="22"/>
      <c r="B988" s="31">
        <v>119</v>
      </c>
      <c r="C988" s="24">
        <v>6.8000000000000005E-2</v>
      </c>
      <c r="D988" s="32">
        <v>65.39</v>
      </c>
      <c r="E988" s="32">
        <v>23.51</v>
      </c>
      <c r="F988" s="32">
        <v>7.7</v>
      </c>
      <c r="G988" s="23"/>
    </row>
    <row r="989" spans="1:7" x14ac:dyDescent="0.3">
      <c r="A989" s="22"/>
      <c r="B989" s="31" t="s">
        <v>61</v>
      </c>
      <c r="C989" s="24">
        <v>6.8000000000000005E-2</v>
      </c>
      <c r="D989" s="33">
        <v>65.39</v>
      </c>
      <c r="E989" s="32">
        <v>23.51</v>
      </c>
      <c r="F989" s="32">
        <v>7.7</v>
      </c>
      <c r="G989" s="23"/>
    </row>
    <row r="990" spans="1:7" x14ac:dyDescent="0.3">
      <c r="A990" s="22"/>
      <c r="B990" s="31" t="s">
        <v>62</v>
      </c>
      <c r="C990" s="24">
        <v>0</v>
      </c>
      <c r="D990" s="33">
        <v>65.39</v>
      </c>
      <c r="E990" s="32">
        <v>23.62</v>
      </c>
      <c r="F990" s="32">
        <v>6.09</v>
      </c>
      <c r="G990" s="23"/>
    </row>
    <row r="991" spans="1:7" x14ac:dyDescent="0.3">
      <c r="A991" s="22"/>
      <c r="B991" s="31" t="s">
        <v>65</v>
      </c>
      <c r="C991" s="24">
        <v>0</v>
      </c>
      <c r="D991" s="32">
        <v>65.39</v>
      </c>
      <c r="E991" s="33">
        <v>23.62</v>
      </c>
      <c r="F991" s="32">
        <v>6.09</v>
      </c>
      <c r="G991" s="23"/>
    </row>
    <row r="992" spans="1:7" x14ac:dyDescent="0.3">
      <c r="A992" s="22"/>
      <c r="B992" s="31" t="s">
        <v>66</v>
      </c>
      <c r="C992" s="24">
        <v>6.8000000000000005E-2</v>
      </c>
      <c r="D992" s="32">
        <v>65.39</v>
      </c>
      <c r="E992" s="33">
        <v>23.51</v>
      </c>
      <c r="F992" s="32">
        <v>7.7</v>
      </c>
      <c r="G992" s="23"/>
    </row>
    <row r="993" spans="1:7" x14ac:dyDescent="0.3">
      <c r="A993" s="22"/>
      <c r="B993" s="31" t="s">
        <v>67</v>
      </c>
      <c r="C993" s="24">
        <v>6.8000000000000005E-2</v>
      </c>
      <c r="D993" s="32">
        <v>65.39</v>
      </c>
      <c r="E993" s="32">
        <v>23.51</v>
      </c>
      <c r="F993" s="33">
        <v>7.7</v>
      </c>
      <c r="G993" s="23"/>
    </row>
    <row r="994" spans="1:7" x14ac:dyDescent="0.3">
      <c r="A994" s="22"/>
      <c r="B994" s="31" t="s">
        <v>68</v>
      </c>
      <c r="C994" s="24">
        <v>0</v>
      </c>
      <c r="D994" s="32">
        <v>65.39</v>
      </c>
      <c r="E994" s="32">
        <v>23.62</v>
      </c>
      <c r="F994" s="33">
        <v>6.09</v>
      </c>
      <c r="G994" s="23"/>
    </row>
    <row r="995" spans="1:7" x14ac:dyDescent="0.3">
      <c r="A995" s="22">
        <v>125</v>
      </c>
      <c r="B995" s="31">
        <v>119</v>
      </c>
      <c r="C995" s="24">
        <v>0</v>
      </c>
      <c r="D995" s="32">
        <v>65.39</v>
      </c>
      <c r="E995" s="32">
        <v>23.51</v>
      </c>
      <c r="F995" s="32">
        <v>7.7</v>
      </c>
      <c r="G995" s="23" t="s">
        <v>369</v>
      </c>
    </row>
    <row r="996" spans="1:7" x14ac:dyDescent="0.3">
      <c r="A996" s="22"/>
      <c r="B996" s="31">
        <v>120</v>
      </c>
      <c r="C996" s="24">
        <v>6.8000000000000005E-2</v>
      </c>
      <c r="D996" s="32">
        <v>65.39</v>
      </c>
      <c r="E996" s="32">
        <v>23.41</v>
      </c>
      <c r="F996" s="32">
        <v>9.2899999999999991</v>
      </c>
      <c r="G996" s="23"/>
    </row>
    <row r="997" spans="1:7" x14ac:dyDescent="0.3">
      <c r="A997" s="22"/>
      <c r="B997" s="31" t="s">
        <v>61</v>
      </c>
      <c r="C997" s="24">
        <v>6.8000000000000005E-2</v>
      </c>
      <c r="D997" s="33">
        <v>65.39</v>
      </c>
      <c r="E997" s="32">
        <v>23.41</v>
      </c>
      <c r="F997" s="32">
        <v>9.2899999999999991</v>
      </c>
      <c r="G997" s="23"/>
    </row>
    <row r="998" spans="1:7" x14ac:dyDescent="0.3">
      <c r="A998" s="22"/>
      <c r="B998" s="31" t="s">
        <v>62</v>
      </c>
      <c r="C998" s="24">
        <v>0</v>
      </c>
      <c r="D998" s="33">
        <v>65.39</v>
      </c>
      <c r="E998" s="32">
        <v>23.51</v>
      </c>
      <c r="F998" s="32">
        <v>7.7</v>
      </c>
      <c r="G998" s="23"/>
    </row>
    <row r="999" spans="1:7" x14ac:dyDescent="0.3">
      <c r="A999" s="22"/>
      <c r="B999" s="31" t="s">
        <v>65</v>
      </c>
      <c r="C999" s="24">
        <v>0</v>
      </c>
      <c r="D999" s="32">
        <v>65.39</v>
      </c>
      <c r="E999" s="33">
        <v>23.51</v>
      </c>
      <c r="F999" s="32">
        <v>7.7</v>
      </c>
      <c r="G999" s="23"/>
    </row>
    <row r="1000" spans="1:7" x14ac:dyDescent="0.3">
      <c r="A1000" s="22"/>
      <c r="B1000" s="31" t="s">
        <v>66</v>
      </c>
      <c r="C1000" s="24">
        <v>6.8000000000000005E-2</v>
      </c>
      <c r="D1000" s="32">
        <v>65.39</v>
      </c>
      <c r="E1000" s="33">
        <v>23.41</v>
      </c>
      <c r="F1000" s="32">
        <v>9.2899999999999991</v>
      </c>
      <c r="G1000" s="23"/>
    </row>
    <row r="1001" spans="1:7" x14ac:dyDescent="0.3">
      <c r="A1001" s="22"/>
      <c r="B1001" s="31" t="s">
        <v>67</v>
      </c>
      <c r="C1001" s="24">
        <v>6.8000000000000005E-2</v>
      </c>
      <c r="D1001" s="32">
        <v>65.39</v>
      </c>
      <c r="E1001" s="32">
        <v>23.41</v>
      </c>
      <c r="F1001" s="33">
        <v>9.2899999999999991</v>
      </c>
      <c r="G1001" s="23"/>
    </row>
    <row r="1002" spans="1:7" x14ac:dyDescent="0.3">
      <c r="A1002" s="22"/>
      <c r="B1002" s="31" t="s">
        <v>68</v>
      </c>
      <c r="C1002" s="24">
        <v>0</v>
      </c>
      <c r="D1002" s="32">
        <v>65.39</v>
      </c>
      <c r="E1002" s="32">
        <v>23.51</v>
      </c>
      <c r="F1002" s="33">
        <v>7.7</v>
      </c>
      <c r="G1002" s="23"/>
    </row>
    <row r="1003" spans="1:7" x14ac:dyDescent="0.3">
      <c r="A1003" s="22">
        <v>126</v>
      </c>
      <c r="B1003" s="31">
        <v>120</v>
      </c>
      <c r="C1003" s="24">
        <v>0</v>
      </c>
      <c r="D1003" s="32">
        <v>65.39</v>
      </c>
      <c r="E1003" s="32">
        <v>23.21</v>
      </c>
      <c r="F1003" s="32">
        <v>9.2899999999999991</v>
      </c>
      <c r="G1003" s="23" t="s">
        <v>369</v>
      </c>
    </row>
    <row r="1004" spans="1:7" x14ac:dyDescent="0.3">
      <c r="A1004" s="22"/>
      <c r="B1004" s="31">
        <v>121</v>
      </c>
      <c r="C1004" s="24">
        <v>6.8000000000000005E-2</v>
      </c>
      <c r="D1004" s="32">
        <v>65.39</v>
      </c>
      <c r="E1004" s="32">
        <v>23.11</v>
      </c>
      <c r="F1004" s="32">
        <v>10.87</v>
      </c>
      <c r="G1004" s="23"/>
    </row>
    <row r="1005" spans="1:7" x14ac:dyDescent="0.3">
      <c r="A1005" s="22"/>
      <c r="B1005" s="31" t="s">
        <v>61</v>
      </c>
      <c r="C1005" s="24">
        <v>2.7E-2</v>
      </c>
      <c r="D1005" s="33">
        <v>65.39</v>
      </c>
      <c r="E1005" s="32">
        <v>23.17</v>
      </c>
      <c r="F1005" s="32">
        <v>9.93</v>
      </c>
      <c r="G1005" s="23"/>
    </row>
    <row r="1006" spans="1:7" x14ac:dyDescent="0.3">
      <c r="A1006" s="22"/>
      <c r="B1006" s="31" t="s">
        <v>62</v>
      </c>
      <c r="C1006" s="24">
        <v>6.8000000000000005E-2</v>
      </c>
      <c r="D1006" s="33">
        <v>65.39</v>
      </c>
      <c r="E1006" s="32">
        <v>23.11</v>
      </c>
      <c r="F1006" s="32">
        <v>10.87</v>
      </c>
      <c r="G1006" s="23"/>
    </row>
    <row r="1007" spans="1:7" x14ac:dyDescent="0.3">
      <c r="A1007" s="22"/>
      <c r="B1007" s="31" t="s">
        <v>65</v>
      </c>
      <c r="C1007" s="24">
        <v>0</v>
      </c>
      <c r="D1007" s="32">
        <v>65.39</v>
      </c>
      <c r="E1007" s="33">
        <v>23.21</v>
      </c>
      <c r="F1007" s="32">
        <v>9.2899999999999991</v>
      </c>
      <c r="G1007" s="23"/>
    </row>
    <row r="1008" spans="1:7" x14ac:dyDescent="0.3">
      <c r="A1008" s="22"/>
      <c r="B1008" s="31" t="s">
        <v>66</v>
      </c>
      <c r="C1008" s="24">
        <v>6.8000000000000005E-2</v>
      </c>
      <c r="D1008" s="32">
        <v>65.39</v>
      </c>
      <c r="E1008" s="33">
        <v>23.11</v>
      </c>
      <c r="F1008" s="32">
        <v>10.87</v>
      </c>
      <c r="G1008" s="23"/>
    </row>
    <row r="1009" spans="1:7" x14ac:dyDescent="0.3">
      <c r="A1009" s="22"/>
      <c r="B1009" s="31" t="s">
        <v>67</v>
      </c>
      <c r="C1009" s="24">
        <v>6.8000000000000005E-2</v>
      </c>
      <c r="D1009" s="32">
        <v>65.39</v>
      </c>
      <c r="E1009" s="32">
        <v>23.11</v>
      </c>
      <c r="F1009" s="33">
        <v>10.87</v>
      </c>
      <c r="G1009" s="23"/>
    </row>
    <row r="1010" spans="1:7" x14ac:dyDescent="0.3">
      <c r="A1010" s="22"/>
      <c r="B1010" s="31" t="s">
        <v>68</v>
      </c>
      <c r="C1010" s="24">
        <v>0</v>
      </c>
      <c r="D1010" s="32">
        <v>65.39</v>
      </c>
      <c r="E1010" s="32">
        <v>23.21</v>
      </c>
      <c r="F1010" s="33">
        <v>9.2899999999999991</v>
      </c>
      <c r="G1010" s="23"/>
    </row>
    <row r="1011" spans="1:7" x14ac:dyDescent="0.3">
      <c r="A1011" s="22">
        <v>127</v>
      </c>
      <c r="B1011" s="31">
        <v>121</v>
      </c>
      <c r="C1011" s="24">
        <v>0</v>
      </c>
      <c r="D1011" s="32">
        <v>65.39</v>
      </c>
      <c r="E1011" s="32">
        <v>22.78</v>
      </c>
      <c r="F1011" s="32">
        <v>10.87</v>
      </c>
      <c r="G1011" s="23" t="s">
        <v>369</v>
      </c>
    </row>
    <row r="1012" spans="1:7" x14ac:dyDescent="0.3">
      <c r="A1012" s="22"/>
      <c r="B1012" s="31">
        <v>122</v>
      </c>
      <c r="C1012" s="24">
        <v>6.8000000000000005E-2</v>
      </c>
      <c r="D1012" s="32">
        <v>65.39</v>
      </c>
      <c r="E1012" s="32">
        <v>22.68</v>
      </c>
      <c r="F1012" s="32">
        <v>12.42</v>
      </c>
      <c r="G1012" s="23"/>
    </row>
    <row r="1013" spans="1:7" x14ac:dyDescent="0.3">
      <c r="A1013" s="22"/>
      <c r="B1013" s="31" t="s">
        <v>61</v>
      </c>
      <c r="C1013" s="24">
        <v>0</v>
      </c>
      <c r="D1013" s="33">
        <v>65.39</v>
      </c>
      <c r="E1013" s="32">
        <v>22.78</v>
      </c>
      <c r="F1013" s="32">
        <v>10.87</v>
      </c>
      <c r="G1013" s="23"/>
    </row>
    <row r="1014" spans="1:7" x14ac:dyDescent="0.3">
      <c r="A1014" s="22"/>
      <c r="B1014" s="31" t="s">
        <v>62</v>
      </c>
      <c r="C1014" s="24">
        <v>6.8000000000000005E-2</v>
      </c>
      <c r="D1014" s="33">
        <v>65.39</v>
      </c>
      <c r="E1014" s="32">
        <v>22.68</v>
      </c>
      <c r="F1014" s="32">
        <v>12.42</v>
      </c>
      <c r="G1014" s="23"/>
    </row>
    <row r="1015" spans="1:7" x14ac:dyDescent="0.3">
      <c r="A1015" s="22"/>
      <c r="B1015" s="31" t="s">
        <v>65</v>
      </c>
      <c r="C1015" s="24">
        <v>0</v>
      </c>
      <c r="D1015" s="32">
        <v>65.39</v>
      </c>
      <c r="E1015" s="33">
        <v>22.78</v>
      </c>
      <c r="F1015" s="32">
        <v>10.87</v>
      </c>
      <c r="G1015" s="23"/>
    </row>
    <row r="1016" spans="1:7" x14ac:dyDescent="0.3">
      <c r="A1016" s="22"/>
      <c r="B1016" s="31" t="s">
        <v>66</v>
      </c>
      <c r="C1016" s="24">
        <v>6.8000000000000005E-2</v>
      </c>
      <c r="D1016" s="32">
        <v>65.39</v>
      </c>
      <c r="E1016" s="33">
        <v>22.68</v>
      </c>
      <c r="F1016" s="32">
        <v>12.42</v>
      </c>
      <c r="G1016" s="23"/>
    </row>
    <row r="1017" spans="1:7" x14ac:dyDescent="0.3">
      <c r="A1017" s="22"/>
      <c r="B1017" s="31" t="s">
        <v>67</v>
      </c>
      <c r="C1017" s="24">
        <v>6.8000000000000005E-2</v>
      </c>
      <c r="D1017" s="32">
        <v>65.39</v>
      </c>
      <c r="E1017" s="32">
        <v>22.68</v>
      </c>
      <c r="F1017" s="33">
        <v>12.42</v>
      </c>
      <c r="G1017" s="23"/>
    </row>
    <row r="1018" spans="1:7" x14ac:dyDescent="0.3">
      <c r="A1018" s="22"/>
      <c r="B1018" s="31" t="s">
        <v>68</v>
      </c>
      <c r="C1018" s="24">
        <v>0</v>
      </c>
      <c r="D1018" s="32">
        <v>65.39</v>
      </c>
      <c r="E1018" s="32">
        <v>22.78</v>
      </c>
      <c r="F1018" s="33">
        <v>10.87</v>
      </c>
      <c r="G1018" s="23"/>
    </row>
    <row r="1019" spans="1:7" x14ac:dyDescent="0.3">
      <c r="A1019" s="22">
        <v>128</v>
      </c>
      <c r="B1019" s="31">
        <v>122</v>
      </c>
      <c r="C1019" s="24">
        <v>0</v>
      </c>
      <c r="D1019" s="32">
        <v>65.39</v>
      </c>
      <c r="E1019" s="32">
        <v>22.23</v>
      </c>
      <c r="F1019" s="32">
        <v>12.42</v>
      </c>
      <c r="G1019" s="23" t="s">
        <v>369</v>
      </c>
    </row>
    <row r="1020" spans="1:7" x14ac:dyDescent="0.3">
      <c r="A1020" s="22"/>
      <c r="B1020" s="31">
        <v>123</v>
      </c>
      <c r="C1020" s="24">
        <v>6.8000000000000005E-2</v>
      </c>
      <c r="D1020" s="32">
        <v>65.39</v>
      </c>
      <c r="E1020" s="32">
        <v>22.14</v>
      </c>
      <c r="F1020" s="32">
        <v>13.94</v>
      </c>
      <c r="G1020" s="23"/>
    </row>
    <row r="1021" spans="1:7" x14ac:dyDescent="0.3">
      <c r="A1021" s="22"/>
      <c r="B1021" s="31" t="s">
        <v>61</v>
      </c>
      <c r="C1021" s="24">
        <v>0</v>
      </c>
      <c r="D1021" s="33">
        <v>65.39</v>
      </c>
      <c r="E1021" s="32">
        <v>22.23</v>
      </c>
      <c r="F1021" s="32">
        <v>12.42</v>
      </c>
      <c r="G1021" s="23"/>
    </row>
    <row r="1022" spans="1:7" x14ac:dyDescent="0.3">
      <c r="A1022" s="22"/>
      <c r="B1022" s="31" t="s">
        <v>62</v>
      </c>
      <c r="C1022" s="24">
        <v>6.8000000000000005E-2</v>
      </c>
      <c r="D1022" s="33">
        <v>65.39</v>
      </c>
      <c r="E1022" s="32">
        <v>22.14</v>
      </c>
      <c r="F1022" s="32">
        <v>13.94</v>
      </c>
      <c r="G1022" s="23"/>
    </row>
    <row r="1023" spans="1:7" x14ac:dyDescent="0.3">
      <c r="A1023" s="22"/>
      <c r="B1023" s="31" t="s">
        <v>65</v>
      </c>
      <c r="C1023" s="24">
        <v>0</v>
      </c>
      <c r="D1023" s="32">
        <v>65.39</v>
      </c>
      <c r="E1023" s="33">
        <v>22.23</v>
      </c>
      <c r="F1023" s="32">
        <v>12.42</v>
      </c>
      <c r="G1023" s="23"/>
    </row>
    <row r="1024" spans="1:7" x14ac:dyDescent="0.3">
      <c r="A1024" s="22"/>
      <c r="B1024" s="31" t="s">
        <v>66</v>
      </c>
      <c r="C1024" s="24">
        <v>6.8000000000000005E-2</v>
      </c>
      <c r="D1024" s="32">
        <v>65.39</v>
      </c>
      <c r="E1024" s="33">
        <v>22.14</v>
      </c>
      <c r="F1024" s="32">
        <v>13.94</v>
      </c>
      <c r="G1024" s="23"/>
    </row>
    <row r="1025" spans="1:7" x14ac:dyDescent="0.3">
      <c r="A1025" s="22"/>
      <c r="B1025" s="31" t="s">
        <v>67</v>
      </c>
      <c r="C1025" s="24">
        <v>6.8000000000000005E-2</v>
      </c>
      <c r="D1025" s="32">
        <v>65.39</v>
      </c>
      <c r="E1025" s="32">
        <v>22.14</v>
      </c>
      <c r="F1025" s="33">
        <v>13.94</v>
      </c>
      <c r="G1025" s="23"/>
    </row>
    <row r="1026" spans="1:7" x14ac:dyDescent="0.3">
      <c r="A1026" s="22"/>
      <c r="B1026" s="31" t="s">
        <v>68</v>
      </c>
      <c r="C1026" s="24">
        <v>0</v>
      </c>
      <c r="D1026" s="32">
        <v>65.39</v>
      </c>
      <c r="E1026" s="32">
        <v>22.23</v>
      </c>
      <c r="F1026" s="33">
        <v>12.42</v>
      </c>
      <c r="G1026" s="23"/>
    </row>
    <row r="1027" spans="1:7" x14ac:dyDescent="0.3">
      <c r="A1027" s="22">
        <v>129</v>
      </c>
      <c r="B1027" s="31">
        <v>123</v>
      </c>
      <c r="C1027" s="24">
        <v>0</v>
      </c>
      <c r="D1027" s="32">
        <v>65.39</v>
      </c>
      <c r="E1027" s="32">
        <v>21.56</v>
      </c>
      <c r="F1027" s="32">
        <v>13.94</v>
      </c>
      <c r="G1027" s="23" t="s">
        <v>369</v>
      </c>
    </row>
    <row r="1028" spans="1:7" x14ac:dyDescent="0.3">
      <c r="A1028" s="22"/>
      <c r="B1028" s="31">
        <v>124</v>
      </c>
      <c r="C1028" s="24">
        <v>6.8000000000000005E-2</v>
      </c>
      <c r="D1028" s="32">
        <v>65.39</v>
      </c>
      <c r="E1028" s="32">
        <v>21.47</v>
      </c>
      <c r="F1028" s="32">
        <v>15.4</v>
      </c>
      <c r="G1028" s="23"/>
    </row>
    <row r="1029" spans="1:7" x14ac:dyDescent="0.3">
      <c r="A1029" s="22"/>
      <c r="B1029" s="31" t="s">
        <v>61</v>
      </c>
      <c r="C1029" s="24">
        <v>0</v>
      </c>
      <c r="D1029" s="33">
        <v>65.39</v>
      </c>
      <c r="E1029" s="32">
        <v>21.56</v>
      </c>
      <c r="F1029" s="32">
        <v>13.94</v>
      </c>
      <c r="G1029" s="23"/>
    </row>
    <row r="1030" spans="1:7" x14ac:dyDescent="0.3">
      <c r="A1030" s="22"/>
      <c r="B1030" s="31" t="s">
        <v>62</v>
      </c>
      <c r="C1030" s="24">
        <v>6.8000000000000005E-2</v>
      </c>
      <c r="D1030" s="33">
        <v>65.39</v>
      </c>
      <c r="E1030" s="32">
        <v>21.47</v>
      </c>
      <c r="F1030" s="32">
        <v>15.4</v>
      </c>
      <c r="G1030" s="23"/>
    </row>
    <row r="1031" spans="1:7" x14ac:dyDescent="0.3">
      <c r="A1031" s="22"/>
      <c r="B1031" s="31" t="s">
        <v>65</v>
      </c>
      <c r="C1031" s="24">
        <v>0</v>
      </c>
      <c r="D1031" s="32">
        <v>65.39</v>
      </c>
      <c r="E1031" s="33">
        <v>21.56</v>
      </c>
      <c r="F1031" s="32">
        <v>13.94</v>
      </c>
      <c r="G1031" s="23"/>
    </row>
    <row r="1032" spans="1:7" x14ac:dyDescent="0.3">
      <c r="A1032" s="22"/>
      <c r="B1032" s="31" t="s">
        <v>66</v>
      </c>
      <c r="C1032" s="24">
        <v>6.8000000000000005E-2</v>
      </c>
      <c r="D1032" s="32">
        <v>65.39</v>
      </c>
      <c r="E1032" s="33">
        <v>21.47</v>
      </c>
      <c r="F1032" s="32">
        <v>15.4</v>
      </c>
      <c r="G1032" s="23"/>
    </row>
    <row r="1033" spans="1:7" x14ac:dyDescent="0.3">
      <c r="A1033" s="22"/>
      <c r="B1033" s="31" t="s">
        <v>67</v>
      </c>
      <c r="C1033" s="24">
        <v>6.8000000000000005E-2</v>
      </c>
      <c r="D1033" s="32">
        <v>65.39</v>
      </c>
      <c r="E1033" s="32">
        <v>21.47</v>
      </c>
      <c r="F1033" s="33">
        <v>15.4</v>
      </c>
      <c r="G1033" s="23"/>
    </row>
    <row r="1034" spans="1:7" x14ac:dyDescent="0.3">
      <c r="A1034" s="22"/>
      <c r="B1034" s="31" t="s">
        <v>68</v>
      </c>
      <c r="C1034" s="24">
        <v>0</v>
      </c>
      <c r="D1034" s="32">
        <v>65.39</v>
      </c>
      <c r="E1034" s="32">
        <v>21.56</v>
      </c>
      <c r="F1034" s="33">
        <v>13.94</v>
      </c>
      <c r="G1034" s="23"/>
    </row>
    <row r="1035" spans="1:7" x14ac:dyDescent="0.3">
      <c r="A1035" s="22">
        <v>130</v>
      </c>
      <c r="B1035" s="31">
        <v>124</v>
      </c>
      <c r="C1035" s="24">
        <v>0</v>
      </c>
      <c r="D1035" s="32">
        <v>65.39</v>
      </c>
      <c r="E1035" s="32">
        <v>20.73</v>
      </c>
      <c r="F1035" s="32">
        <v>15.4</v>
      </c>
      <c r="G1035" s="23" t="s">
        <v>369</v>
      </c>
    </row>
    <row r="1036" spans="1:7" x14ac:dyDescent="0.3">
      <c r="A1036" s="22"/>
      <c r="B1036" s="31">
        <v>125</v>
      </c>
      <c r="C1036" s="24">
        <v>6.8000000000000005E-2</v>
      </c>
      <c r="D1036" s="32">
        <v>65.38</v>
      </c>
      <c r="E1036" s="32">
        <v>20.64</v>
      </c>
      <c r="F1036" s="32">
        <v>16.809999999999999</v>
      </c>
      <c r="G1036" s="23"/>
    </row>
    <row r="1037" spans="1:7" x14ac:dyDescent="0.3">
      <c r="A1037" s="22"/>
      <c r="B1037" s="31" t="s">
        <v>61</v>
      </c>
      <c r="C1037" s="24">
        <v>0</v>
      </c>
      <c r="D1037" s="33">
        <v>65.39</v>
      </c>
      <c r="E1037" s="32">
        <v>20.73</v>
      </c>
      <c r="F1037" s="32">
        <v>15.4</v>
      </c>
      <c r="G1037" s="23"/>
    </row>
    <row r="1038" spans="1:7" x14ac:dyDescent="0.3">
      <c r="A1038" s="22"/>
      <c r="B1038" s="31" t="s">
        <v>62</v>
      </c>
      <c r="C1038" s="24">
        <v>6.8000000000000005E-2</v>
      </c>
      <c r="D1038" s="33">
        <v>65.38</v>
      </c>
      <c r="E1038" s="32">
        <v>20.64</v>
      </c>
      <c r="F1038" s="32">
        <v>16.809999999999999</v>
      </c>
      <c r="G1038" s="23"/>
    </row>
    <row r="1039" spans="1:7" x14ac:dyDescent="0.3">
      <c r="A1039" s="22"/>
      <c r="B1039" s="31" t="s">
        <v>65</v>
      </c>
      <c r="C1039" s="24">
        <v>0</v>
      </c>
      <c r="D1039" s="32">
        <v>65.39</v>
      </c>
      <c r="E1039" s="33">
        <v>20.73</v>
      </c>
      <c r="F1039" s="32">
        <v>15.4</v>
      </c>
      <c r="G1039" s="23"/>
    </row>
    <row r="1040" spans="1:7" x14ac:dyDescent="0.3">
      <c r="A1040" s="22"/>
      <c r="B1040" s="31" t="s">
        <v>66</v>
      </c>
      <c r="C1040" s="24">
        <v>6.8000000000000005E-2</v>
      </c>
      <c r="D1040" s="32">
        <v>65.38</v>
      </c>
      <c r="E1040" s="33">
        <v>20.64</v>
      </c>
      <c r="F1040" s="32">
        <v>16.809999999999999</v>
      </c>
      <c r="G1040" s="23"/>
    </row>
    <row r="1041" spans="1:7" x14ac:dyDescent="0.3">
      <c r="A1041" s="22"/>
      <c r="B1041" s="31" t="s">
        <v>67</v>
      </c>
      <c r="C1041" s="24">
        <v>6.8000000000000005E-2</v>
      </c>
      <c r="D1041" s="32">
        <v>65.38</v>
      </c>
      <c r="E1041" s="32">
        <v>20.64</v>
      </c>
      <c r="F1041" s="33">
        <v>16.809999999999999</v>
      </c>
      <c r="G1041" s="23"/>
    </row>
    <row r="1042" spans="1:7" x14ac:dyDescent="0.3">
      <c r="A1042" s="22"/>
      <c r="B1042" s="31" t="s">
        <v>68</v>
      </c>
      <c r="C1042" s="24">
        <v>0</v>
      </c>
      <c r="D1042" s="32">
        <v>65.39</v>
      </c>
      <c r="E1042" s="32">
        <v>20.73</v>
      </c>
      <c r="F1042" s="33">
        <v>15.4</v>
      </c>
      <c r="G1042" s="23"/>
    </row>
    <row r="1043" spans="1:7" x14ac:dyDescent="0.3">
      <c r="A1043" s="22">
        <v>131</v>
      </c>
      <c r="B1043" s="31">
        <v>125</v>
      </c>
      <c r="C1043" s="24">
        <v>0</v>
      </c>
      <c r="D1043" s="32">
        <v>65.38</v>
      </c>
      <c r="E1043" s="32">
        <v>19.63</v>
      </c>
      <c r="F1043" s="32">
        <v>16.809999999999999</v>
      </c>
      <c r="G1043" s="23" t="s">
        <v>369</v>
      </c>
    </row>
    <row r="1044" spans="1:7" x14ac:dyDescent="0.3">
      <c r="A1044" s="22"/>
      <c r="B1044" s="31">
        <v>126</v>
      </c>
      <c r="C1044" s="24">
        <v>6.8000000000000005E-2</v>
      </c>
      <c r="D1044" s="32">
        <v>65.38</v>
      </c>
      <c r="E1044" s="32">
        <v>19.54</v>
      </c>
      <c r="F1044" s="32">
        <v>18.149999999999999</v>
      </c>
      <c r="G1044" s="23"/>
    </row>
    <row r="1045" spans="1:7" x14ac:dyDescent="0.3">
      <c r="A1045" s="22"/>
      <c r="B1045" s="31" t="s">
        <v>61</v>
      </c>
      <c r="C1045" s="24">
        <v>0</v>
      </c>
      <c r="D1045" s="33">
        <v>65.38</v>
      </c>
      <c r="E1045" s="32">
        <v>19.63</v>
      </c>
      <c r="F1045" s="32">
        <v>16.809999999999999</v>
      </c>
      <c r="G1045" s="23"/>
    </row>
    <row r="1046" spans="1:7" x14ac:dyDescent="0.3">
      <c r="A1046" s="22"/>
      <c r="B1046" s="31" t="s">
        <v>62</v>
      </c>
      <c r="C1046" s="24">
        <v>6.8000000000000005E-2</v>
      </c>
      <c r="D1046" s="33">
        <v>65.38</v>
      </c>
      <c r="E1046" s="32">
        <v>19.54</v>
      </c>
      <c r="F1046" s="32">
        <v>18.149999999999999</v>
      </c>
      <c r="G1046" s="23"/>
    </row>
    <row r="1047" spans="1:7" x14ac:dyDescent="0.3">
      <c r="A1047" s="22"/>
      <c r="B1047" s="31" t="s">
        <v>65</v>
      </c>
      <c r="C1047" s="24">
        <v>0</v>
      </c>
      <c r="D1047" s="32">
        <v>65.38</v>
      </c>
      <c r="E1047" s="33">
        <v>19.63</v>
      </c>
      <c r="F1047" s="32">
        <v>16.809999999999999</v>
      </c>
      <c r="G1047" s="23"/>
    </row>
    <row r="1048" spans="1:7" x14ac:dyDescent="0.3">
      <c r="A1048" s="22"/>
      <c r="B1048" s="31" t="s">
        <v>66</v>
      </c>
      <c r="C1048" s="24">
        <v>6.8000000000000005E-2</v>
      </c>
      <c r="D1048" s="32">
        <v>65.38</v>
      </c>
      <c r="E1048" s="33">
        <v>19.54</v>
      </c>
      <c r="F1048" s="32">
        <v>18.149999999999999</v>
      </c>
      <c r="G1048" s="23"/>
    </row>
    <row r="1049" spans="1:7" x14ac:dyDescent="0.3">
      <c r="A1049" s="22"/>
      <c r="B1049" s="31" t="s">
        <v>67</v>
      </c>
      <c r="C1049" s="24">
        <v>6.8000000000000005E-2</v>
      </c>
      <c r="D1049" s="32">
        <v>65.38</v>
      </c>
      <c r="E1049" s="32">
        <v>19.54</v>
      </c>
      <c r="F1049" s="33">
        <v>18.149999999999999</v>
      </c>
      <c r="G1049" s="23"/>
    </row>
    <row r="1050" spans="1:7" x14ac:dyDescent="0.3">
      <c r="A1050" s="22"/>
      <c r="B1050" s="31" t="s">
        <v>68</v>
      </c>
      <c r="C1050" s="24">
        <v>0</v>
      </c>
      <c r="D1050" s="32">
        <v>65.38</v>
      </c>
      <c r="E1050" s="32">
        <v>19.63</v>
      </c>
      <c r="F1050" s="33">
        <v>16.809999999999999</v>
      </c>
      <c r="G1050" s="23"/>
    </row>
    <row r="1051" spans="1:7" x14ac:dyDescent="0.3">
      <c r="A1051" s="22">
        <v>132</v>
      </c>
      <c r="B1051" s="31">
        <v>126</v>
      </c>
      <c r="C1051" s="24">
        <v>0</v>
      </c>
      <c r="D1051" s="32">
        <v>65.38</v>
      </c>
      <c r="E1051" s="32">
        <v>18.09</v>
      </c>
      <c r="F1051" s="32">
        <v>18.149999999999999</v>
      </c>
      <c r="G1051" s="23" t="s">
        <v>369</v>
      </c>
    </row>
    <row r="1052" spans="1:7" x14ac:dyDescent="0.3">
      <c r="A1052" s="22"/>
      <c r="B1052" s="31">
        <v>127</v>
      </c>
      <c r="C1052" s="24">
        <v>6.8000000000000005E-2</v>
      </c>
      <c r="D1052" s="32">
        <v>65.37</v>
      </c>
      <c r="E1052" s="32">
        <v>18.010000000000002</v>
      </c>
      <c r="F1052" s="32">
        <v>19.38</v>
      </c>
      <c r="G1052" s="23"/>
    </row>
    <row r="1053" spans="1:7" x14ac:dyDescent="0.3">
      <c r="A1053" s="22"/>
      <c r="B1053" s="31" t="s">
        <v>61</v>
      </c>
      <c r="C1053" s="24">
        <v>0</v>
      </c>
      <c r="D1053" s="33">
        <v>65.38</v>
      </c>
      <c r="E1053" s="32">
        <v>18.09</v>
      </c>
      <c r="F1053" s="32">
        <v>18.149999999999999</v>
      </c>
      <c r="G1053" s="23"/>
    </row>
    <row r="1054" spans="1:7" x14ac:dyDescent="0.3">
      <c r="A1054" s="22"/>
      <c r="B1054" s="31" t="s">
        <v>62</v>
      </c>
      <c r="C1054" s="24">
        <v>6.8000000000000005E-2</v>
      </c>
      <c r="D1054" s="33">
        <v>65.37</v>
      </c>
      <c r="E1054" s="32">
        <v>18.010000000000002</v>
      </c>
      <c r="F1054" s="32">
        <v>19.38</v>
      </c>
      <c r="G1054" s="23"/>
    </row>
    <row r="1055" spans="1:7" x14ac:dyDescent="0.3">
      <c r="A1055" s="22"/>
      <c r="B1055" s="31" t="s">
        <v>65</v>
      </c>
      <c r="C1055" s="24">
        <v>0</v>
      </c>
      <c r="D1055" s="32">
        <v>65.38</v>
      </c>
      <c r="E1055" s="33">
        <v>18.09</v>
      </c>
      <c r="F1055" s="32">
        <v>18.149999999999999</v>
      </c>
      <c r="G1055" s="23"/>
    </row>
    <row r="1056" spans="1:7" x14ac:dyDescent="0.3">
      <c r="A1056" s="22"/>
      <c r="B1056" s="31" t="s">
        <v>66</v>
      </c>
      <c r="C1056" s="24">
        <v>6.8000000000000005E-2</v>
      </c>
      <c r="D1056" s="32">
        <v>65.37</v>
      </c>
      <c r="E1056" s="33">
        <v>18.010000000000002</v>
      </c>
      <c r="F1056" s="32">
        <v>19.38</v>
      </c>
      <c r="G1056" s="23"/>
    </row>
    <row r="1057" spans="1:7" x14ac:dyDescent="0.3">
      <c r="A1057" s="22"/>
      <c r="B1057" s="31" t="s">
        <v>67</v>
      </c>
      <c r="C1057" s="24">
        <v>6.8000000000000005E-2</v>
      </c>
      <c r="D1057" s="32">
        <v>65.37</v>
      </c>
      <c r="E1057" s="32">
        <v>18.010000000000002</v>
      </c>
      <c r="F1057" s="33">
        <v>19.38</v>
      </c>
      <c r="G1057" s="23"/>
    </row>
    <row r="1058" spans="1:7" x14ac:dyDescent="0.3">
      <c r="A1058" s="22"/>
      <c r="B1058" s="31" t="s">
        <v>68</v>
      </c>
      <c r="C1058" s="24">
        <v>0</v>
      </c>
      <c r="D1058" s="32">
        <v>65.38</v>
      </c>
      <c r="E1058" s="32">
        <v>18.09</v>
      </c>
      <c r="F1058" s="33">
        <v>18.149999999999999</v>
      </c>
      <c r="G1058" s="23"/>
    </row>
    <row r="1059" spans="1:7" x14ac:dyDescent="0.3">
      <c r="A1059" s="22">
        <v>133</v>
      </c>
      <c r="B1059" s="31">
        <v>127</v>
      </c>
      <c r="C1059" s="24">
        <v>0</v>
      </c>
      <c r="D1059" s="32">
        <v>65.37</v>
      </c>
      <c r="E1059" s="32">
        <v>15.82</v>
      </c>
      <c r="F1059" s="32">
        <v>19.38</v>
      </c>
      <c r="G1059" s="23" t="s">
        <v>369</v>
      </c>
    </row>
    <row r="1060" spans="1:7" x14ac:dyDescent="0.3">
      <c r="A1060" s="22"/>
      <c r="B1060" s="31">
        <v>128</v>
      </c>
      <c r="C1060" s="24">
        <v>6.8000000000000005E-2</v>
      </c>
      <c r="D1060" s="32">
        <v>65.37</v>
      </c>
      <c r="E1060" s="32">
        <v>15.73</v>
      </c>
      <c r="F1060" s="32">
        <v>20.45</v>
      </c>
      <c r="G1060" s="23"/>
    </row>
    <row r="1061" spans="1:7" x14ac:dyDescent="0.3">
      <c r="A1061" s="22"/>
      <c r="B1061" s="31" t="s">
        <v>61</v>
      </c>
      <c r="C1061" s="24">
        <v>0</v>
      </c>
      <c r="D1061" s="33">
        <v>65.37</v>
      </c>
      <c r="E1061" s="32">
        <v>15.82</v>
      </c>
      <c r="F1061" s="32">
        <v>19.38</v>
      </c>
      <c r="G1061" s="23"/>
    </row>
    <row r="1062" spans="1:7" x14ac:dyDescent="0.3">
      <c r="A1062" s="22"/>
      <c r="B1062" s="31" t="s">
        <v>62</v>
      </c>
      <c r="C1062" s="24">
        <v>6.8000000000000005E-2</v>
      </c>
      <c r="D1062" s="33">
        <v>65.37</v>
      </c>
      <c r="E1062" s="32">
        <v>15.73</v>
      </c>
      <c r="F1062" s="32">
        <v>20.45</v>
      </c>
      <c r="G1062" s="23"/>
    </row>
    <row r="1063" spans="1:7" x14ac:dyDescent="0.3">
      <c r="A1063" s="22"/>
      <c r="B1063" s="31" t="s">
        <v>65</v>
      </c>
      <c r="C1063" s="24">
        <v>0</v>
      </c>
      <c r="D1063" s="32">
        <v>65.37</v>
      </c>
      <c r="E1063" s="33">
        <v>15.82</v>
      </c>
      <c r="F1063" s="32">
        <v>19.38</v>
      </c>
      <c r="G1063" s="23"/>
    </row>
    <row r="1064" spans="1:7" x14ac:dyDescent="0.3">
      <c r="A1064" s="22"/>
      <c r="B1064" s="31" t="s">
        <v>66</v>
      </c>
      <c r="C1064" s="24">
        <v>6.8000000000000005E-2</v>
      </c>
      <c r="D1064" s="32">
        <v>65.37</v>
      </c>
      <c r="E1064" s="33">
        <v>15.73</v>
      </c>
      <c r="F1064" s="32">
        <v>20.45</v>
      </c>
      <c r="G1064" s="23"/>
    </row>
    <row r="1065" spans="1:7" x14ac:dyDescent="0.3">
      <c r="A1065" s="22"/>
      <c r="B1065" s="31" t="s">
        <v>67</v>
      </c>
      <c r="C1065" s="24">
        <v>6.8000000000000005E-2</v>
      </c>
      <c r="D1065" s="32">
        <v>65.37</v>
      </c>
      <c r="E1065" s="32">
        <v>15.73</v>
      </c>
      <c r="F1065" s="33">
        <v>20.45</v>
      </c>
      <c r="G1065" s="23"/>
    </row>
    <row r="1066" spans="1:7" x14ac:dyDescent="0.3">
      <c r="A1066" s="22"/>
      <c r="B1066" s="31" t="s">
        <v>68</v>
      </c>
      <c r="C1066" s="24">
        <v>0</v>
      </c>
      <c r="D1066" s="32">
        <v>65.37</v>
      </c>
      <c r="E1066" s="32">
        <v>15.82</v>
      </c>
      <c r="F1066" s="33">
        <v>19.38</v>
      </c>
      <c r="G1066" s="23"/>
    </row>
    <row r="1067" spans="1:7" x14ac:dyDescent="0.3">
      <c r="A1067" s="22">
        <v>134</v>
      </c>
      <c r="B1067" s="31">
        <v>128</v>
      </c>
      <c r="C1067" s="24">
        <v>0</v>
      </c>
      <c r="D1067" s="32">
        <v>65.36</v>
      </c>
      <c r="E1067" s="32">
        <v>13.77</v>
      </c>
      <c r="F1067" s="32">
        <v>20.45</v>
      </c>
      <c r="G1067" s="23" t="s">
        <v>369</v>
      </c>
    </row>
    <row r="1068" spans="1:7" x14ac:dyDescent="0.3">
      <c r="A1068" s="22"/>
      <c r="B1068" s="31">
        <v>228</v>
      </c>
      <c r="C1068" s="24">
        <v>0.02</v>
      </c>
      <c r="D1068" s="32">
        <v>65.36</v>
      </c>
      <c r="E1068" s="32">
        <v>13.74</v>
      </c>
      <c r="F1068" s="32">
        <v>20.73</v>
      </c>
      <c r="G1068" s="23"/>
    </row>
    <row r="1069" spans="1:7" x14ac:dyDescent="0.3">
      <c r="A1069" s="22"/>
      <c r="B1069" s="31" t="s">
        <v>61</v>
      </c>
      <c r="C1069" s="24">
        <v>0</v>
      </c>
      <c r="D1069" s="33">
        <v>65.36</v>
      </c>
      <c r="E1069" s="32">
        <v>13.77</v>
      </c>
      <c r="F1069" s="32">
        <v>20.45</v>
      </c>
      <c r="G1069" s="23"/>
    </row>
    <row r="1070" spans="1:7" x14ac:dyDescent="0.3">
      <c r="A1070" s="22"/>
      <c r="B1070" s="31" t="s">
        <v>62</v>
      </c>
      <c r="C1070" s="24">
        <v>0.02</v>
      </c>
      <c r="D1070" s="33">
        <v>65.36</v>
      </c>
      <c r="E1070" s="32">
        <v>13.74</v>
      </c>
      <c r="F1070" s="32">
        <v>20.73</v>
      </c>
      <c r="G1070" s="23"/>
    </row>
    <row r="1071" spans="1:7" x14ac:dyDescent="0.3">
      <c r="A1071" s="22"/>
      <c r="B1071" s="31" t="s">
        <v>65</v>
      </c>
      <c r="C1071" s="24">
        <v>0</v>
      </c>
      <c r="D1071" s="32">
        <v>65.36</v>
      </c>
      <c r="E1071" s="33">
        <v>13.77</v>
      </c>
      <c r="F1071" s="32">
        <v>20.45</v>
      </c>
      <c r="G1071" s="23"/>
    </row>
    <row r="1072" spans="1:7" x14ac:dyDescent="0.3">
      <c r="A1072" s="22"/>
      <c r="B1072" s="31" t="s">
        <v>66</v>
      </c>
      <c r="C1072" s="24">
        <v>0.02</v>
      </c>
      <c r="D1072" s="32">
        <v>65.36</v>
      </c>
      <c r="E1072" s="33">
        <v>13.74</v>
      </c>
      <c r="F1072" s="32">
        <v>20.73</v>
      </c>
      <c r="G1072" s="23"/>
    </row>
    <row r="1073" spans="1:7" x14ac:dyDescent="0.3">
      <c r="A1073" s="22"/>
      <c r="B1073" s="31" t="s">
        <v>67</v>
      </c>
      <c r="C1073" s="24">
        <v>0.02</v>
      </c>
      <c r="D1073" s="32">
        <v>65.36</v>
      </c>
      <c r="E1073" s="32">
        <v>13.74</v>
      </c>
      <c r="F1073" s="33">
        <v>20.73</v>
      </c>
      <c r="G1073" s="23"/>
    </row>
    <row r="1074" spans="1:7" x14ac:dyDescent="0.3">
      <c r="A1074" s="22"/>
      <c r="B1074" s="31" t="s">
        <v>68</v>
      </c>
      <c r="C1074" s="24">
        <v>0</v>
      </c>
      <c r="D1074" s="32">
        <v>65.36</v>
      </c>
      <c r="E1074" s="32">
        <v>13.77</v>
      </c>
      <c r="F1074" s="33">
        <v>20.45</v>
      </c>
      <c r="G1074" s="23"/>
    </row>
    <row r="1075" spans="1:7" x14ac:dyDescent="0.3">
      <c r="A1075" s="22">
        <v>135</v>
      </c>
      <c r="B1075" s="31">
        <v>228</v>
      </c>
      <c r="C1075" s="24">
        <v>0</v>
      </c>
      <c r="D1075" s="32">
        <v>172.62</v>
      </c>
      <c r="E1075" s="32">
        <v>14.13</v>
      </c>
      <c r="F1075" s="32">
        <v>10.01</v>
      </c>
      <c r="G1075" s="23" t="s">
        <v>369</v>
      </c>
    </row>
    <row r="1076" spans="1:7" x14ac:dyDescent="0.3">
      <c r="A1076" s="22"/>
      <c r="B1076" s="31">
        <v>129</v>
      </c>
      <c r="C1076" s="24">
        <v>4.8000000000000001E-2</v>
      </c>
      <c r="D1076" s="32">
        <v>172.62</v>
      </c>
      <c r="E1076" s="32">
        <v>14.06</v>
      </c>
      <c r="F1076" s="32">
        <v>10.68</v>
      </c>
      <c r="G1076" s="23"/>
    </row>
    <row r="1077" spans="1:7" x14ac:dyDescent="0.3">
      <c r="A1077" s="22"/>
      <c r="B1077" s="31" t="s">
        <v>61</v>
      </c>
      <c r="C1077" s="24">
        <v>0</v>
      </c>
      <c r="D1077" s="33">
        <v>172.62</v>
      </c>
      <c r="E1077" s="32">
        <v>14.13</v>
      </c>
      <c r="F1077" s="32">
        <v>10.01</v>
      </c>
      <c r="G1077" s="23"/>
    </row>
    <row r="1078" spans="1:7" x14ac:dyDescent="0.3">
      <c r="A1078" s="22"/>
      <c r="B1078" s="31" t="s">
        <v>62</v>
      </c>
      <c r="C1078" s="24">
        <v>4.8000000000000001E-2</v>
      </c>
      <c r="D1078" s="33">
        <v>172.62</v>
      </c>
      <c r="E1078" s="32">
        <v>14.06</v>
      </c>
      <c r="F1078" s="32">
        <v>10.68</v>
      </c>
      <c r="G1078" s="23"/>
    </row>
    <row r="1079" spans="1:7" x14ac:dyDescent="0.3">
      <c r="A1079" s="22"/>
      <c r="B1079" s="31" t="s">
        <v>65</v>
      </c>
      <c r="C1079" s="24">
        <v>0</v>
      </c>
      <c r="D1079" s="32">
        <v>172.62</v>
      </c>
      <c r="E1079" s="33">
        <v>14.13</v>
      </c>
      <c r="F1079" s="32">
        <v>10.01</v>
      </c>
      <c r="G1079" s="23"/>
    </row>
    <row r="1080" spans="1:7" x14ac:dyDescent="0.3">
      <c r="A1080" s="22"/>
      <c r="B1080" s="31" t="s">
        <v>66</v>
      </c>
      <c r="C1080" s="24">
        <v>4.8000000000000001E-2</v>
      </c>
      <c r="D1080" s="32">
        <v>172.62</v>
      </c>
      <c r="E1080" s="33">
        <v>14.06</v>
      </c>
      <c r="F1080" s="32">
        <v>10.68</v>
      </c>
      <c r="G1080" s="23"/>
    </row>
    <row r="1081" spans="1:7" x14ac:dyDescent="0.3">
      <c r="A1081" s="22"/>
      <c r="B1081" s="31" t="s">
        <v>67</v>
      </c>
      <c r="C1081" s="24">
        <v>4.8000000000000001E-2</v>
      </c>
      <c r="D1081" s="32">
        <v>172.62</v>
      </c>
      <c r="E1081" s="32">
        <v>14.06</v>
      </c>
      <c r="F1081" s="33">
        <v>10.68</v>
      </c>
      <c r="G1081" s="23"/>
    </row>
    <row r="1082" spans="1:7" x14ac:dyDescent="0.3">
      <c r="A1082" s="22"/>
      <c r="B1082" s="31" t="s">
        <v>68</v>
      </c>
      <c r="C1082" s="24">
        <v>0</v>
      </c>
      <c r="D1082" s="32">
        <v>172.62</v>
      </c>
      <c r="E1082" s="32">
        <v>14.13</v>
      </c>
      <c r="F1082" s="33">
        <v>10.01</v>
      </c>
      <c r="G1082" s="23"/>
    </row>
    <row r="1083" spans="1:7" x14ac:dyDescent="0.3">
      <c r="A1083" s="22">
        <v>136</v>
      </c>
      <c r="B1083" s="31">
        <v>129</v>
      </c>
      <c r="C1083" s="24">
        <v>0</v>
      </c>
      <c r="D1083" s="32">
        <v>172.63</v>
      </c>
      <c r="E1083" s="32">
        <v>15.66</v>
      </c>
      <c r="F1083" s="32">
        <v>10.68</v>
      </c>
      <c r="G1083" s="23" t="s">
        <v>369</v>
      </c>
    </row>
    <row r="1084" spans="1:7" x14ac:dyDescent="0.3">
      <c r="A1084" s="22"/>
      <c r="B1084" s="31">
        <v>130</v>
      </c>
      <c r="C1084" s="24">
        <v>6.8000000000000005E-2</v>
      </c>
      <c r="D1084" s="32">
        <v>172.62</v>
      </c>
      <c r="E1084" s="32">
        <v>15.56</v>
      </c>
      <c r="F1084" s="32">
        <v>11.75</v>
      </c>
      <c r="G1084" s="23"/>
    </row>
    <row r="1085" spans="1:7" x14ac:dyDescent="0.3">
      <c r="A1085" s="22"/>
      <c r="B1085" s="31" t="s">
        <v>61</v>
      </c>
      <c r="C1085" s="24">
        <v>0</v>
      </c>
      <c r="D1085" s="33">
        <v>172.63</v>
      </c>
      <c r="E1085" s="32">
        <v>15.66</v>
      </c>
      <c r="F1085" s="32">
        <v>10.68</v>
      </c>
      <c r="G1085" s="23"/>
    </row>
    <row r="1086" spans="1:7" x14ac:dyDescent="0.3">
      <c r="A1086" s="22"/>
      <c r="B1086" s="31" t="s">
        <v>62</v>
      </c>
      <c r="C1086" s="24">
        <v>6.8000000000000005E-2</v>
      </c>
      <c r="D1086" s="33">
        <v>172.62</v>
      </c>
      <c r="E1086" s="32">
        <v>15.56</v>
      </c>
      <c r="F1086" s="32">
        <v>11.75</v>
      </c>
      <c r="G1086" s="23"/>
    </row>
    <row r="1087" spans="1:7" x14ac:dyDescent="0.3">
      <c r="A1087" s="22"/>
      <c r="B1087" s="31" t="s">
        <v>65</v>
      </c>
      <c r="C1087" s="24">
        <v>0</v>
      </c>
      <c r="D1087" s="32">
        <v>172.63</v>
      </c>
      <c r="E1087" s="33">
        <v>15.66</v>
      </c>
      <c r="F1087" s="32">
        <v>10.68</v>
      </c>
      <c r="G1087" s="23"/>
    </row>
    <row r="1088" spans="1:7" x14ac:dyDescent="0.3">
      <c r="A1088" s="22"/>
      <c r="B1088" s="31" t="s">
        <v>66</v>
      </c>
      <c r="C1088" s="24">
        <v>6.8000000000000005E-2</v>
      </c>
      <c r="D1088" s="32">
        <v>172.62</v>
      </c>
      <c r="E1088" s="33">
        <v>15.56</v>
      </c>
      <c r="F1088" s="32">
        <v>11.75</v>
      </c>
      <c r="G1088" s="23"/>
    </row>
    <row r="1089" spans="1:7" x14ac:dyDescent="0.3">
      <c r="A1089" s="22"/>
      <c r="B1089" s="31" t="s">
        <v>67</v>
      </c>
      <c r="C1089" s="24">
        <v>6.8000000000000005E-2</v>
      </c>
      <c r="D1089" s="32">
        <v>172.62</v>
      </c>
      <c r="E1089" s="32">
        <v>15.56</v>
      </c>
      <c r="F1089" s="33">
        <v>11.75</v>
      </c>
      <c r="G1089" s="23"/>
    </row>
    <row r="1090" spans="1:7" x14ac:dyDescent="0.3">
      <c r="A1090" s="22"/>
      <c r="B1090" s="31" t="s">
        <v>68</v>
      </c>
      <c r="C1090" s="24">
        <v>0</v>
      </c>
      <c r="D1090" s="32">
        <v>172.63</v>
      </c>
      <c r="E1090" s="32">
        <v>15.66</v>
      </c>
      <c r="F1090" s="33">
        <v>10.68</v>
      </c>
      <c r="G1090" s="23"/>
    </row>
    <row r="1091" spans="1:7" x14ac:dyDescent="0.3">
      <c r="A1091" s="22">
        <v>137</v>
      </c>
      <c r="B1091" s="31">
        <v>130</v>
      </c>
      <c r="C1091" s="24">
        <v>0</v>
      </c>
      <c r="D1091" s="32">
        <v>172.63</v>
      </c>
      <c r="E1091" s="32">
        <v>16.57</v>
      </c>
      <c r="F1091" s="32">
        <v>11.75</v>
      </c>
      <c r="G1091" s="23" t="s">
        <v>369</v>
      </c>
    </row>
    <row r="1092" spans="1:7" x14ac:dyDescent="0.3">
      <c r="A1092" s="22"/>
      <c r="B1092" s="31">
        <v>131</v>
      </c>
      <c r="C1092" s="24">
        <v>6.8000000000000005E-2</v>
      </c>
      <c r="D1092" s="32">
        <v>172.63</v>
      </c>
      <c r="E1092" s="32">
        <v>16.48</v>
      </c>
      <c r="F1092" s="32">
        <v>12.87</v>
      </c>
      <c r="G1092" s="23"/>
    </row>
    <row r="1093" spans="1:7" x14ac:dyDescent="0.3">
      <c r="A1093" s="22"/>
      <c r="B1093" s="31" t="s">
        <v>61</v>
      </c>
      <c r="C1093" s="24">
        <v>0</v>
      </c>
      <c r="D1093" s="33">
        <v>172.63</v>
      </c>
      <c r="E1093" s="32">
        <v>16.57</v>
      </c>
      <c r="F1093" s="32">
        <v>11.75</v>
      </c>
      <c r="G1093" s="23"/>
    </row>
    <row r="1094" spans="1:7" x14ac:dyDescent="0.3">
      <c r="A1094" s="22"/>
      <c r="B1094" s="31" t="s">
        <v>62</v>
      </c>
      <c r="C1094" s="24">
        <v>6.8000000000000005E-2</v>
      </c>
      <c r="D1094" s="33">
        <v>172.63</v>
      </c>
      <c r="E1094" s="32">
        <v>16.48</v>
      </c>
      <c r="F1094" s="32">
        <v>12.87</v>
      </c>
      <c r="G1094" s="23"/>
    </row>
    <row r="1095" spans="1:7" x14ac:dyDescent="0.3">
      <c r="A1095" s="22"/>
      <c r="B1095" s="31" t="s">
        <v>65</v>
      </c>
      <c r="C1095" s="24">
        <v>0</v>
      </c>
      <c r="D1095" s="32">
        <v>172.63</v>
      </c>
      <c r="E1095" s="33">
        <v>16.57</v>
      </c>
      <c r="F1095" s="32">
        <v>11.75</v>
      </c>
      <c r="G1095" s="23"/>
    </row>
    <row r="1096" spans="1:7" x14ac:dyDescent="0.3">
      <c r="A1096" s="22"/>
      <c r="B1096" s="31" t="s">
        <v>66</v>
      </c>
      <c r="C1096" s="24">
        <v>6.8000000000000005E-2</v>
      </c>
      <c r="D1096" s="32">
        <v>172.63</v>
      </c>
      <c r="E1096" s="33">
        <v>16.48</v>
      </c>
      <c r="F1096" s="32">
        <v>12.87</v>
      </c>
      <c r="G1096" s="23"/>
    </row>
    <row r="1097" spans="1:7" x14ac:dyDescent="0.3">
      <c r="A1097" s="22"/>
      <c r="B1097" s="31" t="s">
        <v>67</v>
      </c>
      <c r="C1097" s="24">
        <v>6.8000000000000005E-2</v>
      </c>
      <c r="D1097" s="32">
        <v>172.63</v>
      </c>
      <c r="E1097" s="32">
        <v>16.48</v>
      </c>
      <c r="F1097" s="33">
        <v>12.87</v>
      </c>
      <c r="G1097" s="23"/>
    </row>
    <row r="1098" spans="1:7" x14ac:dyDescent="0.3">
      <c r="A1098" s="22"/>
      <c r="B1098" s="31" t="s">
        <v>68</v>
      </c>
      <c r="C1098" s="24">
        <v>0</v>
      </c>
      <c r="D1098" s="32">
        <v>172.63</v>
      </c>
      <c r="E1098" s="32">
        <v>16.57</v>
      </c>
      <c r="F1098" s="33">
        <v>11.75</v>
      </c>
      <c r="G1098" s="23"/>
    </row>
    <row r="1099" spans="1:7" x14ac:dyDescent="0.3">
      <c r="A1099" s="22">
        <v>138</v>
      </c>
      <c r="B1099" s="31">
        <v>131</v>
      </c>
      <c r="C1099" s="24">
        <v>0</v>
      </c>
      <c r="D1099" s="32">
        <v>172.63</v>
      </c>
      <c r="E1099" s="32">
        <v>16.89</v>
      </c>
      <c r="F1099" s="32">
        <v>12.87</v>
      </c>
      <c r="G1099" s="23" t="s">
        <v>369</v>
      </c>
    </row>
    <row r="1100" spans="1:7" x14ac:dyDescent="0.3">
      <c r="A1100" s="22"/>
      <c r="B1100" s="31">
        <v>132</v>
      </c>
      <c r="C1100" s="24">
        <v>6.8000000000000005E-2</v>
      </c>
      <c r="D1100" s="32">
        <v>172.62</v>
      </c>
      <c r="E1100" s="32">
        <v>16.8</v>
      </c>
      <c r="F1100" s="32">
        <v>14.02</v>
      </c>
      <c r="G1100" s="23"/>
    </row>
    <row r="1101" spans="1:7" x14ac:dyDescent="0.3">
      <c r="A1101" s="22"/>
      <c r="B1101" s="31" t="s">
        <v>61</v>
      </c>
      <c r="C1101" s="24">
        <v>0</v>
      </c>
      <c r="D1101" s="33">
        <v>172.63</v>
      </c>
      <c r="E1101" s="32">
        <v>16.89</v>
      </c>
      <c r="F1101" s="32">
        <v>12.87</v>
      </c>
      <c r="G1101" s="23"/>
    </row>
    <row r="1102" spans="1:7" x14ac:dyDescent="0.3">
      <c r="A1102" s="22"/>
      <c r="B1102" s="31" t="s">
        <v>62</v>
      </c>
      <c r="C1102" s="24">
        <v>6.8000000000000005E-2</v>
      </c>
      <c r="D1102" s="33">
        <v>172.62</v>
      </c>
      <c r="E1102" s="32">
        <v>16.8</v>
      </c>
      <c r="F1102" s="32">
        <v>14.02</v>
      </c>
      <c r="G1102" s="23"/>
    </row>
    <row r="1103" spans="1:7" x14ac:dyDescent="0.3">
      <c r="A1103" s="22"/>
      <c r="B1103" s="31" t="s">
        <v>65</v>
      </c>
      <c r="C1103" s="24">
        <v>0</v>
      </c>
      <c r="D1103" s="32">
        <v>172.63</v>
      </c>
      <c r="E1103" s="33">
        <v>16.89</v>
      </c>
      <c r="F1103" s="32">
        <v>12.87</v>
      </c>
      <c r="G1103" s="23"/>
    </row>
    <row r="1104" spans="1:7" x14ac:dyDescent="0.3">
      <c r="A1104" s="22"/>
      <c r="B1104" s="31" t="s">
        <v>66</v>
      </c>
      <c r="C1104" s="24">
        <v>6.8000000000000005E-2</v>
      </c>
      <c r="D1104" s="32">
        <v>172.62</v>
      </c>
      <c r="E1104" s="33">
        <v>16.8</v>
      </c>
      <c r="F1104" s="32">
        <v>14.02</v>
      </c>
      <c r="G1104" s="23"/>
    </row>
    <row r="1105" spans="1:7" x14ac:dyDescent="0.3">
      <c r="A1105" s="22"/>
      <c r="B1105" s="31" t="s">
        <v>67</v>
      </c>
      <c r="C1105" s="24">
        <v>6.8000000000000005E-2</v>
      </c>
      <c r="D1105" s="32">
        <v>172.62</v>
      </c>
      <c r="E1105" s="32">
        <v>16.8</v>
      </c>
      <c r="F1105" s="33">
        <v>14.02</v>
      </c>
      <c r="G1105" s="23"/>
    </row>
    <row r="1106" spans="1:7" x14ac:dyDescent="0.3">
      <c r="A1106" s="22"/>
      <c r="B1106" s="31" t="s">
        <v>68</v>
      </c>
      <c r="C1106" s="24">
        <v>0</v>
      </c>
      <c r="D1106" s="32">
        <v>172.63</v>
      </c>
      <c r="E1106" s="32">
        <v>16.89</v>
      </c>
      <c r="F1106" s="33">
        <v>12.87</v>
      </c>
      <c r="G1106" s="23"/>
    </row>
    <row r="1107" spans="1:7" x14ac:dyDescent="0.3">
      <c r="A1107" s="22">
        <v>139</v>
      </c>
      <c r="B1107" s="31">
        <v>132</v>
      </c>
      <c r="C1107" s="24">
        <v>0</v>
      </c>
      <c r="D1107" s="32">
        <v>172.62</v>
      </c>
      <c r="E1107" s="32">
        <v>16.87</v>
      </c>
      <c r="F1107" s="32">
        <v>14.02</v>
      </c>
      <c r="G1107" s="23" t="s">
        <v>369</v>
      </c>
    </row>
    <row r="1108" spans="1:7" x14ac:dyDescent="0.3">
      <c r="A1108" s="22"/>
      <c r="B1108" s="31">
        <v>133</v>
      </c>
      <c r="C1108" s="24">
        <v>6.8000000000000005E-2</v>
      </c>
      <c r="D1108" s="32">
        <v>172.62</v>
      </c>
      <c r="E1108" s="32">
        <v>16.79</v>
      </c>
      <c r="F1108" s="32">
        <v>15.17</v>
      </c>
      <c r="G1108" s="23"/>
    </row>
    <row r="1109" spans="1:7" x14ac:dyDescent="0.3">
      <c r="A1109" s="22"/>
      <c r="B1109" s="31" t="s">
        <v>61</v>
      </c>
      <c r="C1109" s="24">
        <v>0</v>
      </c>
      <c r="D1109" s="33">
        <v>172.62</v>
      </c>
      <c r="E1109" s="32">
        <v>16.87</v>
      </c>
      <c r="F1109" s="32">
        <v>14.02</v>
      </c>
      <c r="G1109" s="23"/>
    </row>
    <row r="1110" spans="1:7" x14ac:dyDescent="0.3">
      <c r="A1110" s="22"/>
      <c r="B1110" s="31" t="s">
        <v>62</v>
      </c>
      <c r="C1110" s="24">
        <v>6.8000000000000005E-2</v>
      </c>
      <c r="D1110" s="33">
        <v>172.62</v>
      </c>
      <c r="E1110" s="32">
        <v>16.79</v>
      </c>
      <c r="F1110" s="32">
        <v>15.17</v>
      </c>
      <c r="G1110" s="23"/>
    </row>
    <row r="1111" spans="1:7" x14ac:dyDescent="0.3">
      <c r="A1111" s="22"/>
      <c r="B1111" s="31" t="s">
        <v>65</v>
      </c>
      <c r="C1111" s="24">
        <v>0</v>
      </c>
      <c r="D1111" s="32">
        <v>172.62</v>
      </c>
      <c r="E1111" s="33">
        <v>16.87</v>
      </c>
      <c r="F1111" s="32">
        <v>14.02</v>
      </c>
      <c r="G1111" s="23"/>
    </row>
    <row r="1112" spans="1:7" x14ac:dyDescent="0.3">
      <c r="A1112" s="22"/>
      <c r="B1112" s="31" t="s">
        <v>66</v>
      </c>
      <c r="C1112" s="24">
        <v>6.8000000000000005E-2</v>
      </c>
      <c r="D1112" s="32">
        <v>172.62</v>
      </c>
      <c r="E1112" s="33">
        <v>16.79</v>
      </c>
      <c r="F1112" s="32">
        <v>15.17</v>
      </c>
      <c r="G1112" s="23"/>
    </row>
    <row r="1113" spans="1:7" x14ac:dyDescent="0.3">
      <c r="A1113" s="22"/>
      <c r="B1113" s="31" t="s">
        <v>67</v>
      </c>
      <c r="C1113" s="24">
        <v>6.8000000000000005E-2</v>
      </c>
      <c r="D1113" s="32">
        <v>172.62</v>
      </c>
      <c r="E1113" s="32">
        <v>16.79</v>
      </c>
      <c r="F1113" s="33">
        <v>15.17</v>
      </c>
      <c r="G1113" s="23"/>
    </row>
    <row r="1114" spans="1:7" x14ac:dyDescent="0.3">
      <c r="A1114" s="22"/>
      <c r="B1114" s="31" t="s">
        <v>68</v>
      </c>
      <c r="C1114" s="24">
        <v>0</v>
      </c>
      <c r="D1114" s="32">
        <v>172.62</v>
      </c>
      <c r="E1114" s="32">
        <v>16.87</v>
      </c>
      <c r="F1114" s="33">
        <v>14.02</v>
      </c>
      <c r="G1114" s="23"/>
    </row>
    <row r="1115" spans="1:7" x14ac:dyDescent="0.3">
      <c r="A1115" s="22">
        <v>140</v>
      </c>
      <c r="B1115" s="31">
        <v>133</v>
      </c>
      <c r="C1115" s="24">
        <v>0</v>
      </c>
      <c r="D1115" s="32">
        <v>172.62</v>
      </c>
      <c r="E1115" s="32">
        <v>16.64</v>
      </c>
      <c r="F1115" s="32">
        <v>15.17</v>
      </c>
      <c r="G1115" s="23" t="s">
        <v>369</v>
      </c>
    </row>
    <row r="1116" spans="1:7" x14ac:dyDescent="0.3">
      <c r="A1116" s="22"/>
      <c r="B1116" s="31">
        <v>134</v>
      </c>
      <c r="C1116" s="24">
        <v>6.8000000000000005E-2</v>
      </c>
      <c r="D1116" s="32">
        <v>172.62</v>
      </c>
      <c r="E1116" s="32">
        <v>16.559999999999999</v>
      </c>
      <c r="F1116" s="32">
        <v>16.3</v>
      </c>
      <c r="G1116" s="23"/>
    </row>
    <row r="1117" spans="1:7" x14ac:dyDescent="0.3">
      <c r="A1117" s="22"/>
      <c r="B1117" s="31" t="s">
        <v>61</v>
      </c>
      <c r="C1117" s="24">
        <v>0</v>
      </c>
      <c r="D1117" s="33">
        <v>172.62</v>
      </c>
      <c r="E1117" s="32">
        <v>16.64</v>
      </c>
      <c r="F1117" s="32">
        <v>15.17</v>
      </c>
      <c r="G1117" s="23"/>
    </row>
    <row r="1118" spans="1:7" x14ac:dyDescent="0.3">
      <c r="A1118" s="22"/>
      <c r="B1118" s="31" t="s">
        <v>62</v>
      </c>
      <c r="C1118" s="24">
        <v>6.8000000000000005E-2</v>
      </c>
      <c r="D1118" s="33">
        <v>172.62</v>
      </c>
      <c r="E1118" s="32">
        <v>16.559999999999999</v>
      </c>
      <c r="F1118" s="32">
        <v>16.3</v>
      </c>
      <c r="G1118" s="23"/>
    </row>
    <row r="1119" spans="1:7" x14ac:dyDescent="0.3">
      <c r="A1119" s="22"/>
      <c r="B1119" s="31" t="s">
        <v>65</v>
      </c>
      <c r="C1119" s="24">
        <v>0</v>
      </c>
      <c r="D1119" s="32">
        <v>172.62</v>
      </c>
      <c r="E1119" s="33">
        <v>16.64</v>
      </c>
      <c r="F1119" s="32">
        <v>15.17</v>
      </c>
      <c r="G1119" s="23"/>
    </row>
    <row r="1120" spans="1:7" x14ac:dyDescent="0.3">
      <c r="A1120" s="22"/>
      <c r="B1120" s="31" t="s">
        <v>66</v>
      </c>
      <c r="C1120" s="24">
        <v>6.8000000000000005E-2</v>
      </c>
      <c r="D1120" s="32">
        <v>172.62</v>
      </c>
      <c r="E1120" s="33">
        <v>16.559999999999999</v>
      </c>
      <c r="F1120" s="32">
        <v>16.3</v>
      </c>
      <c r="G1120" s="23"/>
    </row>
    <row r="1121" spans="1:7" x14ac:dyDescent="0.3">
      <c r="A1121" s="22"/>
      <c r="B1121" s="31" t="s">
        <v>67</v>
      </c>
      <c r="C1121" s="24">
        <v>6.8000000000000005E-2</v>
      </c>
      <c r="D1121" s="32">
        <v>172.62</v>
      </c>
      <c r="E1121" s="32">
        <v>16.559999999999999</v>
      </c>
      <c r="F1121" s="33">
        <v>16.3</v>
      </c>
      <c r="G1121" s="23"/>
    </row>
    <row r="1122" spans="1:7" x14ac:dyDescent="0.3">
      <c r="A1122" s="22"/>
      <c r="B1122" s="31" t="s">
        <v>68</v>
      </c>
      <c r="C1122" s="24">
        <v>0</v>
      </c>
      <c r="D1122" s="32">
        <v>172.62</v>
      </c>
      <c r="E1122" s="32">
        <v>16.64</v>
      </c>
      <c r="F1122" s="33">
        <v>15.17</v>
      </c>
      <c r="G1122" s="23"/>
    </row>
    <row r="1123" spans="1:7" x14ac:dyDescent="0.3">
      <c r="A1123" s="22">
        <v>141</v>
      </c>
      <c r="B1123" s="31">
        <v>134</v>
      </c>
      <c r="C1123" s="24">
        <v>0</v>
      </c>
      <c r="D1123" s="32">
        <v>172.62</v>
      </c>
      <c r="E1123" s="32">
        <v>16.3</v>
      </c>
      <c r="F1123" s="32">
        <v>16.3</v>
      </c>
      <c r="G1123" s="23" t="s">
        <v>369</v>
      </c>
    </row>
    <row r="1124" spans="1:7" x14ac:dyDescent="0.3">
      <c r="A1124" s="22"/>
      <c r="B1124" s="31">
        <v>135</v>
      </c>
      <c r="C1124" s="24">
        <v>6.8000000000000005E-2</v>
      </c>
      <c r="D1124" s="32">
        <v>172.62</v>
      </c>
      <c r="E1124" s="32">
        <v>16.22</v>
      </c>
      <c r="F1124" s="32">
        <v>17.41</v>
      </c>
      <c r="G1124" s="23"/>
    </row>
    <row r="1125" spans="1:7" x14ac:dyDescent="0.3">
      <c r="A1125" s="22"/>
      <c r="B1125" s="31" t="s">
        <v>61</v>
      </c>
      <c r="C1125" s="24">
        <v>0</v>
      </c>
      <c r="D1125" s="33">
        <v>172.62</v>
      </c>
      <c r="E1125" s="32">
        <v>16.3</v>
      </c>
      <c r="F1125" s="32">
        <v>16.3</v>
      </c>
      <c r="G1125" s="23"/>
    </row>
    <row r="1126" spans="1:7" x14ac:dyDescent="0.3">
      <c r="A1126" s="22"/>
      <c r="B1126" s="31" t="s">
        <v>62</v>
      </c>
      <c r="C1126" s="24">
        <v>6.8000000000000005E-2</v>
      </c>
      <c r="D1126" s="33">
        <v>172.62</v>
      </c>
      <c r="E1126" s="32">
        <v>16.22</v>
      </c>
      <c r="F1126" s="32">
        <v>17.41</v>
      </c>
      <c r="G1126" s="23"/>
    </row>
    <row r="1127" spans="1:7" x14ac:dyDescent="0.3">
      <c r="A1127" s="22"/>
      <c r="B1127" s="31" t="s">
        <v>65</v>
      </c>
      <c r="C1127" s="24">
        <v>0</v>
      </c>
      <c r="D1127" s="32">
        <v>172.62</v>
      </c>
      <c r="E1127" s="33">
        <v>16.3</v>
      </c>
      <c r="F1127" s="32">
        <v>16.3</v>
      </c>
      <c r="G1127" s="23"/>
    </row>
    <row r="1128" spans="1:7" x14ac:dyDescent="0.3">
      <c r="A1128" s="22"/>
      <c r="B1128" s="31" t="s">
        <v>66</v>
      </c>
      <c r="C1128" s="24">
        <v>6.8000000000000005E-2</v>
      </c>
      <c r="D1128" s="32">
        <v>172.62</v>
      </c>
      <c r="E1128" s="33">
        <v>16.22</v>
      </c>
      <c r="F1128" s="32">
        <v>17.41</v>
      </c>
      <c r="G1128" s="23"/>
    </row>
    <row r="1129" spans="1:7" x14ac:dyDescent="0.3">
      <c r="A1129" s="22"/>
      <c r="B1129" s="31" t="s">
        <v>67</v>
      </c>
      <c r="C1129" s="24">
        <v>6.8000000000000005E-2</v>
      </c>
      <c r="D1129" s="32">
        <v>172.62</v>
      </c>
      <c r="E1129" s="32">
        <v>16.22</v>
      </c>
      <c r="F1129" s="33">
        <v>17.41</v>
      </c>
      <c r="G1129" s="23"/>
    </row>
    <row r="1130" spans="1:7" x14ac:dyDescent="0.3">
      <c r="A1130" s="22"/>
      <c r="B1130" s="31" t="s">
        <v>68</v>
      </c>
      <c r="C1130" s="24">
        <v>0</v>
      </c>
      <c r="D1130" s="32">
        <v>172.62</v>
      </c>
      <c r="E1130" s="32">
        <v>16.3</v>
      </c>
      <c r="F1130" s="33">
        <v>16.3</v>
      </c>
      <c r="G1130" s="23"/>
    </row>
    <row r="1131" spans="1:7" x14ac:dyDescent="0.3">
      <c r="A1131" s="22">
        <v>142</v>
      </c>
      <c r="B1131" s="31">
        <v>135</v>
      </c>
      <c r="C1131" s="24">
        <v>0</v>
      </c>
      <c r="D1131" s="32">
        <v>172.62</v>
      </c>
      <c r="E1131" s="32">
        <v>15.88</v>
      </c>
      <c r="F1131" s="32">
        <v>17.41</v>
      </c>
      <c r="G1131" s="23" t="s">
        <v>369</v>
      </c>
    </row>
    <row r="1132" spans="1:7" x14ac:dyDescent="0.3">
      <c r="A1132" s="22"/>
      <c r="B1132" s="31">
        <v>136</v>
      </c>
      <c r="C1132" s="24">
        <v>6.8000000000000005E-2</v>
      </c>
      <c r="D1132" s="32">
        <v>172.61</v>
      </c>
      <c r="E1132" s="32">
        <v>15.8</v>
      </c>
      <c r="F1132" s="32">
        <v>18.489999999999998</v>
      </c>
      <c r="G1132" s="23"/>
    </row>
    <row r="1133" spans="1:7" x14ac:dyDescent="0.3">
      <c r="A1133" s="22"/>
      <c r="B1133" s="31" t="s">
        <v>61</v>
      </c>
      <c r="C1133" s="24">
        <v>0</v>
      </c>
      <c r="D1133" s="33">
        <v>172.62</v>
      </c>
      <c r="E1133" s="32">
        <v>15.88</v>
      </c>
      <c r="F1133" s="32">
        <v>17.41</v>
      </c>
      <c r="G1133" s="23"/>
    </row>
    <row r="1134" spans="1:7" x14ac:dyDescent="0.3">
      <c r="A1134" s="22"/>
      <c r="B1134" s="31" t="s">
        <v>62</v>
      </c>
      <c r="C1134" s="24">
        <v>6.8000000000000005E-2</v>
      </c>
      <c r="D1134" s="33">
        <v>172.61</v>
      </c>
      <c r="E1134" s="32">
        <v>15.8</v>
      </c>
      <c r="F1134" s="32">
        <v>18.489999999999998</v>
      </c>
      <c r="G1134" s="23"/>
    </row>
    <row r="1135" spans="1:7" x14ac:dyDescent="0.3">
      <c r="A1135" s="22"/>
      <c r="B1135" s="31" t="s">
        <v>65</v>
      </c>
      <c r="C1135" s="24">
        <v>0</v>
      </c>
      <c r="D1135" s="32">
        <v>172.62</v>
      </c>
      <c r="E1135" s="33">
        <v>15.88</v>
      </c>
      <c r="F1135" s="32">
        <v>17.41</v>
      </c>
      <c r="G1135" s="23"/>
    </row>
    <row r="1136" spans="1:7" x14ac:dyDescent="0.3">
      <c r="A1136" s="22"/>
      <c r="B1136" s="31" t="s">
        <v>66</v>
      </c>
      <c r="C1136" s="24">
        <v>6.8000000000000005E-2</v>
      </c>
      <c r="D1136" s="32">
        <v>172.61</v>
      </c>
      <c r="E1136" s="33">
        <v>15.8</v>
      </c>
      <c r="F1136" s="32">
        <v>18.489999999999998</v>
      </c>
      <c r="G1136" s="23"/>
    </row>
    <row r="1137" spans="1:7" x14ac:dyDescent="0.3">
      <c r="A1137" s="22"/>
      <c r="B1137" s="31" t="s">
        <v>67</v>
      </c>
      <c r="C1137" s="24">
        <v>6.8000000000000005E-2</v>
      </c>
      <c r="D1137" s="32">
        <v>172.61</v>
      </c>
      <c r="E1137" s="32">
        <v>15.8</v>
      </c>
      <c r="F1137" s="33">
        <v>18.489999999999998</v>
      </c>
      <c r="G1137" s="23"/>
    </row>
    <row r="1138" spans="1:7" x14ac:dyDescent="0.3">
      <c r="A1138" s="22"/>
      <c r="B1138" s="31" t="s">
        <v>68</v>
      </c>
      <c r="C1138" s="24">
        <v>0</v>
      </c>
      <c r="D1138" s="32">
        <v>172.62</v>
      </c>
      <c r="E1138" s="32">
        <v>15.88</v>
      </c>
      <c r="F1138" s="33">
        <v>17.41</v>
      </c>
      <c r="G1138" s="23"/>
    </row>
    <row r="1139" spans="1:7" x14ac:dyDescent="0.3">
      <c r="A1139" s="22">
        <v>143</v>
      </c>
      <c r="B1139" s="31">
        <v>136</v>
      </c>
      <c r="C1139" s="24">
        <v>0</v>
      </c>
      <c r="D1139" s="32">
        <v>172.61</v>
      </c>
      <c r="E1139" s="32">
        <v>15.41</v>
      </c>
      <c r="F1139" s="32">
        <v>18.489999999999998</v>
      </c>
      <c r="G1139" s="23" t="s">
        <v>369</v>
      </c>
    </row>
    <row r="1140" spans="1:7" x14ac:dyDescent="0.3">
      <c r="A1140" s="22"/>
      <c r="B1140" s="31">
        <v>137</v>
      </c>
      <c r="C1140" s="24">
        <v>6.8000000000000005E-2</v>
      </c>
      <c r="D1140" s="32">
        <v>172.61</v>
      </c>
      <c r="E1140" s="32">
        <v>15.34</v>
      </c>
      <c r="F1140" s="32">
        <v>19.54</v>
      </c>
      <c r="G1140" s="23"/>
    </row>
    <row r="1141" spans="1:7" x14ac:dyDescent="0.3">
      <c r="A1141" s="22"/>
      <c r="B1141" s="31" t="s">
        <v>61</v>
      </c>
      <c r="C1141" s="24">
        <v>0</v>
      </c>
      <c r="D1141" s="33">
        <v>172.61</v>
      </c>
      <c r="E1141" s="32">
        <v>15.41</v>
      </c>
      <c r="F1141" s="32">
        <v>18.489999999999998</v>
      </c>
      <c r="G1141" s="23"/>
    </row>
    <row r="1142" spans="1:7" x14ac:dyDescent="0.3">
      <c r="A1142" s="22"/>
      <c r="B1142" s="31" t="s">
        <v>62</v>
      </c>
      <c r="C1142" s="24">
        <v>6.8000000000000005E-2</v>
      </c>
      <c r="D1142" s="33">
        <v>172.61</v>
      </c>
      <c r="E1142" s="32">
        <v>15.34</v>
      </c>
      <c r="F1142" s="32">
        <v>19.54</v>
      </c>
      <c r="G1142" s="23"/>
    </row>
    <row r="1143" spans="1:7" x14ac:dyDescent="0.3">
      <c r="A1143" s="22"/>
      <c r="B1143" s="31" t="s">
        <v>65</v>
      </c>
      <c r="C1143" s="24">
        <v>0</v>
      </c>
      <c r="D1143" s="32">
        <v>172.61</v>
      </c>
      <c r="E1143" s="33">
        <v>15.41</v>
      </c>
      <c r="F1143" s="32">
        <v>18.489999999999998</v>
      </c>
      <c r="G1143" s="23"/>
    </row>
    <row r="1144" spans="1:7" x14ac:dyDescent="0.3">
      <c r="A1144" s="22"/>
      <c r="B1144" s="31" t="s">
        <v>66</v>
      </c>
      <c r="C1144" s="24">
        <v>6.8000000000000005E-2</v>
      </c>
      <c r="D1144" s="32">
        <v>172.61</v>
      </c>
      <c r="E1144" s="33">
        <v>15.34</v>
      </c>
      <c r="F1144" s="32">
        <v>19.54</v>
      </c>
      <c r="G1144" s="23"/>
    </row>
    <row r="1145" spans="1:7" x14ac:dyDescent="0.3">
      <c r="A1145" s="22"/>
      <c r="B1145" s="31" t="s">
        <v>67</v>
      </c>
      <c r="C1145" s="24">
        <v>6.8000000000000005E-2</v>
      </c>
      <c r="D1145" s="32">
        <v>172.61</v>
      </c>
      <c r="E1145" s="32">
        <v>15.34</v>
      </c>
      <c r="F1145" s="33">
        <v>19.54</v>
      </c>
      <c r="G1145" s="23"/>
    </row>
    <row r="1146" spans="1:7" x14ac:dyDescent="0.3">
      <c r="A1146" s="22"/>
      <c r="B1146" s="31" t="s">
        <v>68</v>
      </c>
      <c r="C1146" s="24">
        <v>0</v>
      </c>
      <c r="D1146" s="32">
        <v>172.61</v>
      </c>
      <c r="E1146" s="32">
        <v>15.41</v>
      </c>
      <c r="F1146" s="33">
        <v>18.489999999999998</v>
      </c>
      <c r="G1146" s="23"/>
    </row>
    <row r="1147" spans="1:7" x14ac:dyDescent="0.3">
      <c r="A1147" s="22">
        <v>144</v>
      </c>
      <c r="B1147" s="31">
        <v>137</v>
      </c>
      <c r="C1147" s="24">
        <v>0</v>
      </c>
      <c r="D1147" s="32">
        <v>172.61</v>
      </c>
      <c r="E1147" s="32">
        <v>14.91</v>
      </c>
      <c r="F1147" s="32">
        <v>19.54</v>
      </c>
      <c r="G1147" s="23" t="s">
        <v>369</v>
      </c>
    </row>
    <row r="1148" spans="1:7" x14ac:dyDescent="0.3">
      <c r="A1148" s="22"/>
      <c r="B1148" s="31">
        <v>138</v>
      </c>
      <c r="C1148" s="24">
        <v>6.8000000000000005E-2</v>
      </c>
      <c r="D1148" s="32">
        <v>172.61</v>
      </c>
      <c r="E1148" s="32">
        <v>14.85</v>
      </c>
      <c r="F1148" s="32">
        <v>20.55</v>
      </c>
      <c r="G1148" s="23"/>
    </row>
    <row r="1149" spans="1:7" x14ac:dyDescent="0.3">
      <c r="A1149" s="22"/>
      <c r="B1149" s="31" t="s">
        <v>61</v>
      </c>
      <c r="C1149" s="24">
        <v>0</v>
      </c>
      <c r="D1149" s="33">
        <v>172.61</v>
      </c>
      <c r="E1149" s="32">
        <v>14.91</v>
      </c>
      <c r="F1149" s="32">
        <v>19.54</v>
      </c>
      <c r="G1149" s="23"/>
    </row>
    <row r="1150" spans="1:7" x14ac:dyDescent="0.3">
      <c r="A1150" s="22"/>
      <c r="B1150" s="31" t="s">
        <v>62</v>
      </c>
      <c r="C1150" s="24">
        <v>6.8000000000000005E-2</v>
      </c>
      <c r="D1150" s="33">
        <v>172.61</v>
      </c>
      <c r="E1150" s="32">
        <v>14.85</v>
      </c>
      <c r="F1150" s="32">
        <v>20.55</v>
      </c>
      <c r="G1150" s="23"/>
    </row>
    <row r="1151" spans="1:7" x14ac:dyDescent="0.3">
      <c r="A1151" s="22"/>
      <c r="B1151" s="31" t="s">
        <v>65</v>
      </c>
      <c r="C1151" s="24">
        <v>0</v>
      </c>
      <c r="D1151" s="32">
        <v>172.61</v>
      </c>
      <c r="E1151" s="33">
        <v>14.91</v>
      </c>
      <c r="F1151" s="32">
        <v>19.54</v>
      </c>
      <c r="G1151" s="23"/>
    </row>
    <row r="1152" spans="1:7" x14ac:dyDescent="0.3">
      <c r="A1152" s="22"/>
      <c r="B1152" s="31" t="s">
        <v>66</v>
      </c>
      <c r="C1152" s="24">
        <v>6.8000000000000005E-2</v>
      </c>
      <c r="D1152" s="32">
        <v>172.61</v>
      </c>
      <c r="E1152" s="33">
        <v>14.85</v>
      </c>
      <c r="F1152" s="32">
        <v>20.55</v>
      </c>
      <c r="G1152" s="23"/>
    </row>
    <row r="1153" spans="1:7" x14ac:dyDescent="0.3">
      <c r="A1153" s="22"/>
      <c r="B1153" s="31" t="s">
        <v>67</v>
      </c>
      <c r="C1153" s="24">
        <v>6.8000000000000005E-2</v>
      </c>
      <c r="D1153" s="32">
        <v>172.61</v>
      </c>
      <c r="E1153" s="32">
        <v>14.85</v>
      </c>
      <c r="F1153" s="33">
        <v>20.55</v>
      </c>
      <c r="G1153" s="23"/>
    </row>
    <row r="1154" spans="1:7" x14ac:dyDescent="0.3">
      <c r="A1154" s="22"/>
      <c r="B1154" s="31" t="s">
        <v>68</v>
      </c>
      <c r="C1154" s="24">
        <v>0</v>
      </c>
      <c r="D1154" s="32">
        <v>172.61</v>
      </c>
      <c r="E1154" s="32">
        <v>14.91</v>
      </c>
      <c r="F1154" s="33">
        <v>19.54</v>
      </c>
      <c r="G1154" s="23"/>
    </row>
    <row r="1155" spans="1:7" x14ac:dyDescent="0.3">
      <c r="A1155" s="22">
        <v>145</v>
      </c>
      <c r="B1155" s="31">
        <v>138</v>
      </c>
      <c r="C1155" s="24">
        <v>0</v>
      </c>
      <c r="D1155" s="32">
        <v>172.6</v>
      </c>
      <c r="E1155" s="32">
        <v>14.38</v>
      </c>
      <c r="F1155" s="32">
        <v>20.55</v>
      </c>
      <c r="G1155" s="23" t="s">
        <v>369</v>
      </c>
    </row>
    <row r="1156" spans="1:7" x14ac:dyDescent="0.3">
      <c r="A1156" s="22"/>
      <c r="B1156" s="31">
        <v>139</v>
      </c>
      <c r="C1156" s="24">
        <v>6.8000000000000005E-2</v>
      </c>
      <c r="D1156" s="32">
        <v>172.6</v>
      </c>
      <c r="E1156" s="32">
        <v>14.32</v>
      </c>
      <c r="F1156" s="32">
        <v>21.53</v>
      </c>
      <c r="G1156" s="23"/>
    </row>
    <row r="1157" spans="1:7" x14ac:dyDescent="0.3">
      <c r="A1157" s="22"/>
      <c r="B1157" s="31" t="s">
        <v>61</v>
      </c>
      <c r="C1157" s="24">
        <v>0</v>
      </c>
      <c r="D1157" s="33">
        <v>172.6</v>
      </c>
      <c r="E1157" s="32">
        <v>14.38</v>
      </c>
      <c r="F1157" s="32">
        <v>20.55</v>
      </c>
      <c r="G1157" s="23"/>
    </row>
    <row r="1158" spans="1:7" x14ac:dyDescent="0.3">
      <c r="A1158" s="22"/>
      <c r="B1158" s="31" t="s">
        <v>62</v>
      </c>
      <c r="C1158" s="24">
        <v>6.8000000000000005E-2</v>
      </c>
      <c r="D1158" s="33">
        <v>172.6</v>
      </c>
      <c r="E1158" s="32">
        <v>14.32</v>
      </c>
      <c r="F1158" s="32">
        <v>21.53</v>
      </c>
      <c r="G1158" s="23"/>
    </row>
    <row r="1159" spans="1:7" x14ac:dyDescent="0.3">
      <c r="A1159" s="22"/>
      <c r="B1159" s="31" t="s">
        <v>65</v>
      </c>
      <c r="C1159" s="24">
        <v>0</v>
      </c>
      <c r="D1159" s="32">
        <v>172.6</v>
      </c>
      <c r="E1159" s="33">
        <v>14.38</v>
      </c>
      <c r="F1159" s="32">
        <v>20.55</v>
      </c>
      <c r="G1159" s="23"/>
    </row>
    <row r="1160" spans="1:7" x14ac:dyDescent="0.3">
      <c r="A1160" s="22"/>
      <c r="B1160" s="31" t="s">
        <v>66</v>
      </c>
      <c r="C1160" s="24">
        <v>6.8000000000000005E-2</v>
      </c>
      <c r="D1160" s="32">
        <v>172.6</v>
      </c>
      <c r="E1160" s="33">
        <v>14.32</v>
      </c>
      <c r="F1160" s="32">
        <v>21.53</v>
      </c>
      <c r="G1160" s="23"/>
    </row>
    <row r="1161" spans="1:7" x14ac:dyDescent="0.3">
      <c r="A1161" s="22"/>
      <c r="B1161" s="31" t="s">
        <v>67</v>
      </c>
      <c r="C1161" s="24">
        <v>6.8000000000000005E-2</v>
      </c>
      <c r="D1161" s="32">
        <v>172.6</v>
      </c>
      <c r="E1161" s="32">
        <v>14.32</v>
      </c>
      <c r="F1161" s="33">
        <v>21.53</v>
      </c>
      <c r="G1161" s="23"/>
    </row>
    <row r="1162" spans="1:7" x14ac:dyDescent="0.3">
      <c r="A1162" s="22"/>
      <c r="B1162" s="31" t="s">
        <v>68</v>
      </c>
      <c r="C1162" s="24">
        <v>0</v>
      </c>
      <c r="D1162" s="32">
        <v>172.6</v>
      </c>
      <c r="E1162" s="32">
        <v>14.38</v>
      </c>
      <c r="F1162" s="33">
        <v>20.55</v>
      </c>
      <c r="G1162" s="23"/>
    </row>
    <row r="1163" spans="1:7" x14ac:dyDescent="0.3">
      <c r="A1163" s="22">
        <v>146</v>
      </c>
      <c r="B1163" s="31">
        <v>139</v>
      </c>
      <c r="C1163" s="24">
        <v>0</v>
      </c>
      <c r="D1163" s="32">
        <v>172.6</v>
      </c>
      <c r="E1163" s="32">
        <v>13.81</v>
      </c>
      <c r="F1163" s="32">
        <v>21.53</v>
      </c>
      <c r="G1163" s="23" t="s">
        <v>369</v>
      </c>
    </row>
    <row r="1164" spans="1:7" x14ac:dyDescent="0.3">
      <c r="A1164" s="22"/>
      <c r="B1164" s="31">
        <v>140</v>
      </c>
      <c r="C1164" s="24">
        <v>6.8000000000000005E-2</v>
      </c>
      <c r="D1164" s="32">
        <v>172.6</v>
      </c>
      <c r="E1164" s="32">
        <v>13.76</v>
      </c>
      <c r="F1164" s="32">
        <v>22.47</v>
      </c>
      <c r="G1164" s="23"/>
    </row>
    <row r="1165" spans="1:7" x14ac:dyDescent="0.3">
      <c r="A1165" s="22"/>
      <c r="B1165" s="31" t="s">
        <v>61</v>
      </c>
      <c r="C1165" s="24">
        <v>0</v>
      </c>
      <c r="D1165" s="33">
        <v>172.6</v>
      </c>
      <c r="E1165" s="32">
        <v>13.81</v>
      </c>
      <c r="F1165" s="32">
        <v>21.53</v>
      </c>
      <c r="G1165" s="23"/>
    </row>
    <row r="1166" spans="1:7" x14ac:dyDescent="0.3">
      <c r="A1166" s="22"/>
      <c r="B1166" s="31" t="s">
        <v>62</v>
      </c>
      <c r="C1166" s="24">
        <v>6.8000000000000005E-2</v>
      </c>
      <c r="D1166" s="33">
        <v>172.6</v>
      </c>
      <c r="E1166" s="32">
        <v>13.76</v>
      </c>
      <c r="F1166" s="32">
        <v>22.47</v>
      </c>
      <c r="G1166" s="23"/>
    </row>
    <row r="1167" spans="1:7" x14ac:dyDescent="0.3">
      <c r="A1167" s="22"/>
      <c r="B1167" s="31" t="s">
        <v>65</v>
      </c>
      <c r="C1167" s="24">
        <v>0</v>
      </c>
      <c r="D1167" s="32">
        <v>172.6</v>
      </c>
      <c r="E1167" s="33">
        <v>13.81</v>
      </c>
      <c r="F1167" s="32">
        <v>21.53</v>
      </c>
      <c r="G1167" s="23"/>
    </row>
    <row r="1168" spans="1:7" x14ac:dyDescent="0.3">
      <c r="A1168" s="22"/>
      <c r="B1168" s="31" t="s">
        <v>66</v>
      </c>
      <c r="C1168" s="24">
        <v>6.8000000000000005E-2</v>
      </c>
      <c r="D1168" s="32">
        <v>172.6</v>
      </c>
      <c r="E1168" s="33">
        <v>13.76</v>
      </c>
      <c r="F1168" s="32">
        <v>22.47</v>
      </c>
      <c r="G1168" s="23"/>
    </row>
    <row r="1169" spans="1:7" x14ac:dyDescent="0.3">
      <c r="A1169" s="22"/>
      <c r="B1169" s="31" t="s">
        <v>67</v>
      </c>
      <c r="C1169" s="24">
        <v>6.8000000000000005E-2</v>
      </c>
      <c r="D1169" s="32">
        <v>172.6</v>
      </c>
      <c r="E1169" s="32">
        <v>13.76</v>
      </c>
      <c r="F1169" s="33">
        <v>22.47</v>
      </c>
      <c r="G1169" s="23"/>
    </row>
    <row r="1170" spans="1:7" x14ac:dyDescent="0.3">
      <c r="A1170" s="22"/>
      <c r="B1170" s="31" t="s">
        <v>68</v>
      </c>
      <c r="C1170" s="24">
        <v>0</v>
      </c>
      <c r="D1170" s="32">
        <v>172.6</v>
      </c>
      <c r="E1170" s="32">
        <v>13.81</v>
      </c>
      <c r="F1170" s="33">
        <v>21.53</v>
      </c>
      <c r="G1170" s="23"/>
    </row>
    <row r="1171" spans="1:7" x14ac:dyDescent="0.3">
      <c r="A1171" s="22">
        <v>147</v>
      </c>
      <c r="B1171" s="31">
        <v>140</v>
      </c>
      <c r="C1171" s="24">
        <v>0</v>
      </c>
      <c r="D1171" s="32">
        <v>172.6</v>
      </c>
      <c r="E1171" s="32">
        <v>13.19</v>
      </c>
      <c r="F1171" s="32">
        <v>22.47</v>
      </c>
      <c r="G1171" s="23" t="s">
        <v>369</v>
      </c>
    </row>
    <row r="1172" spans="1:7" x14ac:dyDescent="0.3">
      <c r="A1172" s="22"/>
      <c r="B1172" s="31">
        <v>141</v>
      </c>
      <c r="C1172" s="24">
        <v>6.8000000000000005E-2</v>
      </c>
      <c r="D1172" s="32">
        <v>172.59</v>
      </c>
      <c r="E1172" s="32">
        <v>13.14</v>
      </c>
      <c r="F1172" s="32">
        <v>23.37</v>
      </c>
      <c r="G1172" s="23"/>
    </row>
    <row r="1173" spans="1:7" x14ac:dyDescent="0.3">
      <c r="A1173" s="22"/>
      <c r="B1173" s="31" t="s">
        <v>61</v>
      </c>
      <c r="C1173" s="24">
        <v>0</v>
      </c>
      <c r="D1173" s="33">
        <v>172.6</v>
      </c>
      <c r="E1173" s="32">
        <v>13.19</v>
      </c>
      <c r="F1173" s="32">
        <v>22.47</v>
      </c>
      <c r="G1173" s="23"/>
    </row>
    <row r="1174" spans="1:7" x14ac:dyDescent="0.3">
      <c r="A1174" s="22"/>
      <c r="B1174" s="31" t="s">
        <v>62</v>
      </c>
      <c r="C1174" s="24">
        <v>6.8000000000000005E-2</v>
      </c>
      <c r="D1174" s="33">
        <v>172.59</v>
      </c>
      <c r="E1174" s="32">
        <v>13.14</v>
      </c>
      <c r="F1174" s="32">
        <v>23.37</v>
      </c>
      <c r="G1174" s="23"/>
    </row>
    <row r="1175" spans="1:7" x14ac:dyDescent="0.3">
      <c r="A1175" s="22"/>
      <c r="B1175" s="31" t="s">
        <v>65</v>
      </c>
      <c r="C1175" s="24">
        <v>0</v>
      </c>
      <c r="D1175" s="32">
        <v>172.6</v>
      </c>
      <c r="E1175" s="33">
        <v>13.19</v>
      </c>
      <c r="F1175" s="32">
        <v>22.47</v>
      </c>
      <c r="G1175" s="23"/>
    </row>
    <row r="1176" spans="1:7" x14ac:dyDescent="0.3">
      <c r="A1176" s="22"/>
      <c r="B1176" s="31" t="s">
        <v>66</v>
      </c>
      <c r="C1176" s="24">
        <v>6.8000000000000005E-2</v>
      </c>
      <c r="D1176" s="32">
        <v>172.59</v>
      </c>
      <c r="E1176" s="33">
        <v>13.14</v>
      </c>
      <c r="F1176" s="32">
        <v>23.37</v>
      </c>
      <c r="G1176" s="23"/>
    </row>
    <row r="1177" spans="1:7" x14ac:dyDescent="0.3">
      <c r="A1177" s="22"/>
      <c r="B1177" s="31" t="s">
        <v>67</v>
      </c>
      <c r="C1177" s="24">
        <v>6.8000000000000005E-2</v>
      </c>
      <c r="D1177" s="32">
        <v>172.59</v>
      </c>
      <c r="E1177" s="32">
        <v>13.14</v>
      </c>
      <c r="F1177" s="33">
        <v>23.37</v>
      </c>
      <c r="G1177" s="23"/>
    </row>
    <row r="1178" spans="1:7" x14ac:dyDescent="0.3">
      <c r="A1178" s="22"/>
      <c r="B1178" s="31" t="s">
        <v>68</v>
      </c>
      <c r="C1178" s="24">
        <v>0</v>
      </c>
      <c r="D1178" s="32">
        <v>172.6</v>
      </c>
      <c r="E1178" s="32">
        <v>13.19</v>
      </c>
      <c r="F1178" s="33">
        <v>22.47</v>
      </c>
      <c r="G1178" s="23"/>
    </row>
    <row r="1179" spans="1:7" x14ac:dyDescent="0.3">
      <c r="A1179" s="22">
        <v>148</v>
      </c>
      <c r="B1179" s="31">
        <v>141</v>
      </c>
      <c r="C1179" s="24">
        <v>0</v>
      </c>
      <c r="D1179" s="32">
        <v>172.59</v>
      </c>
      <c r="E1179" s="32">
        <v>12.49</v>
      </c>
      <c r="F1179" s="32">
        <v>23.37</v>
      </c>
      <c r="G1179" s="23" t="s">
        <v>369</v>
      </c>
    </row>
    <row r="1180" spans="1:7" x14ac:dyDescent="0.3">
      <c r="A1180" s="22"/>
      <c r="B1180" s="31">
        <v>142</v>
      </c>
      <c r="C1180" s="24">
        <v>6.8000000000000005E-2</v>
      </c>
      <c r="D1180" s="32">
        <v>172.59</v>
      </c>
      <c r="E1180" s="32">
        <v>12.43</v>
      </c>
      <c r="F1180" s="32">
        <v>24.22</v>
      </c>
      <c r="G1180" s="23"/>
    </row>
    <row r="1181" spans="1:7" x14ac:dyDescent="0.3">
      <c r="A1181" s="22"/>
      <c r="B1181" s="31" t="s">
        <v>61</v>
      </c>
      <c r="C1181" s="24">
        <v>0</v>
      </c>
      <c r="D1181" s="33">
        <v>172.59</v>
      </c>
      <c r="E1181" s="32">
        <v>12.49</v>
      </c>
      <c r="F1181" s="32">
        <v>23.37</v>
      </c>
      <c r="G1181" s="23"/>
    </row>
    <row r="1182" spans="1:7" x14ac:dyDescent="0.3">
      <c r="A1182" s="22"/>
      <c r="B1182" s="31" t="s">
        <v>62</v>
      </c>
      <c r="C1182" s="24">
        <v>6.8000000000000005E-2</v>
      </c>
      <c r="D1182" s="33">
        <v>172.59</v>
      </c>
      <c r="E1182" s="32">
        <v>12.43</v>
      </c>
      <c r="F1182" s="32">
        <v>24.22</v>
      </c>
      <c r="G1182" s="23"/>
    </row>
    <row r="1183" spans="1:7" x14ac:dyDescent="0.3">
      <c r="A1183" s="22"/>
      <c r="B1183" s="31" t="s">
        <v>65</v>
      </c>
      <c r="C1183" s="24">
        <v>0</v>
      </c>
      <c r="D1183" s="32">
        <v>172.59</v>
      </c>
      <c r="E1183" s="33">
        <v>12.49</v>
      </c>
      <c r="F1183" s="32">
        <v>23.37</v>
      </c>
      <c r="G1183" s="23"/>
    </row>
    <row r="1184" spans="1:7" x14ac:dyDescent="0.3">
      <c r="A1184" s="22"/>
      <c r="B1184" s="31" t="s">
        <v>66</v>
      </c>
      <c r="C1184" s="24">
        <v>6.8000000000000005E-2</v>
      </c>
      <c r="D1184" s="32">
        <v>172.59</v>
      </c>
      <c r="E1184" s="33">
        <v>12.43</v>
      </c>
      <c r="F1184" s="32">
        <v>24.22</v>
      </c>
      <c r="G1184" s="23"/>
    </row>
    <row r="1185" spans="1:7" x14ac:dyDescent="0.3">
      <c r="A1185" s="22"/>
      <c r="B1185" s="31" t="s">
        <v>67</v>
      </c>
      <c r="C1185" s="24">
        <v>6.8000000000000005E-2</v>
      </c>
      <c r="D1185" s="32">
        <v>172.59</v>
      </c>
      <c r="E1185" s="32">
        <v>12.43</v>
      </c>
      <c r="F1185" s="33">
        <v>24.22</v>
      </c>
      <c r="G1185" s="23"/>
    </row>
    <row r="1186" spans="1:7" x14ac:dyDescent="0.3">
      <c r="A1186" s="22"/>
      <c r="B1186" s="31" t="s">
        <v>68</v>
      </c>
      <c r="C1186" s="24">
        <v>0</v>
      </c>
      <c r="D1186" s="32">
        <v>172.59</v>
      </c>
      <c r="E1186" s="32">
        <v>12.49</v>
      </c>
      <c r="F1186" s="33">
        <v>23.37</v>
      </c>
      <c r="G1186" s="23"/>
    </row>
    <row r="1187" spans="1:7" x14ac:dyDescent="0.3">
      <c r="A1187" s="22">
        <v>149</v>
      </c>
      <c r="B1187" s="31">
        <v>142</v>
      </c>
      <c r="C1187" s="24">
        <v>0</v>
      </c>
      <c r="D1187" s="32">
        <v>172.58</v>
      </c>
      <c r="E1187" s="32">
        <v>11.63</v>
      </c>
      <c r="F1187" s="32">
        <v>24.22</v>
      </c>
      <c r="G1187" s="23" t="s">
        <v>369</v>
      </c>
    </row>
    <row r="1188" spans="1:7" x14ac:dyDescent="0.3">
      <c r="A1188" s="22"/>
      <c r="B1188" s="31">
        <v>143</v>
      </c>
      <c r="C1188" s="24">
        <v>6.8000000000000005E-2</v>
      </c>
      <c r="D1188" s="32">
        <v>172.58</v>
      </c>
      <c r="E1188" s="32">
        <v>11.59</v>
      </c>
      <c r="F1188" s="32">
        <v>25.01</v>
      </c>
      <c r="G1188" s="23"/>
    </row>
    <row r="1189" spans="1:7" x14ac:dyDescent="0.3">
      <c r="A1189" s="22"/>
      <c r="B1189" s="31" t="s">
        <v>61</v>
      </c>
      <c r="C1189" s="24">
        <v>0</v>
      </c>
      <c r="D1189" s="33">
        <v>172.58</v>
      </c>
      <c r="E1189" s="32">
        <v>11.63</v>
      </c>
      <c r="F1189" s="32">
        <v>24.22</v>
      </c>
      <c r="G1189" s="23"/>
    </row>
    <row r="1190" spans="1:7" x14ac:dyDescent="0.3">
      <c r="A1190" s="22"/>
      <c r="B1190" s="31" t="s">
        <v>62</v>
      </c>
      <c r="C1190" s="24">
        <v>6.8000000000000005E-2</v>
      </c>
      <c r="D1190" s="33">
        <v>172.58</v>
      </c>
      <c r="E1190" s="32">
        <v>11.59</v>
      </c>
      <c r="F1190" s="32">
        <v>25.01</v>
      </c>
      <c r="G1190" s="23"/>
    </row>
    <row r="1191" spans="1:7" x14ac:dyDescent="0.3">
      <c r="A1191" s="22"/>
      <c r="B1191" s="31" t="s">
        <v>65</v>
      </c>
      <c r="C1191" s="24">
        <v>0</v>
      </c>
      <c r="D1191" s="32">
        <v>172.58</v>
      </c>
      <c r="E1191" s="33">
        <v>11.63</v>
      </c>
      <c r="F1191" s="32">
        <v>24.22</v>
      </c>
      <c r="G1191" s="23"/>
    </row>
    <row r="1192" spans="1:7" x14ac:dyDescent="0.3">
      <c r="A1192" s="22"/>
      <c r="B1192" s="31" t="s">
        <v>66</v>
      </c>
      <c r="C1192" s="24">
        <v>6.8000000000000005E-2</v>
      </c>
      <c r="D1192" s="32">
        <v>172.58</v>
      </c>
      <c r="E1192" s="33">
        <v>11.59</v>
      </c>
      <c r="F1192" s="32">
        <v>25.01</v>
      </c>
      <c r="G1192" s="23"/>
    </row>
    <row r="1193" spans="1:7" x14ac:dyDescent="0.3">
      <c r="A1193" s="22"/>
      <c r="B1193" s="31" t="s">
        <v>67</v>
      </c>
      <c r="C1193" s="24">
        <v>6.8000000000000005E-2</v>
      </c>
      <c r="D1193" s="32">
        <v>172.58</v>
      </c>
      <c r="E1193" s="32">
        <v>11.59</v>
      </c>
      <c r="F1193" s="33">
        <v>25.01</v>
      </c>
      <c r="G1193" s="23"/>
    </row>
    <row r="1194" spans="1:7" x14ac:dyDescent="0.3">
      <c r="A1194" s="22"/>
      <c r="B1194" s="31" t="s">
        <v>68</v>
      </c>
      <c r="C1194" s="24">
        <v>0</v>
      </c>
      <c r="D1194" s="32">
        <v>172.58</v>
      </c>
      <c r="E1194" s="32">
        <v>11.63</v>
      </c>
      <c r="F1194" s="33">
        <v>24.22</v>
      </c>
      <c r="G1194" s="23"/>
    </row>
    <row r="1195" spans="1:7" x14ac:dyDescent="0.3">
      <c r="A1195" s="22">
        <v>150</v>
      </c>
      <c r="B1195" s="31">
        <v>143</v>
      </c>
      <c r="C1195" s="24">
        <v>0</v>
      </c>
      <c r="D1195" s="32">
        <v>172.58</v>
      </c>
      <c r="E1195" s="32">
        <v>10.54</v>
      </c>
      <c r="F1195" s="32">
        <v>25.01</v>
      </c>
      <c r="G1195" s="23" t="s">
        <v>369</v>
      </c>
    </row>
    <row r="1196" spans="1:7" x14ac:dyDescent="0.3">
      <c r="A1196" s="22"/>
      <c r="B1196" s="31">
        <v>144</v>
      </c>
      <c r="C1196" s="24">
        <v>6.8000000000000005E-2</v>
      </c>
      <c r="D1196" s="32">
        <v>172.58</v>
      </c>
      <c r="E1196" s="32">
        <v>10.49</v>
      </c>
      <c r="F1196" s="32">
        <v>25.73</v>
      </c>
      <c r="G1196" s="23"/>
    </row>
    <row r="1197" spans="1:7" x14ac:dyDescent="0.3">
      <c r="A1197" s="22"/>
      <c r="B1197" s="31" t="s">
        <v>61</v>
      </c>
      <c r="C1197" s="24">
        <v>0</v>
      </c>
      <c r="D1197" s="33">
        <v>172.58</v>
      </c>
      <c r="E1197" s="32">
        <v>10.54</v>
      </c>
      <c r="F1197" s="32">
        <v>25.01</v>
      </c>
      <c r="G1197" s="23"/>
    </row>
    <row r="1198" spans="1:7" x14ac:dyDescent="0.3">
      <c r="A1198" s="22"/>
      <c r="B1198" s="31" t="s">
        <v>62</v>
      </c>
      <c r="C1198" s="24">
        <v>6.8000000000000005E-2</v>
      </c>
      <c r="D1198" s="33">
        <v>172.58</v>
      </c>
      <c r="E1198" s="32">
        <v>10.49</v>
      </c>
      <c r="F1198" s="32">
        <v>25.73</v>
      </c>
      <c r="G1198" s="23"/>
    </row>
    <row r="1199" spans="1:7" x14ac:dyDescent="0.3">
      <c r="A1199" s="22"/>
      <c r="B1199" s="31" t="s">
        <v>65</v>
      </c>
      <c r="C1199" s="24">
        <v>0</v>
      </c>
      <c r="D1199" s="32">
        <v>172.58</v>
      </c>
      <c r="E1199" s="33">
        <v>10.54</v>
      </c>
      <c r="F1199" s="32">
        <v>25.01</v>
      </c>
      <c r="G1199" s="23"/>
    </row>
    <row r="1200" spans="1:7" x14ac:dyDescent="0.3">
      <c r="A1200" s="22"/>
      <c r="B1200" s="31" t="s">
        <v>66</v>
      </c>
      <c r="C1200" s="24">
        <v>6.8000000000000005E-2</v>
      </c>
      <c r="D1200" s="32">
        <v>172.58</v>
      </c>
      <c r="E1200" s="33">
        <v>10.49</v>
      </c>
      <c r="F1200" s="32">
        <v>25.73</v>
      </c>
      <c r="G1200" s="23"/>
    </row>
    <row r="1201" spans="1:7" x14ac:dyDescent="0.3">
      <c r="A1201" s="22"/>
      <c r="B1201" s="31" t="s">
        <v>67</v>
      </c>
      <c r="C1201" s="24">
        <v>6.8000000000000005E-2</v>
      </c>
      <c r="D1201" s="32">
        <v>172.58</v>
      </c>
      <c r="E1201" s="32">
        <v>10.49</v>
      </c>
      <c r="F1201" s="33">
        <v>25.73</v>
      </c>
      <c r="G1201" s="23"/>
    </row>
    <row r="1202" spans="1:7" x14ac:dyDescent="0.3">
      <c r="A1202" s="22"/>
      <c r="B1202" s="31" t="s">
        <v>68</v>
      </c>
      <c r="C1202" s="24">
        <v>0</v>
      </c>
      <c r="D1202" s="32">
        <v>172.58</v>
      </c>
      <c r="E1202" s="32">
        <v>10.54</v>
      </c>
      <c r="F1202" s="33">
        <v>25.01</v>
      </c>
      <c r="G1202" s="23"/>
    </row>
    <row r="1203" spans="1:7" x14ac:dyDescent="0.3">
      <c r="A1203" s="22">
        <v>151</v>
      </c>
      <c r="B1203" s="31">
        <v>144</v>
      </c>
      <c r="C1203" s="24">
        <v>0</v>
      </c>
      <c r="D1203" s="32">
        <v>172.57</v>
      </c>
      <c r="E1203" s="32">
        <v>9.0299999999999994</v>
      </c>
      <c r="F1203" s="32">
        <v>25.73</v>
      </c>
      <c r="G1203" s="23" t="s">
        <v>369</v>
      </c>
    </row>
    <row r="1204" spans="1:7" x14ac:dyDescent="0.3">
      <c r="A1204" s="22"/>
      <c r="B1204" s="31">
        <v>145</v>
      </c>
      <c r="C1204" s="24">
        <v>6.8000000000000005E-2</v>
      </c>
      <c r="D1204" s="32">
        <v>172.57</v>
      </c>
      <c r="E1204" s="32">
        <v>8.98</v>
      </c>
      <c r="F1204" s="32">
        <v>26.34</v>
      </c>
      <c r="G1204" s="23"/>
    </row>
    <row r="1205" spans="1:7" x14ac:dyDescent="0.3">
      <c r="A1205" s="22"/>
      <c r="B1205" s="31" t="s">
        <v>61</v>
      </c>
      <c r="C1205" s="24">
        <v>0</v>
      </c>
      <c r="D1205" s="33">
        <v>172.57</v>
      </c>
      <c r="E1205" s="32">
        <v>9.0299999999999994</v>
      </c>
      <c r="F1205" s="32">
        <v>25.73</v>
      </c>
      <c r="G1205" s="23"/>
    </row>
    <row r="1206" spans="1:7" x14ac:dyDescent="0.3">
      <c r="A1206" s="22"/>
      <c r="B1206" s="31" t="s">
        <v>62</v>
      </c>
      <c r="C1206" s="24">
        <v>6.8000000000000005E-2</v>
      </c>
      <c r="D1206" s="33">
        <v>172.57</v>
      </c>
      <c r="E1206" s="32">
        <v>8.98</v>
      </c>
      <c r="F1206" s="32">
        <v>26.34</v>
      </c>
      <c r="G1206" s="23"/>
    </row>
    <row r="1207" spans="1:7" x14ac:dyDescent="0.3">
      <c r="A1207" s="22"/>
      <c r="B1207" s="31" t="s">
        <v>65</v>
      </c>
      <c r="C1207" s="24">
        <v>0</v>
      </c>
      <c r="D1207" s="32">
        <v>172.57</v>
      </c>
      <c r="E1207" s="33">
        <v>9.0299999999999994</v>
      </c>
      <c r="F1207" s="32">
        <v>25.73</v>
      </c>
      <c r="G1207" s="23"/>
    </row>
    <row r="1208" spans="1:7" x14ac:dyDescent="0.3">
      <c r="A1208" s="22"/>
      <c r="B1208" s="31" t="s">
        <v>66</v>
      </c>
      <c r="C1208" s="24">
        <v>6.8000000000000005E-2</v>
      </c>
      <c r="D1208" s="32">
        <v>172.57</v>
      </c>
      <c r="E1208" s="33">
        <v>8.98</v>
      </c>
      <c r="F1208" s="32">
        <v>26.34</v>
      </c>
      <c r="G1208" s="23"/>
    </row>
    <row r="1209" spans="1:7" x14ac:dyDescent="0.3">
      <c r="A1209" s="22"/>
      <c r="B1209" s="31" t="s">
        <v>67</v>
      </c>
      <c r="C1209" s="24">
        <v>6.8000000000000005E-2</v>
      </c>
      <c r="D1209" s="32">
        <v>172.57</v>
      </c>
      <c r="E1209" s="32">
        <v>8.98</v>
      </c>
      <c r="F1209" s="33">
        <v>26.34</v>
      </c>
      <c r="G1209" s="23"/>
    </row>
    <row r="1210" spans="1:7" x14ac:dyDescent="0.3">
      <c r="A1210" s="22"/>
      <c r="B1210" s="31" t="s">
        <v>68</v>
      </c>
      <c r="C1210" s="24">
        <v>0</v>
      </c>
      <c r="D1210" s="32">
        <v>172.57</v>
      </c>
      <c r="E1210" s="32">
        <v>9.0299999999999994</v>
      </c>
      <c r="F1210" s="33">
        <v>25.73</v>
      </c>
      <c r="G1210" s="23"/>
    </row>
    <row r="1211" spans="1:7" x14ac:dyDescent="0.3">
      <c r="A1211" s="22">
        <v>152</v>
      </c>
      <c r="B1211" s="31">
        <v>145</v>
      </c>
      <c r="C1211" s="24">
        <v>0</v>
      </c>
      <c r="D1211" s="32">
        <v>172.57</v>
      </c>
      <c r="E1211" s="32">
        <v>7.04</v>
      </c>
      <c r="F1211" s="32">
        <v>26.34</v>
      </c>
      <c r="G1211" s="23" t="s">
        <v>369</v>
      </c>
    </row>
    <row r="1212" spans="1:7" x14ac:dyDescent="0.3">
      <c r="A1212" s="22"/>
      <c r="B1212" s="31">
        <v>231</v>
      </c>
      <c r="C1212" s="24">
        <v>5.7000000000000002E-2</v>
      </c>
      <c r="D1212" s="32">
        <v>172.57</v>
      </c>
      <c r="E1212" s="32">
        <v>7.01</v>
      </c>
      <c r="F1212" s="32">
        <v>26.74</v>
      </c>
      <c r="G1212" s="23"/>
    </row>
    <row r="1213" spans="1:7" x14ac:dyDescent="0.3">
      <c r="A1213" s="22"/>
      <c r="B1213" s="31" t="s">
        <v>61</v>
      </c>
      <c r="C1213" s="24">
        <v>0</v>
      </c>
      <c r="D1213" s="33">
        <v>172.57</v>
      </c>
      <c r="E1213" s="32">
        <v>7.04</v>
      </c>
      <c r="F1213" s="32">
        <v>26.34</v>
      </c>
      <c r="G1213" s="23"/>
    </row>
    <row r="1214" spans="1:7" x14ac:dyDescent="0.3">
      <c r="A1214" s="22"/>
      <c r="B1214" s="31" t="s">
        <v>62</v>
      </c>
      <c r="C1214" s="24">
        <v>5.7000000000000002E-2</v>
      </c>
      <c r="D1214" s="33">
        <v>172.57</v>
      </c>
      <c r="E1214" s="32">
        <v>7.01</v>
      </c>
      <c r="F1214" s="32">
        <v>26.74</v>
      </c>
      <c r="G1214" s="23"/>
    </row>
    <row r="1215" spans="1:7" x14ac:dyDescent="0.3">
      <c r="A1215" s="22"/>
      <c r="B1215" s="31" t="s">
        <v>65</v>
      </c>
      <c r="C1215" s="24">
        <v>0</v>
      </c>
      <c r="D1215" s="32">
        <v>172.57</v>
      </c>
      <c r="E1215" s="33">
        <v>7.04</v>
      </c>
      <c r="F1215" s="32">
        <v>26.34</v>
      </c>
      <c r="G1215" s="23"/>
    </row>
    <row r="1216" spans="1:7" x14ac:dyDescent="0.3">
      <c r="A1216" s="22"/>
      <c r="B1216" s="31" t="s">
        <v>66</v>
      </c>
      <c r="C1216" s="24">
        <v>5.7000000000000002E-2</v>
      </c>
      <c r="D1216" s="32">
        <v>172.57</v>
      </c>
      <c r="E1216" s="33">
        <v>7.01</v>
      </c>
      <c r="F1216" s="32">
        <v>26.74</v>
      </c>
      <c r="G1216" s="23"/>
    </row>
    <row r="1217" spans="1:7" x14ac:dyDescent="0.3">
      <c r="A1217" s="22"/>
      <c r="B1217" s="31" t="s">
        <v>67</v>
      </c>
      <c r="C1217" s="24">
        <v>5.7000000000000002E-2</v>
      </c>
      <c r="D1217" s="32">
        <v>172.57</v>
      </c>
      <c r="E1217" s="32">
        <v>7.01</v>
      </c>
      <c r="F1217" s="33">
        <v>26.74</v>
      </c>
      <c r="G1217" s="23"/>
    </row>
    <row r="1218" spans="1:7" x14ac:dyDescent="0.3">
      <c r="A1218" s="22"/>
      <c r="B1218" s="31" t="s">
        <v>68</v>
      </c>
      <c r="C1218" s="24">
        <v>0</v>
      </c>
      <c r="D1218" s="32">
        <v>172.57</v>
      </c>
      <c r="E1218" s="32">
        <v>7.04</v>
      </c>
      <c r="F1218" s="33">
        <v>26.34</v>
      </c>
      <c r="G1218" s="23"/>
    </row>
    <row r="1219" spans="1:7" x14ac:dyDescent="0.3">
      <c r="A1219" s="22">
        <v>153</v>
      </c>
      <c r="B1219" s="31">
        <v>231</v>
      </c>
      <c r="C1219" s="24">
        <v>0</v>
      </c>
      <c r="D1219" s="32">
        <v>253.59</v>
      </c>
      <c r="E1219" s="32">
        <v>6.05</v>
      </c>
      <c r="F1219" s="32">
        <v>18.64</v>
      </c>
      <c r="G1219" s="23" t="s">
        <v>369</v>
      </c>
    </row>
    <row r="1220" spans="1:7" x14ac:dyDescent="0.3">
      <c r="A1220" s="22"/>
      <c r="B1220" s="31">
        <v>146</v>
      </c>
      <c r="C1220" s="24">
        <v>1.0999999999999999E-2</v>
      </c>
      <c r="D1220" s="32">
        <v>253.59</v>
      </c>
      <c r="E1220" s="32">
        <v>6.04</v>
      </c>
      <c r="F1220" s="32">
        <v>18.7</v>
      </c>
      <c r="G1220" s="23"/>
    </row>
    <row r="1221" spans="1:7" x14ac:dyDescent="0.3">
      <c r="A1221" s="22"/>
      <c r="B1221" s="31" t="s">
        <v>61</v>
      </c>
      <c r="C1221" s="24">
        <v>0</v>
      </c>
      <c r="D1221" s="33">
        <v>253.59</v>
      </c>
      <c r="E1221" s="32">
        <v>6.05</v>
      </c>
      <c r="F1221" s="32">
        <v>18.64</v>
      </c>
      <c r="G1221" s="23"/>
    </row>
    <row r="1222" spans="1:7" x14ac:dyDescent="0.3">
      <c r="A1222" s="22"/>
      <c r="B1222" s="31" t="s">
        <v>62</v>
      </c>
      <c r="C1222" s="24">
        <v>1.0999999999999999E-2</v>
      </c>
      <c r="D1222" s="33">
        <v>253.59</v>
      </c>
      <c r="E1222" s="32">
        <v>6.04</v>
      </c>
      <c r="F1222" s="32">
        <v>18.7</v>
      </c>
      <c r="G1222" s="23"/>
    </row>
    <row r="1223" spans="1:7" x14ac:dyDescent="0.3">
      <c r="A1223" s="22"/>
      <c r="B1223" s="31" t="s">
        <v>65</v>
      </c>
      <c r="C1223" s="24">
        <v>0</v>
      </c>
      <c r="D1223" s="32">
        <v>253.59</v>
      </c>
      <c r="E1223" s="33">
        <v>6.05</v>
      </c>
      <c r="F1223" s="32">
        <v>18.64</v>
      </c>
      <c r="G1223" s="23"/>
    </row>
    <row r="1224" spans="1:7" x14ac:dyDescent="0.3">
      <c r="A1224" s="22"/>
      <c r="B1224" s="31" t="s">
        <v>66</v>
      </c>
      <c r="C1224" s="24">
        <v>1.0999999999999999E-2</v>
      </c>
      <c r="D1224" s="32">
        <v>253.59</v>
      </c>
      <c r="E1224" s="33">
        <v>6.04</v>
      </c>
      <c r="F1224" s="32">
        <v>18.7</v>
      </c>
      <c r="G1224" s="23"/>
    </row>
    <row r="1225" spans="1:7" x14ac:dyDescent="0.3">
      <c r="A1225" s="22"/>
      <c r="B1225" s="31" t="s">
        <v>67</v>
      </c>
      <c r="C1225" s="24">
        <v>1.0999999999999999E-2</v>
      </c>
      <c r="D1225" s="32">
        <v>253.59</v>
      </c>
      <c r="E1225" s="32">
        <v>6.04</v>
      </c>
      <c r="F1225" s="33">
        <v>18.7</v>
      </c>
      <c r="G1225" s="23"/>
    </row>
    <row r="1226" spans="1:7" x14ac:dyDescent="0.3">
      <c r="A1226" s="22"/>
      <c r="B1226" s="31" t="s">
        <v>68</v>
      </c>
      <c r="C1226" s="24">
        <v>0</v>
      </c>
      <c r="D1226" s="32">
        <v>253.59</v>
      </c>
      <c r="E1226" s="32">
        <v>6.05</v>
      </c>
      <c r="F1226" s="33">
        <v>18.64</v>
      </c>
      <c r="G1226" s="23"/>
    </row>
    <row r="1227" spans="1:7" x14ac:dyDescent="0.3">
      <c r="A1227" s="22">
        <v>154</v>
      </c>
      <c r="B1227" s="31">
        <v>146</v>
      </c>
      <c r="C1227" s="24">
        <v>0</v>
      </c>
      <c r="D1227" s="32">
        <v>253.59</v>
      </c>
      <c r="E1227" s="32">
        <v>6.99</v>
      </c>
      <c r="F1227" s="32">
        <v>18.7</v>
      </c>
      <c r="G1227" s="23" t="s">
        <v>369</v>
      </c>
    </row>
    <row r="1228" spans="1:7" x14ac:dyDescent="0.3">
      <c r="A1228" s="22"/>
      <c r="B1228" s="31">
        <v>147</v>
      </c>
      <c r="C1228" s="24">
        <v>6.8000000000000005E-2</v>
      </c>
      <c r="D1228" s="32">
        <v>253.59</v>
      </c>
      <c r="E1228" s="32">
        <v>6.93</v>
      </c>
      <c r="F1228" s="32">
        <v>19.18</v>
      </c>
      <c r="G1228" s="23"/>
    </row>
    <row r="1229" spans="1:7" x14ac:dyDescent="0.3">
      <c r="A1229" s="22"/>
      <c r="B1229" s="31" t="s">
        <v>61</v>
      </c>
      <c r="C1229" s="24">
        <v>0</v>
      </c>
      <c r="D1229" s="33">
        <v>253.59</v>
      </c>
      <c r="E1229" s="32">
        <v>6.99</v>
      </c>
      <c r="F1229" s="32">
        <v>18.7</v>
      </c>
      <c r="G1229" s="23"/>
    </row>
    <row r="1230" spans="1:7" x14ac:dyDescent="0.3">
      <c r="A1230" s="22"/>
      <c r="B1230" s="31" t="s">
        <v>62</v>
      </c>
      <c r="C1230" s="24">
        <v>6.8000000000000005E-2</v>
      </c>
      <c r="D1230" s="33">
        <v>253.59</v>
      </c>
      <c r="E1230" s="32">
        <v>6.93</v>
      </c>
      <c r="F1230" s="32">
        <v>19.18</v>
      </c>
      <c r="G1230" s="23"/>
    </row>
    <row r="1231" spans="1:7" x14ac:dyDescent="0.3">
      <c r="A1231" s="22"/>
      <c r="B1231" s="31" t="s">
        <v>65</v>
      </c>
      <c r="C1231" s="24">
        <v>0</v>
      </c>
      <c r="D1231" s="32">
        <v>253.59</v>
      </c>
      <c r="E1231" s="33">
        <v>6.99</v>
      </c>
      <c r="F1231" s="32">
        <v>18.7</v>
      </c>
      <c r="G1231" s="23"/>
    </row>
    <row r="1232" spans="1:7" x14ac:dyDescent="0.3">
      <c r="A1232" s="22"/>
      <c r="B1232" s="31" t="s">
        <v>66</v>
      </c>
      <c r="C1232" s="24">
        <v>6.8000000000000005E-2</v>
      </c>
      <c r="D1232" s="32">
        <v>253.59</v>
      </c>
      <c r="E1232" s="33">
        <v>6.93</v>
      </c>
      <c r="F1232" s="32">
        <v>19.18</v>
      </c>
      <c r="G1232" s="23"/>
    </row>
    <row r="1233" spans="1:7" x14ac:dyDescent="0.3">
      <c r="A1233" s="22"/>
      <c r="B1233" s="31" t="s">
        <v>67</v>
      </c>
      <c r="C1233" s="24">
        <v>6.8000000000000005E-2</v>
      </c>
      <c r="D1233" s="32">
        <v>253.59</v>
      </c>
      <c r="E1233" s="32">
        <v>6.93</v>
      </c>
      <c r="F1233" s="33">
        <v>19.18</v>
      </c>
      <c r="G1233" s="23"/>
    </row>
    <row r="1234" spans="1:7" x14ac:dyDescent="0.3">
      <c r="A1234" s="22"/>
      <c r="B1234" s="31" t="s">
        <v>68</v>
      </c>
      <c r="C1234" s="24">
        <v>0</v>
      </c>
      <c r="D1234" s="32">
        <v>253.59</v>
      </c>
      <c r="E1234" s="32">
        <v>6.99</v>
      </c>
      <c r="F1234" s="33">
        <v>18.7</v>
      </c>
      <c r="G1234" s="23"/>
    </row>
    <row r="1235" spans="1:7" x14ac:dyDescent="0.3">
      <c r="A1235" s="22">
        <v>155</v>
      </c>
      <c r="B1235" s="31">
        <v>147</v>
      </c>
      <c r="C1235" s="24">
        <v>0</v>
      </c>
      <c r="D1235" s="32">
        <v>253.59</v>
      </c>
      <c r="E1235" s="32">
        <v>7.91</v>
      </c>
      <c r="F1235" s="32">
        <v>19.18</v>
      </c>
      <c r="G1235" s="23" t="s">
        <v>369</v>
      </c>
    </row>
    <row r="1236" spans="1:7" x14ac:dyDescent="0.3">
      <c r="A1236" s="22"/>
      <c r="B1236" s="31">
        <v>148</v>
      </c>
      <c r="C1236" s="24">
        <v>6.8000000000000005E-2</v>
      </c>
      <c r="D1236" s="32">
        <v>253.59</v>
      </c>
      <c r="E1236" s="32">
        <v>7.86</v>
      </c>
      <c r="F1236" s="32">
        <v>19.72</v>
      </c>
      <c r="G1236" s="23"/>
    </row>
    <row r="1237" spans="1:7" x14ac:dyDescent="0.3">
      <c r="A1237" s="22"/>
      <c r="B1237" s="31" t="s">
        <v>61</v>
      </c>
      <c r="C1237" s="24">
        <v>0</v>
      </c>
      <c r="D1237" s="33">
        <v>253.59</v>
      </c>
      <c r="E1237" s="32">
        <v>7.91</v>
      </c>
      <c r="F1237" s="32">
        <v>19.18</v>
      </c>
      <c r="G1237" s="23"/>
    </row>
    <row r="1238" spans="1:7" x14ac:dyDescent="0.3">
      <c r="A1238" s="22"/>
      <c r="B1238" s="31" t="s">
        <v>62</v>
      </c>
      <c r="C1238" s="24">
        <v>6.8000000000000005E-2</v>
      </c>
      <c r="D1238" s="33">
        <v>253.59</v>
      </c>
      <c r="E1238" s="32">
        <v>7.86</v>
      </c>
      <c r="F1238" s="32">
        <v>19.72</v>
      </c>
      <c r="G1238" s="23"/>
    </row>
    <row r="1239" spans="1:7" x14ac:dyDescent="0.3">
      <c r="A1239" s="22"/>
      <c r="B1239" s="31" t="s">
        <v>65</v>
      </c>
      <c r="C1239" s="24">
        <v>0</v>
      </c>
      <c r="D1239" s="32">
        <v>253.59</v>
      </c>
      <c r="E1239" s="33">
        <v>7.91</v>
      </c>
      <c r="F1239" s="32">
        <v>19.18</v>
      </c>
      <c r="G1239" s="23"/>
    </row>
    <row r="1240" spans="1:7" x14ac:dyDescent="0.3">
      <c r="A1240" s="22"/>
      <c r="B1240" s="31" t="s">
        <v>66</v>
      </c>
      <c r="C1240" s="24">
        <v>6.8000000000000005E-2</v>
      </c>
      <c r="D1240" s="32">
        <v>253.59</v>
      </c>
      <c r="E1240" s="33">
        <v>7.86</v>
      </c>
      <c r="F1240" s="32">
        <v>19.72</v>
      </c>
      <c r="G1240" s="23"/>
    </row>
    <row r="1241" spans="1:7" x14ac:dyDescent="0.3">
      <c r="A1241" s="22"/>
      <c r="B1241" s="31" t="s">
        <v>67</v>
      </c>
      <c r="C1241" s="24">
        <v>6.8000000000000005E-2</v>
      </c>
      <c r="D1241" s="32">
        <v>253.59</v>
      </c>
      <c r="E1241" s="32">
        <v>7.86</v>
      </c>
      <c r="F1241" s="33">
        <v>19.72</v>
      </c>
      <c r="G1241" s="23"/>
    </row>
    <row r="1242" spans="1:7" x14ac:dyDescent="0.3">
      <c r="A1242" s="22"/>
      <c r="B1242" s="31" t="s">
        <v>68</v>
      </c>
      <c r="C1242" s="24">
        <v>0</v>
      </c>
      <c r="D1242" s="32">
        <v>253.59</v>
      </c>
      <c r="E1242" s="32">
        <v>7.91</v>
      </c>
      <c r="F1242" s="33">
        <v>19.18</v>
      </c>
      <c r="G1242" s="23"/>
    </row>
    <row r="1243" spans="1:7" x14ac:dyDescent="0.3">
      <c r="A1243" s="22">
        <v>156</v>
      </c>
      <c r="B1243" s="31">
        <v>148</v>
      </c>
      <c r="C1243" s="24">
        <v>0</v>
      </c>
      <c r="D1243" s="32">
        <v>253.59</v>
      </c>
      <c r="E1243" s="32">
        <v>8.24</v>
      </c>
      <c r="F1243" s="32">
        <v>19.72</v>
      </c>
      <c r="G1243" s="23" t="s">
        <v>369</v>
      </c>
    </row>
    <row r="1244" spans="1:7" x14ac:dyDescent="0.3">
      <c r="A1244" s="22"/>
      <c r="B1244" s="31">
        <v>149</v>
      </c>
      <c r="C1244" s="24">
        <v>6.8000000000000005E-2</v>
      </c>
      <c r="D1244" s="32">
        <v>253.59</v>
      </c>
      <c r="E1244" s="32">
        <v>8.19</v>
      </c>
      <c r="F1244" s="32">
        <v>20.28</v>
      </c>
      <c r="G1244" s="23"/>
    </row>
    <row r="1245" spans="1:7" x14ac:dyDescent="0.3">
      <c r="A1245" s="22"/>
      <c r="B1245" s="31" t="s">
        <v>61</v>
      </c>
      <c r="C1245" s="24">
        <v>0</v>
      </c>
      <c r="D1245" s="33">
        <v>253.59</v>
      </c>
      <c r="E1245" s="32">
        <v>8.24</v>
      </c>
      <c r="F1245" s="32">
        <v>19.72</v>
      </c>
      <c r="G1245" s="23"/>
    </row>
    <row r="1246" spans="1:7" x14ac:dyDescent="0.3">
      <c r="A1246" s="22"/>
      <c r="B1246" s="31" t="s">
        <v>62</v>
      </c>
      <c r="C1246" s="24">
        <v>6.8000000000000005E-2</v>
      </c>
      <c r="D1246" s="33">
        <v>253.59</v>
      </c>
      <c r="E1246" s="32">
        <v>8.19</v>
      </c>
      <c r="F1246" s="32">
        <v>20.28</v>
      </c>
      <c r="G1246" s="23"/>
    </row>
    <row r="1247" spans="1:7" x14ac:dyDescent="0.3">
      <c r="A1247" s="22"/>
      <c r="B1247" s="31" t="s">
        <v>65</v>
      </c>
      <c r="C1247" s="24">
        <v>0</v>
      </c>
      <c r="D1247" s="32">
        <v>253.59</v>
      </c>
      <c r="E1247" s="33">
        <v>8.24</v>
      </c>
      <c r="F1247" s="32">
        <v>19.72</v>
      </c>
      <c r="G1247" s="23"/>
    </row>
    <row r="1248" spans="1:7" x14ac:dyDescent="0.3">
      <c r="A1248" s="22"/>
      <c r="B1248" s="31" t="s">
        <v>66</v>
      </c>
      <c r="C1248" s="24">
        <v>6.8000000000000005E-2</v>
      </c>
      <c r="D1248" s="32">
        <v>253.59</v>
      </c>
      <c r="E1248" s="33">
        <v>8.19</v>
      </c>
      <c r="F1248" s="32">
        <v>20.28</v>
      </c>
      <c r="G1248" s="23"/>
    </row>
    <row r="1249" spans="1:7" x14ac:dyDescent="0.3">
      <c r="A1249" s="22"/>
      <c r="B1249" s="31" t="s">
        <v>67</v>
      </c>
      <c r="C1249" s="24">
        <v>6.8000000000000005E-2</v>
      </c>
      <c r="D1249" s="32">
        <v>253.59</v>
      </c>
      <c r="E1249" s="32">
        <v>8.19</v>
      </c>
      <c r="F1249" s="33">
        <v>20.28</v>
      </c>
      <c r="G1249" s="23"/>
    </row>
    <row r="1250" spans="1:7" x14ac:dyDescent="0.3">
      <c r="A1250" s="22"/>
      <c r="B1250" s="31" t="s">
        <v>68</v>
      </c>
      <c r="C1250" s="24">
        <v>0</v>
      </c>
      <c r="D1250" s="32">
        <v>253.59</v>
      </c>
      <c r="E1250" s="32">
        <v>8.24</v>
      </c>
      <c r="F1250" s="33">
        <v>19.72</v>
      </c>
      <c r="G1250" s="23"/>
    </row>
    <row r="1251" spans="1:7" x14ac:dyDescent="0.3">
      <c r="A1251" s="22">
        <v>157</v>
      </c>
      <c r="B1251" s="31">
        <v>149</v>
      </c>
      <c r="C1251" s="24">
        <v>0</v>
      </c>
      <c r="D1251" s="32">
        <v>253.59</v>
      </c>
      <c r="E1251" s="32">
        <v>8.2200000000000006</v>
      </c>
      <c r="F1251" s="32">
        <v>20.28</v>
      </c>
      <c r="G1251" s="23" t="s">
        <v>369</v>
      </c>
    </row>
    <row r="1252" spans="1:7" x14ac:dyDescent="0.3">
      <c r="A1252" s="22"/>
      <c r="B1252" s="31">
        <v>150</v>
      </c>
      <c r="C1252" s="24">
        <v>6.8000000000000005E-2</v>
      </c>
      <c r="D1252" s="32">
        <v>253.58</v>
      </c>
      <c r="E1252" s="32">
        <v>8.17</v>
      </c>
      <c r="F1252" s="32">
        <v>20.83</v>
      </c>
      <c r="G1252" s="23"/>
    </row>
    <row r="1253" spans="1:7" x14ac:dyDescent="0.3">
      <c r="A1253" s="22"/>
      <c r="B1253" s="31" t="s">
        <v>61</v>
      </c>
      <c r="C1253" s="24">
        <v>0</v>
      </c>
      <c r="D1253" s="33">
        <v>253.59</v>
      </c>
      <c r="E1253" s="32">
        <v>8.2200000000000006</v>
      </c>
      <c r="F1253" s="32">
        <v>20.28</v>
      </c>
      <c r="G1253" s="23"/>
    </row>
    <row r="1254" spans="1:7" x14ac:dyDescent="0.3">
      <c r="A1254" s="22"/>
      <c r="B1254" s="31" t="s">
        <v>62</v>
      </c>
      <c r="C1254" s="24">
        <v>6.8000000000000005E-2</v>
      </c>
      <c r="D1254" s="33">
        <v>253.58</v>
      </c>
      <c r="E1254" s="32">
        <v>8.17</v>
      </c>
      <c r="F1254" s="32">
        <v>20.83</v>
      </c>
      <c r="G1254" s="23"/>
    </row>
    <row r="1255" spans="1:7" x14ac:dyDescent="0.3">
      <c r="A1255" s="22"/>
      <c r="B1255" s="31" t="s">
        <v>65</v>
      </c>
      <c r="C1255" s="24">
        <v>0</v>
      </c>
      <c r="D1255" s="32">
        <v>253.59</v>
      </c>
      <c r="E1255" s="33">
        <v>8.2200000000000006</v>
      </c>
      <c r="F1255" s="32">
        <v>20.28</v>
      </c>
      <c r="G1255" s="23"/>
    </row>
    <row r="1256" spans="1:7" x14ac:dyDescent="0.3">
      <c r="A1256" s="22"/>
      <c r="B1256" s="31" t="s">
        <v>66</v>
      </c>
      <c r="C1256" s="24">
        <v>6.8000000000000005E-2</v>
      </c>
      <c r="D1256" s="32">
        <v>253.58</v>
      </c>
      <c r="E1256" s="33">
        <v>8.17</v>
      </c>
      <c r="F1256" s="32">
        <v>20.83</v>
      </c>
      <c r="G1256" s="23"/>
    </row>
    <row r="1257" spans="1:7" x14ac:dyDescent="0.3">
      <c r="A1257" s="22"/>
      <c r="B1257" s="31" t="s">
        <v>67</v>
      </c>
      <c r="C1257" s="24">
        <v>6.8000000000000005E-2</v>
      </c>
      <c r="D1257" s="32">
        <v>253.58</v>
      </c>
      <c r="E1257" s="32">
        <v>8.17</v>
      </c>
      <c r="F1257" s="33">
        <v>20.83</v>
      </c>
      <c r="G1257" s="23"/>
    </row>
    <row r="1258" spans="1:7" x14ac:dyDescent="0.3">
      <c r="A1258" s="22"/>
      <c r="B1258" s="31" t="s">
        <v>68</v>
      </c>
      <c r="C1258" s="24">
        <v>0</v>
      </c>
      <c r="D1258" s="32">
        <v>253.59</v>
      </c>
      <c r="E1258" s="32">
        <v>8.2200000000000006</v>
      </c>
      <c r="F1258" s="33">
        <v>20.28</v>
      </c>
      <c r="G1258" s="23"/>
    </row>
    <row r="1259" spans="1:7" x14ac:dyDescent="0.3">
      <c r="A1259" s="22">
        <v>158</v>
      </c>
      <c r="B1259" s="31">
        <v>150</v>
      </c>
      <c r="C1259" s="24">
        <v>0</v>
      </c>
      <c r="D1259" s="32">
        <v>253.58</v>
      </c>
      <c r="E1259" s="32">
        <v>8</v>
      </c>
      <c r="F1259" s="32">
        <v>20.83</v>
      </c>
      <c r="G1259" s="23" t="s">
        <v>369</v>
      </c>
    </row>
    <row r="1260" spans="1:7" x14ac:dyDescent="0.3">
      <c r="A1260" s="22"/>
      <c r="B1260" s="31">
        <v>151</v>
      </c>
      <c r="C1260" s="24">
        <v>6.8000000000000005E-2</v>
      </c>
      <c r="D1260" s="32">
        <v>253.58</v>
      </c>
      <c r="E1260" s="32">
        <v>7.95</v>
      </c>
      <c r="F1260" s="32">
        <v>21.38</v>
      </c>
      <c r="G1260" s="23"/>
    </row>
    <row r="1261" spans="1:7" x14ac:dyDescent="0.3">
      <c r="A1261" s="22"/>
      <c r="B1261" s="31" t="s">
        <v>61</v>
      </c>
      <c r="C1261" s="24">
        <v>0</v>
      </c>
      <c r="D1261" s="33">
        <v>253.58</v>
      </c>
      <c r="E1261" s="32">
        <v>8</v>
      </c>
      <c r="F1261" s="32">
        <v>20.83</v>
      </c>
      <c r="G1261" s="23"/>
    </row>
    <row r="1262" spans="1:7" x14ac:dyDescent="0.3">
      <c r="A1262" s="22"/>
      <c r="B1262" s="31" t="s">
        <v>62</v>
      </c>
      <c r="C1262" s="24">
        <v>6.8000000000000005E-2</v>
      </c>
      <c r="D1262" s="33">
        <v>253.58</v>
      </c>
      <c r="E1262" s="32">
        <v>7.95</v>
      </c>
      <c r="F1262" s="32">
        <v>21.38</v>
      </c>
      <c r="G1262" s="23"/>
    </row>
    <row r="1263" spans="1:7" x14ac:dyDescent="0.3">
      <c r="A1263" s="22"/>
      <c r="B1263" s="31" t="s">
        <v>65</v>
      </c>
      <c r="C1263" s="24">
        <v>0</v>
      </c>
      <c r="D1263" s="32">
        <v>253.58</v>
      </c>
      <c r="E1263" s="33">
        <v>8</v>
      </c>
      <c r="F1263" s="32">
        <v>20.83</v>
      </c>
      <c r="G1263" s="23"/>
    </row>
    <row r="1264" spans="1:7" x14ac:dyDescent="0.3">
      <c r="A1264" s="22"/>
      <c r="B1264" s="31" t="s">
        <v>66</v>
      </c>
      <c r="C1264" s="24">
        <v>6.8000000000000005E-2</v>
      </c>
      <c r="D1264" s="32">
        <v>253.58</v>
      </c>
      <c r="E1264" s="33">
        <v>7.95</v>
      </c>
      <c r="F1264" s="32">
        <v>21.38</v>
      </c>
      <c r="G1264" s="23"/>
    </row>
    <row r="1265" spans="1:7" x14ac:dyDescent="0.3">
      <c r="A1265" s="22"/>
      <c r="B1265" s="31" t="s">
        <v>67</v>
      </c>
      <c r="C1265" s="24">
        <v>6.8000000000000005E-2</v>
      </c>
      <c r="D1265" s="32">
        <v>253.58</v>
      </c>
      <c r="E1265" s="32">
        <v>7.95</v>
      </c>
      <c r="F1265" s="33">
        <v>21.38</v>
      </c>
      <c r="G1265" s="23"/>
    </row>
    <row r="1266" spans="1:7" x14ac:dyDescent="0.3">
      <c r="A1266" s="22"/>
      <c r="B1266" s="31" t="s">
        <v>68</v>
      </c>
      <c r="C1266" s="24">
        <v>0</v>
      </c>
      <c r="D1266" s="32">
        <v>253.58</v>
      </c>
      <c r="E1266" s="32">
        <v>8</v>
      </c>
      <c r="F1266" s="33">
        <v>20.83</v>
      </c>
      <c r="G1266" s="23"/>
    </row>
    <row r="1267" spans="1:7" x14ac:dyDescent="0.3">
      <c r="A1267" s="22">
        <v>159</v>
      </c>
      <c r="B1267" s="31">
        <v>151</v>
      </c>
      <c r="C1267" s="24">
        <v>0</v>
      </c>
      <c r="D1267" s="32">
        <v>253.58</v>
      </c>
      <c r="E1267" s="32">
        <v>7.66</v>
      </c>
      <c r="F1267" s="32">
        <v>21.38</v>
      </c>
      <c r="G1267" s="23" t="s">
        <v>369</v>
      </c>
    </row>
    <row r="1268" spans="1:7" x14ac:dyDescent="0.3">
      <c r="A1268" s="22"/>
      <c r="B1268" s="31">
        <v>152</v>
      </c>
      <c r="C1268" s="24">
        <v>6.8000000000000005E-2</v>
      </c>
      <c r="D1268" s="32">
        <v>253.58</v>
      </c>
      <c r="E1268" s="32">
        <v>7.62</v>
      </c>
      <c r="F1268" s="32">
        <v>21.9</v>
      </c>
      <c r="G1268" s="23"/>
    </row>
    <row r="1269" spans="1:7" x14ac:dyDescent="0.3">
      <c r="A1269" s="22"/>
      <c r="B1269" s="31" t="s">
        <v>61</v>
      </c>
      <c r="C1269" s="24">
        <v>0</v>
      </c>
      <c r="D1269" s="33">
        <v>253.58</v>
      </c>
      <c r="E1269" s="32">
        <v>7.66</v>
      </c>
      <c r="F1269" s="32">
        <v>21.38</v>
      </c>
      <c r="G1269" s="23"/>
    </row>
    <row r="1270" spans="1:7" x14ac:dyDescent="0.3">
      <c r="A1270" s="22"/>
      <c r="B1270" s="31" t="s">
        <v>62</v>
      </c>
      <c r="C1270" s="24">
        <v>6.8000000000000005E-2</v>
      </c>
      <c r="D1270" s="33">
        <v>253.58</v>
      </c>
      <c r="E1270" s="32">
        <v>7.62</v>
      </c>
      <c r="F1270" s="32">
        <v>21.9</v>
      </c>
      <c r="G1270" s="23"/>
    </row>
    <row r="1271" spans="1:7" x14ac:dyDescent="0.3">
      <c r="A1271" s="22"/>
      <c r="B1271" s="31" t="s">
        <v>65</v>
      </c>
      <c r="C1271" s="24">
        <v>0</v>
      </c>
      <c r="D1271" s="32">
        <v>253.58</v>
      </c>
      <c r="E1271" s="33">
        <v>7.66</v>
      </c>
      <c r="F1271" s="32">
        <v>21.38</v>
      </c>
      <c r="G1271" s="23"/>
    </row>
    <row r="1272" spans="1:7" x14ac:dyDescent="0.3">
      <c r="A1272" s="22"/>
      <c r="B1272" s="31" t="s">
        <v>66</v>
      </c>
      <c r="C1272" s="24">
        <v>6.8000000000000005E-2</v>
      </c>
      <c r="D1272" s="32">
        <v>253.58</v>
      </c>
      <c r="E1272" s="33">
        <v>7.62</v>
      </c>
      <c r="F1272" s="32">
        <v>21.9</v>
      </c>
      <c r="G1272" s="23"/>
    </row>
    <row r="1273" spans="1:7" x14ac:dyDescent="0.3">
      <c r="A1273" s="22"/>
      <c r="B1273" s="31" t="s">
        <v>67</v>
      </c>
      <c r="C1273" s="24">
        <v>6.8000000000000005E-2</v>
      </c>
      <c r="D1273" s="32">
        <v>253.58</v>
      </c>
      <c r="E1273" s="32">
        <v>7.62</v>
      </c>
      <c r="F1273" s="33">
        <v>21.9</v>
      </c>
      <c r="G1273" s="23"/>
    </row>
    <row r="1274" spans="1:7" x14ac:dyDescent="0.3">
      <c r="A1274" s="22"/>
      <c r="B1274" s="31" t="s">
        <v>68</v>
      </c>
      <c r="C1274" s="24">
        <v>0</v>
      </c>
      <c r="D1274" s="32">
        <v>253.58</v>
      </c>
      <c r="E1274" s="32">
        <v>7.66</v>
      </c>
      <c r="F1274" s="33">
        <v>21.38</v>
      </c>
      <c r="G1274" s="23"/>
    </row>
    <row r="1275" spans="1:7" x14ac:dyDescent="0.3">
      <c r="A1275" s="22">
        <v>160</v>
      </c>
      <c r="B1275" s="31">
        <v>152</v>
      </c>
      <c r="C1275" s="24">
        <v>0</v>
      </c>
      <c r="D1275" s="32">
        <v>253.58</v>
      </c>
      <c r="E1275" s="32">
        <v>7.25</v>
      </c>
      <c r="F1275" s="32">
        <v>21.9</v>
      </c>
      <c r="G1275" s="23" t="s">
        <v>369</v>
      </c>
    </row>
    <row r="1276" spans="1:7" x14ac:dyDescent="0.3">
      <c r="A1276" s="22"/>
      <c r="B1276" s="31">
        <v>153</v>
      </c>
      <c r="C1276" s="24">
        <v>6.8000000000000005E-2</v>
      </c>
      <c r="D1276" s="32">
        <v>253.58</v>
      </c>
      <c r="E1276" s="32">
        <v>7.21</v>
      </c>
      <c r="F1276" s="32">
        <v>22.39</v>
      </c>
      <c r="G1276" s="23"/>
    </row>
    <row r="1277" spans="1:7" x14ac:dyDescent="0.3">
      <c r="A1277" s="22"/>
      <c r="B1277" s="31" t="s">
        <v>61</v>
      </c>
      <c r="C1277" s="24">
        <v>0</v>
      </c>
      <c r="D1277" s="33">
        <v>253.58</v>
      </c>
      <c r="E1277" s="32">
        <v>7.25</v>
      </c>
      <c r="F1277" s="32">
        <v>21.9</v>
      </c>
      <c r="G1277" s="23"/>
    </row>
    <row r="1278" spans="1:7" x14ac:dyDescent="0.3">
      <c r="A1278" s="22"/>
      <c r="B1278" s="31" t="s">
        <v>62</v>
      </c>
      <c r="C1278" s="24">
        <v>6.8000000000000005E-2</v>
      </c>
      <c r="D1278" s="33">
        <v>253.58</v>
      </c>
      <c r="E1278" s="32">
        <v>7.21</v>
      </c>
      <c r="F1278" s="32">
        <v>22.39</v>
      </c>
      <c r="G1278" s="23"/>
    </row>
    <row r="1279" spans="1:7" x14ac:dyDescent="0.3">
      <c r="A1279" s="22"/>
      <c r="B1279" s="31" t="s">
        <v>65</v>
      </c>
      <c r="C1279" s="24">
        <v>0</v>
      </c>
      <c r="D1279" s="32">
        <v>253.58</v>
      </c>
      <c r="E1279" s="33">
        <v>7.25</v>
      </c>
      <c r="F1279" s="32">
        <v>21.9</v>
      </c>
      <c r="G1279" s="23"/>
    </row>
    <row r="1280" spans="1:7" x14ac:dyDescent="0.3">
      <c r="A1280" s="22"/>
      <c r="B1280" s="31" t="s">
        <v>66</v>
      </c>
      <c r="C1280" s="24">
        <v>6.8000000000000005E-2</v>
      </c>
      <c r="D1280" s="32">
        <v>253.58</v>
      </c>
      <c r="E1280" s="33">
        <v>7.21</v>
      </c>
      <c r="F1280" s="32">
        <v>22.39</v>
      </c>
      <c r="G1280" s="23"/>
    </row>
    <row r="1281" spans="1:7" x14ac:dyDescent="0.3">
      <c r="A1281" s="22"/>
      <c r="B1281" s="31" t="s">
        <v>67</v>
      </c>
      <c r="C1281" s="24">
        <v>6.8000000000000005E-2</v>
      </c>
      <c r="D1281" s="32">
        <v>253.58</v>
      </c>
      <c r="E1281" s="32">
        <v>7.21</v>
      </c>
      <c r="F1281" s="33">
        <v>22.39</v>
      </c>
      <c r="G1281" s="23"/>
    </row>
    <row r="1282" spans="1:7" x14ac:dyDescent="0.3">
      <c r="A1282" s="22"/>
      <c r="B1282" s="31" t="s">
        <v>68</v>
      </c>
      <c r="C1282" s="24">
        <v>0</v>
      </c>
      <c r="D1282" s="32">
        <v>253.58</v>
      </c>
      <c r="E1282" s="32">
        <v>7.25</v>
      </c>
      <c r="F1282" s="33">
        <v>21.9</v>
      </c>
      <c r="G1282" s="23"/>
    </row>
    <row r="1283" spans="1:7" x14ac:dyDescent="0.3">
      <c r="A1283" s="22">
        <v>161</v>
      </c>
      <c r="B1283" s="31">
        <v>153</v>
      </c>
      <c r="C1283" s="24">
        <v>0</v>
      </c>
      <c r="D1283" s="32">
        <v>253.58</v>
      </c>
      <c r="E1283" s="32">
        <v>6.8</v>
      </c>
      <c r="F1283" s="32">
        <v>22.39</v>
      </c>
      <c r="G1283" s="23" t="s">
        <v>369</v>
      </c>
    </row>
    <row r="1284" spans="1:7" x14ac:dyDescent="0.3">
      <c r="A1284" s="22"/>
      <c r="B1284" s="31">
        <v>154</v>
      </c>
      <c r="C1284" s="24">
        <v>6.8000000000000005E-2</v>
      </c>
      <c r="D1284" s="32">
        <v>253.57</v>
      </c>
      <c r="E1284" s="32">
        <v>6.76</v>
      </c>
      <c r="F1284" s="32">
        <v>22.85</v>
      </c>
      <c r="G1284" s="23"/>
    </row>
    <row r="1285" spans="1:7" x14ac:dyDescent="0.3">
      <c r="A1285" s="22"/>
      <c r="B1285" s="31" t="s">
        <v>61</v>
      </c>
      <c r="C1285" s="24">
        <v>0</v>
      </c>
      <c r="D1285" s="33">
        <v>253.58</v>
      </c>
      <c r="E1285" s="32">
        <v>6.8</v>
      </c>
      <c r="F1285" s="32">
        <v>22.39</v>
      </c>
      <c r="G1285" s="23"/>
    </row>
    <row r="1286" spans="1:7" x14ac:dyDescent="0.3">
      <c r="A1286" s="22"/>
      <c r="B1286" s="31" t="s">
        <v>62</v>
      </c>
      <c r="C1286" s="24">
        <v>6.8000000000000005E-2</v>
      </c>
      <c r="D1286" s="33">
        <v>253.57</v>
      </c>
      <c r="E1286" s="32">
        <v>6.76</v>
      </c>
      <c r="F1286" s="32">
        <v>22.85</v>
      </c>
      <c r="G1286" s="23"/>
    </row>
    <row r="1287" spans="1:7" x14ac:dyDescent="0.3">
      <c r="A1287" s="22"/>
      <c r="B1287" s="31" t="s">
        <v>65</v>
      </c>
      <c r="C1287" s="24">
        <v>0</v>
      </c>
      <c r="D1287" s="32">
        <v>253.58</v>
      </c>
      <c r="E1287" s="33">
        <v>6.8</v>
      </c>
      <c r="F1287" s="32">
        <v>22.39</v>
      </c>
      <c r="G1287" s="23"/>
    </row>
    <row r="1288" spans="1:7" x14ac:dyDescent="0.3">
      <c r="A1288" s="22"/>
      <c r="B1288" s="31" t="s">
        <v>66</v>
      </c>
      <c r="C1288" s="24">
        <v>6.8000000000000005E-2</v>
      </c>
      <c r="D1288" s="32">
        <v>253.57</v>
      </c>
      <c r="E1288" s="33">
        <v>6.76</v>
      </c>
      <c r="F1288" s="32">
        <v>22.85</v>
      </c>
      <c r="G1288" s="23"/>
    </row>
    <row r="1289" spans="1:7" x14ac:dyDescent="0.3">
      <c r="A1289" s="22"/>
      <c r="B1289" s="31" t="s">
        <v>67</v>
      </c>
      <c r="C1289" s="24">
        <v>6.8000000000000005E-2</v>
      </c>
      <c r="D1289" s="32">
        <v>253.57</v>
      </c>
      <c r="E1289" s="32">
        <v>6.76</v>
      </c>
      <c r="F1289" s="33">
        <v>22.85</v>
      </c>
      <c r="G1289" s="23"/>
    </row>
    <row r="1290" spans="1:7" x14ac:dyDescent="0.3">
      <c r="A1290" s="22"/>
      <c r="B1290" s="31" t="s">
        <v>68</v>
      </c>
      <c r="C1290" s="24">
        <v>0</v>
      </c>
      <c r="D1290" s="32">
        <v>253.58</v>
      </c>
      <c r="E1290" s="32">
        <v>6.8</v>
      </c>
      <c r="F1290" s="33">
        <v>22.39</v>
      </c>
      <c r="G1290" s="23"/>
    </row>
    <row r="1291" spans="1:7" x14ac:dyDescent="0.3">
      <c r="A1291" s="22">
        <v>162</v>
      </c>
      <c r="B1291" s="31">
        <v>154</v>
      </c>
      <c r="C1291" s="24">
        <v>0</v>
      </c>
      <c r="D1291" s="32">
        <v>253.57</v>
      </c>
      <c r="E1291" s="32">
        <v>6.32</v>
      </c>
      <c r="F1291" s="32">
        <v>22.85</v>
      </c>
      <c r="G1291" s="23" t="s">
        <v>369</v>
      </c>
    </row>
    <row r="1292" spans="1:7" x14ac:dyDescent="0.3">
      <c r="A1292" s="22"/>
      <c r="B1292" s="31">
        <v>155</v>
      </c>
      <c r="C1292" s="24">
        <v>6.8000000000000005E-2</v>
      </c>
      <c r="D1292" s="32">
        <v>253.57</v>
      </c>
      <c r="E1292" s="32">
        <v>6.29</v>
      </c>
      <c r="F1292" s="32">
        <v>23.28</v>
      </c>
      <c r="G1292" s="23"/>
    </row>
    <row r="1293" spans="1:7" x14ac:dyDescent="0.3">
      <c r="A1293" s="22"/>
      <c r="B1293" s="31" t="s">
        <v>61</v>
      </c>
      <c r="C1293" s="24">
        <v>0</v>
      </c>
      <c r="D1293" s="33">
        <v>253.57</v>
      </c>
      <c r="E1293" s="32">
        <v>6.32</v>
      </c>
      <c r="F1293" s="32">
        <v>22.85</v>
      </c>
      <c r="G1293" s="23"/>
    </row>
    <row r="1294" spans="1:7" x14ac:dyDescent="0.3">
      <c r="A1294" s="22"/>
      <c r="B1294" s="31" t="s">
        <v>62</v>
      </c>
      <c r="C1294" s="24">
        <v>6.8000000000000005E-2</v>
      </c>
      <c r="D1294" s="33">
        <v>253.57</v>
      </c>
      <c r="E1294" s="32">
        <v>6.29</v>
      </c>
      <c r="F1294" s="32">
        <v>23.28</v>
      </c>
      <c r="G1294" s="23"/>
    </row>
    <row r="1295" spans="1:7" x14ac:dyDescent="0.3">
      <c r="A1295" s="22"/>
      <c r="B1295" s="31" t="s">
        <v>65</v>
      </c>
      <c r="C1295" s="24">
        <v>0</v>
      </c>
      <c r="D1295" s="32">
        <v>253.57</v>
      </c>
      <c r="E1295" s="33">
        <v>6.32</v>
      </c>
      <c r="F1295" s="32">
        <v>22.85</v>
      </c>
      <c r="G1295" s="23"/>
    </row>
    <row r="1296" spans="1:7" x14ac:dyDescent="0.3">
      <c r="A1296" s="22"/>
      <c r="B1296" s="31" t="s">
        <v>66</v>
      </c>
      <c r="C1296" s="24">
        <v>6.8000000000000005E-2</v>
      </c>
      <c r="D1296" s="32">
        <v>253.57</v>
      </c>
      <c r="E1296" s="33">
        <v>6.29</v>
      </c>
      <c r="F1296" s="32">
        <v>23.28</v>
      </c>
      <c r="G1296" s="23"/>
    </row>
    <row r="1297" spans="1:7" x14ac:dyDescent="0.3">
      <c r="A1297" s="22"/>
      <c r="B1297" s="31" t="s">
        <v>67</v>
      </c>
      <c r="C1297" s="24">
        <v>6.8000000000000005E-2</v>
      </c>
      <c r="D1297" s="32">
        <v>253.57</v>
      </c>
      <c r="E1297" s="32">
        <v>6.29</v>
      </c>
      <c r="F1297" s="33">
        <v>23.28</v>
      </c>
      <c r="G1297" s="23"/>
    </row>
    <row r="1298" spans="1:7" x14ac:dyDescent="0.3">
      <c r="A1298" s="22"/>
      <c r="B1298" s="31" t="s">
        <v>68</v>
      </c>
      <c r="C1298" s="24">
        <v>0</v>
      </c>
      <c r="D1298" s="32">
        <v>253.57</v>
      </c>
      <c r="E1298" s="32">
        <v>6.32</v>
      </c>
      <c r="F1298" s="33">
        <v>22.85</v>
      </c>
      <c r="G1298" s="23"/>
    </row>
    <row r="1299" spans="1:7" x14ac:dyDescent="0.3">
      <c r="A1299" s="22">
        <v>163</v>
      </c>
      <c r="B1299" s="31">
        <v>155</v>
      </c>
      <c r="C1299" s="24">
        <v>0</v>
      </c>
      <c r="D1299" s="32">
        <v>253.57</v>
      </c>
      <c r="E1299" s="32">
        <v>5.83</v>
      </c>
      <c r="F1299" s="32">
        <v>23.28</v>
      </c>
      <c r="G1299" s="23" t="s">
        <v>369</v>
      </c>
    </row>
    <row r="1300" spans="1:7" x14ac:dyDescent="0.3">
      <c r="A1300" s="22"/>
      <c r="B1300" s="31">
        <v>156</v>
      </c>
      <c r="C1300" s="24">
        <v>6.8000000000000005E-2</v>
      </c>
      <c r="D1300" s="32">
        <v>253.57</v>
      </c>
      <c r="E1300" s="32">
        <v>5.8</v>
      </c>
      <c r="F1300" s="32">
        <v>23.68</v>
      </c>
      <c r="G1300" s="23"/>
    </row>
    <row r="1301" spans="1:7" x14ac:dyDescent="0.3">
      <c r="A1301" s="22"/>
      <c r="B1301" s="31" t="s">
        <v>61</v>
      </c>
      <c r="C1301" s="24">
        <v>0</v>
      </c>
      <c r="D1301" s="33">
        <v>253.57</v>
      </c>
      <c r="E1301" s="32">
        <v>5.83</v>
      </c>
      <c r="F1301" s="32">
        <v>23.28</v>
      </c>
      <c r="G1301" s="23"/>
    </row>
    <row r="1302" spans="1:7" x14ac:dyDescent="0.3">
      <c r="A1302" s="22"/>
      <c r="B1302" s="31" t="s">
        <v>62</v>
      </c>
      <c r="C1302" s="24">
        <v>6.8000000000000005E-2</v>
      </c>
      <c r="D1302" s="33">
        <v>253.57</v>
      </c>
      <c r="E1302" s="32">
        <v>5.8</v>
      </c>
      <c r="F1302" s="32">
        <v>23.68</v>
      </c>
      <c r="G1302" s="23"/>
    </row>
    <row r="1303" spans="1:7" x14ac:dyDescent="0.3">
      <c r="A1303" s="22"/>
      <c r="B1303" s="31" t="s">
        <v>65</v>
      </c>
      <c r="C1303" s="24">
        <v>0</v>
      </c>
      <c r="D1303" s="32">
        <v>253.57</v>
      </c>
      <c r="E1303" s="33">
        <v>5.83</v>
      </c>
      <c r="F1303" s="32">
        <v>23.28</v>
      </c>
      <c r="G1303" s="23"/>
    </row>
    <row r="1304" spans="1:7" x14ac:dyDescent="0.3">
      <c r="A1304" s="22"/>
      <c r="B1304" s="31" t="s">
        <v>66</v>
      </c>
      <c r="C1304" s="24">
        <v>6.8000000000000005E-2</v>
      </c>
      <c r="D1304" s="32">
        <v>253.57</v>
      </c>
      <c r="E1304" s="33">
        <v>5.8</v>
      </c>
      <c r="F1304" s="32">
        <v>23.68</v>
      </c>
      <c r="G1304" s="23"/>
    </row>
    <row r="1305" spans="1:7" x14ac:dyDescent="0.3">
      <c r="A1305" s="22"/>
      <c r="B1305" s="31" t="s">
        <v>67</v>
      </c>
      <c r="C1305" s="24">
        <v>6.8000000000000005E-2</v>
      </c>
      <c r="D1305" s="32">
        <v>253.57</v>
      </c>
      <c r="E1305" s="32">
        <v>5.8</v>
      </c>
      <c r="F1305" s="33">
        <v>23.68</v>
      </c>
      <c r="G1305" s="23"/>
    </row>
    <row r="1306" spans="1:7" x14ac:dyDescent="0.3">
      <c r="A1306" s="22"/>
      <c r="B1306" s="31" t="s">
        <v>68</v>
      </c>
      <c r="C1306" s="24">
        <v>0</v>
      </c>
      <c r="D1306" s="32">
        <v>253.57</v>
      </c>
      <c r="E1306" s="32">
        <v>5.83</v>
      </c>
      <c r="F1306" s="33">
        <v>23.28</v>
      </c>
      <c r="G1306" s="23"/>
    </row>
    <row r="1307" spans="1:7" x14ac:dyDescent="0.3">
      <c r="A1307" s="22">
        <v>164</v>
      </c>
      <c r="B1307" s="31">
        <v>156</v>
      </c>
      <c r="C1307" s="24">
        <v>0</v>
      </c>
      <c r="D1307" s="32">
        <v>253.57</v>
      </c>
      <c r="E1307" s="32">
        <v>5.33</v>
      </c>
      <c r="F1307" s="32">
        <v>23.68</v>
      </c>
      <c r="G1307" s="23" t="s">
        <v>369</v>
      </c>
    </row>
    <row r="1308" spans="1:7" x14ac:dyDescent="0.3">
      <c r="A1308" s="22"/>
      <c r="B1308" s="31">
        <v>157</v>
      </c>
      <c r="C1308" s="24">
        <v>6.8000000000000005E-2</v>
      </c>
      <c r="D1308" s="32">
        <v>253.57</v>
      </c>
      <c r="E1308" s="32">
        <v>5.3</v>
      </c>
      <c r="F1308" s="32">
        <v>24.04</v>
      </c>
      <c r="G1308" s="23"/>
    </row>
    <row r="1309" spans="1:7" x14ac:dyDescent="0.3">
      <c r="A1309" s="22"/>
      <c r="B1309" s="31" t="s">
        <v>61</v>
      </c>
      <c r="C1309" s="24">
        <v>0</v>
      </c>
      <c r="D1309" s="33">
        <v>253.57</v>
      </c>
      <c r="E1309" s="32">
        <v>5.33</v>
      </c>
      <c r="F1309" s="32">
        <v>23.68</v>
      </c>
      <c r="G1309" s="23"/>
    </row>
    <row r="1310" spans="1:7" x14ac:dyDescent="0.3">
      <c r="A1310" s="22"/>
      <c r="B1310" s="31" t="s">
        <v>62</v>
      </c>
      <c r="C1310" s="24">
        <v>6.8000000000000005E-2</v>
      </c>
      <c r="D1310" s="33">
        <v>253.57</v>
      </c>
      <c r="E1310" s="32">
        <v>5.3</v>
      </c>
      <c r="F1310" s="32">
        <v>24.04</v>
      </c>
      <c r="G1310" s="23"/>
    </row>
    <row r="1311" spans="1:7" x14ac:dyDescent="0.3">
      <c r="A1311" s="22"/>
      <c r="B1311" s="31" t="s">
        <v>65</v>
      </c>
      <c r="C1311" s="24">
        <v>0</v>
      </c>
      <c r="D1311" s="32">
        <v>253.57</v>
      </c>
      <c r="E1311" s="33">
        <v>5.33</v>
      </c>
      <c r="F1311" s="32">
        <v>23.68</v>
      </c>
      <c r="G1311" s="23"/>
    </row>
    <row r="1312" spans="1:7" x14ac:dyDescent="0.3">
      <c r="A1312" s="22"/>
      <c r="B1312" s="31" t="s">
        <v>66</v>
      </c>
      <c r="C1312" s="24">
        <v>6.8000000000000005E-2</v>
      </c>
      <c r="D1312" s="32">
        <v>253.57</v>
      </c>
      <c r="E1312" s="33">
        <v>5.3</v>
      </c>
      <c r="F1312" s="32">
        <v>24.04</v>
      </c>
      <c r="G1312" s="23"/>
    </row>
    <row r="1313" spans="1:7" x14ac:dyDescent="0.3">
      <c r="A1313" s="22"/>
      <c r="B1313" s="31" t="s">
        <v>67</v>
      </c>
      <c r="C1313" s="24">
        <v>6.8000000000000005E-2</v>
      </c>
      <c r="D1313" s="32">
        <v>253.57</v>
      </c>
      <c r="E1313" s="32">
        <v>5.3</v>
      </c>
      <c r="F1313" s="33">
        <v>24.04</v>
      </c>
      <c r="G1313" s="23"/>
    </row>
    <row r="1314" spans="1:7" x14ac:dyDescent="0.3">
      <c r="A1314" s="22"/>
      <c r="B1314" s="31" t="s">
        <v>68</v>
      </c>
      <c r="C1314" s="24">
        <v>0</v>
      </c>
      <c r="D1314" s="32">
        <v>253.57</v>
      </c>
      <c r="E1314" s="32">
        <v>5.33</v>
      </c>
      <c r="F1314" s="33">
        <v>23.68</v>
      </c>
      <c r="G1314" s="23"/>
    </row>
    <row r="1315" spans="1:7" x14ac:dyDescent="0.3">
      <c r="A1315" s="22">
        <v>165</v>
      </c>
      <c r="B1315" s="31">
        <v>157</v>
      </c>
      <c r="C1315" s="24">
        <v>0</v>
      </c>
      <c r="D1315" s="32">
        <v>253.57</v>
      </c>
      <c r="E1315" s="32">
        <v>4.83</v>
      </c>
      <c r="F1315" s="32">
        <v>24.04</v>
      </c>
      <c r="G1315" s="23" t="s">
        <v>369</v>
      </c>
    </row>
    <row r="1316" spans="1:7" x14ac:dyDescent="0.3">
      <c r="A1316" s="22"/>
      <c r="B1316" s="31">
        <v>158</v>
      </c>
      <c r="C1316" s="24">
        <v>6.8000000000000005E-2</v>
      </c>
      <c r="D1316" s="32">
        <v>253.57</v>
      </c>
      <c r="E1316" s="32">
        <v>4.8</v>
      </c>
      <c r="F1316" s="32">
        <v>24.37</v>
      </c>
      <c r="G1316" s="23"/>
    </row>
    <row r="1317" spans="1:7" x14ac:dyDescent="0.3">
      <c r="A1317" s="22"/>
      <c r="B1317" s="31" t="s">
        <v>61</v>
      </c>
      <c r="C1317" s="24">
        <v>0</v>
      </c>
      <c r="D1317" s="33">
        <v>253.57</v>
      </c>
      <c r="E1317" s="32">
        <v>4.83</v>
      </c>
      <c r="F1317" s="32">
        <v>24.04</v>
      </c>
      <c r="G1317" s="23"/>
    </row>
    <row r="1318" spans="1:7" x14ac:dyDescent="0.3">
      <c r="A1318" s="22"/>
      <c r="B1318" s="31" t="s">
        <v>62</v>
      </c>
      <c r="C1318" s="24">
        <v>6.8000000000000005E-2</v>
      </c>
      <c r="D1318" s="33">
        <v>253.57</v>
      </c>
      <c r="E1318" s="32">
        <v>4.8</v>
      </c>
      <c r="F1318" s="32">
        <v>24.37</v>
      </c>
      <c r="G1318" s="23"/>
    </row>
    <row r="1319" spans="1:7" x14ac:dyDescent="0.3">
      <c r="A1319" s="22"/>
      <c r="B1319" s="31" t="s">
        <v>65</v>
      </c>
      <c r="C1319" s="24">
        <v>0</v>
      </c>
      <c r="D1319" s="32">
        <v>253.57</v>
      </c>
      <c r="E1319" s="33">
        <v>4.83</v>
      </c>
      <c r="F1319" s="32">
        <v>24.04</v>
      </c>
      <c r="G1319" s="23"/>
    </row>
    <row r="1320" spans="1:7" x14ac:dyDescent="0.3">
      <c r="A1320" s="22"/>
      <c r="B1320" s="31" t="s">
        <v>66</v>
      </c>
      <c r="C1320" s="24">
        <v>6.8000000000000005E-2</v>
      </c>
      <c r="D1320" s="32">
        <v>253.57</v>
      </c>
      <c r="E1320" s="33">
        <v>4.8</v>
      </c>
      <c r="F1320" s="32">
        <v>24.37</v>
      </c>
      <c r="G1320" s="23"/>
    </row>
    <row r="1321" spans="1:7" x14ac:dyDescent="0.3">
      <c r="A1321" s="22"/>
      <c r="B1321" s="31" t="s">
        <v>67</v>
      </c>
      <c r="C1321" s="24">
        <v>6.8000000000000005E-2</v>
      </c>
      <c r="D1321" s="32">
        <v>253.57</v>
      </c>
      <c r="E1321" s="32">
        <v>4.8</v>
      </c>
      <c r="F1321" s="33">
        <v>24.37</v>
      </c>
      <c r="G1321" s="23"/>
    </row>
    <row r="1322" spans="1:7" x14ac:dyDescent="0.3">
      <c r="A1322" s="22"/>
      <c r="B1322" s="31" t="s">
        <v>68</v>
      </c>
      <c r="C1322" s="24">
        <v>0</v>
      </c>
      <c r="D1322" s="32">
        <v>253.57</v>
      </c>
      <c r="E1322" s="32">
        <v>4.83</v>
      </c>
      <c r="F1322" s="33">
        <v>24.04</v>
      </c>
      <c r="G1322" s="23"/>
    </row>
    <row r="1323" spans="1:7" x14ac:dyDescent="0.3">
      <c r="A1323" s="22">
        <v>166</v>
      </c>
      <c r="B1323" s="31">
        <v>158</v>
      </c>
      <c r="C1323" s="24">
        <v>0</v>
      </c>
      <c r="D1323" s="32">
        <v>253.57</v>
      </c>
      <c r="E1323" s="32">
        <v>4.33</v>
      </c>
      <c r="F1323" s="32">
        <v>24.37</v>
      </c>
      <c r="G1323" s="23" t="s">
        <v>369</v>
      </c>
    </row>
    <row r="1324" spans="1:7" x14ac:dyDescent="0.3">
      <c r="A1324" s="22"/>
      <c r="B1324" s="31">
        <v>159</v>
      </c>
      <c r="C1324" s="24">
        <v>6.8000000000000005E-2</v>
      </c>
      <c r="D1324" s="32">
        <v>253.56</v>
      </c>
      <c r="E1324" s="32">
        <v>4.3</v>
      </c>
      <c r="F1324" s="32">
        <v>24.66</v>
      </c>
      <c r="G1324" s="23"/>
    </row>
    <row r="1325" spans="1:7" x14ac:dyDescent="0.3">
      <c r="A1325" s="22"/>
      <c r="B1325" s="31" t="s">
        <v>61</v>
      </c>
      <c r="C1325" s="24">
        <v>0</v>
      </c>
      <c r="D1325" s="33">
        <v>253.57</v>
      </c>
      <c r="E1325" s="32">
        <v>4.33</v>
      </c>
      <c r="F1325" s="32">
        <v>24.37</v>
      </c>
      <c r="G1325" s="23"/>
    </row>
    <row r="1326" spans="1:7" x14ac:dyDescent="0.3">
      <c r="A1326" s="22"/>
      <c r="B1326" s="31" t="s">
        <v>62</v>
      </c>
      <c r="C1326" s="24">
        <v>6.8000000000000005E-2</v>
      </c>
      <c r="D1326" s="33">
        <v>253.56</v>
      </c>
      <c r="E1326" s="32">
        <v>4.3</v>
      </c>
      <c r="F1326" s="32">
        <v>24.66</v>
      </c>
      <c r="G1326" s="23"/>
    </row>
    <row r="1327" spans="1:7" x14ac:dyDescent="0.3">
      <c r="A1327" s="22"/>
      <c r="B1327" s="31" t="s">
        <v>65</v>
      </c>
      <c r="C1327" s="24">
        <v>0</v>
      </c>
      <c r="D1327" s="32">
        <v>253.57</v>
      </c>
      <c r="E1327" s="33">
        <v>4.33</v>
      </c>
      <c r="F1327" s="32">
        <v>24.37</v>
      </c>
      <c r="G1327" s="23"/>
    </row>
    <row r="1328" spans="1:7" x14ac:dyDescent="0.3">
      <c r="A1328" s="22"/>
      <c r="B1328" s="31" t="s">
        <v>66</v>
      </c>
      <c r="C1328" s="24">
        <v>6.8000000000000005E-2</v>
      </c>
      <c r="D1328" s="32">
        <v>253.56</v>
      </c>
      <c r="E1328" s="33">
        <v>4.3</v>
      </c>
      <c r="F1328" s="32">
        <v>24.66</v>
      </c>
      <c r="G1328" s="23"/>
    </row>
    <row r="1329" spans="1:7" x14ac:dyDescent="0.3">
      <c r="A1329" s="22"/>
      <c r="B1329" s="31" t="s">
        <v>67</v>
      </c>
      <c r="C1329" s="24">
        <v>6.8000000000000005E-2</v>
      </c>
      <c r="D1329" s="32">
        <v>253.56</v>
      </c>
      <c r="E1329" s="32">
        <v>4.3</v>
      </c>
      <c r="F1329" s="33">
        <v>24.66</v>
      </c>
      <c r="G1329" s="23"/>
    </row>
    <row r="1330" spans="1:7" x14ac:dyDescent="0.3">
      <c r="A1330" s="22"/>
      <c r="B1330" s="31" t="s">
        <v>68</v>
      </c>
      <c r="C1330" s="24">
        <v>0</v>
      </c>
      <c r="D1330" s="32">
        <v>253.57</v>
      </c>
      <c r="E1330" s="32">
        <v>4.33</v>
      </c>
      <c r="F1330" s="33">
        <v>24.37</v>
      </c>
      <c r="G1330" s="23"/>
    </row>
    <row r="1331" spans="1:7" x14ac:dyDescent="0.3">
      <c r="A1331" s="22">
        <v>167</v>
      </c>
      <c r="B1331" s="31">
        <v>159</v>
      </c>
      <c r="C1331" s="24">
        <v>0</v>
      </c>
      <c r="D1331" s="32">
        <v>253.56</v>
      </c>
      <c r="E1331" s="32">
        <v>3.82</v>
      </c>
      <c r="F1331" s="32">
        <v>24.66</v>
      </c>
      <c r="G1331" s="23" t="s">
        <v>369</v>
      </c>
    </row>
    <row r="1332" spans="1:7" x14ac:dyDescent="0.3">
      <c r="A1332" s="22"/>
      <c r="B1332" s="31">
        <v>160</v>
      </c>
      <c r="C1332" s="24">
        <v>6.8000000000000005E-2</v>
      </c>
      <c r="D1332" s="32">
        <v>253.56</v>
      </c>
      <c r="E1332" s="32">
        <v>3.8</v>
      </c>
      <c r="F1332" s="32">
        <v>24.92</v>
      </c>
      <c r="G1332" s="23"/>
    </row>
    <row r="1333" spans="1:7" x14ac:dyDescent="0.3">
      <c r="A1333" s="22"/>
      <c r="B1333" s="31" t="s">
        <v>61</v>
      </c>
      <c r="C1333" s="24">
        <v>0</v>
      </c>
      <c r="D1333" s="33">
        <v>253.56</v>
      </c>
      <c r="E1333" s="32">
        <v>3.82</v>
      </c>
      <c r="F1333" s="32">
        <v>24.66</v>
      </c>
      <c r="G1333" s="23"/>
    </row>
    <row r="1334" spans="1:7" x14ac:dyDescent="0.3">
      <c r="A1334" s="22"/>
      <c r="B1334" s="31" t="s">
        <v>62</v>
      </c>
      <c r="C1334" s="24">
        <v>6.8000000000000005E-2</v>
      </c>
      <c r="D1334" s="33">
        <v>253.56</v>
      </c>
      <c r="E1334" s="32">
        <v>3.8</v>
      </c>
      <c r="F1334" s="32">
        <v>24.92</v>
      </c>
      <c r="G1334" s="23"/>
    </row>
    <row r="1335" spans="1:7" x14ac:dyDescent="0.3">
      <c r="A1335" s="22"/>
      <c r="B1335" s="31" t="s">
        <v>65</v>
      </c>
      <c r="C1335" s="24">
        <v>0</v>
      </c>
      <c r="D1335" s="32">
        <v>253.56</v>
      </c>
      <c r="E1335" s="33">
        <v>3.82</v>
      </c>
      <c r="F1335" s="32">
        <v>24.66</v>
      </c>
      <c r="G1335" s="23"/>
    </row>
    <row r="1336" spans="1:7" x14ac:dyDescent="0.3">
      <c r="A1336" s="22"/>
      <c r="B1336" s="31" t="s">
        <v>66</v>
      </c>
      <c r="C1336" s="24">
        <v>6.8000000000000005E-2</v>
      </c>
      <c r="D1336" s="32">
        <v>253.56</v>
      </c>
      <c r="E1336" s="33">
        <v>3.8</v>
      </c>
      <c r="F1336" s="32">
        <v>24.92</v>
      </c>
      <c r="G1336" s="23"/>
    </row>
    <row r="1337" spans="1:7" x14ac:dyDescent="0.3">
      <c r="A1337" s="22"/>
      <c r="B1337" s="31" t="s">
        <v>67</v>
      </c>
      <c r="C1337" s="24">
        <v>6.8000000000000005E-2</v>
      </c>
      <c r="D1337" s="32">
        <v>253.56</v>
      </c>
      <c r="E1337" s="32">
        <v>3.8</v>
      </c>
      <c r="F1337" s="33">
        <v>24.92</v>
      </c>
      <c r="G1337" s="23"/>
    </row>
    <row r="1338" spans="1:7" x14ac:dyDescent="0.3">
      <c r="A1338" s="22"/>
      <c r="B1338" s="31" t="s">
        <v>68</v>
      </c>
      <c r="C1338" s="24">
        <v>0</v>
      </c>
      <c r="D1338" s="32">
        <v>253.56</v>
      </c>
      <c r="E1338" s="32">
        <v>3.82</v>
      </c>
      <c r="F1338" s="33">
        <v>24.66</v>
      </c>
      <c r="G1338" s="23"/>
    </row>
    <row r="1339" spans="1:7" x14ac:dyDescent="0.3">
      <c r="A1339" s="22">
        <v>168</v>
      </c>
      <c r="B1339" s="31">
        <v>160</v>
      </c>
      <c r="C1339" s="24">
        <v>0</v>
      </c>
      <c r="D1339" s="32">
        <v>253.56</v>
      </c>
      <c r="E1339" s="32">
        <v>3.31</v>
      </c>
      <c r="F1339" s="32">
        <v>24.92</v>
      </c>
      <c r="G1339" s="23" t="s">
        <v>369</v>
      </c>
    </row>
    <row r="1340" spans="1:7" x14ac:dyDescent="0.3">
      <c r="A1340" s="22"/>
      <c r="B1340" s="31">
        <v>161</v>
      </c>
      <c r="C1340" s="24">
        <v>6.8000000000000005E-2</v>
      </c>
      <c r="D1340" s="32">
        <v>253.56</v>
      </c>
      <c r="E1340" s="32">
        <v>3.29</v>
      </c>
      <c r="F1340" s="32">
        <v>25.15</v>
      </c>
      <c r="G1340" s="23"/>
    </row>
    <row r="1341" spans="1:7" x14ac:dyDescent="0.3">
      <c r="A1341" s="22"/>
      <c r="B1341" s="31" t="s">
        <v>61</v>
      </c>
      <c r="C1341" s="24">
        <v>0</v>
      </c>
      <c r="D1341" s="33">
        <v>253.56</v>
      </c>
      <c r="E1341" s="32">
        <v>3.31</v>
      </c>
      <c r="F1341" s="32">
        <v>24.92</v>
      </c>
      <c r="G1341" s="23"/>
    </row>
    <row r="1342" spans="1:7" x14ac:dyDescent="0.3">
      <c r="A1342" s="22"/>
      <c r="B1342" s="31" t="s">
        <v>62</v>
      </c>
      <c r="C1342" s="24">
        <v>6.8000000000000005E-2</v>
      </c>
      <c r="D1342" s="33">
        <v>253.56</v>
      </c>
      <c r="E1342" s="32">
        <v>3.29</v>
      </c>
      <c r="F1342" s="32">
        <v>25.15</v>
      </c>
      <c r="G1342" s="23"/>
    </row>
    <row r="1343" spans="1:7" x14ac:dyDescent="0.3">
      <c r="A1343" s="22"/>
      <c r="B1343" s="31" t="s">
        <v>65</v>
      </c>
      <c r="C1343" s="24">
        <v>0</v>
      </c>
      <c r="D1343" s="32">
        <v>253.56</v>
      </c>
      <c r="E1343" s="33">
        <v>3.31</v>
      </c>
      <c r="F1343" s="32">
        <v>24.92</v>
      </c>
      <c r="G1343" s="23"/>
    </row>
    <row r="1344" spans="1:7" x14ac:dyDescent="0.3">
      <c r="A1344" s="22"/>
      <c r="B1344" s="31" t="s">
        <v>66</v>
      </c>
      <c r="C1344" s="24">
        <v>6.8000000000000005E-2</v>
      </c>
      <c r="D1344" s="32">
        <v>253.56</v>
      </c>
      <c r="E1344" s="33">
        <v>3.29</v>
      </c>
      <c r="F1344" s="32">
        <v>25.15</v>
      </c>
      <c r="G1344" s="23"/>
    </row>
    <row r="1345" spans="1:7" x14ac:dyDescent="0.3">
      <c r="A1345" s="22"/>
      <c r="B1345" s="31" t="s">
        <v>67</v>
      </c>
      <c r="C1345" s="24">
        <v>6.8000000000000005E-2</v>
      </c>
      <c r="D1345" s="32">
        <v>253.56</v>
      </c>
      <c r="E1345" s="32">
        <v>3.29</v>
      </c>
      <c r="F1345" s="33">
        <v>25.15</v>
      </c>
      <c r="G1345" s="23"/>
    </row>
    <row r="1346" spans="1:7" x14ac:dyDescent="0.3">
      <c r="A1346" s="22"/>
      <c r="B1346" s="31" t="s">
        <v>68</v>
      </c>
      <c r="C1346" s="24">
        <v>0</v>
      </c>
      <c r="D1346" s="32">
        <v>253.56</v>
      </c>
      <c r="E1346" s="32">
        <v>3.31</v>
      </c>
      <c r="F1346" s="33">
        <v>24.92</v>
      </c>
      <c r="G1346" s="23"/>
    </row>
    <row r="1347" spans="1:7" x14ac:dyDescent="0.3">
      <c r="A1347" s="22">
        <v>169</v>
      </c>
      <c r="B1347" s="31">
        <v>161</v>
      </c>
      <c r="C1347" s="24">
        <v>0</v>
      </c>
      <c r="D1347" s="32">
        <v>253.56</v>
      </c>
      <c r="E1347" s="32">
        <v>2.81</v>
      </c>
      <c r="F1347" s="32">
        <v>25.15</v>
      </c>
      <c r="G1347" s="23" t="s">
        <v>369</v>
      </c>
    </row>
    <row r="1348" spans="1:7" x14ac:dyDescent="0.3">
      <c r="A1348" s="22"/>
      <c r="B1348" s="31">
        <v>162</v>
      </c>
      <c r="C1348" s="24">
        <v>6.8000000000000005E-2</v>
      </c>
      <c r="D1348" s="32">
        <v>253.56</v>
      </c>
      <c r="E1348" s="32">
        <v>2.78</v>
      </c>
      <c r="F1348" s="32">
        <v>25.34</v>
      </c>
      <c r="G1348" s="23"/>
    </row>
    <row r="1349" spans="1:7" x14ac:dyDescent="0.3">
      <c r="A1349" s="22"/>
      <c r="B1349" s="31" t="s">
        <v>61</v>
      </c>
      <c r="C1349" s="24">
        <v>0</v>
      </c>
      <c r="D1349" s="33">
        <v>253.56</v>
      </c>
      <c r="E1349" s="32">
        <v>2.81</v>
      </c>
      <c r="F1349" s="32">
        <v>25.15</v>
      </c>
      <c r="G1349" s="23"/>
    </row>
    <row r="1350" spans="1:7" x14ac:dyDescent="0.3">
      <c r="A1350" s="22"/>
      <c r="B1350" s="31" t="s">
        <v>62</v>
      </c>
      <c r="C1350" s="24">
        <v>6.8000000000000005E-2</v>
      </c>
      <c r="D1350" s="33">
        <v>253.56</v>
      </c>
      <c r="E1350" s="32">
        <v>2.78</v>
      </c>
      <c r="F1350" s="32">
        <v>25.34</v>
      </c>
      <c r="G1350" s="23"/>
    </row>
    <row r="1351" spans="1:7" x14ac:dyDescent="0.3">
      <c r="A1351" s="22"/>
      <c r="B1351" s="31" t="s">
        <v>65</v>
      </c>
      <c r="C1351" s="24">
        <v>0</v>
      </c>
      <c r="D1351" s="32">
        <v>253.56</v>
      </c>
      <c r="E1351" s="33">
        <v>2.81</v>
      </c>
      <c r="F1351" s="32">
        <v>25.15</v>
      </c>
      <c r="G1351" s="23"/>
    </row>
    <row r="1352" spans="1:7" x14ac:dyDescent="0.3">
      <c r="A1352" s="22"/>
      <c r="B1352" s="31" t="s">
        <v>66</v>
      </c>
      <c r="C1352" s="24">
        <v>6.8000000000000005E-2</v>
      </c>
      <c r="D1352" s="32">
        <v>253.56</v>
      </c>
      <c r="E1352" s="33">
        <v>2.78</v>
      </c>
      <c r="F1352" s="32">
        <v>25.34</v>
      </c>
      <c r="G1352" s="23"/>
    </row>
    <row r="1353" spans="1:7" x14ac:dyDescent="0.3">
      <c r="A1353" s="22"/>
      <c r="B1353" s="31" t="s">
        <v>67</v>
      </c>
      <c r="C1353" s="24">
        <v>6.8000000000000005E-2</v>
      </c>
      <c r="D1353" s="32">
        <v>253.56</v>
      </c>
      <c r="E1353" s="32">
        <v>2.78</v>
      </c>
      <c r="F1353" s="33">
        <v>25.34</v>
      </c>
      <c r="G1353" s="23"/>
    </row>
    <row r="1354" spans="1:7" x14ac:dyDescent="0.3">
      <c r="A1354" s="22"/>
      <c r="B1354" s="31" t="s">
        <v>68</v>
      </c>
      <c r="C1354" s="24">
        <v>0</v>
      </c>
      <c r="D1354" s="32">
        <v>253.56</v>
      </c>
      <c r="E1354" s="32">
        <v>2.81</v>
      </c>
      <c r="F1354" s="33">
        <v>25.15</v>
      </c>
      <c r="G1354" s="23"/>
    </row>
    <row r="1355" spans="1:7" x14ac:dyDescent="0.3">
      <c r="A1355" s="22">
        <v>170</v>
      </c>
      <c r="B1355" s="31">
        <v>162</v>
      </c>
      <c r="C1355" s="24">
        <v>0</v>
      </c>
      <c r="D1355" s="32">
        <v>253.56</v>
      </c>
      <c r="E1355" s="32">
        <v>2.2999999999999998</v>
      </c>
      <c r="F1355" s="32">
        <v>25.34</v>
      </c>
      <c r="G1355" s="23" t="s">
        <v>369</v>
      </c>
    </row>
    <row r="1356" spans="1:7" x14ac:dyDescent="0.3">
      <c r="A1356" s="22"/>
      <c r="B1356" s="31">
        <v>163</v>
      </c>
      <c r="C1356" s="24">
        <v>6.9000000000000006E-2</v>
      </c>
      <c r="D1356" s="32">
        <v>253.56</v>
      </c>
      <c r="E1356" s="32">
        <v>2.2799999999999998</v>
      </c>
      <c r="F1356" s="32">
        <v>25.5</v>
      </c>
      <c r="G1356" s="23"/>
    </row>
    <row r="1357" spans="1:7" x14ac:dyDescent="0.3">
      <c r="A1357" s="22"/>
      <c r="B1357" s="31" t="s">
        <v>61</v>
      </c>
      <c r="C1357" s="24">
        <v>0</v>
      </c>
      <c r="D1357" s="33">
        <v>253.56</v>
      </c>
      <c r="E1357" s="32">
        <v>2.2999999999999998</v>
      </c>
      <c r="F1357" s="32">
        <v>25.34</v>
      </c>
      <c r="G1357" s="23"/>
    </row>
    <row r="1358" spans="1:7" x14ac:dyDescent="0.3">
      <c r="A1358" s="22"/>
      <c r="B1358" s="31" t="s">
        <v>62</v>
      </c>
      <c r="C1358" s="24">
        <v>6.9000000000000006E-2</v>
      </c>
      <c r="D1358" s="33">
        <v>253.56</v>
      </c>
      <c r="E1358" s="32">
        <v>2.2799999999999998</v>
      </c>
      <c r="F1358" s="32">
        <v>25.5</v>
      </c>
      <c r="G1358" s="23"/>
    </row>
    <row r="1359" spans="1:7" x14ac:dyDescent="0.3">
      <c r="A1359" s="22"/>
      <c r="B1359" s="31" t="s">
        <v>65</v>
      </c>
      <c r="C1359" s="24">
        <v>0</v>
      </c>
      <c r="D1359" s="32">
        <v>253.56</v>
      </c>
      <c r="E1359" s="33">
        <v>2.2999999999999998</v>
      </c>
      <c r="F1359" s="32">
        <v>25.34</v>
      </c>
      <c r="G1359" s="23"/>
    </row>
    <row r="1360" spans="1:7" x14ac:dyDescent="0.3">
      <c r="A1360" s="22"/>
      <c r="B1360" s="31" t="s">
        <v>66</v>
      </c>
      <c r="C1360" s="24">
        <v>6.9000000000000006E-2</v>
      </c>
      <c r="D1360" s="32">
        <v>253.56</v>
      </c>
      <c r="E1360" s="33">
        <v>2.2799999999999998</v>
      </c>
      <c r="F1360" s="32">
        <v>25.5</v>
      </c>
      <c r="G1360" s="23"/>
    </row>
    <row r="1361" spans="1:7" x14ac:dyDescent="0.3">
      <c r="A1361" s="22"/>
      <c r="B1361" s="31" t="s">
        <v>67</v>
      </c>
      <c r="C1361" s="24">
        <v>6.9000000000000006E-2</v>
      </c>
      <c r="D1361" s="32">
        <v>253.56</v>
      </c>
      <c r="E1361" s="32">
        <v>2.2799999999999998</v>
      </c>
      <c r="F1361" s="33">
        <v>25.5</v>
      </c>
      <c r="G1361" s="23"/>
    </row>
    <row r="1362" spans="1:7" x14ac:dyDescent="0.3">
      <c r="A1362" s="22"/>
      <c r="B1362" s="31" t="s">
        <v>68</v>
      </c>
      <c r="C1362" s="24">
        <v>0</v>
      </c>
      <c r="D1362" s="32">
        <v>253.56</v>
      </c>
      <c r="E1362" s="32">
        <v>2.2999999999999998</v>
      </c>
      <c r="F1362" s="33">
        <v>25.34</v>
      </c>
      <c r="G1362" s="23"/>
    </row>
    <row r="1363" spans="1:7" x14ac:dyDescent="0.3">
      <c r="A1363" s="22">
        <v>171</v>
      </c>
      <c r="B1363" s="31">
        <v>163</v>
      </c>
      <c r="C1363" s="24">
        <v>0</v>
      </c>
      <c r="D1363" s="32">
        <v>253.56</v>
      </c>
      <c r="E1363" s="32">
        <v>1.79</v>
      </c>
      <c r="F1363" s="32">
        <v>25.5</v>
      </c>
      <c r="G1363" s="23" t="s">
        <v>369</v>
      </c>
    </row>
    <row r="1364" spans="1:7" x14ac:dyDescent="0.3">
      <c r="A1364" s="22"/>
      <c r="B1364" s="31">
        <v>164</v>
      </c>
      <c r="C1364" s="24">
        <v>6.8000000000000005E-2</v>
      </c>
      <c r="D1364" s="32">
        <v>253.56</v>
      </c>
      <c r="E1364" s="32">
        <v>1.77</v>
      </c>
      <c r="F1364" s="32">
        <v>25.62</v>
      </c>
      <c r="G1364" s="23"/>
    </row>
    <row r="1365" spans="1:7" x14ac:dyDescent="0.3">
      <c r="A1365" s="22"/>
      <c r="B1365" s="31" t="s">
        <v>61</v>
      </c>
      <c r="C1365" s="24">
        <v>0</v>
      </c>
      <c r="D1365" s="33">
        <v>253.56</v>
      </c>
      <c r="E1365" s="32">
        <v>1.79</v>
      </c>
      <c r="F1365" s="32">
        <v>25.5</v>
      </c>
      <c r="G1365" s="23"/>
    </row>
    <row r="1366" spans="1:7" x14ac:dyDescent="0.3">
      <c r="A1366" s="22"/>
      <c r="B1366" s="31" t="s">
        <v>62</v>
      </c>
      <c r="C1366" s="24">
        <v>6.8000000000000005E-2</v>
      </c>
      <c r="D1366" s="33">
        <v>253.56</v>
      </c>
      <c r="E1366" s="32">
        <v>1.77</v>
      </c>
      <c r="F1366" s="32">
        <v>25.62</v>
      </c>
      <c r="G1366" s="23"/>
    </row>
    <row r="1367" spans="1:7" x14ac:dyDescent="0.3">
      <c r="A1367" s="22"/>
      <c r="B1367" s="31" t="s">
        <v>65</v>
      </c>
      <c r="C1367" s="24">
        <v>0</v>
      </c>
      <c r="D1367" s="32">
        <v>253.56</v>
      </c>
      <c r="E1367" s="33">
        <v>1.79</v>
      </c>
      <c r="F1367" s="32">
        <v>25.5</v>
      </c>
      <c r="G1367" s="23"/>
    </row>
    <row r="1368" spans="1:7" x14ac:dyDescent="0.3">
      <c r="A1368" s="22"/>
      <c r="B1368" s="31" t="s">
        <v>66</v>
      </c>
      <c r="C1368" s="24">
        <v>6.8000000000000005E-2</v>
      </c>
      <c r="D1368" s="32">
        <v>253.56</v>
      </c>
      <c r="E1368" s="33">
        <v>1.77</v>
      </c>
      <c r="F1368" s="32">
        <v>25.62</v>
      </c>
      <c r="G1368" s="23"/>
    </row>
    <row r="1369" spans="1:7" x14ac:dyDescent="0.3">
      <c r="A1369" s="22"/>
      <c r="B1369" s="31" t="s">
        <v>67</v>
      </c>
      <c r="C1369" s="24">
        <v>6.8000000000000005E-2</v>
      </c>
      <c r="D1369" s="32">
        <v>253.56</v>
      </c>
      <c r="E1369" s="32">
        <v>1.77</v>
      </c>
      <c r="F1369" s="33">
        <v>25.62</v>
      </c>
      <c r="G1369" s="23"/>
    </row>
    <row r="1370" spans="1:7" x14ac:dyDescent="0.3">
      <c r="A1370" s="22"/>
      <c r="B1370" s="31" t="s">
        <v>68</v>
      </c>
      <c r="C1370" s="24">
        <v>0</v>
      </c>
      <c r="D1370" s="32">
        <v>253.56</v>
      </c>
      <c r="E1370" s="32">
        <v>1.79</v>
      </c>
      <c r="F1370" s="33">
        <v>25.5</v>
      </c>
      <c r="G1370" s="23"/>
    </row>
    <row r="1371" spans="1:7" x14ac:dyDescent="0.3">
      <c r="A1371" s="22">
        <v>172</v>
      </c>
      <c r="B1371" s="31">
        <v>164</v>
      </c>
      <c r="C1371" s="24">
        <v>0</v>
      </c>
      <c r="D1371" s="32">
        <v>253.56</v>
      </c>
      <c r="E1371" s="32">
        <v>1.28</v>
      </c>
      <c r="F1371" s="32">
        <v>25.62</v>
      </c>
      <c r="G1371" s="23" t="s">
        <v>369</v>
      </c>
    </row>
    <row r="1372" spans="1:7" x14ac:dyDescent="0.3">
      <c r="A1372" s="22"/>
      <c r="B1372" s="31">
        <v>165</v>
      </c>
      <c r="C1372" s="24">
        <v>6.8000000000000005E-2</v>
      </c>
      <c r="D1372" s="32">
        <v>253.56</v>
      </c>
      <c r="E1372" s="32">
        <v>1.26</v>
      </c>
      <c r="F1372" s="32">
        <v>25.7</v>
      </c>
      <c r="G1372" s="23"/>
    </row>
    <row r="1373" spans="1:7" x14ac:dyDescent="0.3">
      <c r="A1373" s="22"/>
      <c r="B1373" s="31" t="s">
        <v>61</v>
      </c>
      <c r="C1373" s="24">
        <v>0</v>
      </c>
      <c r="D1373" s="33">
        <v>253.56</v>
      </c>
      <c r="E1373" s="32">
        <v>1.28</v>
      </c>
      <c r="F1373" s="32">
        <v>25.62</v>
      </c>
      <c r="G1373" s="23"/>
    </row>
    <row r="1374" spans="1:7" x14ac:dyDescent="0.3">
      <c r="A1374" s="22"/>
      <c r="B1374" s="31" t="s">
        <v>62</v>
      </c>
      <c r="C1374" s="24">
        <v>6.8000000000000005E-2</v>
      </c>
      <c r="D1374" s="33">
        <v>253.56</v>
      </c>
      <c r="E1374" s="32">
        <v>1.26</v>
      </c>
      <c r="F1374" s="32">
        <v>25.7</v>
      </c>
      <c r="G1374" s="23"/>
    </row>
    <row r="1375" spans="1:7" x14ac:dyDescent="0.3">
      <c r="A1375" s="22"/>
      <c r="B1375" s="31" t="s">
        <v>65</v>
      </c>
      <c r="C1375" s="24">
        <v>0</v>
      </c>
      <c r="D1375" s="32">
        <v>253.56</v>
      </c>
      <c r="E1375" s="33">
        <v>1.28</v>
      </c>
      <c r="F1375" s="32">
        <v>25.62</v>
      </c>
      <c r="G1375" s="23"/>
    </row>
    <row r="1376" spans="1:7" x14ac:dyDescent="0.3">
      <c r="A1376" s="22"/>
      <c r="B1376" s="31" t="s">
        <v>66</v>
      </c>
      <c r="C1376" s="24">
        <v>6.8000000000000005E-2</v>
      </c>
      <c r="D1376" s="32">
        <v>253.56</v>
      </c>
      <c r="E1376" s="33">
        <v>1.26</v>
      </c>
      <c r="F1376" s="32">
        <v>25.7</v>
      </c>
      <c r="G1376" s="23"/>
    </row>
    <row r="1377" spans="1:7" x14ac:dyDescent="0.3">
      <c r="A1377" s="22"/>
      <c r="B1377" s="31" t="s">
        <v>67</v>
      </c>
      <c r="C1377" s="24">
        <v>6.8000000000000005E-2</v>
      </c>
      <c r="D1377" s="32">
        <v>253.56</v>
      </c>
      <c r="E1377" s="32">
        <v>1.26</v>
      </c>
      <c r="F1377" s="33">
        <v>25.7</v>
      </c>
      <c r="G1377" s="23"/>
    </row>
    <row r="1378" spans="1:7" x14ac:dyDescent="0.3">
      <c r="A1378" s="22"/>
      <c r="B1378" s="31" t="s">
        <v>68</v>
      </c>
      <c r="C1378" s="24">
        <v>0</v>
      </c>
      <c r="D1378" s="32">
        <v>253.56</v>
      </c>
      <c r="E1378" s="32">
        <v>1.28</v>
      </c>
      <c r="F1378" s="33">
        <v>25.62</v>
      </c>
      <c r="G1378" s="23"/>
    </row>
    <row r="1379" spans="1:7" x14ac:dyDescent="0.3">
      <c r="A1379" s="22">
        <v>173</v>
      </c>
      <c r="B1379" s="31">
        <v>165</v>
      </c>
      <c r="C1379" s="24">
        <v>0</v>
      </c>
      <c r="D1379" s="32">
        <v>253.56</v>
      </c>
      <c r="E1379" s="32">
        <v>0.77</v>
      </c>
      <c r="F1379" s="32">
        <v>25.7</v>
      </c>
      <c r="G1379" s="23" t="s">
        <v>369</v>
      </c>
    </row>
    <row r="1380" spans="1:7" x14ac:dyDescent="0.3">
      <c r="A1380" s="22"/>
      <c r="B1380" s="31">
        <v>166</v>
      </c>
      <c r="C1380" s="24">
        <v>6.8000000000000005E-2</v>
      </c>
      <c r="D1380" s="32">
        <v>253.56</v>
      </c>
      <c r="E1380" s="32">
        <v>0.75</v>
      </c>
      <c r="F1380" s="32">
        <v>25.76</v>
      </c>
      <c r="G1380" s="23"/>
    </row>
    <row r="1381" spans="1:7" x14ac:dyDescent="0.3">
      <c r="A1381" s="22"/>
      <c r="B1381" s="31" t="s">
        <v>61</v>
      </c>
      <c r="C1381" s="24">
        <v>0</v>
      </c>
      <c r="D1381" s="33">
        <v>253.56</v>
      </c>
      <c r="E1381" s="32">
        <v>0.77</v>
      </c>
      <c r="F1381" s="32">
        <v>25.7</v>
      </c>
      <c r="G1381" s="23"/>
    </row>
    <row r="1382" spans="1:7" x14ac:dyDescent="0.3">
      <c r="A1382" s="22"/>
      <c r="B1382" s="31" t="s">
        <v>62</v>
      </c>
      <c r="C1382" s="24">
        <v>6.8000000000000005E-2</v>
      </c>
      <c r="D1382" s="33">
        <v>253.56</v>
      </c>
      <c r="E1382" s="32">
        <v>0.75</v>
      </c>
      <c r="F1382" s="32">
        <v>25.76</v>
      </c>
      <c r="G1382" s="23"/>
    </row>
    <row r="1383" spans="1:7" x14ac:dyDescent="0.3">
      <c r="A1383" s="22"/>
      <c r="B1383" s="31" t="s">
        <v>65</v>
      </c>
      <c r="C1383" s="24">
        <v>0</v>
      </c>
      <c r="D1383" s="32">
        <v>253.56</v>
      </c>
      <c r="E1383" s="33">
        <v>0.77</v>
      </c>
      <c r="F1383" s="32">
        <v>25.7</v>
      </c>
      <c r="G1383" s="23"/>
    </row>
    <row r="1384" spans="1:7" x14ac:dyDescent="0.3">
      <c r="A1384" s="22"/>
      <c r="B1384" s="31" t="s">
        <v>66</v>
      </c>
      <c r="C1384" s="24">
        <v>6.8000000000000005E-2</v>
      </c>
      <c r="D1384" s="32">
        <v>253.56</v>
      </c>
      <c r="E1384" s="33">
        <v>0.75</v>
      </c>
      <c r="F1384" s="32">
        <v>25.76</v>
      </c>
      <c r="G1384" s="23"/>
    </row>
    <row r="1385" spans="1:7" x14ac:dyDescent="0.3">
      <c r="A1385" s="22"/>
      <c r="B1385" s="31" t="s">
        <v>67</v>
      </c>
      <c r="C1385" s="24">
        <v>6.8000000000000005E-2</v>
      </c>
      <c r="D1385" s="32">
        <v>253.56</v>
      </c>
      <c r="E1385" s="32">
        <v>0.75</v>
      </c>
      <c r="F1385" s="33">
        <v>25.76</v>
      </c>
      <c r="G1385" s="23"/>
    </row>
    <row r="1386" spans="1:7" x14ac:dyDescent="0.3">
      <c r="A1386" s="22"/>
      <c r="B1386" s="31" t="s">
        <v>68</v>
      </c>
      <c r="C1386" s="24">
        <v>0</v>
      </c>
      <c r="D1386" s="32">
        <v>253.56</v>
      </c>
      <c r="E1386" s="32">
        <v>0.77</v>
      </c>
      <c r="F1386" s="33">
        <v>25.7</v>
      </c>
      <c r="G1386" s="23"/>
    </row>
    <row r="1387" spans="1:7" x14ac:dyDescent="0.3">
      <c r="A1387" s="22">
        <v>174</v>
      </c>
      <c r="B1387" s="31">
        <v>166</v>
      </c>
      <c r="C1387" s="24">
        <v>0</v>
      </c>
      <c r="D1387" s="32">
        <v>253.56</v>
      </c>
      <c r="E1387" s="32">
        <v>0.26</v>
      </c>
      <c r="F1387" s="32">
        <v>25.76</v>
      </c>
      <c r="G1387" s="23" t="s">
        <v>369</v>
      </c>
    </row>
    <row r="1388" spans="1:7" x14ac:dyDescent="0.3">
      <c r="A1388" s="22"/>
      <c r="B1388" s="31">
        <v>167</v>
      </c>
      <c r="C1388" s="24">
        <v>6.8000000000000005E-2</v>
      </c>
      <c r="D1388" s="32">
        <v>253.56</v>
      </c>
      <c r="E1388" s="32">
        <v>0.24</v>
      </c>
      <c r="F1388" s="32">
        <v>25.77</v>
      </c>
      <c r="G1388" s="23"/>
    </row>
    <row r="1389" spans="1:7" x14ac:dyDescent="0.3">
      <c r="A1389" s="22"/>
      <c r="B1389" s="31" t="s">
        <v>61</v>
      </c>
      <c r="C1389" s="24">
        <v>0</v>
      </c>
      <c r="D1389" s="33">
        <v>253.56</v>
      </c>
      <c r="E1389" s="32">
        <v>0.26</v>
      </c>
      <c r="F1389" s="32">
        <v>25.76</v>
      </c>
      <c r="G1389" s="23"/>
    </row>
    <row r="1390" spans="1:7" x14ac:dyDescent="0.3">
      <c r="A1390" s="22"/>
      <c r="B1390" s="31" t="s">
        <v>62</v>
      </c>
      <c r="C1390" s="24">
        <v>6.8000000000000005E-2</v>
      </c>
      <c r="D1390" s="33">
        <v>253.56</v>
      </c>
      <c r="E1390" s="32">
        <v>0.24</v>
      </c>
      <c r="F1390" s="32">
        <v>25.77</v>
      </c>
      <c r="G1390" s="23"/>
    </row>
    <row r="1391" spans="1:7" x14ac:dyDescent="0.3">
      <c r="A1391" s="22"/>
      <c r="B1391" s="31" t="s">
        <v>65</v>
      </c>
      <c r="C1391" s="24">
        <v>0</v>
      </c>
      <c r="D1391" s="32">
        <v>253.56</v>
      </c>
      <c r="E1391" s="33">
        <v>0.26</v>
      </c>
      <c r="F1391" s="32">
        <v>25.76</v>
      </c>
      <c r="G1391" s="23"/>
    </row>
    <row r="1392" spans="1:7" x14ac:dyDescent="0.3">
      <c r="A1392" s="22"/>
      <c r="B1392" s="31" t="s">
        <v>66</v>
      </c>
      <c r="C1392" s="24">
        <v>6.8000000000000005E-2</v>
      </c>
      <c r="D1392" s="32">
        <v>253.56</v>
      </c>
      <c r="E1392" s="33">
        <v>0.24</v>
      </c>
      <c r="F1392" s="32">
        <v>25.77</v>
      </c>
      <c r="G1392" s="23"/>
    </row>
    <row r="1393" spans="1:7" x14ac:dyDescent="0.3">
      <c r="A1393" s="22"/>
      <c r="B1393" s="31" t="s">
        <v>67</v>
      </c>
      <c r="C1393" s="24">
        <v>6.8000000000000005E-2</v>
      </c>
      <c r="D1393" s="32">
        <v>253.56</v>
      </c>
      <c r="E1393" s="32">
        <v>0.24</v>
      </c>
      <c r="F1393" s="33">
        <v>25.77</v>
      </c>
      <c r="G1393" s="23"/>
    </row>
    <row r="1394" spans="1:7" x14ac:dyDescent="0.3">
      <c r="A1394" s="22"/>
      <c r="B1394" s="31" t="s">
        <v>68</v>
      </c>
      <c r="C1394" s="24">
        <v>0</v>
      </c>
      <c r="D1394" s="32">
        <v>253.56</v>
      </c>
      <c r="E1394" s="32">
        <v>0.26</v>
      </c>
      <c r="F1394" s="33">
        <v>25.76</v>
      </c>
      <c r="G1394" s="23"/>
    </row>
    <row r="1395" spans="1:7" x14ac:dyDescent="0.3">
      <c r="A1395" s="22">
        <v>175</v>
      </c>
      <c r="B1395" s="31">
        <v>167</v>
      </c>
      <c r="C1395" s="24">
        <v>0</v>
      </c>
      <c r="D1395" s="32">
        <v>253.56</v>
      </c>
      <c r="E1395" s="32">
        <v>-0.24</v>
      </c>
      <c r="F1395" s="32">
        <v>25.77</v>
      </c>
      <c r="G1395" s="23" t="s">
        <v>369</v>
      </c>
    </row>
    <row r="1396" spans="1:7" x14ac:dyDescent="0.3">
      <c r="A1396" s="22"/>
      <c r="B1396" s="31">
        <v>168</v>
      </c>
      <c r="C1396" s="24">
        <v>6.8000000000000005E-2</v>
      </c>
      <c r="D1396" s="32">
        <v>253.56</v>
      </c>
      <c r="E1396" s="32">
        <v>-0.26</v>
      </c>
      <c r="F1396" s="32">
        <v>25.76</v>
      </c>
      <c r="G1396" s="23"/>
    </row>
    <row r="1397" spans="1:7" x14ac:dyDescent="0.3">
      <c r="A1397" s="22"/>
      <c r="B1397" s="31" t="s">
        <v>61</v>
      </c>
      <c r="C1397" s="24">
        <v>6.8000000000000005E-2</v>
      </c>
      <c r="D1397" s="33">
        <v>253.56</v>
      </c>
      <c r="E1397" s="32">
        <v>-0.26</v>
      </c>
      <c r="F1397" s="32">
        <v>25.76</v>
      </c>
      <c r="G1397" s="23"/>
    </row>
    <row r="1398" spans="1:7" x14ac:dyDescent="0.3">
      <c r="A1398" s="22"/>
      <c r="B1398" s="31" t="s">
        <v>62</v>
      </c>
      <c r="C1398" s="24">
        <v>0</v>
      </c>
      <c r="D1398" s="33">
        <v>253.56</v>
      </c>
      <c r="E1398" s="32">
        <v>-0.24</v>
      </c>
      <c r="F1398" s="32">
        <v>25.77</v>
      </c>
      <c r="G1398" s="23"/>
    </row>
    <row r="1399" spans="1:7" x14ac:dyDescent="0.3">
      <c r="A1399" s="22"/>
      <c r="B1399" s="31" t="s">
        <v>65</v>
      </c>
      <c r="C1399" s="24">
        <v>0</v>
      </c>
      <c r="D1399" s="32">
        <v>253.56</v>
      </c>
      <c r="E1399" s="33">
        <v>-0.24</v>
      </c>
      <c r="F1399" s="32">
        <v>25.77</v>
      </c>
      <c r="G1399" s="23"/>
    </row>
    <row r="1400" spans="1:7" x14ac:dyDescent="0.3">
      <c r="A1400" s="22"/>
      <c r="B1400" s="31" t="s">
        <v>66</v>
      </c>
      <c r="C1400" s="24">
        <v>6.8000000000000005E-2</v>
      </c>
      <c r="D1400" s="32">
        <v>253.56</v>
      </c>
      <c r="E1400" s="33">
        <v>-0.26</v>
      </c>
      <c r="F1400" s="32">
        <v>25.76</v>
      </c>
      <c r="G1400" s="23"/>
    </row>
    <row r="1401" spans="1:7" x14ac:dyDescent="0.3">
      <c r="A1401" s="22"/>
      <c r="B1401" s="31" t="s">
        <v>67</v>
      </c>
      <c r="C1401" s="24">
        <v>0</v>
      </c>
      <c r="D1401" s="32">
        <v>253.56</v>
      </c>
      <c r="E1401" s="32">
        <v>-0.24</v>
      </c>
      <c r="F1401" s="33">
        <v>25.77</v>
      </c>
      <c r="G1401" s="23"/>
    </row>
    <row r="1402" spans="1:7" x14ac:dyDescent="0.3">
      <c r="A1402" s="22"/>
      <c r="B1402" s="31" t="s">
        <v>68</v>
      </c>
      <c r="C1402" s="24">
        <v>6.8000000000000005E-2</v>
      </c>
      <c r="D1402" s="32">
        <v>253.56</v>
      </c>
      <c r="E1402" s="32">
        <v>-0.26</v>
      </c>
      <c r="F1402" s="33">
        <v>25.76</v>
      </c>
      <c r="G1402" s="23"/>
    </row>
    <row r="1403" spans="1:7" x14ac:dyDescent="0.3">
      <c r="A1403" s="22">
        <v>176</v>
      </c>
      <c r="B1403" s="31">
        <v>168</v>
      </c>
      <c r="C1403" s="24">
        <v>0</v>
      </c>
      <c r="D1403" s="32">
        <v>253.56</v>
      </c>
      <c r="E1403" s="32">
        <v>-0.75</v>
      </c>
      <c r="F1403" s="32">
        <v>25.76</v>
      </c>
      <c r="G1403" s="23" t="s">
        <v>369</v>
      </c>
    </row>
    <row r="1404" spans="1:7" x14ac:dyDescent="0.3">
      <c r="A1404" s="22"/>
      <c r="B1404" s="31">
        <v>169</v>
      </c>
      <c r="C1404" s="24">
        <v>6.8000000000000005E-2</v>
      </c>
      <c r="D1404" s="32">
        <v>253.56</v>
      </c>
      <c r="E1404" s="32">
        <v>-0.77</v>
      </c>
      <c r="F1404" s="32">
        <v>25.7</v>
      </c>
      <c r="G1404" s="23"/>
    </row>
    <row r="1405" spans="1:7" x14ac:dyDescent="0.3">
      <c r="A1405" s="22"/>
      <c r="B1405" s="31" t="s">
        <v>61</v>
      </c>
      <c r="C1405" s="24">
        <v>6.8000000000000005E-2</v>
      </c>
      <c r="D1405" s="33">
        <v>253.56</v>
      </c>
      <c r="E1405" s="32">
        <v>-0.77</v>
      </c>
      <c r="F1405" s="32">
        <v>25.7</v>
      </c>
      <c r="G1405" s="23"/>
    </row>
    <row r="1406" spans="1:7" x14ac:dyDescent="0.3">
      <c r="A1406" s="22"/>
      <c r="B1406" s="31" t="s">
        <v>62</v>
      </c>
      <c r="C1406" s="24">
        <v>0</v>
      </c>
      <c r="D1406" s="33">
        <v>253.56</v>
      </c>
      <c r="E1406" s="32">
        <v>-0.75</v>
      </c>
      <c r="F1406" s="32">
        <v>25.76</v>
      </c>
      <c r="G1406" s="23"/>
    </row>
    <row r="1407" spans="1:7" x14ac:dyDescent="0.3">
      <c r="A1407" s="22"/>
      <c r="B1407" s="31" t="s">
        <v>65</v>
      </c>
      <c r="C1407" s="24">
        <v>0</v>
      </c>
      <c r="D1407" s="32">
        <v>253.56</v>
      </c>
      <c r="E1407" s="33">
        <v>-0.75</v>
      </c>
      <c r="F1407" s="32">
        <v>25.76</v>
      </c>
      <c r="G1407" s="23"/>
    </row>
    <row r="1408" spans="1:7" x14ac:dyDescent="0.3">
      <c r="A1408" s="22"/>
      <c r="B1408" s="31" t="s">
        <v>66</v>
      </c>
      <c r="C1408" s="24">
        <v>6.8000000000000005E-2</v>
      </c>
      <c r="D1408" s="32">
        <v>253.56</v>
      </c>
      <c r="E1408" s="33">
        <v>-0.77</v>
      </c>
      <c r="F1408" s="32">
        <v>25.7</v>
      </c>
      <c r="G1408" s="23"/>
    </row>
    <row r="1409" spans="1:7" x14ac:dyDescent="0.3">
      <c r="A1409" s="22"/>
      <c r="B1409" s="31" t="s">
        <v>67</v>
      </c>
      <c r="C1409" s="24">
        <v>0</v>
      </c>
      <c r="D1409" s="32">
        <v>253.56</v>
      </c>
      <c r="E1409" s="32">
        <v>-0.75</v>
      </c>
      <c r="F1409" s="33">
        <v>25.76</v>
      </c>
      <c r="G1409" s="23"/>
    </row>
    <row r="1410" spans="1:7" x14ac:dyDescent="0.3">
      <c r="A1410" s="22"/>
      <c r="B1410" s="31" t="s">
        <v>68</v>
      </c>
      <c r="C1410" s="24">
        <v>6.8000000000000005E-2</v>
      </c>
      <c r="D1410" s="32">
        <v>253.56</v>
      </c>
      <c r="E1410" s="32">
        <v>-0.77</v>
      </c>
      <c r="F1410" s="33">
        <v>25.7</v>
      </c>
      <c r="G1410" s="23"/>
    </row>
    <row r="1411" spans="1:7" x14ac:dyDescent="0.3">
      <c r="A1411" s="22">
        <v>177</v>
      </c>
      <c r="B1411" s="31">
        <v>169</v>
      </c>
      <c r="C1411" s="24">
        <v>0</v>
      </c>
      <c r="D1411" s="32">
        <v>253.56</v>
      </c>
      <c r="E1411" s="32">
        <v>-1.26</v>
      </c>
      <c r="F1411" s="32">
        <v>25.7</v>
      </c>
      <c r="G1411" s="23" t="s">
        <v>369</v>
      </c>
    </row>
    <row r="1412" spans="1:7" x14ac:dyDescent="0.3">
      <c r="A1412" s="22"/>
      <c r="B1412" s="31">
        <v>170</v>
      </c>
      <c r="C1412" s="24">
        <v>6.8000000000000005E-2</v>
      </c>
      <c r="D1412" s="32">
        <v>253.56</v>
      </c>
      <c r="E1412" s="32">
        <v>-1.28</v>
      </c>
      <c r="F1412" s="32">
        <v>25.62</v>
      </c>
      <c r="G1412" s="23"/>
    </row>
    <row r="1413" spans="1:7" x14ac:dyDescent="0.3">
      <c r="A1413" s="22"/>
      <c r="B1413" s="31" t="s">
        <v>61</v>
      </c>
      <c r="C1413" s="24">
        <v>6.8000000000000005E-2</v>
      </c>
      <c r="D1413" s="33">
        <v>253.56</v>
      </c>
      <c r="E1413" s="32">
        <v>-1.28</v>
      </c>
      <c r="F1413" s="32">
        <v>25.62</v>
      </c>
      <c r="G1413" s="23"/>
    </row>
    <row r="1414" spans="1:7" x14ac:dyDescent="0.3">
      <c r="A1414" s="22"/>
      <c r="B1414" s="31" t="s">
        <v>62</v>
      </c>
      <c r="C1414" s="24">
        <v>0</v>
      </c>
      <c r="D1414" s="33">
        <v>253.56</v>
      </c>
      <c r="E1414" s="32">
        <v>-1.26</v>
      </c>
      <c r="F1414" s="32">
        <v>25.7</v>
      </c>
      <c r="G1414" s="23"/>
    </row>
    <row r="1415" spans="1:7" x14ac:dyDescent="0.3">
      <c r="A1415" s="22"/>
      <c r="B1415" s="31" t="s">
        <v>65</v>
      </c>
      <c r="C1415" s="24">
        <v>0</v>
      </c>
      <c r="D1415" s="32">
        <v>253.56</v>
      </c>
      <c r="E1415" s="33">
        <v>-1.26</v>
      </c>
      <c r="F1415" s="32">
        <v>25.7</v>
      </c>
      <c r="G1415" s="23"/>
    </row>
    <row r="1416" spans="1:7" x14ac:dyDescent="0.3">
      <c r="A1416" s="22"/>
      <c r="B1416" s="31" t="s">
        <v>66</v>
      </c>
      <c r="C1416" s="24">
        <v>6.8000000000000005E-2</v>
      </c>
      <c r="D1416" s="32">
        <v>253.56</v>
      </c>
      <c r="E1416" s="33">
        <v>-1.28</v>
      </c>
      <c r="F1416" s="32">
        <v>25.62</v>
      </c>
      <c r="G1416" s="23"/>
    </row>
    <row r="1417" spans="1:7" x14ac:dyDescent="0.3">
      <c r="A1417" s="22"/>
      <c r="B1417" s="31" t="s">
        <v>67</v>
      </c>
      <c r="C1417" s="24">
        <v>0</v>
      </c>
      <c r="D1417" s="32">
        <v>253.56</v>
      </c>
      <c r="E1417" s="32">
        <v>-1.26</v>
      </c>
      <c r="F1417" s="33">
        <v>25.7</v>
      </c>
      <c r="G1417" s="23"/>
    </row>
    <row r="1418" spans="1:7" x14ac:dyDescent="0.3">
      <c r="A1418" s="22"/>
      <c r="B1418" s="31" t="s">
        <v>68</v>
      </c>
      <c r="C1418" s="24">
        <v>6.8000000000000005E-2</v>
      </c>
      <c r="D1418" s="32">
        <v>253.56</v>
      </c>
      <c r="E1418" s="32">
        <v>-1.28</v>
      </c>
      <c r="F1418" s="33">
        <v>25.62</v>
      </c>
      <c r="G1418" s="23"/>
    </row>
    <row r="1419" spans="1:7" x14ac:dyDescent="0.3">
      <c r="A1419" s="22">
        <v>178</v>
      </c>
      <c r="B1419" s="31">
        <v>170</v>
      </c>
      <c r="C1419" s="24">
        <v>0</v>
      </c>
      <c r="D1419" s="32">
        <v>253.56</v>
      </c>
      <c r="E1419" s="32">
        <v>-1.77</v>
      </c>
      <c r="F1419" s="32">
        <v>25.62</v>
      </c>
      <c r="G1419" s="23" t="s">
        <v>369</v>
      </c>
    </row>
    <row r="1420" spans="1:7" x14ac:dyDescent="0.3">
      <c r="A1420" s="22"/>
      <c r="B1420" s="31">
        <v>171</v>
      </c>
      <c r="C1420" s="24">
        <v>6.8000000000000005E-2</v>
      </c>
      <c r="D1420" s="32">
        <v>253.56</v>
      </c>
      <c r="E1420" s="32">
        <v>-1.79</v>
      </c>
      <c r="F1420" s="32">
        <v>25.5</v>
      </c>
      <c r="G1420" s="23"/>
    </row>
    <row r="1421" spans="1:7" x14ac:dyDescent="0.3">
      <c r="A1421" s="22"/>
      <c r="B1421" s="31" t="s">
        <v>61</v>
      </c>
      <c r="C1421" s="24">
        <v>6.8000000000000005E-2</v>
      </c>
      <c r="D1421" s="33">
        <v>253.56</v>
      </c>
      <c r="E1421" s="32">
        <v>-1.79</v>
      </c>
      <c r="F1421" s="32">
        <v>25.5</v>
      </c>
      <c r="G1421" s="23"/>
    </row>
    <row r="1422" spans="1:7" x14ac:dyDescent="0.3">
      <c r="A1422" s="22"/>
      <c r="B1422" s="31" t="s">
        <v>62</v>
      </c>
      <c r="C1422" s="24">
        <v>0</v>
      </c>
      <c r="D1422" s="33">
        <v>253.56</v>
      </c>
      <c r="E1422" s="32">
        <v>-1.77</v>
      </c>
      <c r="F1422" s="32">
        <v>25.62</v>
      </c>
      <c r="G1422" s="23"/>
    </row>
    <row r="1423" spans="1:7" x14ac:dyDescent="0.3">
      <c r="A1423" s="22"/>
      <c r="B1423" s="31" t="s">
        <v>65</v>
      </c>
      <c r="C1423" s="24">
        <v>0</v>
      </c>
      <c r="D1423" s="32">
        <v>253.56</v>
      </c>
      <c r="E1423" s="33">
        <v>-1.77</v>
      </c>
      <c r="F1423" s="32">
        <v>25.62</v>
      </c>
      <c r="G1423" s="23"/>
    </row>
    <row r="1424" spans="1:7" x14ac:dyDescent="0.3">
      <c r="A1424" s="22"/>
      <c r="B1424" s="31" t="s">
        <v>66</v>
      </c>
      <c r="C1424" s="24">
        <v>6.8000000000000005E-2</v>
      </c>
      <c r="D1424" s="32">
        <v>253.56</v>
      </c>
      <c r="E1424" s="33">
        <v>-1.79</v>
      </c>
      <c r="F1424" s="32">
        <v>25.5</v>
      </c>
      <c r="G1424" s="23"/>
    </row>
    <row r="1425" spans="1:7" x14ac:dyDescent="0.3">
      <c r="A1425" s="22"/>
      <c r="B1425" s="31" t="s">
        <v>67</v>
      </c>
      <c r="C1425" s="24">
        <v>0</v>
      </c>
      <c r="D1425" s="32">
        <v>253.56</v>
      </c>
      <c r="E1425" s="32">
        <v>-1.77</v>
      </c>
      <c r="F1425" s="33">
        <v>25.62</v>
      </c>
      <c r="G1425" s="23"/>
    </row>
    <row r="1426" spans="1:7" x14ac:dyDescent="0.3">
      <c r="A1426" s="22"/>
      <c r="B1426" s="31" t="s">
        <v>68</v>
      </c>
      <c r="C1426" s="24">
        <v>6.8000000000000005E-2</v>
      </c>
      <c r="D1426" s="32">
        <v>253.56</v>
      </c>
      <c r="E1426" s="32">
        <v>-1.79</v>
      </c>
      <c r="F1426" s="33">
        <v>25.5</v>
      </c>
      <c r="G1426" s="23"/>
    </row>
    <row r="1427" spans="1:7" x14ac:dyDescent="0.3">
      <c r="A1427" s="22">
        <v>179</v>
      </c>
      <c r="B1427" s="31">
        <v>171</v>
      </c>
      <c r="C1427" s="24">
        <v>0</v>
      </c>
      <c r="D1427" s="32">
        <v>253.56</v>
      </c>
      <c r="E1427" s="32">
        <v>-2.27</v>
      </c>
      <c r="F1427" s="32">
        <v>25.5</v>
      </c>
      <c r="G1427" s="23" t="s">
        <v>369</v>
      </c>
    </row>
    <row r="1428" spans="1:7" x14ac:dyDescent="0.3">
      <c r="A1428" s="22"/>
      <c r="B1428" s="31">
        <v>172</v>
      </c>
      <c r="C1428" s="24">
        <v>6.8000000000000005E-2</v>
      </c>
      <c r="D1428" s="32">
        <v>253.56</v>
      </c>
      <c r="E1428" s="32">
        <v>-2.2999999999999998</v>
      </c>
      <c r="F1428" s="32">
        <v>25.34</v>
      </c>
      <c r="G1428" s="23"/>
    </row>
    <row r="1429" spans="1:7" x14ac:dyDescent="0.3">
      <c r="A1429" s="22"/>
      <c r="B1429" s="31" t="s">
        <v>61</v>
      </c>
      <c r="C1429" s="24">
        <v>6.8000000000000005E-2</v>
      </c>
      <c r="D1429" s="33">
        <v>253.56</v>
      </c>
      <c r="E1429" s="32">
        <v>-2.2999999999999998</v>
      </c>
      <c r="F1429" s="32">
        <v>25.34</v>
      </c>
      <c r="G1429" s="23"/>
    </row>
    <row r="1430" spans="1:7" x14ac:dyDescent="0.3">
      <c r="A1430" s="22"/>
      <c r="B1430" s="31" t="s">
        <v>62</v>
      </c>
      <c r="C1430" s="24">
        <v>0</v>
      </c>
      <c r="D1430" s="33">
        <v>253.56</v>
      </c>
      <c r="E1430" s="32">
        <v>-2.27</v>
      </c>
      <c r="F1430" s="32">
        <v>25.5</v>
      </c>
      <c r="G1430" s="23"/>
    </row>
    <row r="1431" spans="1:7" x14ac:dyDescent="0.3">
      <c r="A1431" s="22"/>
      <c r="B1431" s="31" t="s">
        <v>65</v>
      </c>
      <c r="C1431" s="24">
        <v>0</v>
      </c>
      <c r="D1431" s="32">
        <v>253.56</v>
      </c>
      <c r="E1431" s="33">
        <v>-2.27</v>
      </c>
      <c r="F1431" s="32">
        <v>25.5</v>
      </c>
      <c r="G1431" s="23"/>
    </row>
    <row r="1432" spans="1:7" x14ac:dyDescent="0.3">
      <c r="A1432" s="22"/>
      <c r="B1432" s="31" t="s">
        <v>66</v>
      </c>
      <c r="C1432" s="24">
        <v>6.8000000000000005E-2</v>
      </c>
      <c r="D1432" s="32">
        <v>253.56</v>
      </c>
      <c r="E1432" s="33">
        <v>-2.2999999999999998</v>
      </c>
      <c r="F1432" s="32">
        <v>25.34</v>
      </c>
      <c r="G1432" s="23"/>
    </row>
    <row r="1433" spans="1:7" x14ac:dyDescent="0.3">
      <c r="A1433" s="22"/>
      <c r="B1433" s="31" t="s">
        <v>67</v>
      </c>
      <c r="C1433" s="24">
        <v>0</v>
      </c>
      <c r="D1433" s="32">
        <v>253.56</v>
      </c>
      <c r="E1433" s="32">
        <v>-2.27</v>
      </c>
      <c r="F1433" s="33">
        <v>25.5</v>
      </c>
      <c r="G1433" s="23"/>
    </row>
    <row r="1434" spans="1:7" x14ac:dyDescent="0.3">
      <c r="A1434" s="22"/>
      <c r="B1434" s="31" t="s">
        <v>68</v>
      </c>
      <c r="C1434" s="24">
        <v>6.8000000000000005E-2</v>
      </c>
      <c r="D1434" s="32">
        <v>253.56</v>
      </c>
      <c r="E1434" s="32">
        <v>-2.2999999999999998</v>
      </c>
      <c r="F1434" s="33">
        <v>25.34</v>
      </c>
      <c r="G1434" s="23"/>
    </row>
    <row r="1435" spans="1:7" x14ac:dyDescent="0.3">
      <c r="A1435" s="22">
        <v>180</v>
      </c>
      <c r="B1435" s="31">
        <v>172</v>
      </c>
      <c r="C1435" s="24">
        <v>0</v>
      </c>
      <c r="D1435" s="32">
        <v>253.56</v>
      </c>
      <c r="E1435" s="32">
        <v>-2.78</v>
      </c>
      <c r="F1435" s="32">
        <v>25.34</v>
      </c>
      <c r="G1435" s="23" t="s">
        <v>369</v>
      </c>
    </row>
    <row r="1436" spans="1:7" x14ac:dyDescent="0.3">
      <c r="A1436" s="22"/>
      <c r="B1436" s="31">
        <v>173</v>
      </c>
      <c r="C1436" s="24">
        <v>6.8000000000000005E-2</v>
      </c>
      <c r="D1436" s="32">
        <v>253.56</v>
      </c>
      <c r="E1436" s="32">
        <v>-2.8</v>
      </c>
      <c r="F1436" s="32">
        <v>25.15</v>
      </c>
      <c r="G1436" s="23"/>
    </row>
    <row r="1437" spans="1:7" x14ac:dyDescent="0.3">
      <c r="A1437" s="22"/>
      <c r="B1437" s="31" t="s">
        <v>61</v>
      </c>
      <c r="C1437" s="24">
        <v>6.8000000000000005E-2</v>
      </c>
      <c r="D1437" s="33">
        <v>253.56</v>
      </c>
      <c r="E1437" s="32">
        <v>-2.8</v>
      </c>
      <c r="F1437" s="32">
        <v>25.15</v>
      </c>
      <c r="G1437" s="23"/>
    </row>
    <row r="1438" spans="1:7" x14ac:dyDescent="0.3">
      <c r="A1438" s="22"/>
      <c r="B1438" s="31" t="s">
        <v>62</v>
      </c>
      <c r="C1438" s="24">
        <v>0</v>
      </c>
      <c r="D1438" s="33">
        <v>253.56</v>
      </c>
      <c r="E1438" s="32">
        <v>-2.78</v>
      </c>
      <c r="F1438" s="32">
        <v>25.34</v>
      </c>
      <c r="G1438" s="23"/>
    </row>
    <row r="1439" spans="1:7" x14ac:dyDescent="0.3">
      <c r="A1439" s="22"/>
      <c r="B1439" s="31" t="s">
        <v>65</v>
      </c>
      <c r="C1439" s="24">
        <v>0</v>
      </c>
      <c r="D1439" s="32">
        <v>253.56</v>
      </c>
      <c r="E1439" s="33">
        <v>-2.78</v>
      </c>
      <c r="F1439" s="32">
        <v>25.34</v>
      </c>
      <c r="G1439" s="23"/>
    </row>
    <row r="1440" spans="1:7" x14ac:dyDescent="0.3">
      <c r="A1440" s="22"/>
      <c r="B1440" s="31" t="s">
        <v>66</v>
      </c>
      <c r="C1440" s="24">
        <v>6.8000000000000005E-2</v>
      </c>
      <c r="D1440" s="32">
        <v>253.56</v>
      </c>
      <c r="E1440" s="33">
        <v>-2.8</v>
      </c>
      <c r="F1440" s="32">
        <v>25.15</v>
      </c>
      <c r="G1440" s="23"/>
    </row>
    <row r="1441" spans="1:7" x14ac:dyDescent="0.3">
      <c r="A1441" s="22"/>
      <c r="B1441" s="31" t="s">
        <v>67</v>
      </c>
      <c r="C1441" s="24">
        <v>0</v>
      </c>
      <c r="D1441" s="32">
        <v>253.56</v>
      </c>
      <c r="E1441" s="32">
        <v>-2.78</v>
      </c>
      <c r="F1441" s="33">
        <v>25.34</v>
      </c>
      <c r="G1441" s="23"/>
    </row>
    <row r="1442" spans="1:7" x14ac:dyDescent="0.3">
      <c r="A1442" s="22"/>
      <c r="B1442" s="31" t="s">
        <v>68</v>
      </c>
      <c r="C1442" s="24">
        <v>6.8000000000000005E-2</v>
      </c>
      <c r="D1442" s="32">
        <v>253.56</v>
      </c>
      <c r="E1442" s="32">
        <v>-2.8</v>
      </c>
      <c r="F1442" s="33">
        <v>25.15</v>
      </c>
      <c r="G1442" s="23"/>
    </row>
    <row r="1443" spans="1:7" x14ac:dyDescent="0.3">
      <c r="A1443" s="22">
        <v>181</v>
      </c>
      <c r="B1443" s="31">
        <v>173</v>
      </c>
      <c r="C1443" s="24">
        <v>0</v>
      </c>
      <c r="D1443" s="32">
        <v>253.56</v>
      </c>
      <c r="E1443" s="32">
        <v>-3.29</v>
      </c>
      <c r="F1443" s="32">
        <v>25.15</v>
      </c>
      <c r="G1443" s="23" t="s">
        <v>369</v>
      </c>
    </row>
    <row r="1444" spans="1:7" x14ac:dyDescent="0.3">
      <c r="A1444" s="22"/>
      <c r="B1444" s="31">
        <v>174</v>
      </c>
      <c r="C1444" s="24">
        <v>6.8000000000000005E-2</v>
      </c>
      <c r="D1444" s="32">
        <v>253.56</v>
      </c>
      <c r="E1444" s="32">
        <v>-3.31</v>
      </c>
      <c r="F1444" s="32">
        <v>24.93</v>
      </c>
      <c r="G1444" s="23"/>
    </row>
    <row r="1445" spans="1:7" x14ac:dyDescent="0.3">
      <c r="A1445" s="22"/>
      <c r="B1445" s="31" t="s">
        <v>61</v>
      </c>
      <c r="C1445" s="24">
        <v>6.8000000000000005E-2</v>
      </c>
      <c r="D1445" s="33">
        <v>253.56</v>
      </c>
      <c r="E1445" s="32">
        <v>-3.31</v>
      </c>
      <c r="F1445" s="32">
        <v>24.93</v>
      </c>
      <c r="G1445" s="23"/>
    </row>
    <row r="1446" spans="1:7" x14ac:dyDescent="0.3">
      <c r="A1446" s="22"/>
      <c r="B1446" s="31" t="s">
        <v>62</v>
      </c>
      <c r="C1446" s="24">
        <v>0</v>
      </c>
      <c r="D1446" s="33">
        <v>253.56</v>
      </c>
      <c r="E1446" s="32">
        <v>-3.29</v>
      </c>
      <c r="F1446" s="32">
        <v>25.15</v>
      </c>
      <c r="G1446" s="23"/>
    </row>
    <row r="1447" spans="1:7" x14ac:dyDescent="0.3">
      <c r="A1447" s="22"/>
      <c r="B1447" s="31" t="s">
        <v>65</v>
      </c>
      <c r="C1447" s="24">
        <v>0</v>
      </c>
      <c r="D1447" s="32">
        <v>253.56</v>
      </c>
      <c r="E1447" s="33">
        <v>-3.29</v>
      </c>
      <c r="F1447" s="32">
        <v>25.15</v>
      </c>
      <c r="G1447" s="23"/>
    </row>
    <row r="1448" spans="1:7" x14ac:dyDescent="0.3">
      <c r="A1448" s="22"/>
      <c r="B1448" s="31" t="s">
        <v>66</v>
      </c>
      <c r="C1448" s="24">
        <v>6.8000000000000005E-2</v>
      </c>
      <c r="D1448" s="32">
        <v>253.56</v>
      </c>
      <c r="E1448" s="33">
        <v>-3.31</v>
      </c>
      <c r="F1448" s="32">
        <v>24.93</v>
      </c>
      <c r="G1448" s="23"/>
    </row>
    <row r="1449" spans="1:7" x14ac:dyDescent="0.3">
      <c r="A1449" s="22"/>
      <c r="B1449" s="31" t="s">
        <v>67</v>
      </c>
      <c r="C1449" s="24">
        <v>0</v>
      </c>
      <c r="D1449" s="32">
        <v>253.56</v>
      </c>
      <c r="E1449" s="32">
        <v>-3.29</v>
      </c>
      <c r="F1449" s="33">
        <v>25.15</v>
      </c>
      <c r="G1449" s="23"/>
    </row>
    <row r="1450" spans="1:7" x14ac:dyDescent="0.3">
      <c r="A1450" s="22"/>
      <c r="B1450" s="31" t="s">
        <v>68</v>
      </c>
      <c r="C1450" s="24">
        <v>6.8000000000000005E-2</v>
      </c>
      <c r="D1450" s="32">
        <v>253.56</v>
      </c>
      <c r="E1450" s="32">
        <v>-3.31</v>
      </c>
      <c r="F1450" s="33">
        <v>24.93</v>
      </c>
      <c r="G1450" s="23"/>
    </row>
    <row r="1451" spans="1:7" x14ac:dyDescent="0.3">
      <c r="A1451" s="22">
        <v>182</v>
      </c>
      <c r="B1451" s="31">
        <v>174</v>
      </c>
      <c r="C1451" s="24">
        <v>0</v>
      </c>
      <c r="D1451" s="32">
        <v>253.56</v>
      </c>
      <c r="E1451" s="32">
        <v>-3.79</v>
      </c>
      <c r="F1451" s="32">
        <v>24.93</v>
      </c>
      <c r="G1451" s="23" t="s">
        <v>369</v>
      </c>
    </row>
    <row r="1452" spans="1:7" x14ac:dyDescent="0.3">
      <c r="A1452" s="22"/>
      <c r="B1452" s="31">
        <v>175</v>
      </c>
      <c r="C1452" s="24">
        <v>6.8000000000000005E-2</v>
      </c>
      <c r="D1452" s="32">
        <v>253.56</v>
      </c>
      <c r="E1452" s="32">
        <v>-3.82</v>
      </c>
      <c r="F1452" s="32">
        <v>24.67</v>
      </c>
      <c r="G1452" s="23"/>
    </row>
    <row r="1453" spans="1:7" x14ac:dyDescent="0.3">
      <c r="A1453" s="22"/>
      <c r="B1453" s="31" t="s">
        <v>61</v>
      </c>
      <c r="C1453" s="24">
        <v>6.8000000000000005E-2</v>
      </c>
      <c r="D1453" s="33">
        <v>253.56</v>
      </c>
      <c r="E1453" s="32">
        <v>-3.82</v>
      </c>
      <c r="F1453" s="32">
        <v>24.67</v>
      </c>
      <c r="G1453" s="23"/>
    </row>
    <row r="1454" spans="1:7" x14ac:dyDescent="0.3">
      <c r="A1454" s="22"/>
      <c r="B1454" s="31" t="s">
        <v>62</v>
      </c>
      <c r="C1454" s="24">
        <v>0</v>
      </c>
      <c r="D1454" s="33">
        <v>253.56</v>
      </c>
      <c r="E1454" s="32">
        <v>-3.79</v>
      </c>
      <c r="F1454" s="32">
        <v>24.93</v>
      </c>
      <c r="G1454" s="23"/>
    </row>
    <row r="1455" spans="1:7" x14ac:dyDescent="0.3">
      <c r="A1455" s="22"/>
      <c r="B1455" s="31" t="s">
        <v>65</v>
      </c>
      <c r="C1455" s="24">
        <v>0</v>
      </c>
      <c r="D1455" s="32">
        <v>253.56</v>
      </c>
      <c r="E1455" s="33">
        <v>-3.79</v>
      </c>
      <c r="F1455" s="32">
        <v>24.93</v>
      </c>
      <c r="G1455" s="23"/>
    </row>
    <row r="1456" spans="1:7" x14ac:dyDescent="0.3">
      <c r="A1456" s="22"/>
      <c r="B1456" s="31" t="s">
        <v>66</v>
      </c>
      <c r="C1456" s="24">
        <v>6.8000000000000005E-2</v>
      </c>
      <c r="D1456" s="32">
        <v>253.56</v>
      </c>
      <c r="E1456" s="33">
        <v>-3.82</v>
      </c>
      <c r="F1456" s="32">
        <v>24.67</v>
      </c>
      <c r="G1456" s="23"/>
    </row>
    <row r="1457" spans="1:7" x14ac:dyDescent="0.3">
      <c r="A1457" s="22"/>
      <c r="B1457" s="31" t="s">
        <v>67</v>
      </c>
      <c r="C1457" s="24">
        <v>0</v>
      </c>
      <c r="D1457" s="32">
        <v>253.56</v>
      </c>
      <c r="E1457" s="32">
        <v>-3.79</v>
      </c>
      <c r="F1457" s="33">
        <v>24.93</v>
      </c>
      <c r="G1457" s="23"/>
    </row>
    <row r="1458" spans="1:7" x14ac:dyDescent="0.3">
      <c r="A1458" s="22"/>
      <c r="B1458" s="31" t="s">
        <v>68</v>
      </c>
      <c r="C1458" s="24">
        <v>6.8000000000000005E-2</v>
      </c>
      <c r="D1458" s="32">
        <v>253.56</v>
      </c>
      <c r="E1458" s="32">
        <v>-3.82</v>
      </c>
      <c r="F1458" s="33">
        <v>24.67</v>
      </c>
      <c r="G1458" s="23"/>
    </row>
    <row r="1459" spans="1:7" x14ac:dyDescent="0.3">
      <c r="A1459" s="22">
        <v>183</v>
      </c>
      <c r="B1459" s="31">
        <v>175</v>
      </c>
      <c r="C1459" s="24">
        <v>0</v>
      </c>
      <c r="D1459" s="32">
        <v>253.56</v>
      </c>
      <c r="E1459" s="32">
        <v>-4.3</v>
      </c>
      <c r="F1459" s="32">
        <v>24.67</v>
      </c>
      <c r="G1459" s="23" t="s">
        <v>369</v>
      </c>
    </row>
    <row r="1460" spans="1:7" x14ac:dyDescent="0.3">
      <c r="A1460" s="22"/>
      <c r="B1460" s="31">
        <v>176</v>
      </c>
      <c r="C1460" s="24">
        <v>6.8000000000000005E-2</v>
      </c>
      <c r="D1460" s="32">
        <v>253.57</v>
      </c>
      <c r="E1460" s="32">
        <v>-4.32</v>
      </c>
      <c r="F1460" s="32">
        <v>24.37</v>
      </c>
      <c r="G1460" s="23"/>
    </row>
    <row r="1461" spans="1:7" x14ac:dyDescent="0.3">
      <c r="A1461" s="22"/>
      <c r="B1461" s="31" t="s">
        <v>61</v>
      </c>
      <c r="C1461" s="24">
        <v>6.8000000000000005E-2</v>
      </c>
      <c r="D1461" s="33">
        <v>253.57</v>
      </c>
      <c r="E1461" s="32">
        <v>-4.32</v>
      </c>
      <c r="F1461" s="32">
        <v>24.37</v>
      </c>
      <c r="G1461" s="23"/>
    </row>
    <row r="1462" spans="1:7" x14ac:dyDescent="0.3">
      <c r="A1462" s="22"/>
      <c r="B1462" s="31" t="s">
        <v>62</v>
      </c>
      <c r="C1462" s="24">
        <v>0</v>
      </c>
      <c r="D1462" s="33">
        <v>253.56</v>
      </c>
      <c r="E1462" s="32">
        <v>-4.3</v>
      </c>
      <c r="F1462" s="32">
        <v>24.67</v>
      </c>
      <c r="G1462" s="23"/>
    </row>
    <row r="1463" spans="1:7" x14ac:dyDescent="0.3">
      <c r="A1463" s="22"/>
      <c r="B1463" s="31" t="s">
        <v>65</v>
      </c>
      <c r="C1463" s="24">
        <v>0</v>
      </c>
      <c r="D1463" s="32">
        <v>253.56</v>
      </c>
      <c r="E1463" s="33">
        <v>-4.3</v>
      </c>
      <c r="F1463" s="32">
        <v>24.67</v>
      </c>
      <c r="G1463" s="23"/>
    </row>
    <row r="1464" spans="1:7" x14ac:dyDescent="0.3">
      <c r="A1464" s="22"/>
      <c r="B1464" s="31" t="s">
        <v>66</v>
      </c>
      <c r="C1464" s="24">
        <v>6.8000000000000005E-2</v>
      </c>
      <c r="D1464" s="32">
        <v>253.57</v>
      </c>
      <c r="E1464" s="33">
        <v>-4.32</v>
      </c>
      <c r="F1464" s="32">
        <v>24.37</v>
      </c>
      <c r="G1464" s="23"/>
    </row>
    <row r="1465" spans="1:7" x14ac:dyDescent="0.3">
      <c r="A1465" s="22"/>
      <c r="B1465" s="31" t="s">
        <v>67</v>
      </c>
      <c r="C1465" s="24">
        <v>0</v>
      </c>
      <c r="D1465" s="32">
        <v>253.56</v>
      </c>
      <c r="E1465" s="32">
        <v>-4.3</v>
      </c>
      <c r="F1465" s="33">
        <v>24.67</v>
      </c>
      <c r="G1465" s="23"/>
    </row>
    <row r="1466" spans="1:7" x14ac:dyDescent="0.3">
      <c r="A1466" s="22"/>
      <c r="B1466" s="31" t="s">
        <v>68</v>
      </c>
      <c r="C1466" s="24">
        <v>6.8000000000000005E-2</v>
      </c>
      <c r="D1466" s="32">
        <v>253.57</v>
      </c>
      <c r="E1466" s="32">
        <v>-4.32</v>
      </c>
      <c r="F1466" s="33">
        <v>24.37</v>
      </c>
      <c r="G1466" s="23"/>
    </row>
    <row r="1467" spans="1:7" x14ac:dyDescent="0.3">
      <c r="A1467" s="22">
        <v>184</v>
      </c>
      <c r="B1467" s="31">
        <v>176</v>
      </c>
      <c r="C1467" s="24">
        <v>0</v>
      </c>
      <c r="D1467" s="32">
        <v>253.57</v>
      </c>
      <c r="E1467" s="32">
        <v>-4.8</v>
      </c>
      <c r="F1467" s="32">
        <v>24.37</v>
      </c>
      <c r="G1467" s="23" t="s">
        <v>369</v>
      </c>
    </row>
    <row r="1468" spans="1:7" x14ac:dyDescent="0.3">
      <c r="A1468" s="22"/>
      <c r="B1468" s="31">
        <v>177</v>
      </c>
      <c r="C1468" s="24">
        <v>6.8000000000000005E-2</v>
      </c>
      <c r="D1468" s="32">
        <v>253.57</v>
      </c>
      <c r="E1468" s="32">
        <v>-4.83</v>
      </c>
      <c r="F1468" s="32">
        <v>24.04</v>
      </c>
      <c r="G1468" s="23"/>
    </row>
    <row r="1469" spans="1:7" x14ac:dyDescent="0.3">
      <c r="A1469" s="22"/>
      <c r="B1469" s="31" t="s">
        <v>61</v>
      </c>
      <c r="C1469" s="24">
        <v>6.8000000000000005E-2</v>
      </c>
      <c r="D1469" s="33">
        <v>253.57</v>
      </c>
      <c r="E1469" s="32">
        <v>-4.83</v>
      </c>
      <c r="F1469" s="32">
        <v>24.04</v>
      </c>
      <c r="G1469" s="23"/>
    </row>
    <row r="1470" spans="1:7" x14ac:dyDescent="0.3">
      <c r="A1470" s="22"/>
      <c r="B1470" s="31" t="s">
        <v>62</v>
      </c>
      <c r="C1470" s="24">
        <v>0</v>
      </c>
      <c r="D1470" s="33">
        <v>253.57</v>
      </c>
      <c r="E1470" s="32">
        <v>-4.8</v>
      </c>
      <c r="F1470" s="32">
        <v>24.37</v>
      </c>
      <c r="G1470" s="23"/>
    </row>
    <row r="1471" spans="1:7" x14ac:dyDescent="0.3">
      <c r="A1471" s="22"/>
      <c r="B1471" s="31" t="s">
        <v>65</v>
      </c>
      <c r="C1471" s="24">
        <v>0</v>
      </c>
      <c r="D1471" s="32">
        <v>253.57</v>
      </c>
      <c r="E1471" s="33">
        <v>-4.8</v>
      </c>
      <c r="F1471" s="32">
        <v>24.37</v>
      </c>
      <c r="G1471" s="23"/>
    </row>
    <row r="1472" spans="1:7" x14ac:dyDescent="0.3">
      <c r="A1472" s="22"/>
      <c r="B1472" s="31" t="s">
        <v>66</v>
      </c>
      <c r="C1472" s="24">
        <v>6.8000000000000005E-2</v>
      </c>
      <c r="D1472" s="32">
        <v>253.57</v>
      </c>
      <c r="E1472" s="33">
        <v>-4.83</v>
      </c>
      <c r="F1472" s="32">
        <v>24.04</v>
      </c>
      <c r="G1472" s="23"/>
    </row>
    <row r="1473" spans="1:7" x14ac:dyDescent="0.3">
      <c r="A1473" s="22"/>
      <c r="B1473" s="31" t="s">
        <v>67</v>
      </c>
      <c r="C1473" s="24">
        <v>0</v>
      </c>
      <c r="D1473" s="32">
        <v>253.57</v>
      </c>
      <c r="E1473" s="32">
        <v>-4.8</v>
      </c>
      <c r="F1473" s="33">
        <v>24.37</v>
      </c>
      <c r="G1473" s="23"/>
    </row>
    <row r="1474" spans="1:7" x14ac:dyDescent="0.3">
      <c r="A1474" s="22"/>
      <c r="B1474" s="31" t="s">
        <v>68</v>
      </c>
      <c r="C1474" s="24">
        <v>6.8000000000000005E-2</v>
      </c>
      <c r="D1474" s="32">
        <v>253.57</v>
      </c>
      <c r="E1474" s="32">
        <v>-4.83</v>
      </c>
      <c r="F1474" s="33">
        <v>24.04</v>
      </c>
      <c r="G1474" s="23"/>
    </row>
    <row r="1475" spans="1:7" x14ac:dyDescent="0.3">
      <c r="A1475" s="22">
        <v>185</v>
      </c>
      <c r="B1475" s="31">
        <v>177</v>
      </c>
      <c r="C1475" s="24">
        <v>0</v>
      </c>
      <c r="D1475" s="32">
        <v>253.57</v>
      </c>
      <c r="E1475" s="32">
        <v>-5.3</v>
      </c>
      <c r="F1475" s="32">
        <v>24.04</v>
      </c>
      <c r="G1475" s="23" t="s">
        <v>369</v>
      </c>
    </row>
    <row r="1476" spans="1:7" x14ac:dyDescent="0.3">
      <c r="A1476" s="22"/>
      <c r="B1476" s="31">
        <v>178</v>
      </c>
      <c r="C1476" s="24">
        <v>6.8000000000000005E-2</v>
      </c>
      <c r="D1476" s="32">
        <v>253.57</v>
      </c>
      <c r="E1476" s="32">
        <v>-5.33</v>
      </c>
      <c r="F1476" s="32">
        <v>23.68</v>
      </c>
      <c r="G1476" s="23"/>
    </row>
    <row r="1477" spans="1:7" x14ac:dyDescent="0.3">
      <c r="A1477" s="22"/>
      <c r="B1477" s="31" t="s">
        <v>61</v>
      </c>
      <c r="C1477" s="24">
        <v>6.8000000000000005E-2</v>
      </c>
      <c r="D1477" s="33">
        <v>253.57</v>
      </c>
      <c r="E1477" s="32">
        <v>-5.33</v>
      </c>
      <c r="F1477" s="32">
        <v>23.68</v>
      </c>
      <c r="G1477" s="23"/>
    </row>
    <row r="1478" spans="1:7" x14ac:dyDescent="0.3">
      <c r="A1478" s="22"/>
      <c r="B1478" s="31" t="s">
        <v>62</v>
      </c>
      <c r="C1478" s="24">
        <v>0</v>
      </c>
      <c r="D1478" s="33">
        <v>253.57</v>
      </c>
      <c r="E1478" s="32">
        <v>-5.3</v>
      </c>
      <c r="F1478" s="32">
        <v>24.04</v>
      </c>
      <c r="G1478" s="23"/>
    </row>
    <row r="1479" spans="1:7" x14ac:dyDescent="0.3">
      <c r="A1479" s="22"/>
      <c r="B1479" s="31" t="s">
        <v>65</v>
      </c>
      <c r="C1479" s="24">
        <v>0</v>
      </c>
      <c r="D1479" s="32">
        <v>253.57</v>
      </c>
      <c r="E1479" s="33">
        <v>-5.3</v>
      </c>
      <c r="F1479" s="32">
        <v>24.04</v>
      </c>
      <c r="G1479" s="23"/>
    </row>
    <row r="1480" spans="1:7" x14ac:dyDescent="0.3">
      <c r="A1480" s="22"/>
      <c r="B1480" s="31" t="s">
        <v>66</v>
      </c>
      <c r="C1480" s="24">
        <v>6.8000000000000005E-2</v>
      </c>
      <c r="D1480" s="32">
        <v>253.57</v>
      </c>
      <c r="E1480" s="33">
        <v>-5.33</v>
      </c>
      <c r="F1480" s="32">
        <v>23.68</v>
      </c>
      <c r="G1480" s="23"/>
    </row>
    <row r="1481" spans="1:7" x14ac:dyDescent="0.3">
      <c r="A1481" s="22"/>
      <c r="B1481" s="31" t="s">
        <v>67</v>
      </c>
      <c r="C1481" s="24">
        <v>0</v>
      </c>
      <c r="D1481" s="32">
        <v>253.57</v>
      </c>
      <c r="E1481" s="32">
        <v>-5.3</v>
      </c>
      <c r="F1481" s="33">
        <v>24.04</v>
      </c>
      <c r="G1481" s="23"/>
    </row>
    <row r="1482" spans="1:7" x14ac:dyDescent="0.3">
      <c r="A1482" s="22"/>
      <c r="B1482" s="31" t="s">
        <v>68</v>
      </c>
      <c r="C1482" s="24">
        <v>6.8000000000000005E-2</v>
      </c>
      <c r="D1482" s="32">
        <v>253.57</v>
      </c>
      <c r="E1482" s="32">
        <v>-5.33</v>
      </c>
      <c r="F1482" s="33">
        <v>23.68</v>
      </c>
      <c r="G1482" s="23"/>
    </row>
    <row r="1483" spans="1:7" x14ac:dyDescent="0.3">
      <c r="A1483" s="22">
        <v>186</v>
      </c>
      <c r="B1483" s="31">
        <v>178</v>
      </c>
      <c r="C1483" s="24">
        <v>0</v>
      </c>
      <c r="D1483" s="32">
        <v>253.57</v>
      </c>
      <c r="E1483" s="32">
        <v>-5.8</v>
      </c>
      <c r="F1483" s="32">
        <v>23.68</v>
      </c>
      <c r="G1483" s="23" t="s">
        <v>369</v>
      </c>
    </row>
    <row r="1484" spans="1:7" x14ac:dyDescent="0.3">
      <c r="A1484" s="22"/>
      <c r="B1484" s="31">
        <v>179</v>
      </c>
      <c r="C1484" s="24">
        <v>6.8000000000000005E-2</v>
      </c>
      <c r="D1484" s="32">
        <v>253.57</v>
      </c>
      <c r="E1484" s="32">
        <v>-5.83</v>
      </c>
      <c r="F1484" s="32">
        <v>23.29</v>
      </c>
      <c r="G1484" s="23"/>
    </row>
    <row r="1485" spans="1:7" x14ac:dyDescent="0.3">
      <c r="A1485" s="22"/>
      <c r="B1485" s="31" t="s">
        <v>61</v>
      </c>
      <c r="C1485" s="24">
        <v>6.8000000000000005E-2</v>
      </c>
      <c r="D1485" s="33">
        <v>253.57</v>
      </c>
      <c r="E1485" s="32">
        <v>-5.83</v>
      </c>
      <c r="F1485" s="32">
        <v>23.29</v>
      </c>
      <c r="G1485" s="23"/>
    </row>
    <row r="1486" spans="1:7" x14ac:dyDescent="0.3">
      <c r="A1486" s="22"/>
      <c r="B1486" s="31" t="s">
        <v>62</v>
      </c>
      <c r="C1486" s="24">
        <v>0</v>
      </c>
      <c r="D1486" s="33">
        <v>253.57</v>
      </c>
      <c r="E1486" s="32">
        <v>-5.8</v>
      </c>
      <c r="F1486" s="32">
        <v>23.68</v>
      </c>
      <c r="G1486" s="23"/>
    </row>
    <row r="1487" spans="1:7" x14ac:dyDescent="0.3">
      <c r="A1487" s="22"/>
      <c r="B1487" s="31" t="s">
        <v>65</v>
      </c>
      <c r="C1487" s="24">
        <v>0</v>
      </c>
      <c r="D1487" s="32">
        <v>253.57</v>
      </c>
      <c r="E1487" s="33">
        <v>-5.8</v>
      </c>
      <c r="F1487" s="32">
        <v>23.68</v>
      </c>
      <c r="G1487" s="23"/>
    </row>
    <row r="1488" spans="1:7" x14ac:dyDescent="0.3">
      <c r="A1488" s="22"/>
      <c r="B1488" s="31" t="s">
        <v>66</v>
      </c>
      <c r="C1488" s="24">
        <v>6.8000000000000005E-2</v>
      </c>
      <c r="D1488" s="32">
        <v>253.57</v>
      </c>
      <c r="E1488" s="33">
        <v>-5.83</v>
      </c>
      <c r="F1488" s="32">
        <v>23.29</v>
      </c>
      <c r="G1488" s="23"/>
    </row>
    <row r="1489" spans="1:7" x14ac:dyDescent="0.3">
      <c r="A1489" s="22"/>
      <c r="B1489" s="31" t="s">
        <v>67</v>
      </c>
      <c r="C1489" s="24">
        <v>0</v>
      </c>
      <c r="D1489" s="32">
        <v>253.57</v>
      </c>
      <c r="E1489" s="32">
        <v>-5.8</v>
      </c>
      <c r="F1489" s="33">
        <v>23.68</v>
      </c>
      <c r="G1489" s="23"/>
    </row>
    <row r="1490" spans="1:7" x14ac:dyDescent="0.3">
      <c r="A1490" s="22"/>
      <c r="B1490" s="31" t="s">
        <v>68</v>
      </c>
      <c r="C1490" s="24">
        <v>6.8000000000000005E-2</v>
      </c>
      <c r="D1490" s="32">
        <v>253.57</v>
      </c>
      <c r="E1490" s="32">
        <v>-5.83</v>
      </c>
      <c r="F1490" s="33">
        <v>23.29</v>
      </c>
      <c r="G1490" s="23"/>
    </row>
    <row r="1491" spans="1:7" x14ac:dyDescent="0.3">
      <c r="A1491" s="22">
        <v>187</v>
      </c>
      <c r="B1491" s="31">
        <v>179</v>
      </c>
      <c r="C1491" s="24">
        <v>0</v>
      </c>
      <c r="D1491" s="32">
        <v>253.57</v>
      </c>
      <c r="E1491" s="32">
        <v>-6.28</v>
      </c>
      <c r="F1491" s="32">
        <v>23.29</v>
      </c>
      <c r="G1491" s="23" t="s">
        <v>369</v>
      </c>
    </row>
    <row r="1492" spans="1:7" x14ac:dyDescent="0.3">
      <c r="A1492" s="22"/>
      <c r="B1492" s="31">
        <v>180</v>
      </c>
      <c r="C1492" s="24">
        <v>6.8000000000000005E-2</v>
      </c>
      <c r="D1492" s="32">
        <v>253.57</v>
      </c>
      <c r="E1492" s="32">
        <v>-6.32</v>
      </c>
      <c r="F1492" s="32">
        <v>22.86</v>
      </c>
      <c r="G1492" s="23"/>
    </row>
    <row r="1493" spans="1:7" x14ac:dyDescent="0.3">
      <c r="A1493" s="22"/>
      <c r="B1493" s="31" t="s">
        <v>61</v>
      </c>
      <c r="C1493" s="24">
        <v>6.8000000000000005E-2</v>
      </c>
      <c r="D1493" s="33">
        <v>253.57</v>
      </c>
      <c r="E1493" s="32">
        <v>-6.32</v>
      </c>
      <c r="F1493" s="32">
        <v>22.86</v>
      </c>
      <c r="G1493" s="23"/>
    </row>
    <row r="1494" spans="1:7" x14ac:dyDescent="0.3">
      <c r="A1494" s="22"/>
      <c r="B1494" s="31" t="s">
        <v>62</v>
      </c>
      <c r="C1494" s="24">
        <v>0</v>
      </c>
      <c r="D1494" s="33">
        <v>253.57</v>
      </c>
      <c r="E1494" s="32">
        <v>-6.28</v>
      </c>
      <c r="F1494" s="32">
        <v>23.29</v>
      </c>
      <c r="G1494" s="23"/>
    </row>
    <row r="1495" spans="1:7" x14ac:dyDescent="0.3">
      <c r="A1495" s="22"/>
      <c r="B1495" s="31" t="s">
        <v>65</v>
      </c>
      <c r="C1495" s="24">
        <v>0</v>
      </c>
      <c r="D1495" s="32">
        <v>253.57</v>
      </c>
      <c r="E1495" s="33">
        <v>-6.28</v>
      </c>
      <c r="F1495" s="32">
        <v>23.29</v>
      </c>
      <c r="G1495" s="23"/>
    </row>
    <row r="1496" spans="1:7" x14ac:dyDescent="0.3">
      <c r="A1496" s="22"/>
      <c r="B1496" s="31" t="s">
        <v>66</v>
      </c>
      <c r="C1496" s="24">
        <v>6.8000000000000005E-2</v>
      </c>
      <c r="D1496" s="32">
        <v>253.57</v>
      </c>
      <c r="E1496" s="33">
        <v>-6.32</v>
      </c>
      <c r="F1496" s="32">
        <v>22.86</v>
      </c>
      <c r="G1496" s="23"/>
    </row>
    <row r="1497" spans="1:7" x14ac:dyDescent="0.3">
      <c r="A1497" s="22"/>
      <c r="B1497" s="31" t="s">
        <v>67</v>
      </c>
      <c r="C1497" s="24">
        <v>0</v>
      </c>
      <c r="D1497" s="32">
        <v>253.57</v>
      </c>
      <c r="E1497" s="32">
        <v>-6.28</v>
      </c>
      <c r="F1497" s="33">
        <v>23.29</v>
      </c>
      <c r="G1497" s="23"/>
    </row>
    <row r="1498" spans="1:7" x14ac:dyDescent="0.3">
      <c r="A1498" s="22"/>
      <c r="B1498" s="31" t="s">
        <v>68</v>
      </c>
      <c r="C1498" s="24">
        <v>6.8000000000000005E-2</v>
      </c>
      <c r="D1498" s="32">
        <v>253.57</v>
      </c>
      <c r="E1498" s="32">
        <v>-6.32</v>
      </c>
      <c r="F1498" s="33">
        <v>22.86</v>
      </c>
      <c r="G1498" s="23"/>
    </row>
    <row r="1499" spans="1:7" x14ac:dyDescent="0.3">
      <c r="A1499" s="22">
        <v>188</v>
      </c>
      <c r="B1499" s="31">
        <v>180</v>
      </c>
      <c r="C1499" s="24">
        <v>0</v>
      </c>
      <c r="D1499" s="32">
        <v>253.57</v>
      </c>
      <c r="E1499" s="32">
        <v>-6.76</v>
      </c>
      <c r="F1499" s="32">
        <v>22.86</v>
      </c>
      <c r="G1499" s="23" t="s">
        <v>369</v>
      </c>
    </row>
    <row r="1500" spans="1:7" x14ac:dyDescent="0.3">
      <c r="A1500" s="22"/>
      <c r="B1500" s="31">
        <v>181</v>
      </c>
      <c r="C1500" s="24">
        <v>6.8000000000000005E-2</v>
      </c>
      <c r="D1500" s="32">
        <v>253.58</v>
      </c>
      <c r="E1500" s="32">
        <v>-6.79</v>
      </c>
      <c r="F1500" s="32">
        <v>22.39</v>
      </c>
      <c r="G1500" s="23"/>
    </row>
    <row r="1501" spans="1:7" x14ac:dyDescent="0.3">
      <c r="A1501" s="22"/>
      <c r="B1501" s="31" t="s">
        <v>61</v>
      </c>
      <c r="C1501" s="24">
        <v>6.8000000000000005E-2</v>
      </c>
      <c r="D1501" s="33">
        <v>253.58</v>
      </c>
      <c r="E1501" s="32">
        <v>-6.79</v>
      </c>
      <c r="F1501" s="32">
        <v>22.39</v>
      </c>
      <c r="G1501" s="23"/>
    </row>
    <row r="1502" spans="1:7" x14ac:dyDescent="0.3">
      <c r="A1502" s="22"/>
      <c r="B1502" s="31" t="s">
        <v>62</v>
      </c>
      <c r="C1502" s="24">
        <v>0</v>
      </c>
      <c r="D1502" s="33">
        <v>253.57</v>
      </c>
      <c r="E1502" s="32">
        <v>-6.76</v>
      </c>
      <c r="F1502" s="32">
        <v>22.86</v>
      </c>
      <c r="G1502" s="23"/>
    </row>
    <row r="1503" spans="1:7" x14ac:dyDescent="0.3">
      <c r="A1503" s="22"/>
      <c r="B1503" s="31" t="s">
        <v>65</v>
      </c>
      <c r="C1503" s="24">
        <v>0</v>
      </c>
      <c r="D1503" s="32">
        <v>253.57</v>
      </c>
      <c r="E1503" s="33">
        <v>-6.76</v>
      </c>
      <c r="F1503" s="32">
        <v>22.86</v>
      </c>
      <c r="G1503" s="23"/>
    </row>
    <row r="1504" spans="1:7" x14ac:dyDescent="0.3">
      <c r="A1504" s="22"/>
      <c r="B1504" s="31" t="s">
        <v>66</v>
      </c>
      <c r="C1504" s="24">
        <v>6.8000000000000005E-2</v>
      </c>
      <c r="D1504" s="32">
        <v>253.58</v>
      </c>
      <c r="E1504" s="33">
        <v>-6.79</v>
      </c>
      <c r="F1504" s="32">
        <v>22.39</v>
      </c>
      <c r="G1504" s="23"/>
    </row>
    <row r="1505" spans="1:7" x14ac:dyDescent="0.3">
      <c r="A1505" s="22"/>
      <c r="B1505" s="31" t="s">
        <v>67</v>
      </c>
      <c r="C1505" s="24">
        <v>0</v>
      </c>
      <c r="D1505" s="32">
        <v>253.57</v>
      </c>
      <c r="E1505" s="32">
        <v>-6.76</v>
      </c>
      <c r="F1505" s="33">
        <v>22.86</v>
      </c>
      <c r="G1505" s="23"/>
    </row>
    <row r="1506" spans="1:7" x14ac:dyDescent="0.3">
      <c r="A1506" s="22"/>
      <c r="B1506" s="31" t="s">
        <v>68</v>
      </c>
      <c r="C1506" s="24">
        <v>6.8000000000000005E-2</v>
      </c>
      <c r="D1506" s="32">
        <v>253.58</v>
      </c>
      <c r="E1506" s="32">
        <v>-6.79</v>
      </c>
      <c r="F1506" s="33">
        <v>22.39</v>
      </c>
      <c r="G1506" s="23"/>
    </row>
    <row r="1507" spans="1:7" x14ac:dyDescent="0.3">
      <c r="A1507" s="22">
        <v>189</v>
      </c>
      <c r="B1507" s="31">
        <v>181</v>
      </c>
      <c r="C1507" s="24">
        <v>0</v>
      </c>
      <c r="D1507" s="32">
        <v>253.58</v>
      </c>
      <c r="E1507" s="32">
        <v>-7.21</v>
      </c>
      <c r="F1507" s="32">
        <v>22.39</v>
      </c>
      <c r="G1507" s="23" t="s">
        <v>369</v>
      </c>
    </row>
    <row r="1508" spans="1:7" x14ac:dyDescent="0.3">
      <c r="A1508" s="22"/>
      <c r="B1508" s="31">
        <v>182</v>
      </c>
      <c r="C1508" s="24">
        <v>6.8000000000000005E-2</v>
      </c>
      <c r="D1508" s="32">
        <v>253.58</v>
      </c>
      <c r="E1508" s="32">
        <v>-7.24</v>
      </c>
      <c r="F1508" s="32">
        <v>21.9</v>
      </c>
      <c r="G1508" s="23"/>
    </row>
    <row r="1509" spans="1:7" x14ac:dyDescent="0.3">
      <c r="A1509" s="22"/>
      <c r="B1509" s="31" t="s">
        <v>61</v>
      </c>
      <c r="C1509" s="24">
        <v>6.8000000000000005E-2</v>
      </c>
      <c r="D1509" s="33">
        <v>253.58</v>
      </c>
      <c r="E1509" s="32">
        <v>-7.24</v>
      </c>
      <c r="F1509" s="32">
        <v>21.9</v>
      </c>
      <c r="G1509" s="23"/>
    </row>
    <row r="1510" spans="1:7" x14ac:dyDescent="0.3">
      <c r="A1510" s="22"/>
      <c r="B1510" s="31" t="s">
        <v>62</v>
      </c>
      <c r="C1510" s="24">
        <v>0</v>
      </c>
      <c r="D1510" s="33">
        <v>253.58</v>
      </c>
      <c r="E1510" s="32">
        <v>-7.21</v>
      </c>
      <c r="F1510" s="32">
        <v>22.39</v>
      </c>
      <c r="G1510" s="23"/>
    </row>
    <row r="1511" spans="1:7" x14ac:dyDescent="0.3">
      <c r="A1511" s="22"/>
      <c r="B1511" s="31" t="s">
        <v>65</v>
      </c>
      <c r="C1511" s="24">
        <v>0</v>
      </c>
      <c r="D1511" s="32">
        <v>253.58</v>
      </c>
      <c r="E1511" s="33">
        <v>-7.21</v>
      </c>
      <c r="F1511" s="32">
        <v>22.39</v>
      </c>
      <c r="G1511" s="23"/>
    </row>
    <row r="1512" spans="1:7" x14ac:dyDescent="0.3">
      <c r="A1512" s="22"/>
      <c r="B1512" s="31" t="s">
        <v>66</v>
      </c>
      <c r="C1512" s="24">
        <v>6.8000000000000005E-2</v>
      </c>
      <c r="D1512" s="32">
        <v>253.58</v>
      </c>
      <c r="E1512" s="33">
        <v>-7.24</v>
      </c>
      <c r="F1512" s="32">
        <v>21.9</v>
      </c>
      <c r="G1512" s="23"/>
    </row>
    <row r="1513" spans="1:7" x14ac:dyDescent="0.3">
      <c r="A1513" s="22"/>
      <c r="B1513" s="31" t="s">
        <v>67</v>
      </c>
      <c r="C1513" s="24">
        <v>0</v>
      </c>
      <c r="D1513" s="32">
        <v>253.58</v>
      </c>
      <c r="E1513" s="32">
        <v>-7.21</v>
      </c>
      <c r="F1513" s="33">
        <v>22.39</v>
      </c>
      <c r="G1513" s="23"/>
    </row>
    <row r="1514" spans="1:7" x14ac:dyDescent="0.3">
      <c r="A1514" s="22"/>
      <c r="B1514" s="31" t="s">
        <v>68</v>
      </c>
      <c r="C1514" s="24">
        <v>6.8000000000000005E-2</v>
      </c>
      <c r="D1514" s="32">
        <v>253.58</v>
      </c>
      <c r="E1514" s="32">
        <v>-7.24</v>
      </c>
      <c r="F1514" s="33">
        <v>21.9</v>
      </c>
      <c r="G1514" s="23"/>
    </row>
    <row r="1515" spans="1:7" x14ac:dyDescent="0.3">
      <c r="A1515" s="22">
        <v>190</v>
      </c>
      <c r="B1515" s="31">
        <v>182</v>
      </c>
      <c r="C1515" s="24">
        <v>0</v>
      </c>
      <c r="D1515" s="32">
        <v>253.58</v>
      </c>
      <c r="E1515" s="32">
        <v>-7.61</v>
      </c>
      <c r="F1515" s="32">
        <v>21.9</v>
      </c>
      <c r="G1515" s="23" t="s">
        <v>369</v>
      </c>
    </row>
    <row r="1516" spans="1:7" x14ac:dyDescent="0.3">
      <c r="A1516" s="22"/>
      <c r="B1516" s="31">
        <v>183</v>
      </c>
      <c r="C1516" s="24">
        <v>6.8000000000000005E-2</v>
      </c>
      <c r="D1516" s="32">
        <v>253.58</v>
      </c>
      <c r="E1516" s="32">
        <v>-7.66</v>
      </c>
      <c r="F1516" s="32">
        <v>21.38</v>
      </c>
      <c r="G1516" s="23"/>
    </row>
    <row r="1517" spans="1:7" x14ac:dyDescent="0.3">
      <c r="A1517" s="22"/>
      <c r="B1517" s="31" t="s">
        <v>61</v>
      </c>
      <c r="C1517" s="24">
        <v>6.8000000000000005E-2</v>
      </c>
      <c r="D1517" s="33">
        <v>253.58</v>
      </c>
      <c r="E1517" s="32">
        <v>-7.66</v>
      </c>
      <c r="F1517" s="32">
        <v>21.38</v>
      </c>
      <c r="G1517" s="23"/>
    </row>
    <row r="1518" spans="1:7" x14ac:dyDescent="0.3">
      <c r="A1518" s="22"/>
      <c r="B1518" s="31" t="s">
        <v>62</v>
      </c>
      <c r="C1518" s="24">
        <v>0</v>
      </c>
      <c r="D1518" s="33">
        <v>253.58</v>
      </c>
      <c r="E1518" s="32">
        <v>-7.61</v>
      </c>
      <c r="F1518" s="32">
        <v>21.9</v>
      </c>
      <c r="G1518" s="23"/>
    </row>
    <row r="1519" spans="1:7" x14ac:dyDescent="0.3">
      <c r="A1519" s="22"/>
      <c r="B1519" s="31" t="s">
        <v>65</v>
      </c>
      <c r="C1519" s="24">
        <v>0</v>
      </c>
      <c r="D1519" s="32">
        <v>253.58</v>
      </c>
      <c r="E1519" s="33">
        <v>-7.61</v>
      </c>
      <c r="F1519" s="32">
        <v>21.9</v>
      </c>
      <c r="G1519" s="23"/>
    </row>
    <row r="1520" spans="1:7" x14ac:dyDescent="0.3">
      <c r="A1520" s="22"/>
      <c r="B1520" s="31" t="s">
        <v>66</v>
      </c>
      <c r="C1520" s="24">
        <v>6.8000000000000005E-2</v>
      </c>
      <c r="D1520" s="32">
        <v>253.58</v>
      </c>
      <c r="E1520" s="33">
        <v>-7.66</v>
      </c>
      <c r="F1520" s="32">
        <v>21.38</v>
      </c>
      <c r="G1520" s="23"/>
    </row>
    <row r="1521" spans="1:7" x14ac:dyDescent="0.3">
      <c r="A1521" s="22"/>
      <c r="B1521" s="31" t="s">
        <v>67</v>
      </c>
      <c r="C1521" s="24">
        <v>0</v>
      </c>
      <c r="D1521" s="32">
        <v>253.58</v>
      </c>
      <c r="E1521" s="32">
        <v>-7.61</v>
      </c>
      <c r="F1521" s="33">
        <v>21.9</v>
      </c>
      <c r="G1521" s="23"/>
    </row>
    <row r="1522" spans="1:7" x14ac:dyDescent="0.3">
      <c r="A1522" s="22"/>
      <c r="B1522" s="31" t="s">
        <v>68</v>
      </c>
      <c r="C1522" s="24">
        <v>6.8000000000000005E-2</v>
      </c>
      <c r="D1522" s="32">
        <v>253.58</v>
      </c>
      <c r="E1522" s="32">
        <v>-7.66</v>
      </c>
      <c r="F1522" s="33">
        <v>21.38</v>
      </c>
      <c r="G1522" s="23"/>
    </row>
    <row r="1523" spans="1:7" x14ac:dyDescent="0.3">
      <c r="A1523" s="22">
        <v>191</v>
      </c>
      <c r="B1523" s="31">
        <v>183</v>
      </c>
      <c r="C1523" s="24">
        <v>0</v>
      </c>
      <c r="D1523" s="32">
        <v>253.58</v>
      </c>
      <c r="E1523" s="32">
        <v>-7.95</v>
      </c>
      <c r="F1523" s="32">
        <v>21.38</v>
      </c>
      <c r="G1523" s="23" t="s">
        <v>369</v>
      </c>
    </row>
    <row r="1524" spans="1:7" x14ac:dyDescent="0.3">
      <c r="A1524" s="22"/>
      <c r="B1524" s="31">
        <v>184</v>
      </c>
      <c r="C1524" s="24">
        <v>6.8000000000000005E-2</v>
      </c>
      <c r="D1524" s="32">
        <v>253.58</v>
      </c>
      <c r="E1524" s="32">
        <v>-8</v>
      </c>
      <c r="F1524" s="32">
        <v>20.84</v>
      </c>
      <c r="G1524" s="23"/>
    </row>
    <row r="1525" spans="1:7" x14ac:dyDescent="0.3">
      <c r="A1525" s="22"/>
      <c r="B1525" s="31" t="s">
        <v>61</v>
      </c>
      <c r="C1525" s="24">
        <v>6.8000000000000005E-2</v>
      </c>
      <c r="D1525" s="33">
        <v>253.58</v>
      </c>
      <c r="E1525" s="32">
        <v>-8</v>
      </c>
      <c r="F1525" s="32">
        <v>20.84</v>
      </c>
      <c r="G1525" s="23"/>
    </row>
    <row r="1526" spans="1:7" x14ac:dyDescent="0.3">
      <c r="A1526" s="22"/>
      <c r="B1526" s="31" t="s">
        <v>62</v>
      </c>
      <c r="C1526" s="24">
        <v>0</v>
      </c>
      <c r="D1526" s="33">
        <v>253.58</v>
      </c>
      <c r="E1526" s="32">
        <v>-7.95</v>
      </c>
      <c r="F1526" s="32">
        <v>21.38</v>
      </c>
      <c r="G1526" s="23"/>
    </row>
    <row r="1527" spans="1:7" x14ac:dyDescent="0.3">
      <c r="A1527" s="22"/>
      <c r="B1527" s="31" t="s">
        <v>65</v>
      </c>
      <c r="C1527" s="24">
        <v>0</v>
      </c>
      <c r="D1527" s="32">
        <v>253.58</v>
      </c>
      <c r="E1527" s="33">
        <v>-7.95</v>
      </c>
      <c r="F1527" s="32">
        <v>21.38</v>
      </c>
      <c r="G1527" s="23"/>
    </row>
    <row r="1528" spans="1:7" x14ac:dyDescent="0.3">
      <c r="A1528" s="22"/>
      <c r="B1528" s="31" t="s">
        <v>66</v>
      </c>
      <c r="C1528" s="24">
        <v>6.8000000000000005E-2</v>
      </c>
      <c r="D1528" s="32">
        <v>253.58</v>
      </c>
      <c r="E1528" s="33">
        <v>-8</v>
      </c>
      <c r="F1528" s="32">
        <v>20.84</v>
      </c>
      <c r="G1528" s="23"/>
    </row>
    <row r="1529" spans="1:7" x14ac:dyDescent="0.3">
      <c r="A1529" s="22"/>
      <c r="B1529" s="31" t="s">
        <v>67</v>
      </c>
      <c r="C1529" s="24">
        <v>0</v>
      </c>
      <c r="D1529" s="32">
        <v>253.58</v>
      </c>
      <c r="E1529" s="32">
        <v>-7.95</v>
      </c>
      <c r="F1529" s="33">
        <v>21.38</v>
      </c>
      <c r="G1529" s="23"/>
    </row>
    <row r="1530" spans="1:7" x14ac:dyDescent="0.3">
      <c r="A1530" s="22"/>
      <c r="B1530" s="31" t="s">
        <v>68</v>
      </c>
      <c r="C1530" s="24">
        <v>6.8000000000000005E-2</v>
      </c>
      <c r="D1530" s="32">
        <v>253.58</v>
      </c>
      <c r="E1530" s="32">
        <v>-8</v>
      </c>
      <c r="F1530" s="33">
        <v>20.84</v>
      </c>
      <c r="G1530" s="23"/>
    </row>
    <row r="1531" spans="1:7" x14ac:dyDescent="0.3">
      <c r="A1531" s="22">
        <v>192</v>
      </c>
      <c r="B1531" s="31">
        <v>184</v>
      </c>
      <c r="C1531" s="24">
        <v>0</v>
      </c>
      <c r="D1531" s="32">
        <v>253.58</v>
      </c>
      <c r="E1531" s="32">
        <v>-8.17</v>
      </c>
      <c r="F1531" s="32">
        <v>20.84</v>
      </c>
      <c r="G1531" s="23" t="s">
        <v>369</v>
      </c>
    </row>
    <row r="1532" spans="1:7" x14ac:dyDescent="0.3">
      <c r="A1532" s="22"/>
      <c r="B1532" s="31">
        <v>185</v>
      </c>
      <c r="C1532" s="24">
        <v>6.8000000000000005E-2</v>
      </c>
      <c r="D1532" s="32">
        <v>253.59</v>
      </c>
      <c r="E1532" s="32">
        <v>-8.2200000000000006</v>
      </c>
      <c r="F1532" s="32">
        <v>20.28</v>
      </c>
      <c r="G1532" s="23"/>
    </row>
    <row r="1533" spans="1:7" x14ac:dyDescent="0.3">
      <c r="A1533" s="22"/>
      <c r="B1533" s="31" t="s">
        <v>61</v>
      </c>
      <c r="C1533" s="24">
        <v>6.8000000000000005E-2</v>
      </c>
      <c r="D1533" s="33">
        <v>253.59</v>
      </c>
      <c r="E1533" s="32">
        <v>-8.2200000000000006</v>
      </c>
      <c r="F1533" s="32">
        <v>20.28</v>
      </c>
      <c r="G1533" s="23"/>
    </row>
    <row r="1534" spans="1:7" x14ac:dyDescent="0.3">
      <c r="A1534" s="22"/>
      <c r="B1534" s="31" t="s">
        <v>62</v>
      </c>
      <c r="C1534" s="24">
        <v>0</v>
      </c>
      <c r="D1534" s="33">
        <v>253.58</v>
      </c>
      <c r="E1534" s="32">
        <v>-8.17</v>
      </c>
      <c r="F1534" s="32">
        <v>20.84</v>
      </c>
      <c r="G1534" s="23"/>
    </row>
    <row r="1535" spans="1:7" x14ac:dyDescent="0.3">
      <c r="A1535" s="22"/>
      <c r="B1535" s="31" t="s">
        <v>65</v>
      </c>
      <c r="C1535" s="24">
        <v>0</v>
      </c>
      <c r="D1535" s="32">
        <v>253.58</v>
      </c>
      <c r="E1535" s="33">
        <v>-8.17</v>
      </c>
      <c r="F1535" s="32">
        <v>20.84</v>
      </c>
      <c r="G1535" s="23"/>
    </row>
    <row r="1536" spans="1:7" x14ac:dyDescent="0.3">
      <c r="A1536" s="22"/>
      <c r="B1536" s="31" t="s">
        <v>66</v>
      </c>
      <c r="C1536" s="24">
        <v>6.8000000000000005E-2</v>
      </c>
      <c r="D1536" s="32">
        <v>253.59</v>
      </c>
      <c r="E1536" s="33">
        <v>-8.2200000000000006</v>
      </c>
      <c r="F1536" s="32">
        <v>20.28</v>
      </c>
      <c r="G1536" s="23"/>
    </row>
    <row r="1537" spans="1:7" x14ac:dyDescent="0.3">
      <c r="A1537" s="22"/>
      <c r="B1537" s="31" t="s">
        <v>67</v>
      </c>
      <c r="C1537" s="24">
        <v>0</v>
      </c>
      <c r="D1537" s="32">
        <v>253.58</v>
      </c>
      <c r="E1537" s="32">
        <v>-8.17</v>
      </c>
      <c r="F1537" s="33">
        <v>20.84</v>
      </c>
      <c r="G1537" s="23"/>
    </row>
    <row r="1538" spans="1:7" x14ac:dyDescent="0.3">
      <c r="A1538" s="22"/>
      <c r="B1538" s="31" t="s">
        <v>68</v>
      </c>
      <c r="C1538" s="24">
        <v>6.8000000000000005E-2</v>
      </c>
      <c r="D1538" s="32">
        <v>253.59</v>
      </c>
      <c r="E1538" s="32">
        <v>-8.2200000000000006</v>
      </c>
      <c r="F1538" s="33">
        <v>20.28</v>
      </c>
      <c r="G1538" s="23"/>
    </row>
    <row r="1539" spans="1:7" x14ac:dyDescent="0.3">
      <c r="A1539" s="22">
        <v>193</v>
      </c>
      <c r="B1539" s="31">
        <v>185</v>
      </c>
      <c r="C1539" s="24">
        <v>0</v>
      </c>
      <c r="D1539" s="32">
        <v>253.59</v>
      </c>
      <c r="E1539" s="32">
        <v>-8.19</v>
      </c>
      <c r="F1539" s="32">
        <v>20.28</v>
      </c>
      <c r="G1539" s="23" t="s">
        <v>369</v>
      </c>
    </row>
    <row r="1540" spans="1:7" x14ac:dyDescent="0.3">
      <c r="A1540" s="22"/>
      <c r="B1540" s="31">
        <v>186</v>
      </c>
      <c r="C1540" s="24">
        <v>6.8000000000000005E-2</v>
      </c>
      <c r="D1540" s="32">
        <v>253.59</v>
      </c>
      <c r="E1540" s="32">
        <v>-8.24</v>
      </c>
      <c r="F1540" s="32">
        <v>19.72</v>
      </c>
      <c r="G1540" s="23"/>
    </row>
    <row r="1541" spans="1:7" x14ac:dyDescent="0.3">
      <c r="A1541" s="22"/>
      <c r="B1541" s="31" t="s">
        <v>61</v>
      </c>
      <c r="C1541" s="24">
        <v>6.8000000000000005E-2</v>
      </c>
      <c r="D1541" s="33">
        <v>253.59</v>
      </c>
      <c r="E1541" s="32">
        <v>-8.24</v>
      </c>
      <c r="F1541" s="32">
        <v>19.72</v>
      </c>
      <c r="G1541" s="23"/>
    </row>
    <row r="1542" spans="1:7" x14ac:dyDescent="0.3">
      <c r="A1542" s="22"/>
      <c r="B1542" s="31" t="s">
        <v>62</v>
      </c>
      <c r="C1542" s="24">
        <v>0</v>
      </c>
      <c r="D1542" s="33">
        <v>253.59</v>
      </c>
      <c r="E1542" s="32">
        <v>-8.19</v>
      </c>
      <c r="F1542" s="32">
        <v>20.28</v>
      </c>
      <c r="G1542" s="23"/>
    </row>
    <row r="1543" spans="1:7" x14ac:dyDescent="0.3">
      <c r="A1543" s="22"/>
      <c r="B1543" s="31" t="s">
        <v>65</v>
      </c>
      <c r="C1543" s="24">
        <v>0</v>
      </c>
      <c r="D1543" s="32">
        <v>253.59</v>
      </c>
      <c r="E1543" s="33">
        <v>-8.19</v>
      </c>
      <c r="F1543" s="32">
        <v>20.28</v>
      </c>
      <c r="G1543" s="23"/>
    </row>
    <row r="1544" spans="1:7" x14ac:dyDescent="0.3">
      <c r="A1544" s="22"/>
      <c r="B1544" s="31" t="s">
        <v>66</v>
      </c>
      <c r="C1544" s="24">
        <v>6.8000000000000005E-2</v>
      </c>
      <c r="D1544" s="32">
        <v>253.59</v>
      </c>
      <c r="E1544" s="33">
        <v>-8.24</v>
      </c>
      <c r="F1544" s="32">
        <v>19.72</v>
      </c>
      <c r="G1544" s="23"/>
    </row>
    <row r="1545" spans="1:7" x14ac:dyDescent="0.3">
      <c r="A1545" s="22"/>
      <c r="B1545" s="31" t="s">
        <v>67</v>
      </c>
      <c r="C1545" s="24">
        <v>0</v>
      </c>
      <c r="D1545" s="32">
        <v>253.59</v>
      </c>
      <c r="E1545" s="32">
        <v>-8.19</v>
      </c>
      <c r="F1545" s="33">
        <v>20.28</v>
      </c>
      <c r="G1545" s="23"/>
    </row>
    <row r="1546" spans="1:7" x14ac:dyDescent="0.3">
      <c r="A1546" s="22"/>
      <c r="B1546" s="31" t="s">
        <v>68</v>
      </c>
      <c r="C1546" s="24">
        <v>6.8000000000000005E-2</v>
      </c>
      <c r="D1546" s="32">
        <v>253.59</v>
      </c>
      <c r="E1546" s="32">
        <v>-8.24</v>
      </c>
      <c r="F1546" s="33">
        <v>19.72</v>
      </c>
      <c r="G1546" s="23"/>
    </row>
    <row r="1547" spans="1:7" x14ac:dyDescent="0.3">
      <c r="A1547" s="22">
        <v>194</v>
      </c>
      <c r="B1547" s="31">
        <v>186</v>
      </c>
      <c r="C1547" s="24">
        <v>0</v>
      </c>
      <c r="D1547" s="32">
        <v>253.59</v>
      </c>
      <c r="E1547" s="32">
        <v>-7.86</v>
      </c>
      <c r="F1547" s="32">
        <v>19.72</v>
      </c>
      <c r="G1547" s="23" t="s">
        <v>369</v>
      </c>
    </row>
    <row r="1548" spans="1:7" x14ac:dyDescent="0.3">
      <c r="A1548" s="22"/>
      <c r="B1548" s="31">
        <v>187</v>
      </c>
      <c r="C1548" s="24">
        <v>6.8000000000000005E-2</v>
      </c>
      <c r="D1548" s="32">
        <v>253.59</v>
      </c>
      <c r="E1548" s="32">
        <v>-7.91</v>
      </c>
      <c r="F1548" s="32">
        <v>19.18</v>
      </c>
      <c r="G1548" s="23"/>
    </row>
    <row r="1549" spans="1:7" x14ac:dyDescent="0.3">
      <c r="A1549" s="22"/>
      <c r="B1549" s="31" t="s">
        <v>61</v>
      </c>
      <c r="C1549" s="24">
        <v>6.8000000000000005E-2</v>
      </c>
      <c r="D1549" s="33">
        <v>253.59</v>
      </c>
      <c r="E1549" s="32">
        <v>-7.91</v>
      </c>
      <c r="F1549" s="32">
        <v>19.18</v>
      </c>
      <c r="G1549" s="23"/>
    </row>
    <row r="1550" spans="1:7" x14ac:dyDescent="0.3">
      <c r="A1550" s="22"/>
      <c r="B1550" s="31" t="s">
        <v>62</v>
      </c>
      <c r="C1550" s="24">
        <v>0</v>
      </c>
      <c r="D1550" s="33">
        <v>253.59</v>
      </c>
      <c r="E1550" s="32">
        <v>-7.86</v>
      </c>
      <c r="F1550" s="32">
        <v>19.72</v>
      </c>
      <c r="G1550" s="23"/>
    </row>
    <row r="1551" spans="1:7" x14ac:dyDescent="0.3">
      <c r="A1551" s="22"/>
      <c r="B1551" s="31" t="s">
        <v>65</v>
      </c>
      <c r="C1551" s="24">
        <v>0</v>
      </c>
      <c r="D1551" s="32">
        <v>253.59</v>
      </c>
      <c r="E1551" s="33">
        <v>-7.86</v>
      </c>
      <c r="F1551" s="32">
        <v>19.72</v>
      </c>
      <c r="G1551" s="23"/>
    </row>
    <row r="1552" spans="1:7" x14ac:dyDescent="0.3">
      <c r="A1552" s="22"/>
      <c r="B1552" s="31" t="s">
        <v>66</v>
      </c>
      <c r="C1552" s="24">
        <v>6.8000000000000005E-2</v>
      </c>
      <c r="D1552" s="32">
        <v>253.59</v>
      </c>
      <c r="E1552" s="33">
        <v>-7.91</v>
      </c>
      <c r="F1552" s="32">
        <v>19.18</v>
      </c>
      <c r="G1552" s="23"/>
    </row>
    <row r="1553" spans="1:7" x14ac:dyDescent="0.3">
      <c r="A1553" s="22"/>
      <c r="B1553" s="31" t="s">
        <v>67</v>
      </c>
      <c r="C1553" s="24">
        <v>0</v>
      </c>
      <c r="D1553" s="32">
        <v>253.59</v>
      </c>
      <c r="E1553" s="32">
        <v>-7.86</v>
      </c>
      <c r="F1553" s="33">
        <v>19.72</v>
      </c>
      <c r="G1553" s="23"/>
    </row>
    <row r="1554" spans="1:7" x14ac:dyDescent="0.3">
      <c r="A1554" s="22"/>
      <c r="B1554" s="31" t="s">
        <v>68</v>
      </c>
      <c r="C1554" s="24">
        <v>6.8000000000000005E-2</v>
      </c>
      <c r="D1554" s="32">
        <v>253.59</v>
      </c>
      <c r="E1554" s="32">
        <v>-7.91</v>
      </c>
      <c r="F1554" s="33">
        <v>19.18</v>
      </c>
      <c r="G1554" s="23"/>
    </row>
    <row r="1555" spans="1:7" x14ac:dyDescent="0.3">
      <c r="A1555" s="22">
        <v>195</v>
      </c>
      <c r="B1555" s="31">
        <v>187</v>
      </c>
      <c r="C1555" s="24">
        <v>0</v>
      </c>
      <c r="D1555" s="32">
        <v>253.59</v>
      </c>
      <c r="E1555" s="32">
        <v>-6.93</v>
      </c>
      <c r="F1555" s="32">
        <v>19.18</v>
      </c>
      <c r="G1555" s="23" t="s">
        <v>369</v>
      </c>
    </row>
    <row r="1556" spans="1:7" x14ac:dyDescent="0.3">
      <c r="A1556" s="22"/>
      <c r="B1556" s="31">
        <v>188</v>
      </c>
      <c r="C1556" s="24">
        <v>6.8000000000000005E-2</v>
      </c>
      <c r="D1556" s="32">
        <v>253.59</v>
      </c>
      <c r="E1556" s="32">
        <v>-6.99</v>
      </c>
      <c r="F1556" s="32">
        <v>18.71</v>
      </c>
      <c r="G1556" s="23"/>
    </row>
    <row r="1557" spans="1:7" x14ac:dyDescent="0.3">
      <c r="A1557" s="22"/>
      <c r="B1557" s="31" t="s">
        <v>61</v>
      </c>
      <c r="C1557" s="24">
        <v>6.8000000000000005E-2</v>
      </c>
      <c r="D1557" s="33">
        <v>253.59</v>
      </c>
      <c r="E1557" s="32">
        <v>-6.99</v>
      </c>
      <c r="F1557" s="32">
        <v>18.71</v>
      </c>
      <c r="G1557" s="23"/>
    </row>
    <row r="1558" spans="1:7" x14ac:dyDescent="0.3">
      <c r="A1558" s="22"/>
      <c r="B1558" s="31" t="s">
        <v>62</v>
      </c>
      <c r="C1558" s="24">
        <v>0</v>
      </c>
      <c r="D1558" s="33">
        <v>253.59</v>
      </c>
      <c r="E1558" s="32">
        <v>-6.93</v>
      </c>
      <c r="F1558" s="32">
        <v>19.18</v>
      </c>
      <c r="G1558" s="23"/>
    </row>
    <row r="1559" spans="1:7" x14ac:dyDescent="0.3">
      <c r="A1559" s="22"/>
      <c r="B1559" s="31" t="s">
        <v>65</v>
      </c>
      <c r="C1559" s="24">
        <v>0</v>
      </c>
      <c r="D1559" s="32">
        <v>253.59</v>
      </c>
      <c r="E1559" s="33">
        <v>-6.93</v>
      </c>
      <c r="F1559" s="32">
        <v>19.18</v>
      </c>
      <c r="G1559" s="23"/>
    </row>
    <row r="1560" spans="1:7" x14ac:dyDescent="0.3">
      <c r="A1560" s="22"/>
      <c r="B1560" s="31" t="s">
        <v>66</v>
      </c>
      <c r="C1560" s="24">
        <v>6.8000000000000005E-2</v>
      </c>
      <c r="D1560" s="32">
        <v>253.59</v>
      </c>
      <c r="E1560" s="33">
        <v>-6.99</v>
      </c>
      <c r="F1560" s="32">
        <v>18.71</v>
      </c>
      <c r="G1560" s="23"/>
    </row>
    <row r="1561" spans="1:7" x14ac:dyDescent="0.3">
      <c r="A1561" s="22"/>
      <c r="B1561" s="31" t="s">
        <v>67</v>
      </c>
      <c r="C1561" s="24">
        <v>0</v>
      </c>
      <c r="D1561" s="32">
        <v>253.59</v>
      </c>
      <c r="E1561" s="32">
        <v>-6.93</v>
      </c>
      <c r="F1561" s="33">
        <v>19.18</v>
      </c>
      <c r="G1561" s="23"/>
    </row>
    <row r="1562" spans="1:7" x14ac:dyDescent="0.3">
      <c r="A1562" s="22"/>
      <c r="B1562" s="31" t="s">
        <v>68</v>
      </c>
      <c r="C1562" s="24">
        <v>6.8000000000000005E-2</v>
      </c>
      <c r="D1562" s="32">
        <v>253.59</v>
      </c>
      <c r="E1562" s="32">
        <v>-6.99</v>
      </c>
      <c r="F1562" s="33">
        <v>18.71</v>
      </c>
      <c r="G1562" s="23"/>
    </row>
    <row r="1563" spans="1:7" x14ac:dyDescent="0.3">
      <c r="A1563" s="22">
        <v>196</v>
      </c>
      <c r="B1563" s="31">
        <v>188</v>
      </c>
      <c r="C1563" s="24">
        <v>0</v>
      </c>
      <c r="D1563" s="32">
        <v>253.59</v>
      </c>
      <c r="E1563" s="32">
        <v>-6.04</v>
      </c>
      <c r="F1563" s="32">
        <v>18.71</v>
      </c>
      <c r="G1563" s="23" t="s">
        <v>369</v>
      </c>
    </row>
    <row r="1564" spans="1:7" x14ac:dyDescent="0.3">
      <c r="A1564" s="22"/>
      <c r="B1564" s="31">
        <v>240</v>
      </c>
      <c r="C1564" s="24">
        <v>1.2E-2</v>
      </c>
      <c r="D1564" s="32">
        <v>253.59</v>
      </c>
      <c r="E1564" s="32">
        <v>-6.05</v>
      </c>
      <c r="F1564" s="32">
        <v>18.64</v>
      </c>
      <c r="G1564" s="23"/>
    </row>
    <row r="1565" spans="1:7" x14ac:dyDescent="0.3">
      <c r="A1565" s="22"/>
      <c r="B1565" s="31" t="s">
        <v>61</v>
      </c>
      <c r="C1565" s="24">
        <v>1.2E-2</v>
      </c>
      <c r="D1565" s="33">
        <v>253.59</v>
      </c>
      <c r="E1565" s="32">
        <v>-6.05</v>
      </c>
      <c r="F1565" s="32">
        <v>18.64</v>
      </c>
      <c r="G1565" s="23"/>
    </row>
    <row r="1566" spans="1:7" x14ac:dyDescent="0.3">
      <c r="A1566" s="22"/>
      <c r="B1566" s="31" t="s">
        <v>62</v>
      </c>
      <c r="C1566" s="24">
        <v>0</v>
      </c>
      <c r="D1566" s="33">
        <v>253.59</v>
      </c>
      <c r="E1566" s="32">
        <v>-6.04</v>
      </c>
      <c r="F1566" s="32">
        <v>18.71</v>
      </c>
      <c r="G1566" s="23"/>
    </row>
    <row r="1567" spans="1:7" x14ac:dyDescent="0.3">
      <c r="A1567" s="22"/>
      <c r="B1567" s="31" t="s">
        <v>65</v>
      </c>
      <c r="C1567" s="24">
        <v>0</v>
      </c>
      <c r="D1567" s="32">
        <v>253.59</v>
      </c>
      <c r="E1567" s="33">
        <v>-6.04</v>
      </c>
      <c r="F1567" s="32">
        <v>18.71</v>
      </c>
      <c r="G1567" s="23"/>
    </row>
    <row r="1568" spans="1:7" x14ac:dyDescent="0.3">
      <c r="A1568" s="22"/>
      <c r="B1568" s="31" t="s">
        <v>66</v>
      </c>
      <c r="C1568" s="24">
        <v>1.2E-2</v>
      </c>
      <c r="D1568" s="32">
        <v>253.59</v>
      </c>
      <c r="E1568" s="33">
        <v>-6.05</v>
      </c>
      <c r="F1568" s="32">
        <v>18.64</v>
      </c>
      <c r="G1568" s="23"/>
    </row>
    <row r="1569" spans="1:7" x14ac:dyDescent="0.3">
      <c r="A1569" s="22"/>
      <c r="B1569" s="31" t="s">
        <v>67</v>
      </c>
      <c r="C1569" s="24">
        <v>0</v>
      </c>
      <c r="D1569" s="32">
        <v>253.59</v>
      </c>
      <c r="E1569" s="32">
        <v>-6.04</v>
      </c>
      <c r="F1569" s="33">
        <v>18.71</v>
      </c>
      <c r="G1569" s="23"/>
    </row>
    <row r="1570" spans="1:7" x14ac:dyDescent="0.3">
      <c r="A1570" s="22"/>
      <c r="B1570" s="31" t="s">
        <v>68</v>
      </c>
      <c r="C1570" s="24">
        <v>1.2E-2</v>
      </c>
      <c r="D1570" s="32">
        <v>253.59</v>
      </c>
      <c r="E1570" s="32">
        <v>-6.05</v>
      </c>
      <c r="F1570" s="33">
        <v>18.64</v>
      </c>
      <c r="G1570" s="23"/>
    </row>
    <row r="1571" spans="1:7" x14ac:dyDescent="0.3">
      <c r="A1571" s="22">
        <v>197</v>
      </c>
      <c r="B1571" s="31">
        <v>240</v>
      </c>
      <c r="C1571" s="24">
        <v>0</v>
      </c>
      <c r="D1571" s="32">
        <v>172.57</v>
      </c>
      <c r="E1571" s="32">
        <v>-7.01</v>
      </c>
      <c r="F1571" s="32">
        <v>26.74</v>
      </c>
      <c r="G1571" s="23" t="s">
        <v>369</v>
      </c>
    </row>
    <row r="1572" spans="1:7" x14ac:dyDescent="0.3">
      <c r="A1572" s="22"/>
      <c r="B1572" s="31">
        <v>189</v>
      </c>
      <c r="C1572" s="24">
        <v>5.7000000000000002E-2</v>
      </c>
      <c r="D1572" s="32">
        <v>172.58</v>
      </c>
      <c r="E1572" s="32">
        <v>-7.04</v>
      </c>
      <c r="F1572" s="32">
        <v>26.34</v>
      </c>
      <c r="G1572" s="23"/>
    </row>
    <row r="1573" spans="1:7" x14ac:dyDescent="0.3">
      <c r="A1573" s="22"/>
      <c r="B1573" s="31" t="s">
        <v>61</v>
      </c>
      <c r="C1573" s="24">
        <v>5.7000000000000002E-2</v>
      </c>
      <c r="D1573" s="33">
        <v>172.58</v>
      </c>
      <c r="E1573" s="32">
        <v>-7.04</v>
      </c>
      <c r="F1573" s="32">
        <v>26.34</v>
      </c>
      <c r="G1573" s="23"/>
    </row>
    <row r="1574" spans="1:7" x14ac:dyDescent="0.3">
      <c r="A1574" s="22"/>
      <c r="B1574" s="31" t="s">
        <v>62</v>
      </c>
      <c r="C1574" s="24">
        <v>0</v>
      </c>
      <c r="D1574" s="33">
        <v>172.57</v>
      </c>
      <c r="E1574" s="32">
        <v>-7.01</v>
      </c>
      <c r="F1574" s="32">
        <v>26.74</v>
      </c>
      <c r="G1574" s="23"/>
    </row>
    <row r="1575" spans="1:7" x14ac:dyDescent="0.3">
      <c r="A1575" s="22"/>
      <c r="B1575" s="31" t="s">
        <v>65</v>
      </c>
      <c r="C1575" s="24">
        <v>0</v>
      </c>
      <c r="D1575" s="32">
        <v>172.57</v>
      </c>
      <c r="E1575" s="33">
        <v>-7.01</v>
      </c>
      <c r="F1575" s="32">
        <v>26.74</v>
      </c>
      <c r="G1575" s="23"/>
    </row>
    <row r="1576" spans="1:7" x14ac:dyDescent="0.3">
      <c r="A1576" s="22"/>
      <c r="B1576" s="31" t="s">
        <v>66</v>
      </c>
      <c r="C1576" s="24">
        <v>5.7000000000000002E-2</v>
      </c>
      <c r="D1576" s="32">
        <v>172.58</v>
      </c>
      <c r="E1576" s="33">
        <v>-7.04</v>
      </c>
      <c r="F1576" s="32">
        <v>26.34</v>
      </c>
      <c r="G1576" s="23"/>
    </row>
    <row r="1577" spans="1:7" x14ac:dyDescent="0.3">
      <c r="A1577" s="22"/>
      <c r="B1577" s="31" t="s">
        <v>67</v>
      </c>
      <c r="C1577" s="24">
        <v>0</v>
      </c>
      <c r="D1577" s="32">
        <v>172.57</v>
      </c>
      <c r="E1577" s="32">
        <v>-7.01</v>
      </c>
      <c r="F1577" s="33">
        <v>26.74</v>
      </c>
      <c r="G1577" s="23"/>
    </row>
    <row r="1578" spans="1:7" x14ac:dyDescent="0.3">
      <c r="A1578" s="22"/>
      <c r="B1578" s="31" t="s">
        <v>68</v>
      </c>
      <c r="C1578" s="24">
        <v>5.7000000000000002E-2</v>
      </c>
      <c r="D1578" s="32">
        <v>172.58</v>
      </c>
      <c r="E1578" s="32">
        <v>-7.04</v>
      </c>
      <c r="F1578" s="33">
        <v>26.34</v>
      </c>
      <c r="G1578" s="23"/>
    </row>
    <row r="1579" spans="1:7" x14ac:dyDescent="0.3">
      <c r="A1579" s="22">
        <v>198</v>
      </c>
      <c r="B1579" s="31">
        <v>189</v>
      </c>
      <c r="C1579" s="24">
        <v>0</v>
      </c>
      <c r="D1579" s="32">
        <v>172.58</v>
      </c>
      <c r="E1579" s="32">
        <v>-8.98</v>
      </c>
      <c r="F1579" s="32">
        <v>26.34</v>
      </c>
      <c r="G1579" s="23" t="s">
        <v>369</v>
      </c>
    </row>
    <row r="1580" spans="1:7" x14ac:dyDescent="0.3">
      <c r="A1580" s="22"/>
      <c r="B1580" s="31">
        <v>190</v>
      </c>
      <c r="C1580" s="24">
        <v>6.8000000000000005E-2</v>
      </c>
      <c r="D1580" s="32">
        <v>172.58</v>
      </c>
      <c r="E1580" s="32">
        <v>-9.02</v>
      </c>
      <c r="F1580" s="32">
        <v>25.73</v>
      </c>
      <c r="G1580" s="23"/>
    </row>
    <row r="1581" spans="1:7" x14ac:dyDescent="0.3">
      <c r="A1581" s="22"/>
      <c r="B1581" s="31" t="s">
        <v>61</v>
      </c>
      <c r="C1581" s="24">
        <v>6.8000000000000005E-2</v>
      </c>
      <c r="D1581" s="33">
        <v>172.58</v>
      </c>
      <c r="E1581" s="32">
        <v>-9.02</v>
      </c>
      <c r="F1581" s="32">
        <v>25.73</v>
      </c>
      <c r="G1581" s="23"/>
    </row>
    <row r="1582" spans="1:7" x14ac:dyDescent="0.3">
      <c r="A1582" s="22"/>
      <c r="B1582" s="31" t="s">
        <v>62</v>
      </c>
      <c r="C1582" s="24">
        <v>0</v>
      </c>
      <c r="D1582" s="33">
        <v>172.58</v>
      </c>
      <c r="E1582" s="32">
        <v>-8.98</v>
      </c>
      <c r="F1582" s="32">
        <v>26.34</v>
      </c>
      <c r="G1582" s="23"/>
    </row>
    <row r="1583" spans="1:7" x14ac:dyDescent="0.3">
      <c r="A1583" s="22"/>
      <c r="B1583" s="31" t="s">
        <v>65</v>
      </c>
      <c r="C1583" s="24">
        <v>0</v>
      </c>
      <c r="D1583" s="32">
        <v>172.58</v>
      </c>
      <c r="E1583" s="33">
        <v>-8.98</v>
      </c>
      <c r="F1583" s="32">
        <v>26.34</v>
      </c>
      <c r="G1583" s="23"/>
    </row>
    <row r="1584" spans="1:7" x14ac:dyDescent="0.3">
      <c r="A1584" s="22"/>
      <c r="B1584" s="31" t="s">
        <v>66</v>
      </c>
      <c r="C1584" s="24">
        <v>6.8000000000000005E-2</v>
      </c>
      <c r="D1584" s="32">
        <v>172.58</v>
      </c>
      <c r="E1584" s="33">
        <v>-9.02</v>
      </c>
      <c r="F1584" s="32">
        <v>25.73</v>
      </c>
      <c r="G1584" s="23"/>
    </row>
    <row r="1585" spans="1:7" x14ac:dyDescent="0.3">
      <c r="A1585" s="22"/>
      <c r="B1585" s="31" t="s">
        <v>67</v>
      </c>
      <c r="C1585" s="24">
        <v>0</v>
      </c>
      <c r="D1585" s="32">
        <v>172.58</v>
      </c>
      <c r="E1585" s="32">
        <v>-8.98</v>
      </c>
      <c r="F1585" s="33">
        <v>26.34</v>
      </c>
      <c r="G1585" s="23"/>
    </row>
    <row r="1586" spans="1:7" x14ac:dyDescent="0.3">
      <c r="A1586" s="22"/>
      <c r="B1586" s="31" t="s">
        <v>68</v>
      </c>
      <c r="C1586" s="24">
        <v>6.8000000000000005E-2</v>
      </c>
      <c r="D1586" s="32">
        <v>172.58</v>
      </c>
      <c r="E1586" s="32">
        <v>-9.02</v>
      </c>
      <c r="F1586" s="33">
        <v>25.73</v>
      </c>
      <c r="G1586" s="23"/>
    </row>
    <row r="1587" spans="1:7" x14ac:dyDescent="0.3">
      <c r="A1587" s="22">
        <v>199</v>
      </c>
      <c r="B1587" s="31">
        <v>190</v>
      </c>
      <c r="C1587" s="24">
        <v>0</v>
      </c>
      <c r="D1587" s="32">
        <v>172.58</v>
      </c>
      <c r="E1587" s="32">
        <v>-10.49</v>
      </c>
      <c r="F1587" s="32">
        <v>25.73</v>
      </c>
      <c r="G1587" s="23" t="s">
        <v>369</v>
      </c>
    </row>
    <row r="1588" spans="1:7" x14ac:dyDescent="0.3">
      <c r="A1588" s="22"/>
      <c r="B1588" s="31">
        <v>191</v>
      </c>
      <c r="C1588" s="24">
        <v>6.8000000000000005E-2</v>
      </c>
      <c r="D1588" s="32">
        <v>172.59</v>
      </c>
      <c r="E1588" s="32">
        <v>-10.54</v>
      </c>
      <c r="F1588" s="32">
        <v>25.01</v>
      </c>
      <c r="G1588" s="23"/>
    </row>
    <row r="1589" spans="1:7" x14ac:dyDescent="0.3">
      <c r="A1589" s="22"/>
      <c r="B1589" s="31" t="s">
        <v>61</v>
      </c>
      <c r="C1589" s="24">
        <v>6.8000000000000005E-2</v>
      </c>
      <c r="D1589" s="33">
        <v>172.59</v>
      </c>
      <c r="E1589" s="32">
        <v>-10.54</v>
      </c>
      <c r="F1589" s="32">
        <v>25.01</v>
      </c>
      <c r="G1589" s="23"/>
    </row>
    <row r="1590" spans="1:7" x14ac:dyDescent="0.3">
      <c r="A1590" s="22"/>
      <c r="B1590" s="31" t="s">
        <v>62</v>
      </c>
      <c r="C1590" s="24">
        <v>0</v>
      </c>
      <c r="D1590" s="33">
        <v>172.58</v>
      </c>
      <c r="E1590" s="32">
        <v>-10.49</v>
      </c>
      <c r="F1590" s="32">
        <v>25.73</v>
      </c>
      <c r="G1590" s="23"/>
    </row>
    <row r="1591" spans="1:7" x14ac:dyDescent="0.3">
      <c r="A1591" s="22"/>
      <c r="B1591" s="31" t="s">
        <v>65</v>
      </c>
      <c r="C1591" s="24">
        <v>0</v>
      </c>
      <c r="D1591" s="32">
        <v>172.58</v>
      </c>
      <c r="E1591" s="33">
        <v>-10.49</v>
      </c>
      <c r="F1591" s="32">
        <v>25.73</v>
      </c>
      <c r="G1591" s="23"/>
    </row>
    <row r="1592" spans="1:7" x14ac:dyDescent="0.3">
      <c r="A1592" s="22"/>
      <c r="B1592" s="31" t="s">
        <v>66</v>
      </c>
      <c r="C1592" s="24">
        <v>6.8000000000000005E-2</v>
      </c>
      <c r="D1592" s="32">
        <v>172.59</v>
      </c>
      <c r="E1592" s="33">
        <v>-10.54</v>
      </c>
      <c r="F1592" s="32">
        <v>25.01</v>
      </c>
      <c r="G1592" s="23"/>
    </row>
    <row r="1593" spans="1:7" x14ac:dyDescent="0.3">
      <c r="A1593" s="22"/>
      <c r="B1593" s="31" t="s">
        <v>67</v>
      </c>
      <c r="C1593" s="24">
        <v>0</v>
      </c>
      <c r="D1593" s="32">
        <v>172.58</v>
      </c>
      <c r="E1593" s="32">
        <v>-10.49</v>
      </c>
      <c r="F1593" s="33">
        <v>25.73</v>
      </c>
      <c r="G1593" s="23"/>
    </row>
    <row r="1594" spans="1:7" x14ac:dyDescent="0.3">
      <c r="A1594" s="22"/>
      <c r="B1594" s="31" t="s">
        <v>68</v>
      </c>
      <c r="C1594" s="24">
        <v>6.8000000000000005E-2</v>
      </c>
      <c r="D1594" s="32">
        <v>172.59</v>
      </c>
      <c r="E1594" s="32">
        <v>-10.54</v>
      </c>
      <c r="F1594" s="33">
        <v>25.01</v>
      </c>
      <c r="G1594" s="23"/>
    </row>
    <row r="1595" spans="1:7" x14ac:dyDescent="0.3">
      <c r="A1595" s="22">
        <v>200</v>
      </c>
      <c r="B1595" s="31">
        <v>191</v>
      </c>
      <c r="C1595" s="24">
        <v>0</v>
      </c>
      <c r="D1595" s="32">
        <v>172.59</v>
      </c>
      <c r="E1595" s="32">
        <v>-11.58</v>
      </c>
      <c r="F1595" s="32">
        <v>25.01</v>
      </c>
      <c r="G1595" s="23" t="s">
        <v>369</v>
      </c>
    </row>
    <row r="1596" spans="1:7" x14ac:dyDescent="0.3">
      <c r="A1596" s="22"/>
      <c r="B1596" s="31">
        <v>192</v>
      </c>
      <c r="C1596" s="24">
        <v>6.8000000000000005E-2</v>
      </c>
      <c r="D1596" s="32">
        <v>172.59</v>
      </c>
      <c r="E1596" s="32">
        <v>-11.63</v>
      </c>
      <c r="F1596" s="32">
        <v>24.22</v>
      </c>
      <c r="G1596" s="23"/>
    </row>
    <row r="1597" spans="1:7" x14ac:dyDescent="0.3">
      <c r="A1597" s="22"/>
      <c r="B1597" s="31" t="s">
        <v>61</v>
      </c>
      <c r="C1597" s="24">
        <v>6.8000000000000005E-2</v>
      </c>
      <c r="D1597" s="33">
        <v>172.59</v>
      </c>
      <c r="E1597" s="32">
        <v>-11.63</v>
      </c>
      <c r="F1597" s="32">
        <v>24.22</v>
      </c>
      <c r="G1597" s="23"/>
    </row>
    <row r="1598" spans="1:7" x14ac:dyDescent="0.3">
      <c r="A1598" s="22"/>
      <c r="B1598" s="31" t="s">
        <v>62</v>
      </c>
      <c r="C1598" s="24">
        <v>0</v>
      </c>
      <c r="D1598" s="33">
        <v>172.59</v>
      </c>
      <c r="E1598" s="32">
        <v>-11.58</v>
      </c>
      <c r="F1598" s="32">
        <v>25.01</v>
      </c>
      <c r="G1598" s="23"/>
    </row>
    <row r="1599" spans="1:7" x14ac:dyDescent="0.3">
      <c r="A1599" s="22"/>
      <c r="B1599" s="31" t="s">
        <v>65</v>
      </c>
      <c r="C1599" s="24">
        <v>0</v>
      </c>
      <c r="D1599" s="32">
        <v>172.59</v>
      </c>
      <c r="E1599" s="33">
        <v>-11.58</v>
      </c>
      <c r="F1599" s="32">
        <v>25.01</v>
      </c>
      <c r="G1599" s="23"/>
    </row>
    <row r="1600" spans="1:7" x14ac:dyDescent="0.3">
      <c r="A1600" s="22"/>
      <c r="B1600" s="31" t="s">
        <v>66</v>
      </c>
      <c r="C1600" s="24">
        <v>6.8000000000000005E-2</v>
      </c>
      <c r="D1600" s="32">
        <v>172.59</v>
      </c>
      <c r="E1600" s="33">
        <v>-11.63</v>
      </c>
      <c r="F1600" s="32">
        <v>24.22</v>
      </c>
      <c r="G1600" s="23"/>
    </row>
    <row r="1601" spans="1:7" x14ac:dyDescent="0.3">
      <c r="A1601" s="22"/>
      <c r="B1601" s="31" t="s">
        <v>67</v>
      </c>
      <c r="C1601" s="24">
        <v>0</v>
      </c>
      <c r="D1601" s="32">
        <v>172.59</v>
      </c>
      <c r="E1601" s="32">
        <v>-11.58</v>
      </c>
      <c r="F1601" s="33">
        <v>25.01</v>
      </c>
      <c r="G1601" s="23"/>
    </row>
    <row r="1602" spans="1:7" x14ac:dyDescent="0.3">
      <c r="A1602" s="22"/>
      <c r="B1602" s="31" t="s">
        <v>68</v>
      </c>
      <c r="C1602" s="24">
        <v>6.8000000000000005E-2</v>
      </c>
      <c r="D1602" s="32">
        <v>172.59</v>
      </c>
      <c r="E1602" s="32">
        <v>-11.63</v>
      </c>
      <c r="F1602" s="33">
        <v>24.22</v>
      </c>
      <c r="G1602" s="23"/>
    </row>
    <row r="1603" spans="1:7" x14ac:dyDescent="0.3">
      <c r="A1603" s="22">
        <v>201</v>
      </c>
      <c r="B1603" s="31">
        <v>192</v>
      </c>
      <c r="C1603" s="24">
        <v>0</v>
      </c>
      <c r="D1603" s="32">
        <v>172.59</v>
      </c>
      <c r="E1603" s="32">
        <v>-12.43</v>
      </c>
      <c r="F1603" s="32">
        <v>24.22</v>
      </c>
      <c r="G1603" s="23" t="s">
        <v>369</v>
      </c>
    </row>
    <row r="1604" spans="1:7" x14ac:dyDescent="0.3">
      <c r="A1604" s="22"/>
      <c r="B1604" s="31">
        <v>193</v>
      </c>
      <c r="C1604" s="24">
        <v>6.8000000000000005E-2</v>
      </c>
      <c r="D1604" s="32">
        <v>172.6</v>
      </c>
      <c r="E1604" s="32">
        <v>-12.48</v>
      </c>
      <c r="F1604" s="32">
        <v>23.37</v>
      </c>
      <c r="G1604" s="23"/>
    </row>
    <row r="1605" spans="1:7" x14ac:dyDescent="0.3">
      <c r="A1605" s="22"/>
      <c r="B1605" s="31" t="s">
        <v>61</v>
      </c>
      <c r="C1605" s="24">
        <v>6.8000000000000005E-2</v>
      </c>
      <c r="D1605" s="33">
        <v>172.6</v>
      </c>
      <c r="E1605" s="32">
        <v>-12.48</v>
      </c>
      <c r="F1605" s="32">
        <v>23.37</v>
      </c>
      <c r="G1605" s="23"/>
    </row>
    <row r="1606" spans="1:7" x14ac:dyDescent="0.3">
      <c r="A1606" s="22"/>
      <c r="B1606" s="31" t="s">
        <v>62</v>
      </c>
      <c r="C1606" s="24">
        <v>0</v>
      </c>
      <c r="D1606" s="33">
        <v>172.59</v>
      </c>
      <c r="E1606" s="32">
        <v>-12.43</v>
      </c>
      <c r="F1606" s="32">
        <v>24.22</v>
      </c>
      <c r="G1606" s="23"/>
    </row>
    <row r="1607" spans="1:7" x14ac:dyDescent="0.3">
      <c r="A1607" s="22"/>
      <c r="B1607" s="31" t="s">
        <v>65</v>
      </c>
      <c r="C1607" s="24">
        <v>0</v>
      </c>
      <c r="D1607" s="32">
        <v>172.59</v>
      </c>
      <c r="E1607" s="33">
        <v>-12.43</v>
      </c>
      <c r="F1607" s="32">
        <v>24.22</v>
      </c>
      <c r="G1607" s="23"/>
    </row>
    <row r="1608" spans="1:7" x14ac:dyDescent="0.3">
      <c r="A1608" s="22"/>
      <c r="B1608" s="31" t="s">
        <v>66</v>
      </c>
      <c r="C1608" s="24">
        <v>6.8000000000000005E-2</v>
      </c>
      <c r="D1608" s="32">
        <v>172.6</v>
      </c>
      <c r="E1608" s="33">
        <v>-12.48</v>
      </c>
      <c r="F1608" s="32">
        <v>23.37</v>
      </c>
      <c r="G1608" s="23"/>
    </row>
    <row r="1609" spans="1:7" x14ac:dyDescent="0.3">
      <c r="A1609" s="22"/>
      <c r="B1609" s="31" t="s">
        <v>67</v>
      </c>
      <c r="C1609" s="24">
        <v>0</v>
      </c>
      <c r="D1609" s="32">
        <v>172.59</v>
      </c>
      <c r="E1609" s="32">
        <v>-12.43</v>
      </c>
      <c r="F1609" s="33">
        <v>24.22</v>
      </c>
      <c r="G1609" s="23"/>
    </row>
    <row r="1610" spans="1:7" x14ac:dyDescent="0.3">
      <c r="A1610" s="22"/>
      <c r="B1610" s="31" t="s">
        <v>68</v>
      </c>
      <c r="C1610" s="24">
        <v>6.8000000000000005E-2</v>
      </c>
      <c r="D1610" s="32">
        <v>172.6</v>
      </c>
      <c r="E1610" s="32">
        <v>-12.48</v>
      </c>
      <c r="F1610" s="33">
        <v>23.37</v>
      </c>
      <c r="G1610" s="23"/>
    </row>
    <row r="1611" spans="1:7" x14ac:dyDescent="0.3">
      <c r="A1611" s="22">
        <v>202</v>
      </c>
      <c r="B1611" s="31">
        <v>193</v>
      </c>
      <c r="C1611" s="24">
        <v>0</v>
      </c>
      <c r="D1611" s="32">
        <v>172.6</v>
      </c>
      <c r="E1611" s="32">
        <v>-13.14</v>
      </c>
      <c r="F1611" s="32">
        <v>23.37</v>
      </c>
      <c r="G1611" s="23" t="s">
        <v>369</v>
      </c>
    </row>
    <row r="1612" spans="1:7" x14ac:dyDescent="0.3">
      <c r="A1612" s="22"/>
      <c r="B1612" s="31">
        <v>194</v>
      </c>
      <c r="C1612" s="24">
        <v>6.8000000000000005E-2</v>
      </c>
      <c r="D1612" s="32">
        <v>172.6</v>
      </c>
      <c r="E1612" s="32">
        <v>-13.19</v>
      </c>
      <c r="F1612" s="32">
        <v>22.47</v>
      </c>
      <c r="G1612" s="23"/>
    </row>
    <row r="1613" spans="1:7" x14ac:dyDescent="0.3">
      <c r="A1613" s="22"/>
      <c r="B1613" s="31" t="s">
        <v>61</v>
      </c>
      <c r="C1613" s="24">
        <v>6.8000000000000005E-2</v>
      </c>
      <c r="D1613" s="33">
        <v>172.6</v>
      </c>
      <c r="E1613" s="32">
        <v>-13.19</v>
      </c>
      <c r="F1613" s="32">
        <v>22.47</v>
      </c>
      <c r="G1613" s="23"/>
    </row>
    <row r="1614" spans="1:7" x14ac:dyDescent="0.3">
      <c r="A1614" s="22"/>
      <c r="B1614" s="31" t="s">
        <v>62</v>
      </c>
      <c r="C1614" s="24">
        <v>0</v>
      </c>
      <c r="D1614" s="33">
        <v>172.6</v>
      </c>
      <c r="E1614" s="32">
        <v>-13.14</v>
      </c>
      <c r="F1614" s="32">
        <v>23.37</v>
      </c>
      <c r="G1614" s="23"/>
    </row>
    <row r="1615" spans="1:7" x14ac:dyDescent="0.3">
      <c r="A1615" s="22"/>
      <c r="B1615" s="31" t="s">
        <v>65</v>
      </c>
      <c r="C1615" s="24">
        <v>0</v>
      </c>
      <c r="D1615" s="32">
        <v>172.6</v>
      </c>
      <c r="E1615" s="33">
        <v>-13.14</v>
      </c>
      <c r="F1615" s="32">
        <v>23.37</v>
      </c>
      <c r="G1615" s="23"/>
    </row>
    <row r="1616" spans="1:7" x14ac:dyDescent="0.3">
      <c r="A1616" s="22"/>
      <c r="B1616" s="31" t="s">
        <v>66</v>
      </c>
      <c r="C1616" s="24">
        <v>6.8000000000000005E-2</v>
      </c>
      <c r="D1616" s="32">
        <v>172.6</v>
      </c>
      <c r="E1616" s="33">
        <v>-13.19</v>
      </c>
      <c r="F1616" s="32">
        <v>22.47</v>
      </c>
      <c r="G1616" s="23"/>
    </row>
    <row r="1617" spans="1:7" x14ac:dyDescent="0.3">
      <c r="A1617" s="22"/>
      <c r="B1617" s="31" t="s">
        <v>67</v>
      </c>
      <c r="C1617" s="24">
        <v>0</v>
      </c>
      <c r="D1617" s="32">
        <v>172.6</v>
      </c>
      <c r="E1617" s="32">
        <v>-13.14</v>
      </c>
      <c r="F1617" s="33">
        <v>23.37</v>
      </c>
      <c r="G1617" s="23"/>
    </row>
    <row r="1618" spans="1:7" x14ac:dyDescent="0.3">
      <c r="A1618" s="22"/>
      <c r="B1618" s="31" t="s">
        <v>68</v>
      </c>
      <c r="C1618" s="24">
        <v>6.8000000000000005E-2</v>
      </c>
      <c r="D1618" s="32">
        <v>172.6</v>
      </c>
      <c r="E1618" s="32">
        <v>-13.19</v>
      </c>
      <c r="F1618" s="33">
        <v>22.47</v>
      </c>
      <c r="G1618" s="23"/>
    </row>
    <row r="1619" spans="1:7" x14ac:dyDescent="0.3">
      <c r="A1619" s="22">
        <v>203</v>
      </c>
      <c r="B1619" s="31">
        <v>194</v>
      </c>
      <c r="C1619" s="24">
        <v>0</v>
      </c>
      <c r="D1619" s="32">
        <v>172.6</v>
      </c>
      <c r="E1619" s="32">
        <v>-13.75</v>
      </c>
      <c r="F1619" s="32">
        <v>22.47</v>
      </c>
      <c r="G1619" s="23" t="s">
        <v>369</v>
      </c>
    </row>
    <row r="1620" spans="1:7" x14ac:dyDescent="0.3">
      <c r="A1620" s="22"/>
      <c r="B1620" s="31">
        <v>195</v>
      </c>
      <c r="C1620" s="24">
        <v>6.8000000000000005E-2</v>
      </c>
      <c r="D1620" s="32">
        <v>172.61</v>
      </c>
      <c r="E1620" s="32">
        <v>-13.81</v>
      </c>
      <c r="F1620" s="32">
        <v>21.53</v>
      </c>
      <c r="G1620" s="23"/>
    </row>
    <row r="1621" spans="1:7" x14ac:dyDescent="0.3">
      <c r="A1621" s="22"/>
      <c r="B1621" s="31" t="s">
        <v>61</v>
      </c>
      <c r="C1621" s="24">
        <v>6.8000000000000005E-2</v>
      </c>
      <c r="D1621" s="33">
        <v>172.61</v>
      </c>
      <c r="E1621" s="32">
        <v>-13.81</v>
      </c>
      <c r="F1621" s="32">
        <v>21.53</v>
      </c>
      <c r="G1621" s="23"/>
    </row>
    <row r="1622" spans="1:7" x14ac:dyDescent="0.3">
      <c r="A1622" s="22"/>
      <c r="B1622" s="31" t="s">
        <v>62</v>
      </c>
      <c r="C1622" s="24">
        <v>0</v>
      </c>
      <c r="D1622" s="33">
        <v>172.6</v>
      </c>
      <c r="E1622" s="32">
        <v>-13.75</v>
      </c>
      <c r="F1622" s="32">
        <v>22.47</v>
      </c>
      <c r="G1622" s="23"/>
    </row>
    <row r="1623" spans="1:7" x14ac:dyDescent="0.3">
      <c r="A1623" s="22"/>
      <c r="B1623" s="31" t="s">
        <v>65</v>
      </c>
      <c r="C1623" s="24">
        <v>0</v>
      </c>
      <c r="D1623" s="32">
        <v>172.6</v>
      </c>
      <c r="E1623" s="33">
        <v>-13.75</v>
      </c>
      <c r="F1623" s="32">
        <v>22.47</v>
      </c>
      <c r="G1623" s="23"/>
    </row>
    <row r="1624" spans="1:7" x14ac:dyDescent="0.3">
      <c r="A1624" s="22"/>
      <c r="B1624" s="31" t="s">
        <v>66</v>
      </c>
      <c r="C1624" s="24">
        <v>6.8000000000000005E-2</v>
      </c>
      <c r="D1624" s="32">
        <v>172.61</v>
      </c>
      <c r="E1624" s="33">
        <v>-13.81</v>
      </c>
      <c r="F1624" s="32">
        <v>21.53</v>
      </c>
      <c r="G1624" s="23"/>
    </row>
    <row r="1625" spans="1:7" x14ac:dyDescent="0.3">
      <c r="A1625" s="22"/>
      <c r="B1625" s="31" t="s">
        <v>67</v>
      </c>
      <c r="C1625" s="24">
        <v>0</v>
      </c>
      <c r="D1625" s="32">
        <v>172.6</v>
      </c>
      <c r="E1625" s="32">
        <v>-13.75</v>
      </c>
      <c r="F1625" s="33">
        <v>22.47</v>
      </c>
      <c r="G1625" s="23"/>
    </row>
    <row r="1626" spans="1:7" x14ac:dyDescent="0.3">
      <c r="A1626" s="22"/>
      <c r="B1626" s="31" t="s">
        <v>68</v>
      </c>
      <c r="C1626" s="24">
        <v>6.8000000000000005E-2</v>
      </c>
      <c r="D1626" s="32">
        <v>172.61</v>
      </c>
      <c r="E1626" s="32">
        <v>-13.81</v>
      </c>
      <c r="F1626" s="33">
        <v>21.53</v>
      </c>
      <c r="G1626" s="23"/>
    </row>
    <row r="1627" spans="1:7" x14ac:dyDescent="0.3">
      <c r="A1627" s="22">
        <v>204</v>
      </c>
      <c r="B1627" s="31">
        <v>195</v>
      </c>
      <c r="C1627" s="24">
        <v>0</v>
      </c>
      <c r="D1627" s="32">
        <v>172.61</v>
      </c>
      <c r="E1627" s="32">
        <v>-14.32</v>
      </c>
      <c r="F1627" s="32">
        <v>21.53</v>
      </c>
      <c r="G1627" s="23" t="s">
        <v>369</v>
      </c>
    </row>
    <row r="1628" spans="1:7" x14ac:dyDescent="0.3">
      <c r="A1628" s="22"/>
      <c r="B1628" s="31">
        <v>196</v>
      </c>
      <c r="C1628" s="24">
        <v>6.8000000000000005E-2</v>
      </c>
      <c r="D1628" s="32">
        <v>172.61</v>
      </c>
      <c r="E1628" s="32">
        <v>-14.38</v>
      </c>
      <c r="F1628" s="32">
        <v>20.55</v>
      </c>
      <c r="G1628" s="23"/>
    </row>
    <row r="1629" spans="1:7" x14ac:dyDescent="0.3">
      <c r="A1629" s="22"/>
      <c r="B1629" s="31" t="s">
        <v>61</v>
      </c>
      <c r="C1629" s="24">
        <v>6.8000000000000005E-2</v>
      </c>
      <c r="D1629" s="33">
        <v>172.61</v>
      </c>
      <c r="E1629" s="32">
        <v>-14.38</v>
      </c>
      <c r="F1629" s="32">
        <v>20.55</v>
      </c>
      <c r="G1629" s="23"/>
    </row>
    <row r="1630" spans="1:7" x14ac:dyDescent="0.3">
      <c r="A1630" s="22"/>
      <c r="B1630" s="31" t="s">
        <v>62</v>
      </c>
      <c r="C1630" s="24">
        <v>0</v>
      </c>
      <c r="D1630" s="33">
        <v>172.61</v>
      </c>
      <c r="E1630" s="32">
        <v>-14.32</v>
      </c>
      <c r="F1630" s="32">
        <v>21.53</v>
      </c>
      <c r="G1630" s="23"/>
    </row>
    <row r="1631" spans="1:7" x14ac:dyDescent="0.3">
      <c r="A1631" s="22"/>
      <c r="B1631" s="31" t="s">
        <v>65</v>
      </c>
      <c r="C1631" s="24">
        <v>0</v>
      </c>
      <c r="D1631" s="32">
        <v>172.61</v>
      </c>
      <c r="E1631" s="33">
        <v>-14.32</v>
      </c>
      <c r="F1631" s="32">
        <v>21.53</v>
      </c>
      <c r="G1631" s="23"/>
    </row>
    <row r="1632" spans="1:7" x14ac:dyDescent="0.3">
      <c r="A1632" s="22"/>
      <c r="B1632" s="31" t="s">
        <v>66</v>
      </c>
      <c r="C1632" s="24">
        <v>6.8000000000000005E-2</v>
      </c>
      <c r="D1632" s="32">
        <v>172.61</v>
      </c>
      <c r="E1632" s="33">
        <v>-14.38</v>
      </c>
      <c r="F1632" s="32">
        <v>20.55</v>
      </c>
      <c r="G1632" s="23"/>
    </row>
    <row r="1633" spans="1:7" x14ac:dyDescent="0.3">
      <c r="A1633" s="22"/>
      <c r="B1633" s="31" t="s">
        <v>67</v>
      </c>
      <c r="C1633" s="24">
        <v>0</v>
      </c>
      <c r="D1633" s="32">
        <v>172.61</v>
      </c>
      <c r="E1633" s="32">
        <v>-14.32</v>
      </c>
      <c r="F1633" s="33">
        <v>21.53</v>
      </c>
      <c r="G1633" s="23"/>
    </row>
    <row r="1634" spans="1:7" x14ac:dyDescent="0.3">
      <c r="A1634" s="22"/>
      <c r="B1634" s="31" t="s">
        <v>68</v>
      </c>
      <c r="C1634" s="24">
        <v>6.8000000000000005E-2</v>
      </c>
      <c r="D1634" s="32">
        <v>172.61</v>
      </c>
      <c r="E1634" s="32">
        <v>-14.38</v>
      </c>
      <c r="F1634" s="33">
        <v>20.55</v>
      </c>
      <c r="G1634" s="23"/>
    </row>
    <row r="1635" spans="1:7" x14ac:dyDescent="0.3">
      <c r="A1635" s="22">
        <v>205</v>
      </c>
      <c r="B1635" s="31">
        <v>196</v>
      </c>
      <c r="C1635" s="24">
        <v>0</v>
      </c>
      <c r="D1635" s="32">
        <v>172.61</v>
      </c>
      <c r="E1635" s="32">
        <v>-14.84</v>
      </c>
      <c r="F1635" s="32">
        <v>20.55</v>
      </c>
      <c r="G1635" s="23" t="s">
        <v>369</v>
      </c>
    </row>
    <row r="1636" spans="1:7" x14ac:dyDescent="0.3">
      <c r="A1636" s="22"/>
      <c r="B1636" s="31">
        <v>197</v>
      </c>
      <c r="C1636" s="24">
        <v>6.8000000000000005E-2</v>
      </c>
      <c r="D1636" s="32">
        <v>172.62</v>
      </c>
      <c r="E1636" s="32">
        <v>-14.91</v>
      </c>
      <c r="F1636" s="32">
        <v>19.54</v>
      </c>
      <c r="G1636" s="23"/>
    </row>
    <row r="1637" spans="1:7" x14ac:dyDescent="0.3">
      <c r="A1637" s="22"/>
      <c r="B1637" s="31" t="s">
        <v>61</v>
      </c>
      <c r="C1637" s="24">
        <v>6.8000000000000005E-2</v>
      </c>
      <c r="D1637" s="33">
        <v>172.62</v>
      </c>
      <c r="E1637" s="32">
        <v>-14.91</v>
      </c>
      <c r="F1637" s="32">
        <v>19.54</v>
      </c>
      <c r="G1637" s="23"/>
    </row>
    <row r="1638" spans="1:7" x14ac:dyDescent="0.3">
      <c r="A1638" s="22"/>
      <c r="B1638" s="31" t="s">
        <v>62</v>
      </c>
      <c r="C1638" s="24">
        <v>0</v>
      </c>
      <c r="D1638" s="33">
        <v>172.61</v>
      </c>
      <c r="E1638" s="32">
        <v>-14.84</v>
      </c>
      <c r="F1638" s="32">
        <v>20.55</v>
      </c>
      <c r="G1638" s="23"/>
    </row>
    <row r="1639" spans="1:7" x14ac:dyDescent="0.3">
      <c r="A1639" s="22"/>
      <c r="B1639" s="31" t="s">
        <v>65</v>
      </c>
      <c r="C1639" s="24">
        <v>0</v>
      </c>
      <c r="D1639" s="32">
        <v>172.61</v>
      </c>
      <c r="E1639" s="33">
        <v>-14.84</v>
      </c>
      <c r="F1639" s="32">
        <v>20.55</v>
      </c>
      <c r="G1639" s="23"/>
    </row>
    <row r="1640" spans="1:7" x14ac:dyDescent="0.3">
      <c r="A1640" s="22"/>
      <c r="B1640" s="31" t="s">
        <v>66</v>
      </c>
      <c r="C1640" s="24">
        <v>6.8000000000000005E-2</v>
      </c>
      <c r="D1640" s="32">
        <v>172.62</v>
      </c>
      <c r="E1640" s="33">
        <v>-14.91</v>
      </c>
      <c r="F1640" s="32">
        <v>19.54</v>
      </c>
      <c r="G1640" s="23"/>
    </row>
    <row r="1641" spans="1:7" x14ac:dyDescent="0.3">
      <c r="A1641" s="22"/>
      <c r="B1641" s="31" t="s">
        <v>67</v>
      </c>
      <c r="C1641" s="24">
        <v>0</v>
      </c>
      <c r="D1641" s="32">
        <v>172.61</v>
      </c>
      <c r="E1641" s="32">
        <v>-14.84</v>
      </c>
      <c r="F1641" s="33">
        <v>20.55</v>
      </c>
      <c r="G1641" s="23"/>
    </row>
    <row r="1642" spans="1:7" x14ac:dyDescent="0.3">
      <c r="A1642" s="22"/>
      <c r="B1642" s="31" t="s">
        <v>68</v>
      </c>
      <c r="C1642" s="24">
        <v>6.8000000000000005E-2</v>
      </c>
      <c r="D1642" s="32">
        <v>172.62</v>
      </c>
      <c r="E1642" s="32">
        <v>-14.91</v>
      </c>
      <c r="F1642" s="33">
        <v>19.54</v>
      </c>
      <c r="G1642" s="23"/>
    </row>
    <row r="1643" spans="1:7" x14ac:dyDescent="0.3">
      <c r="A1643" s="22">
        <v>206</v>
      </c>
      <c r="B1643" s="31">
        <v>197</v>
      </c>
      <c r="C1643" s="24">
        <v>0</v>
      </c>
      <c r="D1643" s="32">
        <v>172.62</v>
      </c>
      <c r="E1643" s="32">
        <v>-15.34</v>
      </c>
      <c r="F1643" s="32">
        <v>19.54</v>
      </c>
      <c r="G1643" s="23" t="s">
        <v>369</v>
      </c>
    </row>
    <row r="1644" spans="1:7" x14ac:dyDescent="0.3">
      <c r="A1644" s="22"/>
      <c r="B1644" s="31">
        <v>198</v>
      </c>
      <c r="C1644" s="24">
        <v>6.8000000000000005E-2</v>
      </c>
      <c r="D1644" s="32">
        <v>172.62</v>
      </c>
      <c r="E1644" s="32">
        <v>-15.41</v>
      </c>
      <c r="F1644" s="32">
        <v>18.489999999999998</v>
      </c>
      <c r="G1644" s="23"/>
    </row>
    <row r="1645" spans="1:7" x14ac:dyDescent="0.3">
      <c r="A1645" s="22"/>
      <c r="B1645" s="31" t="s">
        <v>61</v>
      </c>
      <c r="C1645" s="24">
        <v>6.8000000000000005E-2</v>
      </c>
      <c r="D1645" s="33">
        <v>172.62</v>
      </c>
      <c r="E1645" s="32">
        <v>-15.41</v>
      </c>
      <c r="F1645" s="32">
        <v>18.489999999999998</v>
      </c>
      <c r="G1645" s="23"/>
    </row>
    <row r="1646" spans="1:7" x14ac:dyDescent="0.3">
      <c r="A1646" s="22"/>
      <c r="B1646" s="31" t="s">
        <v>62</v>
      </c>
      <c r="C1646" s="24">
        <v>0</v>
      </c>
      <c r="D1646" s="33">
        <v>172.62</v>
      </c>
      <c r="E1646" s="32">
        <v>-15.34</v>
      </c>
      <c r="F1646" s="32">
        <v>19.54</v>
      </c>
      <c r="G1646" s="23"/>
    </row>
    <row r="1647" spans="1:7" x14ac:dyDescent="0.3">
      <c r="A1647" s="22"/>
      <c r="B1647" s="31" t="s">
        <v>65</v>
      </c>
      <c r="C1647" s="24">
        <v>0</v>
      </c>
      <c r="D1647" s="32">
        <v>172.62</v>
      </c>
      <c r="E1647" s="33">
        <v>-15.34</v>
      </c>
      <c r="F1647" s="32">
        <v>19.54</v>
      </c>
      <c r="G1647" s="23"/>
    </row>
    <row r="1648" spans="1:7" x14ac:dyDescent="0.3">
      <c r="A1648" s="22"/>
      <c r="B1648" s="31" t="s">
        <v>66</v>
      </c>
      <c r="C1648" s="24">
        <v>6.8000000000000005E-2</v>
      </c>
      <c r="D1648" s="32">
        <v>172.62</v>
      </c>
      <c r="E1648" s="33">
        <v>-15.41</v>
      </c>
      <c r="F1648" s="32">
        <v>18.489999999999998</v>
      </c>
      <c r="G1648" s="23"/>
    </row>
    <row r="1649" spans="1:7" x14ac:dyDescent="0.3">
      <c r="A1649" s="22"/>
      <c r="B1649" s="31" t="s">
        <v>67</v>
      </c>
      <c r="C1649" s="24">
        <v>0</v>
      </c>
      <c r="D1649" s="32">
        <v>172.62</v>
      </c>
      <c r="E1649" s="32">
        <v>-15.34</v>
      </c>
      <c r="F1649" s="33">
        <v>19.54</v>
      </c>
      <c r="G1649" s="23"/>
    </row>
    <row r="1650" spans="1:7" x14ac:dyDescent="0.3">
      <c r="A1650" s="22"/>
      <c r="B1650" s="31" t="s">
        <v>68</v>
      </c>
      <c r="C1650" s="24">
        <v>6.8000000000000005E-2</v>
      </c>
      <c r="D1650" s="32">
        <v>172.62</v>
      </c>
      <c r="E1650" s="32">
        <v>-15.41</v>
      </c>
      <c r="F1650" s="33">
        <v>18.489999999999998</v>
      </c>
      <c r="G1650" s="23"/>
    </row>
    <row r="1651" spans="1:7" x14ac:dyDescent="0.3">
      <c r="A1651" s="22">
        <v>207</v>
      </c>
      <c r="B1651" s="31">
        <v>198</v>
      </c>
      <c r="C1651" s="24">
        <v>0</v>
      </c>
      <c r="D1651" s="32">
        <v>172.62</v>
      </c>
      <c r="E1651" s="32">
        <v>-15.8</v>
      </c>
      <c r="F1651" s="32">
        <v>18.489999999999998</v>
      </c>
      <c r="G1651" s="23" t="s">
        <v>369</v>
      </c>
    </row>
    <row r="1652" spans="1:7" x14ac:dyDescent="0.3">
      <c r="A1652" s="22"/>
      <c r="B1652" s="31">
        <v>199</v>
      </c>
      <c r="C1652" s="24">
        <v>6.8000000000000005E-2</v>
      </c>
      <c r="D1652" s="32">
        <v>172.62</v>
      </c>
      <c r="E1652" s="32">
        <v>-15.88</v>
      </c>
      <c r="F1652" s="32">
        <v>17.41</v>
      </c>
      <c r="G1652" s="23"/>
    </row>
    <row r="1653" spans="1:7" x14ac:dyDescent="0.3">
      <c r="A1653" s="22"/>
      <c r="B1653" s="31" t="s">
        <v>61</v>
      </c>
      <c r="C1653" s="24">
        <v>6.8000000000000005E-2</v>
      </c>
      <c r="D1653" s="33">
        <v>172.62</v>
      </c>
      <c r="E1653" s="32">
        <v>-15.88</v>
      </c>
      <c r="F1653" s="32">
        <v>17.41</v>
      </c>
      <c r="G1653" s="23"/>
    </row>
    <row r="1654" spans="1:7" x14ac:dyDescent="0.3">
      <c r="A1654" s="22"/>
      <c r="B1654" s="31" t="s">
        <v>62</v>
      </c>
      <c r="C1654" s="24">
        <v>0</v>
      </c>
      <c r="D1654" s="33">
        <v>172.62</v>
      </c>
      <c r="E1654" s="32">
        <v>-15.8</v>
      </c>
      <c r="F1654" s="32">
        <v>18.489999999999998</v>
      </c>
      <c r="G1654" s="23"/>
    </row>
    <row r="1655" spans="1:7" x14ac:dyDescent="0.3">
      <c r="A1655" s="22"/>
      <c r="B1655" s="31" t="s">
        <v>65</v>
      </c>
      <c r="C1655" s="24">
        <v>0</v>
      </c>
      <c r="D1655" s="32">
        <v>172.62</v>
      </c>
      <c r="E1655" s="33">
        <v>-15.8</v>
      </c>
      <c r="F1655" s="32">
        <v>18.489999999999998</v>
      </c>
      <c r="G1655" s="23"/>
    </row>
    <row r="1656" spans="1:7" x14ac:dyDescent="0.3">
      <c r="A1656" s="22"/>
      <c r="B1656" s="31" t="s">
        <v>66</v>
      </c>
      <c r="C1656" s="24">
        <v>6.8000000000000005E-2</v>
      </c>
      <c r="D1656" s="32">
        <v>172.62</v>
      </c>
      <c r="E1656" s="33">
        <v>-15.88</v>
      </c>
      <c r="F1656" s="32">
        <v>17.41</v>
      </c>
      <c r="G1656" s="23"/>
    </row>
    <row r="1657" spans="1:7" x14ac:dyDescent="0.3">
      <c r="A1657" s="22"/>
      <c r="B1657" s="31" t="s">
        <v>67</v>
      </c>
      <c r="C1657" s="24">
        <v>0</v>
      </c>
      <c r="D1657" s="32">
        <v>172.62</v>
      </c>
      <c r="E1657" s="32">
        <v>-15.8</v>
      </c>
      <c r="F1657" s="33">
        <v>18.489999999999998</v>
      </c>
      <c r="G1657" s="23"/>
    </row>
    <row r="1658" spans="1:7" x14ac:dyDescent="0.3">
      <c r="A1658" s="22"/>
      <c r="B1658" s="31" t="s">
        <v>68</v>
      </c>
      <c r="C1658" s="24">
        <v>6.8000000000000005E-2</v>
      </c>
      <c r="D1658" s="32">
        <v>172.62</v>
      </c>
      <c r="E1658" s="32">
        <v>-15.88</v>
      </c>
      <c r="F1658" s="33">
        <v>17.41</v>
      </c>
      <c r="G1658" s="23"/>
    </row>
    <row r="1659" spans="1:7" x14ac:dyDescent="0.3">
      <c r="A1659" s="22">
        <v>208</v>
      </c>
      <c r="B1659" s="31">
        <v>199</v>
      </c>
      <c r="C1659" s="24">
        <v>0</v>
      </c>
      <c r="D1659" s="32">
        <v>172.62</v>
      </c>
      <c r="E1659" s="32">
        <v>-16.22</v>
      </c>
      <c r="F1659" s="32">
        <v>17.41</v>
      </c>
      <c r="G1659" s="23" t="s">
        <v>369</v>
      </c>
    </row>
    <row r="1660" spans="1:7" x14ac:dyDescent="0.3">
      <c r="A1660" s="22"/>
      <c r="B1660" s="31">
        <v>200</v>
      </c>
      <c r="C1660" s="24">
        <v>6.8000000000000005E-2</v>
      </c>
      <c r="D1660" s="32">
        <v>172.63</v>
      </c>
      <c r="E1660" s="32">
        <v>-16.3</v>
      </c>
      <c r="F1660" s="32">
        <v>16.3</v>
      </c>
      <c r="G1660" s="23"/>
    </row>
    <row r="1661" spans="1:7" x14ac:dyDescent="0.3">
      <c r="A1661" s="22"/>
      <c r="B1661" s="31" t="s">
        <v>61</v>
      </c>
      <c r="C1661" s="24">
        <v>6.8000000000000005E-2</v>
      </c>
      <c r="D1661" s="33">
        <v>172.63</v>
      </c>
      <c r="E1661" s="32">
        <v>-16.3</v>
      </c>
      <c r="F1661" s="32">
        <v>16.3</v>
      </c>
      <c r="G1661" s="23"/>
    </row>
    <row r="1662" spans="1:7" x14ac:dyDescent="0.3">
      <c r="A1662" s="22"/>
      <c r="B1662" s="31" t="s">
        <v>62</v>
      </c>
      <c r="C1662" s="24">
        <v>0</v>
      </c>
      <c r="D1662" s="33">
        <v>172.62</v>
      </c>
      <c r="E1662" s="32">
        <v>-16.22</v>
      </c>
      <c r="F1662" s="32">
        <v>17.41</v>
      </c>
      <c r="G1662" s="23"/>
    </row>
    <row r="1663" spans="1:7" x14ac:dyDescent="0.3">
      <c r="A1663" s="22"/>
      <c r="B1663" s="31" t="s">
        <v>65</v>
      </c>
      <c r="C1663" s="24">
        <v>0</v>
      </c>
      <c r="D1663" s="32">
        <v>172.62</v>
      </c>
      <c r="E1663" s="33">
        <v>-16.22</v>
      </c>
      <c r="F1663" s="32">
        <v>17.41</v>
      </c>
      <c r="G1663" s="23"/>
    </row>
    <row r="1664" spans="1:7" x14ac:dyDescent="0.3">
      <c r="A1664" s="22"/>
      <c r="B1664" s="31" t="s">
        <v>66</v>
      </c>
      <c r="C1664" s="24">
        <v>6.8000000000000005E-2</v>
      </c>
      <c r="D1664" s="32">
        <v>172.63</v>
      </c>
      <c r="E1664" s="33">
        <v>-16.3</v>
      </c>
      <c r="F1664" s="32">
        <v>16.3</v>
      </c>
      <c r="G1664" s="23"/>
    </row>
    <row r="1665" spans="1:7" x14ac:dyDescent="0.3">
      <c r="A1665" s="22"/>
      <c r="B1665" s="31" t="s">
        <v>67</v>
      </c>
      <c r="C1665" s="24">
        <v>0</v>
      </c>
      <c r="D1665" s="32">
        <v>172.62</v>
      </c>
      <c r="E1665" s="32">
        <v>-16.22</v>
      </c>
      <c r="F1665" s="33">
        <v>17.41</v>
      </c>
      <c r="G1665" s="23"/>
    </row>
    <row r="1666" spans="1:7" x14ac:dyDescent="0.3">
      <c r="A1666" s="22"/>
      <c r="B1666" s="31" t="s">
        <v>68</v>
      </c>
      <c r="C1666" s="24">
        <v>6.8000000000000005E-2</v>
      </c>
      <c r="D1666" s="32">
        <v>172.63</v>
      </c>
      <c r="E1666" s="32">
        <v>-16.3</v>
      </c>
      <c r="F1666" s="33">
        <v>16.3</v>
      </c>
      <c r="G1666" s="23"/>
    </row>
    <row r="1667" spans="1:7" x14ac:dyDescent="0.3">
      <c r="A1667" s="22">
        <v>209</v>
      </c>
      <c r="B1667" s="31">
        <v>200</v>
      </c>
      <c r="C1667" s="24">
        <v>0</v>
      </c>
      <c r="D1667" s="32">
        <v>172.63</v>
      </c>
      <c r="E1667" s="32">
        <v>-16.559999999999999</v>
      </c>
      <c r="F1667" s="32">
        <v>16.3</v>
      </c>
      <c r="G1667" s="23" t="s">
        <v>369</v>
      </c>
    </row>
    <row r="1668" spans="1:7" x14ac:dyDescent="0.3">
      <c r="A1668" s="22"/>
      <c r="B1668" s="31">
        <v>201</v>
      </c>
      <c r="C1668" s="24">
        <v>6.8000000000000005E-2</v>
      </c>
      <c r="D1668" s="32">
        <v>172.63</v>
      </c>
      <c r="E1668" s="32">
        <v>-16.64</v>
      </c>
      <c r="F1668" s="32">
        <v>15.17</v>
      </c>
      <c r="G1668" s="23"/>
    </row>
    <row r="1669" spans="1:7" x14ac:dyDescent="0.3">
      <c r="A1669" s="22"/>
      <c r="B1669" s="31" t="s">
        <v>61</v>
      </c>
      <c r="C1669" s="24">
        <v>6.8000000000000005E-2</v>
      </c>
      <c r="D1669" s="33">
        <v>172.63</v>
      </c>
      <c r="E1669" s="32">
        <v>-16.64</v>
      </c>
      <c r="F1669" s="32">
        <v>15.17</v>
      </c>
      <c r="G1669" s="23"/>
    </row>
    <row r="1670" spans="1:7" x14ac:dyDescent="0.3">
      <c r="A1670" s="22"/>
      <c r="B1670" s="31" t="s">
        <v>62</v>
      </c>
      <c r="C1670" s="24">
        <v>0</v>
      </c>
      <c r="D1670" s="33">
        <v>172.63</v>
      </c>
      <c r="E1670" s="32">
        <v>-16.559999999999999</v>
      </c>
      <c r="F1670" s="32">
        <v>16.3</v>
      </c>
      <c r="G1670" s="23"/>
    </row>
    <row r="1671" spans="1:7" x14ac:dyDescent="0.3">
      <c r="A1671" s="22"/>
      <c r="B1671" s="31" t="s">
        <v>65</v>
      </c>
      <c r="C1671" s="24">
        <v>0</v>
      </c>
      <c r="D1671" s="32">
        <v>172.63</v>
      </c>
      <c r="E1671" s="33">
        <v>-16.559999999999999</v>
      </c>
      <c r="F1671" s="32">
        <v>16.3</v>
      </c>
      <c r="G1671" s="23"/>
    </row>
    <row r="1672" spans="1:7" x14ac:dyDescent="0.3">
      <c r="A1672" s="22"/>
      <c r="B1672" s="31" t="s">
        <v>66</v>
      </c>
      <c r="C1672" s="24">
        <v>6.8000000000000005E-2</v>
      </c>
      <c r="D1672" s="32">
        <v>172.63</v>
      </c>
      <c r="E1672" s="33">
        <v>-16.64</v>
      </c>
      <c r="F1672" s="32">
        <v>15.17</v>
      </c>
      <c r="G1672" s="23"/>
    </row>
    <row r="1673" spans="1:7" x14ac:dyDescent="0.3">
      <c r="A1673" s="22"/>
      <c r="B1673" s="31" t="s">
        <v>67</v>
      </c>
      <c r="C1673" s="24">
        <v>0</v>
      </c>
      <c r="D1673" s="32">
        <v>172.63</v>
      </c>
      <c r="E1673" s="32">
        <v>-16.559999999999999</v>
      </c>
      <c r="F1673" s="33">
        <v>16.3</v>
      </c>
      <c r="G1673" s="23"/>
    </row>
    <row r="1674" spans="1:7" x14ac:dyDescent="0.3">
      <c r="A1674" s="22"/>
      <c r="B1674" s="31" t="s">
        <v>68</v>
      </c>
      <c r="C1674" s="24">
        <v>6.8000000000000005E-2</v>
      </c>
      <c r="D1674" s="32">
        <v>172.63</v>
      </c>
      <c r="E1674" s="32">
        <v>-16.64</v>
      </c>
      <c r="F1674" s="33">
        <v>15.17</v>
      </c>
      <c r="G1674" s="23"/>
    </row>
    <row r="1675" spans="1:7" x14ac:dyDescent="0.3">
      <c r="A1675" s="22">
        <v>210</v>
      </c>
      <c r="B1675" s="31">
        <v>201</v>
      </c>
      <c r="C1675" s="24">
        <v>0</v>
      </c>
      <c r="D1675" s="32">
        <v>172.63</v>
      </c>
      <c r="E1675" s="32">
        <v>-16.78</v>
      </c>
      <c r="F1675" s="32">
        <v>15.17</v>
      </c>
      <c r="G1675" s="23" t="s">
        <v>369</v>
      </c>
    </row>
    <row r="1676" spans="1:7" x14ac:dyDescent="0.3">
      <c r="A1676" s="22"/>
      <c r="B1676" s="31">
        <v>202</v>
      </c>
      <c r="C1676" s="24">
        <v>6.8000000000000005E-2</v>
      </c>
      <c r="D1676" s="32">
        <v>172.63</v>
      </c>
      <c r="E1676" s="32">
        <v>-16.87</v>
      </c>
      <c r="F1676" s="32">
        <v>14.02</v>
      </c>
      <c r="G1676" s="23"/>
    </row>
    <row r="1677" spans="1:7" x14ac:dyDescent="0.3">
      <c r="A1677" s="22"/>
      <c r="B1677" s="31" t="s">
        <v>61</v>
      </c>
      <c r="C1677" s="24">
        <v>6.8000000000000005E-2</v>
      </c>
      <c r="D1677" s="33">
        <v>172.63</v>
      </c>
      <c r="E1677" s="32">
        <v>-16.87</v>
      </c>
      <c r="F1677" s="32">
        <v>14.02</v>
      </c>
      <c r="G1677" s="23"/>
    </row>
    <row r="1678" spans="1:7" x14ac:dyDescent="0.3">
      <c r="A1678" s="22"/>
      <c r="B1678" s="31" t="s">
        <v>62</v>
      </c>
      <c r="C1678" s="24">
        <v>0</v>
      </c>
      <c r="D1678" s="33">
        <v>172.63</v>
      </c>
      <c r="E1678" s="32">
        <v>-16.78</v>
      </c>
      <c r="F1678" s="32">
        <v>15.17</v>
      </c>
      <c r="G1678" s="23"/>
    </row>
    <row r="1679" spans="1:7" x14ac:dyDescent="0.3">
      <c r="A1679" s="22"/>
      <c r="B1679" s="31" t="s">
        <v>65</v>
      </c>
      <c r="C1679" s="24">
        <v>0</v>
      </c>
      <c r="D1679" s="32">
        <v>172.63</v>
      </c>
      <c r="E1679" s="33">
        <v>-16.78</v>
      </c>
      <c r="F1679" s="32">
        <v>15.17</v>
      </c>
      <c r="G1679" s="23"/>
    </row>
    <row r="1680" spans="1:7" x14ac:dyDescent="0.3">
      <c r="A1680" s="22"/>
      <c r="B1680" s="31" t="s">
        <v>66</v>
      </c>
      <c r="C1680" s="24">
        <v>6.8000000000000005E-2</v>
      </c>
      <c r="D1680" s="32">
        <v>172.63</v>
      </c>
      <c r="E1680" s="33">
        <v>-16.87</v>
      </c>
      <c r="F1680" s="32">
        <v>14.02</v>
      </c>
      <c r="G1680" s="23"/>
    </row>
    <row r="1681" spans="1:7" x14ac:dyDescent="0.3">
      <c r="A1681" s="22"/>
      <c r="B1681" s="31" t="s">
        <v>67</v>
      </c>
      <c r="C1681" s="24">
        <v>0</v>
      </c>
      <c r="D1681" s="32">
        <v>172.63</v>
      </c>
      <c r="E1681" s="32">
        <v>-16.78</v>
      </c>
      <c r="F1681" s="33">
        <v>15.17</v>
      </c>
      <c r="G1681" s="23"/>
    </row>
    <row r="1682" spans="1:7" x14ac:dyDescent="0.3">
      <c r="A1682" s="22"/>
      <c r="B1682" s="31" t="s">
        <v>68</v>
      </c>
      <c r="C1682" s="24">
        <v>6.8000000000000005E-2</v>
      </c>
      <c r="D1682" s="32">
        <v>172.63</v>
      </c>
      <c r="E1682" s="32">
        <v>-16.87</v>
      </c>
      <c r="F1682" s="33">
        <v>14.02</v>
      </c>
      <c r="G1682" s="23"/>
    </row>
    <row r="1683" spans="1:7" x14ac:dyDescent="0.3">
      <c r="A1683" s="22">
        <v>211</v>
      </c>
      <c r="B1683" s="31">
        <v>202</v>
      </c>
      <c r="C1683" s="24">
        <v>0</v>
      </c>
      <c r="D1683" s="32">
        <v>172.63</v>
      </c>
      <c r="E1683" s="32">
        <v>-16.8</v>
      </c>
      <c r="F1683" s="32">
        <v>14.02</v>
      </c>
      <c r="G1683" s="23" t="s">
        <v>369</v>
      </c>
    </row>
    <row r="1684" spans="1:7" x14ac:dyDescent="0.3">
      <c r="A1684" s="22"/>
      <c r="B1684" s="31">
        <v>203</v>
      </c>
      <c r="C1684" s="24">
        <v>6.8000000000000005E-2</v>
      </c>
      <c r="D1684" s="32">
        <v>172.63</v>
      </c>
      <c r="E1684" s="32">
        <v>-16.89</v>
      </c>
      <c r="F1684" s="32">
        <v>12.87</v>
      </c>
      <c r="G1684" s="23"/>
    </row>
    <row r="1685" spans="1:7" x14ac:dyDescent="0.3">
      <c r="A1685" s="22"/>
      <c r="B1685" s="31" t="s">
        <v>61</v>
      </c>
      <c r="C1685" s="24">
        <v>6.8000000000000005E-2</v>
      </c>
      <c r="D1685" s="33">
        <v>172.63</v>
      </c>
      <c r="E1685" s="32">
        <v>-16.89</v>
      </c>
      <c r="F1685" s="32">
        <v>12.87</v>
      </c>
      <c r="G1685" s="23"/>
    </row>
    <row r="1686" spans="1:7" x14ac:dyDescent="0.3">
      <c r="A1686" s="22"/>
      <c r="B1686" s="31" t="s">
        <v>62</v>
      </c>
      <c r="C1686" s="24">
        <v>0</v>
      </c>
      <c r="D1686" s="33">
        <v>172.63</v>
      </c>
      <c r="E1686" s="32">
        <v>-16.8</v>
      </c>
      <c r="F1686" s="32">
        <v>14.02</v>
      </c>
      <c r="G1686" s="23"/>
    </row>
    <row r="1687" spans="1:7" x14ac:dyDescent="0.3">
      <c r="A1687" s="22"/>
      <c r="B1687" s="31" t="s">
        <v>65</v>
      </c>
      <c r="C1687" s="24">
        <v>0</v>
      </c>
      <c r="D1687" s="32">
        <v>172.63</v>
      </c>
      <c r="E1687" s="33">
        <v>-16.8</v>
      </c>
      <c r="F1687" s="32">
        <v>14.02</v>
      </c>
      <c r="G1687" s="23"/>
    </row>
    <row r="1688" spans="1:7" x14ac:dyDescent="0.3">
      <c r="A1688" s="22"/>
      <c r="B1688" s="31" t="s">
        <v>66</v>
      </c>
      <c r="C1688" s="24">
        <v>6.8000000000000005E-2</v>
      </c>
      <c r="D1688" s="32">
        <v>172.63</v>
      </c>
      <c r="E1688" s="33">
        <v>-16.89</v>
      </c>
      <c r="F1688" s="32">
        <v>12.87</v>
      </c>
      <c r="G1688" s="23"/>
    </row>
    <row r="1689" spans="1:7" x14ac:dyDescent="0.3">
      <c r="A1689" s="22"/>
      <c r="B1689" s="31" t="s">
        <v>67</v>
      </c>
      <c r="C1689" s="24">
        <v>0</v>
      </c>
      <c r="D1689" s="32">
        <v>172.63</v>
      </c>
      <c r="E1689" s="32">
        <v>-16.8</v>
      </c>
      <c r="F1689" s="33">
        <v>14.02</v>
      </c>
      <c r="G1689" s="23"/>
    </row>
    <row r="1690" spans="1:7" x14ac:dyDescent="0.3">
      <c r="A1690" s="22"/>
      <c r="B1690" s="31" t="s">
        <v>68</v>
      </c>
      <c r="C1690" s="24">
        <v>6.8000000000000005E-2</v>
      </c>
      <c r="D1690" s="32">
        <v>172.63</v>
      </c>
      <c r="E1690" s="32">
        <v>-16.89</v>
      </c>
      <c r="F1690" s="33">
        <v>12.87</v>
      </c>
      <c r="G1690" s="23"/>
    </row>
    <row r="1691" spans="1:7" x14ac:dyDescent="0.3">
      <c r="A1691" s="22">
        <v>212</v>
      </c>
      <c r="B1691" s="31">
        <v>203</v>
      </c>
      <c r="C1691" s="24">
        <v>0</v>
      </c>
      <c r="D1691" s="32">
        <v>172.63</v>
      </c>
      <c r="E1691" s="32">
        <v>-16.48</v>
      </c>
      <c r="F1691" s="32">
        <v>12.87</v>
      </c>
      <c r="G1691" s="23" t="s">
        <v>369</v>
      </c>
    </row>
    <row r="1692" spans="1:7" x14ac:dyDescent="0.3">
      <c r="A1692" s="22"/>
      <c r="B1692" s="31">
        <v>204</v>
      </c>
      <c r="C1692" s="24">
        <v>6.8000000000000005E-2</v>
      </c>
      <c r="D1692" s="32">
        <v>172.63</v>
      </c>
      <c r="E1692" s="32">
        <v>-16.57</v>
      </c>
      <c r="F1692" s="32">
        <v>11.75</v>
      </c>
      <c r="G1692" s="23"/>
    </row>
    <row r="1693" spans="1:7" x14ac:dyDescent="0.3">
      <c r="A1693" s="22"/>
      <c r="B1693" s="31" t="s">
        <v>61</v>
      </c>
      <c r="C1693" s="24">
        <v>6.8000000000000005E-2</v>
      </c>
      <c r="D1693" s="33">
        <v>172.63</v>
      </c>
      <c r="E1693" s="32">
        <v>-16.57</v>
      </c>
      <c r="F1693" s="32">
        <v>11.75</v>
      </c>
      <c r="G1693" s="23"/>
    </row>
    <row r="1694" spans="1:7" x14ac:dyDescent="0.3">
      <c r="A1694" s="22"/>
      <c r="B1694" s="31" t="s">
        <v>62</v>
      </c>
      <c r="C1694" s="24">
        <v>0</v>
      </c>
      <c r="D1694" s="33">
        <v>172.63</v>
      </c>
      <c r="E1694" s="32">
        <v>-16.48</v>
      </c>
      <c r="F1694" s="32">
        <v>12.87</v>
      </c>
      <c r="G1694" s="23"/>
    </row>
    <row r="1695" spans="1:7" x14ac:dyDescent="0.3">
      <c r="A1695" s="22"/>
      <c r="B1695" s="31" t="s">
        <v>65</v>
      </c>
      <c r="C1695" s="24">
        <v>0</v>
      </c>
      <c r="D1695" s="32">
        <v>172.63</v>
      </c>
      <c r="E1695" s="33">
        <v>-16.48</v>
      </c>
      <c r="F1695" s="32">
        <v>12.87</v>
      </c>
      <c r="G1695" s="23"/>
    </row>
    <row r="1696" spans="1:7" x14ac:dyDescent="0.3">
      <c r="A1696" s="22"/>
      <c r="B1696" s="31" t="s">
        <v>66</v>
      </c>
      <c r="C1696" s="24">
        <v>6.8000000000000005E-2</v>
      </c>
      <c r="D1696" s="32">
        <v>172.63</v>
      </c>
      <c r="E1696" s="33">
        <v>-16.57</v>
      </c>
      <c r="F1696" s="32">
        <v>11.75</v>
      </c>
      <c r="G1696" s="23"/>
    </row>
    <row r="1697" spans="1:7" x14ac:dyDescent="0.3">
      <c r="A1697" s="22"/>
      <c r="B1697" s="31" t="s">
        <v>67</v>
      </c>
      <c r="C1697" s="24">
        <v>0</v>
      </c>
      <c r="D1697" s="32">
        <v>172.63</v>
      </c>
      <c r="E1697" s="32">
        <v>-16.48</v>
      </c>
      <c r="F1697" s="33">
        <v>12.87</v>
      </c>
      <c r="G1697" s="23"/>
    </row>
    <row r="1698" spans="1:7" x14ac:dyDescent="0.3">
      <c r="A1698" s="22"/>
      <c r="B1698" s="31" t="s">
        <v>68</v>
      </c>
      <c r="C1698" s="24">
        <v>6.8000000000000005E-2</v>
      </c>
      <c r="D1698" s="32">
        <v>172.63</v>
      </c>
      <c r="E1698" s="32">
        <v>-16.57</v>
      </c>
      <c r="F1698" s="33">
        <v>11.75</v>
      </c>
      <c r="G1698" s="23"/>
    </row>
    <row r="1699" spans="1:7" x14ac:dyDescent="0.3">
      <c r="A1699" s="22">
        <v>213</v>
      </c>
      <c r="B1699" s="31">
        <v>204</v>
      </c>
      <c r="C1699" s="24">
        <v>0</v>
      </c>
      <c r="D1699" s="32">
        <v>172.63</v>
      </c>
      <c r="E1699" s="32">
        <v>-15.56</v>
      </c>
      <c r="F1699" s="32">
        <v>11.75</v>
      </c>
      <c r="G1699" s="23" t="s">
        <v>369</v>
      </c>
    </row>
    <row r="1700" spans="1:7" x14ac:dyDescent="0.3">
      <c r="A1700" s="22"/>
      <c r="B1700" s="31">
        <v>205</v>
      </c>
      <c r="C1700" s="24">
        <v>6.8000000000000005E-2</v>
      </c>
      <c r="D1700" s="32">
        <v>172.63</v>
      </c>
      <c r="E1700" s="32">
        <v>-15.66</v>
      </c>
      <c r="F1700" s="32">
        <v>10.68</v>
      </c>
      <c r="G1700" s="23"/>
    </row>
    <row r="1701" spans="1:7" x14ac:dyDescent="0.3">
      <c r="A1701" s="22"/>
      <c r="B1701" s="31" t="s">
        <v>61</v>
      </c>
      <c r="C1701" s="24">
        <v>6.8000000000000005E-2</v>
      </c>
      <c r="D1701" s="33">
        <v>172.63</v>
      </c>
      <c r="E1701" s="32">
        <v>-15.66</v>
      </c>
      <c r="F1701" s="32">
        <v>10.68</v>
      </c>
      <c r="G1701" s="23"/>
    </row>
    <row r="1702" spans="1:7" x14ac:dyDescent="0.3">
      <c r="A1702" s="22"/>
      <c r="B1702" s="31" t="s">
        <v>62</v>
      </c>
      <c r="C1702" s="24">
        <v>0</v>
      </c>
      <c r="D1702" s="33">
        <v>172.63</v>
      </c>
      <c r="E1702" s="32">
        <v>-15.56</v>
      </c>
      <c r="F1702" s="32">
        <v>11.75</v>
      </c>
      <c r="G1702" s="23"/>
    </row>
    <row r="1703" spans="1:7" x14ac:dyDescent="0.3">
      <c r="A1703" s="22"/>
      <c r="B1703" s="31" t="s">
        <v>65</v>
      </c>
      <c r="C1703" s="24">
        <v>0</v>
      </c>
      <c r="D1703" s="32">
        <v>172.63</v>
      </c>
      <c r="E1703" s="33">
        <v>-15.56</v>
      </c>
      <c r="F1703" s="32">
        <v>11.75</v>
      </c>
      <c r="G1703" s="23"/>
    </row>
    <row r="1704" spans="1:7" x14ac:dyDescent="0.3">
      <c r="A1704" s="22"/>
      <c r="B1704" s="31" t="s">
        <v>66</v>
      </c>
      <c r="C1704" s="24">
        <v>6.8000000000000005E-2</v>
      </c>
      <c r="D1704" s="32">
        <v>172.63</v>
      </c>
      <c r="E1704" s="33">
        <v>-15.66</v>
      </c>
      <c r="F1704" s="32">
        <v>10.68</v>
      </c>
      <c r="G1704" s="23"/>
    </row>
    <row r="1705" spans="1:7" x14ac:dyDescent="0.3">
      <c r="A1705" s="22"/>
      <c r="B1705" s="31" t="s">
        <v>67</v>
      </c>
      <c r="C1705" s="24">
        <v>0</v>
      </c>
      <c r="D1705" s="32">
        <v>172.63</v>
      </c>
      <c r="E1705" s="32">
        <v>-15.56</v>
      </c>
      <c r="F1705" s="33">
        <v>11.75</v>
      </c>
      <c r="G1705" s="23"/>
    </row>
    <row r="1706" spans="1:7" x14ac:dyDescent="0.3">
      <c r="A1706" s="22"/>
      <c r="B1706" s="31" t="s">
        <v>68</v>
      </c>
      <c r="C1706" s="24">
        <v>6.8000000000000005E-2</v>
      </c>
      <c r="D1706" s="32">
        <v>172.63</v>
      </c>
      <c r="E1706" s="32">
        <v>-15.66</v>
      </c>
      <c r="F1706" s="33">
        <v>10.68</v>
      </c>
      <c r="G1706" s="23"/>
    </row>
    <row r="1707" spans="1:7" x14ac:dyDescent="0.3">
      <c r="A1707" s="22">
        <v>214</v>
      </c>
      <c r="B1707" s="31">
        <v>205</v>
      </c>
      <c r="C1707" s="24">
        <v>0</v>
      </c>
      <c r="D1707" s="32">
        <v>172.63</v>
      </c>
      <c r="E1707" s="32">
        <v>-14.06</v>
      </c>
      <c r="F1707" s="32">
        <v>10.68</v>
      </c>
      <c r="G1707" s="23" t="s">
        <v>369</v>
      </c>
    </row>
    <row r="1708" spans="1:7" x14ac:dyDescent="0.3">
      <c r="A1708" s="22"/>
      <c r="B1708" s="31">
        <v>237</v>
      </c>
      <c r="C1708" s="24">
        <v>4.8000000000000001E-2</v>
      </c>
      <c r="D1708" s="32">
        <v>172.63</v>
      </c>
      <c r="E1708" s="32">
        <v>-14.13</v>
      </c>
      <c r="F1708" s="32">
        <v>10.01</v>
      </c>
      <c r="G1708" s="23"/>
    </row>
    <row r="1709" spans="1:7" x14ac:dyDescent="0.3">
      <c r="A1709" s="22"/>
      <c r="B1709" s="31" t="s">
        <v>61</v>
      </c>
      <c r="C1709" s="24">
        <v>4.8000000000000001E-2</v>
      </c>
      <c r="D1709" s="33">
        <v>172.63</v>
      </c>
      <c r="E1709" s="32">
        <v>-14.13</v>
      </c>
      <c r="F1709" s="32">
        <v>10.01</v>
      </c>
      <c r="G1709" s="23"/>
    </row>
    <row r="1710" spans="1:7" x14ac:dyDescent="0.3">
      <c r="A1710" s="22"/>
      <c r="B1710" s="31" t="s">
        <v>62</v>
      </c>
      <c r="C1710" s="24">
        <v>0</v>
      </c>
      <c r="D1710" s="33">
        <v>172.63</v>
      </c>
      <c r="E1710" s="32">
        <v>-14.06</v>
      </c>
      <c r="F1710" s="32">
        <v>10.68</v>
      </c>
      <c r="G1710" s="23"/>
    </row>
    <row r="1711" spans="1:7" x14ac:dyDescent="0.3">
      <c r="A1711" s="22"/>
      <c r="B1711" s="31" t="s">
        <v>65</v>
      </c>
      <c r="C1711" s="24">
        <v>0</v>
      </c>
      <c r="D1711" s="32">
        <v>172.63</v>
      </c>
      <c r="E1711" s="33">
        <v>-14.06</v>
      </c>
      <c r="F1711" s="32">
        <v>10.68</v>
      </c>
      <c r="G1711" s="23"/>
    </row>
    <row r="1712" spans="1:7" x14ac:dyDescent="0.3">
      <c r="A1712" s="22"/>
      <c r="B1712" s="31" t="s">
        <v>66</v>
      </c>
      <c r="C1712" s="24">
        <v>4.8000000000000001E-2</v>
      </c>
      <c r="D1712" s="32">
        <v>172.63</v>
      </c>
      <c r="E1712" s="33">
        <v>-14.13</v>
      </c>
      <c r="F1712" s="32">
        <v>10.01</v>
      </c>
      <c r="G1712" s="23"/>
    </row>
    <row r="1713" spans="1:7" x14ac:dyDescent="0.3">
      <c r="A1713" s="22"/>
      <c r="B1713" s="31" t="s">
        <v>67</v>
      </c>
      <c r="C1713" s="24">
        <v>0</v>
      </c>
      <c r="D1713" s="32">
        <v>172.63</v>
      </c>
      <c r="E1713" s="32">
        <v>-14.06</v>
      </c>
      <c r="F1713" s="33">
        <v>10.68</v>
      </c>
      <c r="G1713" s="23"/>
    </row>
    <row r="1714" spans="1:7" x14ac:dyDescent="0.3">
      <c r="A1714" s="22"/>
      <c r="B1714" s="31" t="s">
        <v>68</v>
      </c>
      <c r="C1714" s="24">
        <v>4.8000000000000001E-2</v>
      </c>
      <c r="D1714" s="32">
        <v>172.63</v>
      </c>
      <c r="E1714" s="32">
        <v>-14.13</v>
      </c>
      <c r="F1714" s="33">
        <v>10.01</v>
      </c>
      <c r="G1714" s="23"/>
    </row>
    <row r="1715" spans="1:7" x14ac:dyDescent="0.3">
      <c r="A1715" s="22">
        <v>215</v>
      </c>
      <c r="B1715" s="31">
        <v>237</v>
      </c>
      <c r="C1715" s="24">
        <v>0</v>
      </c>
      <c r="D1715" s="32">
        <v>65.37</v>
      </c>
      <c r="E1715" s="32">
        <v>-13.74</v>
      </c>
      <c r="F1715" s="32">
        <v>20.73</v>
      </c>
      <c r="G1715" s="23" t="s">
        <v>369</v>
      </c>
    </row>
    <row r="1716" spans="1:7" x14ac:dyDescent="0.3">
      <c r="A1716" s="22"/>
      <c r="B1716" s="31">
        <v>206</v>
      </c>
      <c r="C1716" s="24">
        <v>0.02</v>
      </c>
      <c r="D1716" s="32">
        <v>65.37</v>
      </c>
      <c r="E1716" s="32">
        <v>-13.77</v>
      </c>
      <c r="F1716" s="32">
        <v>20.46</v>
      </c>
      <c r="G1716" s="23"/>
    </row>
    <row r="1717" spans="1:7" x14ac:dyDescent="0.3">
      <c r="A1717" s="22"/>
      <c r="B1717" s="31" t="s">
        <v>61</v>
      </c>
      <c r="C1717" s="24">
        <v>0.02</v>
      </c>
      <c r="D1717" s="33">
        <v>65.37</v>
      </c>
      <c r="E1717" s="32">
        <v>-13.77</v>
      </c>
      <c r="F1717" s="32">
        <v>20.46</v>
      </c>
      <c r="G1717" s="23"/>
    </row>
    <row r="1718" spans="1:7" x14ac:dyDescent="0.3">
      <c r="A1718" s="22"/>
      <c r="B1718" s="31" t="s">
        <v>62</v>
      </c>
      <c r="C1718" s="24">
        <v>0</v>
      </c>
      <c r="D1718" s="33">
        <v>65.37</v>
      </c>
      <c r="E1718" s="32">
        <v>-13.74</v>
      </c>
      <c r="F1718" s="32">
        <v>20.73</v>
      </c>
      <c r="G1718" s="23"/>
    </row>
    <row r="1719" spans="1:7" x14ac:dyDescent="0.3">
      <c r="A1719" s="22"/>
      <c r="B1719" s="31" t="s">
        <v>65</v>
      </c>
      <c r="C1719" s="24">
        <v>0</v>
      </c>
      <c r="D1719" s="32">
        <v>65.37</v>
      </c>
      <c r="E1719" s="33">
        <v>-13.74</v>
      </c>
      <c r="F1719" s="32">
        <v>20.73</v>
      </c>
      <c r="G1719" s="23"/>
    </row>
    <row r="1720" spans="1:7" x14ac:dyDescent="0.3">
      <c r="A1720" s="22"/>
      <c r="B1720" s="31" t="s">
        <v>66</v>
      </c>
      <c r="C1720" s="24">
        <v>0.02</v>
      </c>
      <c r="D1720" s="32">
        <v>65.37</v>
      </c>
      <c r="E1720" s="33">
        <v>-13.77</v>
      </c>
      <c r="F1720" s="32">
        <v>20.46</v>
      </c>
      <c r="G1720" s="23"/>
    </row>
    <row r="1721" spans="1:7" x14ac:dyDescent="0.3">
      <c r="A1721" s="22"/>
      <c r="B1721" s="31" t="s">
        <v>67</v>
      </c>
      <c r="C1721" s="24">
        <v>0</v>
      </c>
      <c r="D1721" s="32">
        <v>65.37</v>
      </c>
      <c r="E1721" s="32">
        <v>-13.74</v>
      </c>
      <c r="F1721" s="33">
        <v>20.73</v>
      </c>
      <c r="G1721" s="23"/>
    </row>
    <row r="1722" spans="1:7" x14ac:dyDescent="0.3">
      <c r="A1722" s="22"/>
      <c r="B1722" s="31" t="s">
        <v>68</v>
      </c>
      <c r="C1722" s="24">
        <v>0.02</v>
      </c>
      <c r="D1722" s="32">
        <v>65.37</v>
      </c>
      <c r="E1722" s="32">
        <v>-13.77</v>
      </c>
      <c r="F1722" s="33">
        <v>20.46</v>
      </c>
      <c r="G1722" s="23"/>
    </row>
    <row r="1723" spans="1:7" x14ac:dyDescent="0.3">
      <c r="A1723" s="22">
        <v>216</v>
      </c>
      <c r="B1723" s="31">
        <v>206</v>
      </c>
      <c r="C1723" s="24">
        <v>0</v>
      </c>
      <c r="D1723" s="32">
        <v>65.37</v>
      </c>
      <c r="E1723" s="32">
        <v>-15.73</v>
      </c>
      <c r="F1723" s="32">
        <v>20.46</v>
      </c>
      <c r="G1723" s="23" t="s">
        <v>369</v>
      </c>
    </row>
    <row r="1724" spans="1:7" x14ac:dyDescent="0.3">
      <c r="A1724" s="22"/>
      <c r="B1724" s="31">
        <v>207</v>
      </c>
      <c r="C1724" s="24">
        <v>6.8000000000000005E-2</v>
      </c>
      <c r="D1724" s="32">
        <v>65.38</v>
      </c>
      <c r="E1724" s="32">
        <v>-15.82</v>
      </c>
      <c r="F1724" s="32">
        <v>19.38</v>
      </c>
      <c r="G1724" s="23"/>
    </row>
    <row r="1725" spans="1:7" x14ac:dyDescent="0.3">
      <c r="A1725" s="22"/>
      <c r="B1725" s="31" t="s">
        <v>61</v>
      </c>
      <c r="C1725" s="24">
        <v>6.8000000000000005E-2</v>
      </c>
      <c r="D1725" s="33">
        <v>65.38</v>
      </c>
      <c r="E1725" s="32">
        <v>-15.82</v>
      </c>
      <c r="F1725" s="32">
        <v>19.38</v>
      </c>
      <c r="G1725" s="23"/>
    </row>
    <row r="1726" spans="1:7" x14ac:dyDescent="0.3">
      <c r="A1726" s="22"/>
      <c r="B1726" s="31" t="s">
        <v>62</v>
      </c>
      <c r="C1726" s="24">
        <v>0</v>
      </c>
      <c r="D1726" s="33">
        <v>65.37</v>
      </c>
      <c r="E1726" s="32">
        <v>-15.73</v>
      </c>
      <c r="F1726" s="32">
        <v>20.46</v>
      </c>
      <c r="G1726" s="23"/>
    </row>
    <row r="1727" spans="1:7" x14ac:dyDescent="0.3">
      <c r="A1727" s="22"/>
      <c r="B1727" s="31" t="s">
        <v>65</v>
      </c>
      <c r="C1727" s="24">
        <v>0</v>
      </c>
      <c r="D1727" s="32">
        <v>65.37</v>
      </c>
      <c r="E1727" s="33">
        <v>-15.73</v>
      </c>
      <c r="F1727" s="32">
        <v>20.46</v>
      </c>
      <c r="G1727" s="23"/>
    </row>
    <row r="1728" spans="1:7" x14ac:dyDescent="0.3">
      <c r="A1728" s="22"/>
      <c r="B1728" s="31" t="s">
        <v>66</v>
      </c>
      <c r="C1728" s="24">
        <v>6.8000000000000005E-2</v>
      </c>
      <c r="D1728" s="32">
        <v>65.38</v>
      </c>
      <c r="E1728" s="33">
        <v>-15.82</v>
      </c>
      <c r="F1728" s="32">
        <v>19.38</v>
      </c>
      <c r="G1728" s="23"/>
    </row>
    <row r="1729" spans="1:7" x14ac:dyDescent="0.3">
      <c r="A1729" s="22"/>
      <c r="B1729" s="31" t="s">
        <v>67</v>
      </c>
      <c r="C1729" s="24">
        <v>0</v>
      </c>
      <c r="D1729" s="32">
        <v>65.37</v>
      </c>
      <c r="E1729" s="32">
        <v>-15.73</v>
      </c>
      <c r="F1729" s="33">
        <v>20.46</v>
      </c>
      <c r="G1729" s="23"/>
    </row>
    <row r="1730" spans="1:7" x14ac:dyDescent="0.3">
      <c r="A1730" s="22"/>
      <c r="B1730" s="31" t="s">
        <v>68</v>
      </c>
      <c r="C1730" s="24">
        <v>6.8000000000000005E-2</v>
      </c>
      <c r="D1730" s="32">
        <v>65.38</v>
      </c>
      <c r="E1730" s="32">
        <v>-15.82</v>
      </c>
      <c r="F1730" s="33">
        <v>19.38</v>
      </c>
      <c r="G1730" s="23"/>
    </row>
    <row r="1731" spans="1:7" x14ac:dyDescent="0.3">
      <c r="A1731" s="22">
        <v>217</v>
      </c>
      <c r="B1731" s="31">
        <v>207</v>
      </c>
      <c r="C1731" s="24">
        <v>0</v>
      </c>
      <c r="D1731" s="32">
        <v>65.38</v>
      </c>
      <c r="E1731" s="32">
        <v>-18.010000000000002</v>
      </c>
      <c r="F1731" s="32">
        <v>19.38</v>
      </c>
      <c r="G1731" s="23" t="s">
        <v>369</v>
      </c>
    </row>
    <row r="1732" spans="1:7" x14ac:dyDescent="0.3">
      <c r="A1732" s="22"/>
      <c r="B1732" s="31">
        <v>208</v>
      </c>
      <c r="C1732" s="24">
        <v>6.8000000000000005E-2</v>
      </c>
      <c r="D1732" s="32">
        <v>65.38</v>
      </c>
      <c r="E1732" s="32">
        <v>-18.09</v>
      </c>
      <c r="F1732" s="32">
        <v>18.149999999999999</v>
      </c>
      <c r="G1732" s="23"/>
    </row>
    <row r="1733" spans="1:7" x14ac:dyDescent="0.3">
      <c r="A1733" s="22"/>
      <c r="B1733" s="31" t="s">
        <v>61</v>
      </c>
      <c r="C1733" s="24">
        <v>6.8000000000000005E-2</v>
      </c>
      <c r="D1733" s="33">
        <v>65.38</v>
      </c>
      <c r="E1733" s="32">
        <v>-18.09</v>
      </c>
      <c r="F1733" s="32">
        <v>18.149999999999999</v>
      </c>
      <c r="G1733" s="23"/>
    </row>
    <row r="1734" spans="1:7" x14ac:dyDescent="0.3">
      <c r="A1734" s="22"/>
      <c r="B1734" s="31" t="s">
        <v>62</v>
      </c>
      <c r="C1734" s="24">
        <v>0</v>
      </c>
      <c r="D1734" s="33">
        <v>65.38</v>
      </c>
      <c r="E1734" s="32">
        <v>-18.010000000000002</v>
      </c>
      <c r="F1734" s="32">
        <v>19.38</v>
      </c>
      <c r="G1734" s="23"/>
    </row>
    <row r="1735" spans="1:7" x14ac:dyDescent="0.3">
      <c r="A1735" s="22"/>
      <c r="B1735" s="31" t="s">
        <v>65</v>
      </c>
      <c r="C1735" s="24">
        <v>0</v>
      </c>
      <c r="D1735" s="32">
        <v>65.38</v>
      </c>
      <c r="E1735" s="33">
        <v>-18.010000000000002</v>
      </c>
      <c r="F1735" s="32">
        <v>19.38</v>
      </c>
      <c r="G1735" s="23"/>
    </row>
    <row r="1736" spans="1:7" x14ac:dyDescent="0.3">
      <c r="A1736" s="22"/>
      <c r="B1736" s="31" t="s">
        <v>66</v>
      </c>
      <c r="C1736" s="24">
        <v>6.8000000000000005E-2</v>
      </c>
      <c r="D1736" s="32">
        <v>65.38</v>
      </c>
      <c r="E1736" s="33">
        <v>-18.09</v>
      </c>
      <c r="F1736" s="32">
        <v>18.149999999999999</v>
      </c>
      <c r="G1736" s="23"/>
    </row>
    <row r="1737" spans="1:7" x14ac:dyDescent="0.3">
      <c r="A1737" s="22"/>
      <c r="B1737" s="31" t="s">
        <v>67</v>
      </c>
      <c r="C1737" s="24">
        <v>0</v>
      </c>
      <c r="D1737" s="32">
        <v>65.38</v>
      </c>
      <c r="E1737" s="32">
        <v>-18.010000000000002</v>
      </c>
      <c r="F1737" s="33">
        <v>19.38</v>
      </c>
      <c r="G1737" s="23"/>
    </row>
    <row r="1738" spans="1:7" x14ac:dyDescent="0.3">
      <c r="A1738" s="22"/>
      <c r="B1738" s="31" t="s">
        <v>68</v>
      </c>
      <c r="C1738" s="24">
        <v>6.8000000000000005E-2</v>
      </c>
      <c r="D1738" s="32">
        <v>65.38</v>
      </c>
      <c r="E1738" s="32">
        <v>-18.09</v>
      </c>
      <c r="F1738" s="33">
        <v>18.149999999999999</v>
      </c>
      <c r="G1738" s="23"/>
    </row>
    <row r="1739" spans="1:7" x14ac:dyDescent="0.3">
      <c r="A1739" s="22">
        <v>218</v>
      </c>
      <c r="B1739" s="31">
        <v>208</v>
      </c>
      <c r="C1739" s="24">
        <v>0</v>
      </c>
      <c r="D1739" s="32">
        <v>65.39</v>
      </c>
      <c r="E1739" s="32">
        <v>-19.54</v>
      </c>
      <c r="F1739" s="32">
        <v>18.149999999999999</v>
      </c>
      <c r="G1739" s="23" t="s">
        <v>369</v>
      </c>
    </row>
    <row r="1740" spans="1:7" x14ac:dyDescent="0.3">
      <c r="A1740" s="22"/>
      <c r="B1740" s="31">
        <v>209</v>
      </c>
      <c r="C1740" s="24">
        <v>6.8000000000000005E-2</v>
      </c>
      <c r="D1740" s="32">
        <v>65.39</v>
      </c>
      <c r="E1740" s="32">
        <v>-19.63</v>
      </c>
      <c r="F1740" s="32">
        <v>16.809999999999999</v>
      </c>
      <c r="G1740" s="23"/>
    </row>
    <row r="1741" spans="1:7" x14ac:dyDescent="0.3">
      <c r="A1741" s="22"/>
      <c r="B1741" s="31" t="s">
        <v>61</v>
      </c>
      <c r="C1741" s="24">
        <v>6.8000000000000005E-2</v>
      </c>
      <c r="D1741" s="33">
        <v>65.39</v>
      </c>
      <c r="E1741" s="32">
        <v>-19.63</v>
      </c>
      <c r="F1741" s="32">
        <v>16.809999999999999</v>
      </c>
      <c r="G1741" s="23"/>
    </row>
    <row r="1742" spans="1:7" x14ac:dyDescent="0.3">
      <c r="A1742" s="22"/>
      <c r="B1742" s="31" t="s">
        <v>62</v>
      </c>
      <c r="C1742" s="24">
        <v>0</v>
      </c>
      <c r="D1742" s="33">
        <v>65.39</v>
      </c>
      <c r="E1742" s="32">
        <v>-19.54</v>
      </c>
      <c r="F1742" s="32">
        <v>18.149999999999999</v>
      </c>
      <c r="G1742" s="23"/>
    </row>
    <row r="1743" spans="1:7" x14ac:dyDescent="0.3">
      <c r="A1743" s="22"/>
      <c r="B1743" s="31" t="s">
        <v>65</v>
      </c>
      <c r="C1743" s="24">
        <v>0</v>
      </c>
      <c r="D1743" s="32">
        <v>65.39</v>
      </c>
      <c r="E1743" s="33">
        <v>-19.54</v>
      </c>
      <c r="F1743" s="32">
        <v>18.149999999999999</v>
      </c>
      <c r="G1743" s="23"/>
    </row>
    <row r="1744" spans="1:7" x14ac:dyDescent="0.3">
      <c r="A1744" s="22"/>
      <c r="B1744" s="31" t="s">
        <v>66</v>
      </c>
      <c r="C1744" s="24">
        <v>6.8000000000000005E-2</v>
      </c>
      <c r="D1744" s="32">
        <v>65.39</v>
      </c>
      <c r="E1744" s="33">
        <v>-19.63</v>
      </c>
      <c r="F1744" s="32">
        <v>16.809999999999999</v>
      </c>
      <c r="G1744" s="23"/>
    </row>
    <row r="1745" spans="1:7" x14ac:dyDescent="0.3">
      <c r="A1745" s="22"/>
      <c r="B1745" s="31" t="s">
        <v>67</v>
      </c>
      <c r="C1745" s="24">
        <v>0</v>
      </c>
      <c r="D1745" s="32">
        <v>65.39</v>
      </c>
      <c r="E1745" s="32">
        <v>-19.54</v>
      </c>
      <c r="F1745" s="33">
        <v>18.149999999999999</v>
      </c>
      <c r="G1745" s="23"/>
    </row>
    <row r="1746" spans="1:7" x14ac:dyDescent="0.3">
      <c r="A1746" s="22"/>
      <c r="B1746" s="31" t="s">
        <v>68</v>
      </c>
      <c r="C1746" s="24">
        <v>6.8000000000000005E-2</v>
      </c>
      <c r="D1746" s="32">
        <v>65.39</v>
      </c>
      <c r="E1746" s="32">
        <v>-19.63</v>
      </c>
      <c r="F1746" s="33">
        <v>16.809999999999999</v>
      </c>
      <c r="G1746" s="23"/>
    </row>
    <row r="1747" spans="1:7" x14ac:dyDescent="0.3">
      <c r="A1747" s="22">
        <v>219</v>
      </c>
      <c r="B1747" s="31">
        <v>209</v>
      </c>
      <c r="C1747" s="24">
        <v>0</v>
      </c>
      <c r="D1747" s="32">
        <v>65.39</v>
      </c>
      <c r="E1747" s="32">
        <v>-20.64</v>
      </c>
      <c r="F1747" s="32">
        <v>16.809999999999999</v>
      </c>
      <c r="G1747" s="23" t="s">
        <v>369</v>
      </c>
    </row>
    <row r="1748" spans="1:7" x14ac:dyDescent="0.3">
      <c r="A1748" s="22"/>
      <c r="B1748" s="31">
        <v>210</v>
      </c>
      <c r="C1748" s="24">
        <v>6.8000000000000005E-2</v>
      </c>
      <c r="D1748" s="32">
        <v>65.39</v>
      </c>
      <c r="E1748" s="32">
        <v>-20.73</v>
      </c>
      <c r="F1748" s="32">
        <v>15.4</v>
      </c>
      <c r="G1748" s="23"/>
    </row>
    <row r="1749" spans="1:7" x14ac:dyDescent="0.3">
      <c r="A1749" s="22"/>
      <c r="B1749" s="31" t="s">
        <v>61</v>
      </c>
      <c r="C1749" s="24">
        <v>6.8000000000000005E-2</v>
      </c>
      <c r="D1749" s="33">
        <v>65.39</v>
      </c>
      <c r="E1749" s="32">
        <v>-20.73</v>
      </c>
      <c r="F1749" s="32">
        <v>15.4</v>
      </c>
      <c r="G1749" s="23"/>
    </row>
    <row r="1750" spans="1:7" x14ac:dyDescent="0.3">
      <c r="A1750" s="22"/>
      <c r="B1750" s="31" t="s">
        <v>62</v>
      </c>
      <c r="C1750" s="24">
        <v>0</v>
      </c>
      <c r="D1750" s="33">
        <v>65.39</v>
      </c>
      <c r="E1750" s="32">
        <v>-20.64</v>
      </c>
      <c r="F1750" s="32">
        <v>16.809999999999999</v>
      </c>
      <c r="G1750" s="23"/>
    </row>
    <row r="1751" spans="1:7" x14ac:dyDescent="0.3">
      <c r="A1751" s="22"/>
      <c r="B1751" s="31" t="s">
        <v>65</v>
      </c>
      <c r="C1751" s="24">
        <v>0</v>
      </c>
      <c r="D1751" s="32">
        <v>65.39</v>
      </c>
      <c r="E1751" s="33">
        <v>-20.64</v>
      </c>
      <c r="F1751" s="32">
        <v>16.809999999999999</v>
      </c>
      <c r="G1751" s="23"/>
    </row>
    <row r="1752" spans="1:7" x14ac:dyDescent="0.3">
      <c r="A1752" s="22"/>
      <c r="B1752" s="31" t="s">
        <v>66</v>
      </c>
      <c r="C1752" s="24">
        <v>6.8000000000000005E-2</v>
      </c>
      <c r="D1752" s="32">
        <v>65.39</v>
      </c>
      <c r="E1752" s="33">
        <v>-20.73</v>
      </c>
      <c r="F1752" s="32">
        <v>15.4</v>
      </c>
      <c r="G1752" s="23"/>
    </row>
    <row r="1753" spans="1:7" x14ac:dyDescent="0.3">
      <c r="A1753" s="22"/>
      <c r="B1753" s="31" t="s">
        <v>67</v>
      </c>
      <c r="C1753" s="24">
        <v>0</v>
      </c>
      <c r="D1753" s="32">
        <v>65.39</v>
      </c>
      <c r="E1753" s="32">
        <v>-20.64</v>
      </c>
      <c r="F1753" s="33">
        <v>16.809999999999999</v>
      </c>
      <c r="G1753" s="23"/>
    </row>
    <row r="1754" spans="1:7" x14ac:dyDescent="0.3">
      <c r="A1754" s="22"/>
      <c r="B1754" s="31" t="s">
        <v>68</v>
      </c>
      <c r="C1754" s="24">
        <v>6.8000000000000005E-2</v>
      </c>
      <c r="D1754" s="32">
        <v>65.39</v>
      </c>
      <c r="E1754" s="32">
        <v>-20.73</v>
      </c>
      <c r="F1754" s="33">
        <v>15.4</v>
      </c>
      <c r="G1754" s="23"/>
    </row>
    <row r="1755" spans="1:7" x14ac:dyDescent="0.3">
      <c r="A1755" s="22">
        <v>220</v>
      </c>
      <c r="B1755" s="31">
        <v>210</v>
      </c>
      <c r="C1755" s="24">
        <v>0</v>
      </c>
      <c r="D1755" s="32">
        <v>65.400000000000006</v>
      </c>
      <c r="E1755" s="32">
        <v>-21.47</v>
      </c>
      <c r="F1755" s="32">
        <v>15.4</v>
      </c>
      <c r="G1755" s="23" t="s">
        <v>369</v>
      </c>
    </row>
    <row r="1756" spans="1:7" x14ac:dyDescent="0.3">
      <c r="A1756" s="22"/>
      <c r="B1756" s="31">
        <v>211</v>
      </c>
      <c r="C1756" s="24">
        <v>6.8000000000000005E-2</v>
      </c>
      <c r="D1756" s="32">
        <v>65.400000000000006</v>
      </c>
      <c r="E1756" s="32">
        <v>-21.56</v>
      </c>
      <c r="F1756" s="32">
        <v>13.94</v>
      </c>
      <c r="G1756" s="23"/>
    </row>
    <row r="1757" spans="1:7" x14ac:dyDescent="0.3">
      <c r="A1757" s="22"/>
      <c r="B1757" s="31" t="s">
        <v>61</v>
      </c>
      <c r="C1757" s="24">
        <v>6.8000000000000005E-2</v>
      </c>
      <c r="D1757" s="33">
        <v>65.400000000000006</v>
      </c>
      <c r="E1757" s="32">
        <v>-21.56</v>
      </c>
      <c r="F1757" s="32">
        <v>13.94</v>
      </c>
      <c r="G1757" s="23"/>
    </row>
    <row r="1758" spans="1:7" x14ac:dyDescent="0.3">
      <c r="A1758" s="22"/>
      <c r="B1758" s="31" t="s">
        <v>62</v>
      </c>
      <c r="C1758" s="24">
        <v>0</v>
      </c>
      <c r="D1758" s="33">
        <v>65.400000000000006</v>
      </c>
      <c r="E1758" s="32">
        <v>-21.47</v>
      </c>
      <c r="F1758" s="32">
        <v>15.4</v>
      </c>
      <c r="G1758" s="23"/>
    </row>
    <row r="1759" spans="1:7" x14ac:dyDescent="0.3">
      <c r="A1759" s="22"/>
      <c r="B1759" s="31" t="s">
        <v>65</v>
      </c>
      <c r="C1759" s="24">
        <v>0</v>
      </c>
      <c r="D1759" s="32">
        <v>65.400000000000006</v>
      </c>
      <c r="E1759" s="33">
        <v>-21.47</v>
      </c>
      <c r="F1759" s="32">
        <v>15.4</v>
      </c>
      <c r="G1759" s="23"/>
    </row>
    <row r="1760" spans="1:7" x14ac:dyDescent="0.3">
      <c r="A1760" s="22"/>
      <c r="B1760" s="31" t="s">
        <v>66</v>
      </c>
      <c r="C1760" s="24">
        <v>6.8000000000000005E-2</v>
      </c>
      <c r="D1760" s="32">
        <v>65.400000000000006</v>
      </c>
      <c r="E1760" s="33">
        <v>-21.56</v>
      </c>
      <c r="F1760" s="32">
        <v>13.94</v>
      </c>
      <c r="G1760" s="23"/>
    </row>
    <row r="1761" spans="1:7" x14ac:dyDescent="0.3">
      <c r="A1761" s="22"/>
      <c r="B1761" s="31" t="s">
        <v>67</v>
      </c>
      <c r="C1761" s="24">
        <v>0</v>
      </c>
      <c r="D1761" s="32">
        <v>65.400000000000006</v>
      </c>
      <c r="E1761" s="32">
        <v>-21.47</v>
      </c>
      <c r="F1761" s="33">
        <v>15.4</v>
      </c>
      <c r="G1761" s="23"/>
    </row>
    <row r="1762" spans="1:7" x14ac:dyDescent="0.3">
      <c r="A1762" s="22"/>
      <c r="B1762" s="31" t="s">
        <v>68</v>
      </c>
      <c r="C1762" s="24">
        <v>6.8000000000000005E-2</v>
      </c>
      <c r="D1762" s="32">
        <v>65.400000000000006</v>
      </c>
      <c r="E1762" s="32">
        <v>-21.56</v>
      </c>
      <c r="F1762" s="33">
        <v>13.94</v>
      </c>
      <c r="G1762" s="23"/>
    </row>
    <row r="1763" spans="1:7" x14ac:dyDescent="0.3">
      <c r="A1763" s="22">
        <v>221</v>
      </c>
      <c r="B1763" s="31">
        <v>211</v>
      </c>
      <c r="C1763" s="24">
        <v>0</v>
      </c>
      <c r="D1763" s="32">
        <v>65.400000000000006</v>
      </c>
      <c r="E1763" s="32">
        <v>-22.14</v>
      </c>
      <c r="F1763" s="32">
        <v>13.94</v>
      </c>
      <c r="G1763" s="23" t="s">
        <v>369</v>
      </c>
    </row>
    <row r="1764" spans="1:7" x14ac:dyDescent="0.3">
      <c r="A1764" s="22"/>
      <c r="B1764" s="31">
        <v>212</v>
      </c>
      <c r="C1764" s="24">
        <v>6.8000000000000005E-2</v>
      </c>
      <c r="D1764" s="32">
        <v>65.400000000000006</v>
      </c>
      <c r="E1764" s="32">
        <v>-22.23</v>
      </c>
      <c r="F1764" s="32">
        <v>12.42</v>
      </c>
      <c r="G1764" s="23"/>
    </row>
    <row r="1765" spans="1:7" x14ac:dyDescent="0.3">
      <c r="A1765" s="22"/>
      <c r="B1765" s="31" t="s">
        <v>61</v>
      </c>
      <c r="C1765" s="24">
        <v>6.8000000000000005E-2</v>
      </c>
      <c r="D1765" s="33">
        <v>65.400000000000006</v>
      </c>
      <c r="E1765" s="32">
        <v>-22.23</v>
      </c>
      <c r="F1765" s="32">
        <v>12.42</v>
      </c>
      <c r="G1765" s="23"/>
    </row>
    <row r="1766" spans="1:7" x14ac:dyDescent="0.3">
      <c r="A1766" s="22"/>
      <c r="B1766" s="31" t="s">
        <v>62</v>
      </c>
      <c r="C1766" s="24">
        <v>0</v>
      </c>
      <c r="D1766" s="33">
        <v>65.400000000000006</v>
      </c>
      <c r="E1766" s="32">
        <v>-22.14</v>
      </c>
      <c r="F1766" s="32">
        <v>13.94</v>
      </c>
      <c r="G1766" s="23"/>
    </row>
    <row r="1767" spans="1:7" x14ac:dyDescent="0.3">
      <c r="A1767" s="22"/>
      <c r="B1767" s="31" t="s">
        <v>65</v>
      </c>
      <c r="C1767" s="24">
        <v>0</v>
      </c>
      <c r="D1767" s="32">
        <v>65.400000000000006</v>
      </c>
      <c r="E1767" s="33">
        <v>-22.14</v>
      </c>
      <c r="F1767" s="32">
        <v>13.94</v>
      </c>
      <c r="G1767" s="23"/>
    </row>
    <row r="1768" spans="1:7" x14ac:dyDescent="0.3">
      <c r="A1768" s="22"/>
      <c r="B1768" s="31" t="s">
        <v>66</v>
      </c>
      <c r="C1768" s="24">
        <v>6.8000000000000005E-2</v>
      </c>
      <c r="D1768" s="32">
        <v>65.400000000000006</v>
      </c>
      <c r="E1768" s="33">
        <v>-22.23</v>
      </c>
      <c r="F1768" s="32">
        <v>12.42</v>
      </c>
      <c r="G1768" s="23"/>
    </row>
    <row r="1769" spans="1:7" x14ac:dyDescent="0.3">
      <c r="A1769" s="22"/>
      <c r="B1769" s="31" t="s">
        <v>67</v>
      </c>
      <c r="C1769" s="24">
        <v>0</v>
      </c>
      <c r="D1769" s="32">
        <v>65.400000000000006</v>
      </c>
      <c r="E1769" s="32">
        <v>-22.14</v>
      </c>
      <c r="F1769" s="33">
        <v>13.94</v>
      </c>
      <c r="G1769" s="23"/>
    </row>
    <row r="1770" spans="1:7" x14ac:dyDescent="0.3">
      <c r="A1770" s="22"/>
      <c r="B1770" s="31" t="s">
        <v>68</v>
      </c>
      <c r="C1770" s="24">
        <v>6.8000000000000005E-2</v>
      </c>
      <c r="D1770" s="32">
        <v>65.400000000000006</v>
      </c>
      <c r="E1770" s="32">
        <v>-22.23</v>
      </c>
      <c r="F1770" s="33">
        <v>12.42</v>
      </c>
      <c r="G1770" s="23"/>
    </row>
    <row r="1771" spans="1:7" x14ac:dyDescent="0.3">
      <c r="A1771" s="22">
        <v>222</v>
      </c>
      <c r="B1771" s="31">
        <v>212</v>
      </c>
      <c r="C1771" s="24">
        <v>0</v>
      </c>
      <c r="D1771" s="32">
        <v>65.400000000000006</v>
      </c>
      <c r="E1771" s="32">
        <v>-22.68</v>
      </c>
      <c r="F1771" s="32">
        <v>12.42</v>
      </c>
      <c r="G1771" s="23" t="s">
        <v>369</v>
      </c>
    </row>
    <row r="1772" spans="1:7" x14ac:dyDescent="0.3">
      <c r="A1772" s="22"/>
      <c r="B1772" s="31">
        <v>213</v>
      </c>
      <c r="C1772" s="24">
        <v>6.8000000000000005E-2</v>
      </c>
      <c r="D1772" s="32">
        <v>65.400000000000006</v>
      </c>
      <c r="E1772" s="32">
        <v>-22.78</v>
      </c>
      <c r="F1772" s="32">
        <v>10.87</v>
      </c>
      <c r="G1772" s="23"/>
    </row>
    <row r="1773" spans="1:7" x14ac:dyDescent="0.3">
      <c r="A1773" s="22"/>
      <c r="B1773" s="31" t="s">
        <v>61</v>
      </c>
      <c r="C1773" s="24">
        <v>6.8000000000000005E-2</v>
      </c>
      <c r="D1773" s="33">
        <v>65.400000000000006</v>
      </c>
      <c r="E1773" s="32">
        <v>-22.78</v>
      </c>
      <c r="F1773" s="32">
        <v>10.87</v>
      </c>
      <c r="G1773" s="23"/>
    </row>
    <row r="1774" spans="1:7" x14ac:dyDescent="0.3">
      <c r="A1774" s="22"/>
      <c r="B1774" s="31" t="s">
        <v>62</v>
      </c>
      <c r="C1774" s="24">
        <v>0</v>
      </c>
      <c r="D1774" s="33">
        <v>65.400000000000006</v>
      </c>
      <c r="E1774" s="32">
        <v>-22.68</v>
      </c>
      <c r="F1774" s="32">
        <v>12.42</v>
      </c>
      <c r="G1774" s="23"/>
    </row>
    <row r="1775" spans="1:7" x14ac:dyDescent="0.3">
      <c r="A1775" s="22"/>
      <c r="B1775" s="31" t="s">
        <v>65</v>
      </c>
      <c r="C1775" s="24">
        <v>0</v>
      </c>
      <c r="D1775" s="32">
        <v>65.400000000000006</v>
      </c>
      <c r="E1775" s="33">
        <v>-22.68</v>
      </c>
      <c r="F1775" s="32">
        <v>12.42</v>
      </c>
      <c r="G1775" s="23"/>
    </row>
    <row r="1776" spans="1:7" x14ac:dyDescent="0.3">
      <c r="A1776" s="22"/>
      <c r="B1776" s="31" t="s">
        <v>66</v>
      </c>
      <c r="C1776" s="24">
        <v>6.8000000000000005E-2</v>
      </c>
      <c r="D1776" s="32">
        <v>65.400000000000006</v>
      </c>
      <c r="E1776" s="33">
        <v>-22.78</v>
      </c>
      <c r="F1776" s="32">
        <v>10.87</v>
      </c>
      <c r="G1776" s="23"/>
    </row>
    <row r="1777" spans="1:7" x14ac:dyDescent="0.3">
      <c r="A1777" s="22"/>
      <c r="B1777" s="31" t="s">
        <v>67</v>
      </c>
      <c r="C1777" s="24">
        <v>0</v>
      </c>
      <c r="D1777" s="32">
        <v>65.400000000000006</v>
      </c>
      <c r="E1777" s="32">
        <v>-22.68</v>
      </c>
      <c r="F1777" s="33">
        <v>12.42</v>
      </c>
      <c r="G1777" s="23"/>
    </row>
    <row r="1778" spans="1:7" x14ac:dyDescent="0.3">
      <c r="A1778" s="22"/>
      <c r="B1778" s="31" t="s">
        <v>68</v>
      </c>
      <c r="C1778" s="24">
        <v>6.8000000000000005E-2</v>
      </c>
      <c r="D1778" s="32">
        <v>65.400000000000006</v>
      </c>
      <c r="E1778" s="32">
        <v>-22.78</v>
      </c>
      <c r="F1778" s="33">
        <v>10.87</v>
      </c>
      <c r="G1778" s="23"/>
    </row>
    <row r="1779" spans="1:7" x14ac:dyDescent="0.3">
      <c r="A1779" s="22">
        <v>223</v>
      </c>
      <c r="B1779" s="31">
        <v>213</v>
      </c>
      <c r="C1779" s="24">
        <v>0</v>
      </c>
      <c r="D1779" s="32">
        <v>65.400000000000006</v>
      </c>
      <c r="E1779" s="32">
        <v>-23.11</v>
      </c>
      <c r="F1779" s="32">
        <v>10.87</v>
      </c>
      <c r="G1779" s="23" t="s">
        <v>369</v>
      </c>
    </row>
    <row r="1780" spans="1:7" x14ac:dyDescent="0.3">
      <c r="A1780" s="22"/>
      <c r="B1780" s="31">
        <v>214</v>
      </c>
      <c r="C1780" s="24">
        <v>6.8000000000000005E-2</v>
      </c>
      <c r="D1780" s="32">
        <v>65.400000000000006</v>
      </c>
      <c r="E1780" s="32">
        <v>-23.21</v>
      </c>
      <c r="F1780" s="32">
        <v>9.3000000000000007</v>
      </c>
      <c r="G1780" s="23"/>
    </row>
    <row r="1781" spans="1:7" x14ac:dyDescent="0.3">
      <c r="A1781" s="22"/>
      <c r="B1781" s="31" t="s">
        <v>61</v>
      </c>
      <c r="C1781" s="24">
        <v>4.1000000000000002E-2</v>
      </c>
      <c r="D1781" s="33">
        <v>65.400000000000006</v>
      </c>
      <c r="E1781" s="32">
        <v>-23.17</v>
      </c>
      <c r="F1781" s="32">
        <v>9.93</v>
      </c>
      <c r="G1781" s="23"/>
    </row>
    <row r="1782" spans="1:7" x14ac:dyDescent="0.3">
      <c r="A1782" s="22"/>
      <c r="B1782" s="31" t="s">
        <v>62</v>
      </c>
      <c r="C1782" s="24">
        <v>0</v>
      </c>
      <c r="D1782" s="33">
        <v>65.400000000000006</v>
      </c>
      <c r="E1782" s="32">
        <v>-23.11</v>
      </c>
      <c r="F1782" s="32">
        <v>10.87</v>
      </c>
      <c r="G1782" s="23"/>
    </row>
    <row r="1783" spans="1:7" x14ac:dyDescent="0.3">
      <c r="A1783" s="22"/>
      <c r="B1783" s="31" t="s">
        <v>65</v>
      </c>
      <c r="C1783" s="24">
        <v>0</v>
      </c>
      <c r="D1783" s="32">
        <v>65.400000000000006</v>
      </c>
      <c r="E1783" s="33">
        <v>-23.11</v>
      </c>
      <c r="F1783" s="32">
        <v>10.87</v>
      </c>
      <c r="G1783" s="23"/>
    </row>
    <row r="1784" spans="1:7" x14ac:dyDescent="0.3">
      <c r="A1784" s="22"/>
      <c r="B1784" s="31" t="s">
        <v>66</v>
      </c>
      <c r="C1784" s="24">
        <v>6.8000000000000005E-2</v>
      </c>
      <c r="D1784" s="32">
        <v>65.400000000000006</v>
      </c>
      <c r="E1784" s="33">
        <v>-23.21</v>
      </c>
      <c r="F1784" s="32">
        <v>9.3000000000000007</v>
      </c>
      <c r="G1784" s="23"/>
    </row>
    <row r="1785" spans="1:7" x14ac:dyDescent="0.3">
      <c r="A1785" s="22"/>
      <c r="B1785" s="31" t="s">
        <v>67</v>
      </c>
      <c r="C1785" s="24">
        <v>0</v>
      </c>
      <c r="D1785" s="32">
        <v>65.400000000000006</v>
      </c>
      <c r="E1785" s="32">
        <v>-23.11</v>
      </c>
      <c r="F1785" s="33">
        <v>10.87</v>
      </c>
      <c r="G1785" s="23"/>
    </row>
    <row r="1786" spans="1:7" x14ac:dyDescent="0.3">
      <c r="A1786" s="22"/>
      <c r="B1786" s="31" t="s">
        <v>68</v>
      </c>
      <c r="C1786" s="24">
        <v>6.8000000000000005E-2</v>
      </c>
      <c r="D1786" s="32">
        <v>65.400000000000006</v>
      </c>
      <c r="E1786" s="32">
        <v>-23.21</v>
      </c>
      <c r="F1786" s="33">
        <v>9.3000000000000007</v>
      </c>
      <c r="G1786" s="23"/>
    </row>
    <row r="1787" spans="1:7" x14ac:dyDescent="0.3">
      <c r="A1787" s="22">
        <v>224</v>
      </c>
      <c r="B1787" s="31">
        <v>214</v>
      </c>
      <c r="C1787" s="24">
        <v>0</v>
      </c>
      <c r="D1787" s="32">
        <v>65.400000000000006</v>
      </c>
      <c r="E1787" s="32">
        <v>-23.41</v>
      </c>
      <c r="F1787" s="32">
        <v>9.3000000000000007</v>
      </c>
      <c r="G1787" s="23" t="s">
        <v>369</v>
      </c>
    </row>
    <row r="1788" spans="1:7" x14ac:dyDescent="0.3">
      <c r="A1788" s="22"/>
      <c r="B1788" s="31">
        <v>215</v>
      </c>
      <c r="C1788" s="24">
        <v>6.8000000000000005E-2</v>
      </c>
      <c r="D1788" s="32">
        <v>65.400000000000006</v>
      </c>
      <c r="E1788" s="32">
        <v>-23.51</v>
      </c>
      <c r="F1788" s="32">
        <v>7.7</v>
      </c>
      <c r="G1788" s="23"/>
    </row>
    <row r="1789" spans="1:7" x14ac:dyDescent="0.3">
      <c r="A1789" s="22"/>
      <c r="B1789" s="31" t="s">
        <v>61</v>
      </c>
      <c r="C1789" s="24">
        <v>0</v>
      </c>
      <c r="D1789" s="33">
        <v>65.400000000000006</v>
      </c>
      <c r="E1789" s="32">
        <v>-23.41</v>
      </c>
      <c r="F1789" s="32">
        <v>9.3000000000000007</v>
      </c>
      <c r="G1789" s="23"/>
    </row>
    <row r="1790" spans="1:7" x14ac:dyDescent="0.3">
      <c r="A1790" s="22"/>
      <c r="B1790" s="31" t="s">
        <v>62</v>
      </c>
      <c r="C1790" s="24">
        <v>6.8000000000000005E-2</v>
      </c>
      <c r="D1790" s="33">
        <v>65.400000000000006</v>
      </c>
      <c r="E1790" s="32">
        <v>-23.51</v>
      </c>
      <c r="F1790" s="32">
        <v>7.7</v>
      </c>
      <c r="G1790" s="23"/>
    </row>
    <row r="1791" spans="1:7" x14ac:dyDescent="0.3">
      <c r="A1791" s="22"/>
      <c r="B1791" s="31" t="s">
        <v>65</v>
      </c>
      <c r="C1791" s="24">
        <v>0</v>
      </c>
      <c r="D1791" s="32">
        <v>65.400000000000006</v>
      </c>
      <c r="E1791" s="33">
        <v>-23.41</v>
      </c>
      <c r="F1791" s="32">
        <v>9.3000000000000007</v>
      </c>
      <c r="G1791" s="23"/>
    </row>
    <row r="1792" spans="1:7" x14ac:dyDescent="0.3">
      <c r="A1792" s="22"/>
      <c r="B1792" s="31" t="s">
        <v>66</v>
      </c>
      <c r="C1792" s="24">
        <v>6.8000000000000005E-2</v>
      </c>
      <c r="D1792" s="32">
        <v>65.400000000000006</v>
      </c>
      <c r="E1792" s="33">
        <v>-23.51</v>
      </c>
      <c r="F1792" s="32">
        <v>7.7</v>
      </c>
      <c r="G1792" s="23"/>
    </row>
    <row r="1793" spans="1:7" x14ac:dyDescent="0.3">
      <c r="A1793" s="22"/>
      <c r="B1793" s="31" t="s">
        <v>67</v>
      </c>
      <c r="C1793" s="24">
        <v>0</v>
      </c>
      <c r="D1793" s="32">
        <v>65.400000000000006</v>
      </c>
      <c r="E1793" s="32">
        <v>-23.41</v>
      </c>
      <c r="F1793" s="33">
        <v>9.3000000000000007</v>
      </c>
      <c r="G1793" s="23"/>
    </row>
    <row r="1794" spans="1:7" x14ac:dyDescent="0.3">
      <c r="A1794" s="22"/>
      <c r="B1794" s="31" t="s">
        <v>68</v>
      </c>
      <c r="C1794" s="24">
        <v>6.8000000000000005E-2</v>
      </c>
      <c r="D1794" s="32">
        <v>65.400000000000006</v>
      </c>
      <c r="E1794" s="32">
        <v>-23.51</v>
      </c>
      <c r="F1794" s="33">
        <v>7.7</v>
      </c>
      <c r="G1794" s="23"/>
    </row>
    <row r="1795" spans="1:7" x14ac:dyDescent="0.3">
      <c r="A1795" s="22">
        <v>225</v>
      </c>
      <c r="B1795" s="31">
        <v>215</v>
      </c>
      <c r="C1795" s="24">
        <v>0</v>
      </c>
      <c r="D1795" s="32">
        <v>65.400000000000006</v>
      </c>
      <c r="E1795" s="32">
        <v>-23.51</v>
      </c>
      <c r="F1795" s="32">
        <v>7.7</v>
      </c>
      <c r="G1795" s="23" t="s">
        <v>369</v>
      </c>
    </row>
    <row r="1796" spans="1:7" x14ac:dyDescent="0.3">
      <c r="A1796" s="22"/>
      <c r="B1796" s="31">
        <v>216</v>
      </c>
      <c r="C1796" s="24">
        <v>6.8000000000000005E-2</v>
      </c>
      <c r="D1796" s="32">
        <v>65.400000000000006</v>
      </c>
      <c r="E1796" s="32">
        <v>-23.62</v>
      </c>
      <c r="F1796" s="32">
        <v>6.09</v>
      </c>
      <c r="G1796" s="23"/>
    </row>
    <row r="1797" spans="1:7" x14ac:dyDescent="0.3">
      <c r="A1797" s="22"/>
      <c r="B1797" s="31" t="s">
        <v>61</v>
      </c>
      <c r="C1797" s="24">
        <v>0</v>
      </c>
      <c r="D1797" s="33">
        <v>65.400000000000006</v>
      </c>
      <c r="E1797" s="32">
        <v>-23.51</v>
      </c>
      <c r="F1797" s="32">
        <v>7.7</v>
      </c>
      <c r="G1797" s="23"/>
    </row>
    <row r="1798" spans="1:7" x14ac:dyDescent="0.3">
      <c r="A1798" s="22"/>
      <c r="B1798" s="31" t="s">
        <v>62</v>
      </c>
      <c r="C1798" s="24">
        <v>6.8000000000000005E-2</v>
      </c>
      <c r="D1798" s="33">
        <v>65.400000000000006</v>
      </c>
      <c r="E1798" s="32">
        <v>-23.62</v>
      </c>
      <c r="F1798" s="32">
        <v>6.09</v>
      </c>
      <c r="G1798" s="23"/>
    </row>
    <row r="1799" spans="1:7" x14ac:dyDescent="0.3">
      <c r="A1799" s="22"/>
      <c r="B1799" s="31" t="s">
        <v>65</v>
      </c>
      <c r="C1799" s="24">
        <v>0</v>
      </c>
      <c r="D1799" s="32">
        <v>65.400000000000006</v>
      </c>
      <c r="E1799" s="33">
        <v>-23.51</v>
      </c>
      <c r="F1799" s="32">
        <v>7.7</v>
      </c>
      <c r="G1799" s="23"/>
    </row>
    <row r="1800" spans="1:7" x14ac:dyDescent="0.3">
      <c r="A1800" s="22"/>
      <c r="B1800" s="31" t="s">
        <v>66</v>
      </c>
      <c r="C1800" s="24">
        <v>6.8000000000000005E-2</v>
      </c>
      <c r="D1800" s="32">
        <v>65.400000000000006</v>
      </c>
      <c r="E1800" s="33">
        <v>-23.62</v>
      </c>
      <c r="F1800" s="32">
        <v>6.09</v>
      </c>
      <c r="G1800" s="23"/>
    </row>
    <row r="1801" spans="1:7" x14ac:dyDescent="0.3">
      <c r="A1801" s="22"/>
      <c r="B1801" s="31" t="s">
        <v>67</v>
      </c>
      <c r="C1801" s="24">
        <v>0</v>
      </c>
      <c r="D1801" s="32">
        <v>65.400000000000006</v>
      </c>
      <c r="E1801" s="32">
        <v>-23.51</v>
      </c>
      <c r="F1801" s="33">
        <v>7.7</v>
      </c>
      <c r="G1801" s="23"/>
    </row>
    <row r="1802" spans="1:7" x14ac:dyDescent="0.3">
      <c r="A1802" s="22"/>
      <c r="B1802" s="31" t="s">
        <v>68</v>
      </c>
      <c r="C1802" s="24">
        <v>6.8000000000000005E-2</v>
      </c>
      <c r="D1802" s="32">
        <v>65.400000000000006</v>
      </c>
      <c r="E1802" s="32">
        <v>-23.62</v>
      </c>
      <c r="F1802" s="33">
        <v>6.09</v>
      </c>
      <c r="G1802" s="23"/>
    </row>
    <row r="1803" spans="1:7" x14ac:dyDescent="0.3">
      <c r="A1803" s="22">
        <v>226</v>
      </c>
      <c r="B1803" s="31">
        <v>216</v>
      </c>
      <c r="C1803" s="24">
        <v>0</v>
      </c>
      <c r="D1803" s="32">
        <v>65.400000000000006</v>
      </c>
      <c r="E1803" s="32">
        <v>-23.3</v>
      </c>
      <c r="F1803" s="32">
        <v>6.09</v>
      </c>
      <c r="G1803" s="23" t="s">
        <v>369</v>
      </c>
    </row>
    <row r="1804" spans="1:7" x14ac:dyDescent="0.3">
      <c r="A1804" s="22"/>
      <c r="B1804" s="31">
        <v>217</v>
      </c>
      <c r="C1804" s="24">
        <v>6.8000000000000005E-2</v>
      </c>
      <c r="D1804" s="32">
        <v>65.400000000000006</v>
      </c>
      <c r="E1804" s="32">
        <v>-23.41</v>
      </c>
      <c r="F1804" s="32">
        <v>4.5</v>
      </c>
      <c r="G1804" s="23"/>
    </row>
    <row r="1805" spans="1:7" x14ac:dyDescent="0.3">
      <c r="A1805" s="22"/>
      <c r="B1805" s="31" t="s">
        <v>61</v>
      </c>
      <c r="C1805" s="24">
        <v>0</v>
      </c>
      <c r="D1805" s="33">
        <v>65.400000000000006</v>
      </c>
      <c r="E1805" s="32">
        <v>-23.3</v>
      </c>
      <c r="F1805" s="32">
        <v>6.09</v>
      </c>
      <c r="G1805" s="23"/>
    </row>
    <row r="1806" spans="1:7" x14ac:dyDescent="0.3">
      <c r="A1806" s="22"/>
      <c r="B1806" s="31" t="s">
        <v>62</v>
      </c>
      <c r="C1806" s="24">
        <v>6.8000000000000005E-2</v>
      </c>
      <c r="D1806" s="33">
        <v>65.400000000000006</v>
      </c>
      <c r="E1806" s="32">
        <v>-23.41</v>
      </c>
      <c r="F1806" s="32">
        <v>4.5</v>
      </c>
      <c r="G1806" s="23"/>
    </row>
    <row r="1807" spans="1:7" x14ac:dyDescent="0.3">
      <c r="A1807" s="22"/>
      <c r="B1807" s="31" t="s">
        <v>65</v>
      </c>
      <c r="C1807" s="24">
        <v>0</v>
      </c>
      <c r="D1807" s="32">
        <v>65.400000000000006</v>
      </c>
      <c r="E1807" s="33">
        <v>-23.3</v>
      </c>
      <c r="F1807" s="32">
        <v>6.09</v>
      </c>
      <c r="G1807" s="23"/>
    </row>
    <row r="1808" spans="1:7" x14ac:dyDescent="0.3">
      <c r="A1808" s="22"/>
      <c r="B1808" s="31" t="s">
        <v>66</v>
      </c>
      <c r="C1808" s="24">
        <v>6.8000000000000005E-2</v>
      </c>
      <c r="D1808" s="32">
        <v>65.400000000000006</v>
      </c>
      <c r="E1808" s="33">
        <v>-23.41</v>
      </c>
      <c r="F1808" s="32">
        <v>4.5</v>
      </c>
      <c r="G1808" s="23"/>
    </row>
    <row r="1809" spans="1:7" x14ac:dyDescent="0.3">
      <c r="A1809" s="22"/>
      <c r="B1809" s="31" t="s">
        <v>67</v>
      </c>
      <c r="C1809" s="24">
        <v>0</v>
      </c>
      <c r="D1809" s="32">
        <v>65.400000000000006</v>
      </c>
      <c r="E1809" s="32">
        <v>-23.3</v>
      </c>
      <c r="F1809" s="33">
        <v>6.09</v>
      </c>
      <c r="G1809" s="23"/>
    </row>
    <row r="1810" spans="1:7" x14ac:dyDescent="0.3">
      <c r="A1810" s="22"/>
      <c r="B1810" s="31" t="s">
        <v>68</v>
      </c>
      <c r="C1810" s="24">
        <v>6.8000000000000005E-2</v>
      </c>
      <c r="D1810" s="32">
        <v>65.400000000000006</v>
      </c>
      <c r="E1810" s="32">
        <v>-23.41</v>
      </c>
      <c r="F1810" s="33">
        <v>4.5</v>
      </c>
      <c r="G1810" s="23"/>
    </row>
    <row r="1811" spans="1:7" x14ac:dyDescent="0.3">
      <c r="A1811" s="22">
        <v>227</v>
      </c>
      <c r="B1811" s="31">
        <v>217</v>
      </c>
      <c r="C1811" s="24">
        <v>0</v>
      </c>
      <c r="D1811" s="32">
        <v>65.400000000000006</v>
      </c>
      <c r="E1811" s="32">
        <v>-23.05</v>
      </c>
      <c r="F1811" s="32">
        <v>4.5</v>
      </c>
      <c r="G1811" s="23" t="s">
        <v>369</v>
      </c>
    </row>
    <row r="1812" spans="1:7" x14ac:dyDescent="0.3">
      <c r="A1812" s="22"/>
      <c r="B1812" s="31">
        <v>234</v>
      </c>
      <c r="C1812" s="24">
        <v>8.0000000000000002E-3</v>
      </c>
      <c r="D1812" s="32">
        <v>65.400000000000006</v>
      </c>
      <c r="E1812" s="32">
        <v>-23.07</v>
      </c>
      <c r="F1812" s="32">
        <v>4.3</v>
      </c>
      <c r="G1812" s="23"/>
    </row>
    <row r="1813" spans="1:7" x14ac:dyDescent="0.3">
      <c r="A1813" s="22"/>
      <c r="B1813" s="31" t="s">
        <v>61</v>
      </c>
      <c r="C1813" s="24">
        <v>0</v>
      </c>
      <c r="D1813" s="33">
        <v>65.400000000000006</v>
      </c>
      <c r="E1813" s="32">
        <v>-23.05</v>
      </c>
      <c r="F1813" s="32">
        <v>4.5</v>
      </c>
      <c r="G1813" s="23"/>
    </row>
    <row r="1814" spans="1:7" x14ac:dyDescent="0.3">
      <c r="A1814" s="22"/>
      <c r="B1814" s="31" t="s">
        <v>62</v>
      </c>
      <c r="C1814" s="24">
        <v>8.0000000000000002E-3</v>
      </c>
      <c r="D1814" s="33">
        <v>65.400000000000006</v>
      </c>
      <c r="E1814" s="32">
        <v>-23.07</v>
      </c>
      <c r="F1814" s="32">
        <v>4.3</v>
      </c>
      <c r="G1814" s="23"/>
    </row>
    <row r="1815" spans="1:7" x14ac:dyDescent="0.3">
      <c r="A1815" s="22"/>
      <c r="B1815" s="31" t="s">
        <v>65</v>
      </c>
      <c r="C1815" s="24">
        <v>0</v>
      </c>
      <c r="D1815" s="32">
        <v>65.400000000000006</v>
      </c>
      <c r="E1815" s="33">
        <v>-23.05</v>
      </c>
      <c r="F1815" s="32">
        <v>4.5</v>
      </c>
      <c r="G1815" s="23"/>
    </row>
    <row r="1816" spans="1:7" x14ac:dyDescent="0.3">
      <c r="A1816" s="22"/>
      <c r="B1816" s="31" t="s">
        <v>66</v>
      </c>
      <c r="C1816" s="24">
        <v>8.0000000000000002E-3</v>
      </c>
      <c r="D1816" s="32">
        <v>65.400000000000006</v>
      </c>
      <c r="E1816" s="33">
        <v>-23.07</v>
      </c>
      <c r="F1816" s="32">
        <v>4.3</v>
      </c>
      <c r="G1816" s="23"/>
    </row>
    <row r="1817" spans="1:7" x14ac:dyDescent="0.3">
      <c r="A1817" s="22"/>
      <c r="B1817" s="31" t="s">
        <v>67</v>
      </c>
      <c r="C1817" s="24">
        <v>0</v>
      </c>
      <c r="D1817" s="32">
        <v>65.400000000000006</v>
      </c>
      <c r="E1817" s="32">
        <v>-23.05</v>
      </c>
      <c r="F1817" s="33">
        <v>4.5</v>
      </c>
      <c r="G1817" s="23"/>
    </row>
    <row r="1818" spans="1:7" x14ac:dyDescent="0.3">
      <c r="A1818" s="22"/>
      <c r="B1818" s="31" t="s">
        <v>68</v>
      </c>
      <c r="C1818" s="24">
        <v>8.0000000000000002E-3</v>
      </c>
      <c r="D1818" s="32">
        <v>65.400000000000006</v>
      </c>
      <c r="E1818" s="32">
        <v>-23.07</v>
      </c>
      <c r="F1818" s="33">
        <v>4.3</v>
      </c>
      <c r="G1818" s="23"/>
    </row>
    <row r="1819" spans="1:7" x14ac:dyDescent="0.3">
      <c r="A1819" s="22">
        <v>228</v>
      </c>
      <c r="B1819" s="31">
        <v>234</v>
      </c>
      <c r="C1819" s="24">
        <v>0</v>
      </c>
      <c r="D1819" s="32">
        <v>0.31</v>
      </c>
      <c r="E1819" s="32">
        <v>-24.4</v>
      </c>
      <c r="F1819" s="32">
        <v>10.81</v>
      </c>
      <c r="G1819" s="23" t="s">
        <v>369</v>
      </c>
    </row>
    <row r="1820" spans="1:7" x14ac:dyDescent="0.3">
      <c r="A1820" s="22"/>
      <c r="B1820" s="31">
        <v>218</v>
      </c>
      <c r="C1820" s="24">
        <v>0.06</v>
      </c>
      <c r="D1820" s="32">
        <v>0.31</v>
      </c>
      <c r="E1820" s="32">
        <v>-24.48</v>
      </c>
      <c r="F1820" s="32">
        <v>9.35</v>
      </c>
      <c r="G1820" s="23"/>
    </row>
    <row r="1821" spans="1:7" x14ac:dyDescent="0.3">
      <c r="A1821" s="22"/>
      <c r="B1821" s="31" t="s">
        <v>61</v>
      </c>
      <c r="C1821" s="24">
        <v>0.03</v>
      </c>
      <c r="D1821" s="33">
        <v>0.31</v>
      </c>
      <c r="E1821" s="32">
        <v>-24.44</v>
      </c>
      <c r="F1821" s="32">
        <v>10.08</v>
      </c>
      <c r="G1821" s="23"/>
    </row>
    <row r="1822" spans="1:7" x14ac:dyDescent="0.3">
      <c r="A1822" s="22"/>
      <c r="B1822" s="31" t="s">
        <v>62</v>
      </c>
      <c r="C1822" s="24">
        <v>0.06</v>
      </c>
      <c r="D1822" s="33">
        <v>0.31</v>
      </c>
      <c r="E1822" s="32">
        <v>-24.48</v>
      </c>
      <c r="F1822" s="32">
        <v>9.35</v>
      </c>
      <c r="G1822" s="23"/>
    </row>
    <row r="1823" spans="1:7" x14ac:dyDescent="0.3">
      <c r="A1823" s="22"/>
      <c r="B1823" s="31" t="s">
        <v>65</v>
      </c>
      <c r="C1823" s="24">
        <v>0</v>
      </c>
      <c r="D1823" s="32">
        <v>0.31</v>
      </c>
      <c r="E1823" s="33">
        <v>-24.4</v>
      </c>
      <c r="F1823" s="32">
        <v>10.81</v>
      </c>
      <c r="G1823" s="23"/>
    </row>
    <row r="1824" spans="1:7" x14ac:dyDescent="0.3">
      <c r="A1824" s="22"/>
      <c r="B1824" s="31" t="s">
        <v>66</v>
      </c>
      <c r="C1824" s="24">
        <v>0.06</v>
      </c>
      <c r="D1824" s="32">
        <v>0.31</v>
      </c>
      <c r="E1824" s="33">
        <v>-24.48</v>
      </c>
      <c r="F1824" s="32">
        <v>9.35</v>
      </c>
      <c r="G1824" s="23"/>
    </row>
    <row r="1825" spans="1:7" x14ac:dyDescent="0.3">
      <c r="A1825" s="22"/>
      <c r="B1825" s="31" t="s">
        <v>67</v>
      </c>
      <c r="C1825" s="24">
        <v>0</v>
      </c>
      <c r="D1825" s="32">
        <v>0.31</v>
      </c>
      <c r="E1825" s="32">
        <v>-24.4</v>
      </c>
      <c r="F1825" s="33">
        <v>10.81</v>
      </c>
      <c r="G1825" s="23"/>
    </row>
    <row r="1826" spans="1:7" x14ac:dyDescent="0.3">
      <c r="A1826" s="22"/>
      <c r="B1826" s="31" t="s">
        <v>68</v>
      </c>
      <c r="C1826" s="24">
        <v>0.06</v>
      </c>
      <c r="D1826" s="32">
        <v>0.31</v>
      </c>
      <c r="E1826" s="32">
        <v>-24.48</v>
      </c>
      <c r="F1826" s="33">
        <v>9.35</v>
      </c>
      <c r="G1826" s="23"/>
    </row>
    <row r="1827" spans="1:7" x14ac:dyDescent="0.3">
      <c r="A1827" s="22">
        <v>229</v>
      </c>
      <c r="B1827" s="31">
        <v>218</v>
      </c>
      <c r="C1827" s="24">
        <v>0</v>
      </c>
      <c r="D1827" s="32">
        <v>0.31</v>
      </c>
      <c r="E1827" s="32">
        <v>-27.35</v>
      </c>
      <c r="F1827" s="32">
        <v>9.35</v>
      </c>
      <c r="G1827" s="23" t="s">
        <v>369</v>
      </c>
    </row>
    <row r="1828" spans="1:7" x14ac:dyDescent="0.3">
      <c r="A1828" s="22"/>
      <c r="B1828" s="31">
        <v>219</v>
      </c>
      <c r="C1828" s="24">
        <v>6.8000000000000005E-2</v>
      </c>
      <c r="D1828" s="32">
        <v>0.31</v>
      </c>
      <c r="E1828" s="32">
        <v>-27.45</v>
      </c>
      <c r="F1828" s="32">
        <v>7.48</v>
      </c>
      <c r="G1828" s="23"/>
    </row>
    <row r="1829" spans="1:7" x14ac:dyDescent="0.3">
      <c r="A1829" s="22"/>
      <c r="B1829" s="31" t="s">
        <v>61</v>
      </c>
      <c r="C1829" s="24">
        <v>0</v>
      </c>
      <c r="D1829" s="33">
        <v>0.31</v>
      </c>
      <c r="E1829" s="32">
        <v>-27.35</v>
      </c>
      <c r="F1829" s="32">
        <v>9.35</v>
      </c>
      <c r="G1829" s="23"/>
    </row>
    <row r="1830" spans="1:7" x14ac:dyDescent="0.3">
      <c r="A1830" s="22"/>
      <c r="B1830" s="31" t="s">
        <v>62</v>
      </c>
      <c r="C1830" s="24">
        <v>6.8000000000000005E-2</v>
      </c>
      <c r="D1830" s="33">
        <v>0.31</v>
      </c>
      <c r="E1830" s="32">
        <v>-27.45</v>
      </c>
      <c r="F1830" s="32">
        <v>7.48</v>
      </c>
      <c r="G1830" s="23"/>
    </row>
    <row r="1831" spans="1:7" x14ac:dyDescent="0.3">
      <c r="A1831" s="22"/>
      <c r="B1831" s="31" t="s">
        <v>65</v>
      </c>
      <c r="C1831" s="24">
        <v>0</v>
      </c>
      <c r="D1831" s="32">
        <v>0.31</v>
      </c>
      <c r="E1831" s="33">
        <v>-27.35</v>
      </c>
      <c r="F1831" s="32">
        <v>9.35</v>
      </c>
      <c r="G1831" s="23"/>
    </row>
    <row r="1832" spans="1:7" x14ac:dyDescent="0.3">
      <c r="A1832" s="22"/>
      <c r="B1832" s="31" t="s">
        <v>66</v>
      </c>
      <c r="C1832" s="24">
        <v>6.8000000000000005E-2</v>
      </c>
      <c r="D1832" s="32">
        <v>0.31</v>
      </c>
      <c r="E1832" s="33">
        <v>-27.45</v>
      </c>
      <c r="F1832" s="32">
        <v>7.48</v>
      </c>
      <c r="G1832" s="23"/>
    </row>
    <row r="1833" spans="1:7" x14ac:dyDescent="0.3">
      <c r="A1833" s="22"/>
      <c r="B1833" s="31" t="s">
        <v>67</v>
      </c>
      <c r="C1833" s="24">
        <v>0</v>
      </c>
      <c r="D1833" s="32">
        <v>0.31</v>
      </c>
      <c r="E1833" s="32">
        <v>-27.35</v>
      </c>
      <c r="F1833" s="33">
        <v>9.35</v>
      </c>
      <c r="G1833" s="23"/>
    </row>
    <row r="1834" spans="1:7" x14ac:dyDescent="0.3">
      <c r="A1834" s="22"/>
      <c r="B1834" s="31" t="s">
        <v>68</v>
      </c>
      <c r="C1834" s="24">
        <v>6.8000000000000005E-2</v>
      </c>
      <c r="D1834" s="32">
        <v>0.31</v>
      </c>
      <c r="E1834" s="32">
        <v>-27.45</v>
      </c>
      <c r="F1834" s="33">
        <v>7.48</v>
      </c>
      <c r="G1834" s="23"/>
    </row>
    <row r="1835" spans="1:7" x14ac:dyDescent="0.3">
      <c r="A1835" s="22">
        <v>230</v>
      </c>
      <c r="B1835" s="31">
        <v>219</v>
      </c>
      <c r="C1835" s="24">
        <v>0</v>
      </c>
      <c r="D1835" s="32">
        <v>0.32</v>
      </c>
      <c r="E1835" s="32">
        <v>-30.89</v>
      </c>
      <c r="F1835" s="32">
        <v>7.48</v>
      </c>
      <c r="G1835" s="23" t="s">
        <v>369</v>
      </c>
    </row>
    <row r="1836" spans="1:7" x14ac:dyDescent="0.3">
      <c r="A1836" s="22"/>
      <c r="B1836" s="31">
        <v>220</v>
      </c>
      <c r="C1836" s="24">
        <v>6.8000000000000005E-2</v>
      </c>
      <c r="D1836" s="32">
        <v>0.31</v>
      </c>
      <c r="E1836" s="32">
        <v>-30.99</v>
      </c>
      <c r="F1836" s="32">
        <v>5.37</v>
      </c>
      <c r="G1836" s="23"/>
    </row>
    <row r="1837" spans="1:7" x14ac:dyDescent="0.3">
      <c r="A1837" s="22"/>
      <c r="B1837" s="31" t="s">
        <v>61</v>
      </c>
      <c r="C1837" s="24">
        <v>0</v>
      </c>
      <c r="D1837" s="33">
        <v>0.32</v>
      </c>
      <c r="E1837" s="32">
        <v>-30.89</v>
      </c>
      <c r="F1837" s="32">
        <v>7.48</v>
      </c>
      <c r="G1837" s="23"/>
    </row>
    <row r="1838" spans="1:7" x14ac:dyDescent="0.3">
      <c r="A1838" s="22"/>
      <c r="B1838" s="31" t="s">
        <v>62</v>
      </c>
      <c r="C1838" s="24">
        <v>6.8000000000000005E-2</v>
      </c>
      <c r="D1838" s="33">
        <v>0.31</v>
      </c>
      <c r="E1838" s="32">
        <v>-30.99</v>
      </c>
      <c r="F1838" s="32">
        <v>5.37</v>
      </c>
      <c r="G1838" s="23"/>
    </row>
    <row r="1839" spans="1:7" x14ac:dyDescent="0.3">
      <c r="A1839" s="22"/>
      <c r="B1839" s="31" t="s">
        <v>65</v>
      </c>
      <c r="C1839" s="24">
        <v>0</v>
      </c>
      <c r="D1839" s="32">
        <v>0.32</v>
      </c>
      <c r="E1839" s="33">
        <v>-30.89</v>
      </c>
      <c r="F1839" s="32">
        <v>7.48</v>
      </c>
      <c r="G1839" s="23"/>
    </row>
    <row r="1840" spans="1:7" x14ac:dyDescent="0.3">
      <c r="A1840" s="22"/>
      <c r="B1840" s="31" t="s">
        <v>66</v>
      </c>
      <c r="C1840" s="24">
        <v>6.8000000000000005E-2</v>
      </c>
      <c r="D1840" s="32">
        <v>0.31</v>
      </c>
      <c r="E1840" s="33">
        <v>-30.99</v>
      </c>
      <c r="F1840" s="32">
        <v>5.37</v>
      </c>
      <c r="G1840" s="23"/>
    </row>
    <row r="1841" spans="1:7" x14ac:dyDescent="0.3">
      <c r="A1841" s="22"/>
      <c r="B1841" s="31" t="s">
        <v>67</v>
      </c>
      <c r="C1841" s="24">
        <v>0</v>
      </c>
      <c r="D1841" s="32">
        <v>0.32</v>
      </c>
      <c r="E1841" s="32">
        <v>-30.89</v>
      </c>
      <c r="F1841" s="33">
        <v>7.48</v>
      </c>
      <c r="G1841" s="23"/>
    </row>
    <row r="1842" spans="1:7" x14ac:dyDescent="0.3">
      <c r="A1842" s="22"/>
      <c r="B1842" s="31" t="s">
        <v>68</v>
      </c>
      <c r="C1842" s="24">
        <v>6.8000000000000005E-2</v>
      </c>
      <c r="D1842" s="32">
        <v>0.31</v>
      </c>
      <c r="E1842" s="32">
        <v>-30.99</v>
      </c>
      <c r="F1842" s="33">
        <v>5.37</v>
      </c>
      <c r="G1842" s="23"/>
    </row>
    <row r="1843" spans="1:7" x14ac:dyDescent="0.3">
      <c r="A1843" s="22">
        <v>231</v>
      </c>
      <c r="B1843" s="31">
        <v>220</v>
      </c>
      <c r="C1843" s="24">
        <v>0</v>
      </c>
      <c r="D1843" s="32">
        <v>0.32</v>
      </c>
      <c r="E1843" s="32">
        <v>-35.69</v>
      </c>
      <c r="F1843" s="32">
        <v>5.37</v>
      </c>
      <c r="G1843" s="23" t="s">
        <v>369</v>
      </c>
    </row>
    <row r="1844" spans="1:7" x14ac:dyDescent="0.3">
      <c r="A1844" s="22"/>
      <c r="B1844" s="31">
        <v>221</v>
      </c>
      <c r="C1844" s="24">
        <v>6.8000000000000005E-2</v>
      </c>
      <c r="D1844" s="32">
        <v>0.32</v>
      </c>
      <c r="E1844" s="32">
        <v>-35.79</v>
      </c>
      <c r="F1844" s="32">
        <v>2.94</v>
      </c>
      <c r="G1844" s="23"/>
    </row>
    <row r="1845" spans="1:7" x14ac:dyDescent="0.3">
      <c r="A1845" s="22"/>
      <c r="B1845" s="31" t="s">
        <v>61</v>
      </c>
      <c r="C1845" s="24">
        <v>0</v>
      </c>
      <c r="D1845" s="33">
        <v>0.32</v>
      </c>
      <c r="E1845" s="32">
        <v>-35.69</v>
      </c>
      <c r="F1845" s="32">
        <v>5.37</v>
      </c>
      <c r="G1845" s="23"/>
    </row>
    <row r="1846" spans="1:7" x14ac:dyDescent="0.3">
      <c r="A1846" s="22"/>
      <c r="B1846" s="31" t="s">
        <v>62</v>
      </c>
      <c r="C1846" s="24">
        <v>6.8000000000000005E-2</v>
      </c>
      <c r="D1846" s="33">
        <v>0.32</v>
      </c>
      <c r="E1846" s="32">
        <v>-35.79</v>
      </c>
      <c r="F1846" s="32">
        <v>2.94</v>
      </c>
      <c r="G1846" s="23"/>
    </row>
    <row r="1847" spans="1:7" x14ac:dyDescent="0.3">
      <c r="A1847" s="22"/>
      <c r="B1847" s="31" t="s">
        <v>65</v>
      </c>
      <c r="C1847" s="24">
        <v>0</v>
      </c>
      <c r="D1847" s="32">
        <v>0.32</v>
      </c>
      <c r="E1847" s="33">
        <v>-35.69</v>
      </c>
      <c r="F1847" s="32">
        <v>5.37</v>
      </c>
      <c r="G1847" s="23"/>
    </row>
    <row r="1848" spans="1:7" x14ac:dyDescent="0.3">
      <c r="A1848" s="22"/>
      <c r="B1848" s="31" t="s">
        <v>66</v>
      </c>
      <c r="C1848" s="24">
        <v>6.8000000000000005E-2</v>
      </c>
      <c r="D1848" s="32">
        <v>0.32</v>
      </c>
      <c r="E1848" s="33">
        <v>-35.79</v>
      </c>
      <c r="F1848" s="32">
        <v>2.94</v>
      </c>
      <c r="G1848" s="23"/>
    </row>
    <row r="1849" spans="1:7" x14ac:dyDescent="0.3">
      <c r="A1849" s="22"/>
      <c r="B1849" s="31" t="s">
        <v>67</v>
      </c>
      <c r="C1849" s="24">
        <v>0</v>
      </c>
      <c r="D1849" s="32">
        <v>0.32</v>
      </c>
      <c r="E1849" s="32">
        <v>-35.69</v>
      </c>
      <c r="F1849" s="33">
        <v>5.37</v>
      </c>
      <c r="G1849" s="23"/>
    </row>
    <row r="1850" spans="1:7" x14ac:dyDescent="0.3">
      <c r="A1850" s="22"/>
      <c r="B1850" s="31" t="s">
        <v>68</v>
      </c>
      <c r="C1850" s="24">
        <v>6.8000000000000005E-2</v>
      </c>
      <c r="D1850" s="32">
        <v>0.32</v>
      </c>
      <c r="E1850" s="32">
        <v>-35.79</v>
      </c>
      <c r="F1850" s="33">
        <v>2.94</v>
      </c>
      <c r="G1850" s="23"/>
    </row>
    <row r="1851" spans="1:7" x14ac:dyDescent="0.3">
      <c r="A1851" s="22">
        <v>232</v>
      </c>
      <c r="B1851" s="31">
        <v>221</v>
      </c>
      <c r="C1851" s="24">
        <v>0</v>
      </c>
      <c r="D1851" s="32">
        <v>0.33</v>
      </c>
      <c r="E1851" s="32">
        <v>-43.01</v>
      </c>
      <c r="F1851" s="32">
        <v>2.94</v>
      </c>
      <c r="G1851" s="23" t="s">
        <v>369</v>
      </c>
    </row>
    <row r="1852" spans="1:7" x14ac:dyDescent="0.3">
      <c r="A1852" s="22"/>
      <c r="B1852" s="31">
        <v>222</v>
      </c>
      <c r="C1852" s="24">
        <v>6.8000000000000005E-2</v>
      </c>
      <c r="D1852" s="32">
        <v>0.32</v>
      </c>
      <c r="E1852" s="32">
        <v>-43.1</v>
      </c>
      <c r="F1852" s="32">
        <v>0</v>
      </c>
      <c r="G1852" s="23"/>
    </row>
    <row r="1853" spans="1:7" x14ac:dyDescent="0.3">
      <c r="A1853" s="22"/>
      <c r="B1853" s="31" t="s">
        <v>61</v>
      </c>
      <c r="C1853" s="24">
        <v>0</v>
      </c>
      <c r="D1853" s="33">
        <v>0.33</v>
      </c>
      <c r="E1853" s="32">
        <v>-43.01</v>
      </c>
      <c r="F1853" s="32">
        <v>2.94</v>
      </c>
      <c r="G1853" s="23"/>
    </row>
    <row r="1854" spans="1:7" x14ac:dyDescent="0.3">
      <c r="A1854" s="22"/>
      <c r="B1854" s="31" t="s">
        <v>62</v>
      </c>
      <c r="C1854" s="24">
        <v>6.8000000000000005E-2</v>
      </c>
      <c r="D1854" s="33">
        <v>0.32</v>
      </c>
      <c r="E1854" s="32">
        <v>-43.1</v>
      </c>
      <c r="F1854" s="32">
        <v>0</v>
      </c>
      <c r="G1854" s="23"/>
    </row>
    <row r="1855" spans="1:7" x14ac:dyDescent="0.3">
      <c r="A1855" s="22"/>
      <c r="B1855" s="31" t="s">
        <v>65</v>
      </c>
      <c r="C1855" s="24">
        <v>0</v>
      </c>
      <c r="D1855" s="32">
        <v>0.33</v>
      </c>
      <c r="E1855" s="33">
        <v>-43.01</v>
      </c>
      <c r="F1855" s="32">
        <v>2.94</v>
      </c>
      <c r="G1855" s="23"/>
    </row>
    <row r="1856" spans="1:7" x14ac:dyDescent="0.3">
      <c r="A1856" s="22"/>
      <c r="B1856" s="31" t="s">
        <v>66</v>
      </c>
      <c r="C1856" s="24">
        <v>6.8000000000000005E-2</v>
      </c>
      <c r="D1856" s="32">
        <v>0.32</v>
      </c>
      <c r="E1856" s="33">
        <v>-43.1</v>
      </c>
      <c r="F1856" s="32">
        <v>0</v>
      </c>
      <c r="G1856" s="23"/>
    </row>
    <row r="1857" spans="1:7" x14ac:dyDescent="0.3">
      <c r="A1857" s="22"/>
      <c r="B1857" s="31" t="s">
        <v>67</v>
      </c>
      <c r="C1857" s="24">
        <v>0</v>
      </c>
      <c r="D1857" s="32">
        <v>0.33</v>
      </c>
      <c r="E1857" s="32">
        <v>-43.01</v>
      </c>
      <c r="F1857" s="33">
        <v>2.94</v>
      </c>
      <c r="G1857" s="23"/>
    </row>
    <row r="1858" spans="1:7" x14ac:dyDescent="0.3">
      <c r="A1858" s="22"/>
      <c r="B1858" s="31" t="s">
        <v>68</v>
      </c>
      <c r="C1858" s="24">
        <v>6.8000000000000005E-2</v>
      </c>
      <c r="D1858" s="32">
        <v>0.32</v>
      </c>
      <c r="E1858" s="32">
        <v>-43.1</v>
      </c>
      <c r="F1858" s="33">
        <v>0</v>
      </c>
      <c r="G1858" s="23"/>
    </row>
    <row r="1859" spans="1:7" x14ac:dyDescent="0.3">
      <c r="A1859" s="22">
        <v>233</v>
      </c>
      <c r="B1859" s="31">
        <v>1</v>
      </c>
      <c r="C1859" s="24">
        <v>0</v>
      </c>
      <c r="D1859" s="32">
        <v>6.78</v>
      </c>
      <c r="E1859" s="32">
        <v>0.05</v>
      </c>
      <c r="F1859" s="32">
        <v>0</v>
      </c>
      <c r="G1859" s="23"/>
    </row>
    <row r="1860" spans="1:7" x14ac:dyDescent="0.3">
      <c r="A1860" s="22"/>
      <c r="B1860" s="31">
        <v>112</v>
      </c>
      <c r="C1860" s="24">
        <v>0.15</v>
      </c>
      <c r="D1860" s="32">
        <v>6.78</v>
      </c>
      <c r="E1860" s="32">
        <v>0.05</v>
      </c>
      <c r="F1860" s="32">
        <v>0</v>
      </c>
      <c r="G1860" s="23"/>
    </row>
    <row r="1861" spans="1:7" x14ac:dyDescent="0.3">
      <c r="A1861" s="22"/>
      <c r="B1861" s="31" t="s">
        <v>61</v>
      </c>
      <c r="C1861" s="24">
        <v>0</v>
      </c>
      <c r="D1861" s="33">
        <v>6.78</v>
      </c>
      <c r="E1861" s="32">
        <v>0.05</v>
      </c>
      <c r="F1861" s="32">
        <v>0</v>
      </c>
      <c r="G1861" s="23"/>
    </row>
    <row r="1862" spans="1:7" x14ac:dyDescent="0.3">
      <c r="A1862" s="22"/>
      <c r="B1862" s="31" t="s">
        <v>62</v>
      </c>
      <c r="C1862" s="24">
        <v>0</v>
      </c>
      <c r="D1862" s="33">
        <v>6.78</v>
      </c>
      <c r="E1862" s="32">
        <v>0.05</v>
      </c>
      <c r="F1862" s="32">
        <v>0</v>
      </c>
      <c r="G1862" s="23"/>
    </row>
    <row r="1863" spans="1:7" x14ac:dyDescent="0.3">
      <c r="A1863" s="22"/>
      <c r="B1863" s="31" t="s">
        <v>65</v>
      </c>
      <c r="C1863" s="24">
        <v>0</v>
      </c>
      <c r="D1863" s="32">
        <v>6.78</v>
      </c>
      <c r="E1863" s="33">
        <v>0.05</v>
      </c>
      <c r="F1863" s="32">
        <v>0</v>
      </c>
      <c r="G1863" s="23"/>
    </row>
    <row r="1864" spans="1:7" x14ac:dyDescent="0.3">
      <c r="A1864" s="22"/>
      <c r="B1864" s="31" t="s">
        <v>66</v>
      </c>
      <c r="C1864" s="24">
        <v>0</v>
      </c>
      <c r="D1864" s="32">
        <v>6.78</v>
      </c>
      <c r="E1864" s="33">
        <v>0.05</v>
      </c>
      <c r="F1864" s="32">
        <v>0</v>
      </c>
      <c r="G1864" s="23"/>
    </row>
    <row r="1865" spans="1:7" x14ac:dyDescent="0.3">
      <c r="A1865" s="22"/>
      <c r="B1865" s="31" t="s">
        <v>67</v>
      </c>
      <c r="C1865" s="24">
        <v>0</v>
      </c>
      <c r="D1865" s="32">
        <v>6.78</v>
      </c>
      <c r="E1865" s="32">
        <v>0.05</v>
      </c>
      <c r="F1865" s="33">
        <v>0</v>
      </c>
      <c r="G1865" s="23"/>
    </row>
    <row r="1866" spans="1:7" x14ac:dyDescent="0.3">
      <c r="A1866" s="22"/>
      <c r="B1866" s="31" t="s">
        <v>68</v>
      </c>
      <c r="C1866" s="24">
        <v>0</v>
      </c>
      <c r="D1866" s="32">
        <v>6.78</v>
      </c>
      <c r="E1866" s="32">
        <v>0.05</v>
      </c>
      <c r="F1866" s="33">
        <v>0</v>
      </c>
      <c r="G1866" s="23"/>
    </row>
    <row r="1867" spans="1:7" x14ac:dyDescent="0.3">
      <c r="A1867" s="22">
        <v>234</v>
      </c>
      <c r="B1867" s="31">
        <v>2</v>
      </c>
      <c r="C1867" s="24">
        <v>0</v>
      </c>
      <c r="D1867" s="32">
        <v>-7.22</v>
      </c>
      <c r="E1867" s="32">
        <v>-0.06</v>
      </c>
      <c r="F1867" s="32">
        <v>0</v>
      </c>
      <c r="G1867" s="23"/>
    </row>
    <row r="1868" spans="1:7" x14ac:dyDescent="0.3">
      <c r="A1868" s="22"/>
      <c r="B1868" s="31">
        <v>113</v>
      </c>
      <c r="C1868" s="24">
        <v>0.15</v>
      </c>
      <c r="D1868" s="32">
        <v>-7.22</v>
      </c>
      <c r="E1868" s="32">
        <v>-0.06</v>
      </c>
      <c r="F1868" s="32">
        <v>0</v>
      </c>
      <c r="G1868" s="23"/>
    </row>
    <row r="1869" spans="1:7" x14ac:dyDescent="0.3">
      <c r="A1869" s="22"/>
      <c r="B1869" s="31" t="s">
        <v>61</v>
      </c>
      <c r="C1869" s="24">
        <v>0</v>
      </c>
      <c r="D1869" s="33">
        <v>-7.22</v>
      </c>
      <c r="E1869" s="32">
        <v>-0.06</v>
      </c>
      <c r="F1869" s="32">
        <v>0</v>
      </c>
      <c r="G1869" s="23"/>
    </row>
    <row r="1870" spans="1:7" x14ac:dyDescent="0.3">
      <c r="A1870" s="22"/>
      <c r="B1870" s="31" t="s">
        <v>62</v>
      </c>
      <c r="C1870" s="24">
        <v>0</v>
      </c>
      <c r="D1870" s="33">
        <v>-7.22</v>
      </c>
      <c r="E1870" s="32">
        <v>-0.06</v>
      </c>
      <c r="F1870" s="32">
        <v>0</v>
      </c>
      <c r="G1870" s="23"/>
    </row>
    <row r="1871" spans="1:7" x14ac:dyDescent="0.3">
      <c r="A1871" s="22"/>
      <c r="B1871" s="31" t="s">
        <v>65</v>
      </c>
      <c r="C1871" s="24">
        <v>0</v>
      </c>
      <c r="D1871" s="32">
        <v>-7.22</v>
      </c>
      <c r="E1871" s="33">
        <v>-0.06</v>
      </c>
      <c r="F1871" s="32">
        <v>0</v>
      </c>
      <c r="G1871" s="23"/>
    </row>
    <row r="1872" spans="1:7" x14ac:dyDescent="0.3">
      <c r="A1872" s="22"/>
      <c r="B1872" s="31" t="s">
        <v>66</v>
      </c>
      <c r="C1872" s="24">
        <v>0</v>
      </c>
      <c r="D1872" s="32">
        <v>-7.22</v>
      </c>
      <c r="E1872" s="33">
        <v>-0.06</v>
      </c>
      <c r="F1872" s="32">
        <v>0</v>
      </c>
      <c r="G1872" s="23"/>
    </row>
    <row r="1873" spans="1:7" x14ac:dyDescent="0.3">
      <c r="A1873" s="22"/>
      <c r="B1873" s="31" t="s">
        <v>67</v>
      </c>
      <c r="C1873" s="24">
        <v>0</v>
      </c>
      <c r="D1873" s="32">
        <v>-7.22</v>
      </c>
      <c r="E1873" s="32">
        <v>-0.06</v>
      </c>
      <c r="F1873" s="33">
        <v>0</v>
      </c>
      <c r="G1873" s="23"/>
    </row>
    <row r="1874" spans="1:7" x14ac:dyDescent="0.3">
      <c r="A1874" s="22"/>
      <c r="B1874" s="31" t="s">
        <v>68</v>
      </c>
      <c r="C1874" s="24">
        <v>0</v>
      </c>
      <c r="D1874" s="32">
        <v>-7.22</v>
      </c>
      <c r="E1874" s="32">
        <v>-0.06</v>
      </c>
      <c r="F1874" s="33">
        <v>0</v>
      </c>
      <c r="G1874" s="23"/>
    </row>
    <row r="1875" spans="1:7" x14ac:dyDescent="0.3">
      <c r="A1875" s="22">
        <v>235</v>
      </c>
      <c r="B1875" s="31">
        <v>3</v>
      </c>
      <c r="C1875" s="24">
        <v>0</v>
      </c>
      <c r="D1875" s="32">
        <v>-4.7</v>
      </c>
      <c r="E1875" s="32">
        <v>-0.04</v>
      </c>
      <c r="F1875" s="32">
        <v>0</v>
      </c>
      <c r="G1875" s="23"/>
    </row>
    <row r="1876" spans="1:7" x14ac:dyDescent="0.3">
      <c r="A1876" s="22"/>
      <c r="B1876" s="31">
        <v>114</v>
      </c>
      <c r="C1876" s="24">
        <v>0.15</v>
      </c>
      <c r="D1876" s="32">
        <v>-4.7</v>
      </c>
      <c r="E1876" s="32">
        <v>-0.04</v>
      </c>
      <c r="F1876" s="32">
        <v>0</v>
      </c>
      <c r="G1876" s="23"/>
    </row>
    <row r="1877" spans="1:7" x14ac:dyDescent="0.3">
      <c r="A1877" s="22"/>
      <c r="B1877" s="31" t="s">
        <v>61</v>
      </c>
      <c r="C1877" s="24">
        <v>0</v>
      </c>
      <c r="D1877" s="33">
        <v>-4.7</v>
      </c>
      <c r="E1877" s="32">
        <v>-0.04</v>
      </c>
      <c r="F1877" s="32">
        <v>0</v>
      </c>
      <c r="G1877" s="23"/>
    </row>
    <row r="1878" spans="1:7" x14ac:dyDescent="0.3">
      <c r="A1878" s="22"/>
      <c r="B1878" s="31" t="s">
        <v>62</v>
      </c>
      <c r="C1878" s="24">
        <v>0</v>
      </c>
      <c r="D1878" s="33">
        <v>-4.7</v>
      </c>
      <c r="E1878" s="32">
        <v>-0.04</v>
      </c>
      <c r="F1878" s="32">
        <v>0</v>
      </c>
      <c r="G1878" s="23"/>
    </row>
    <row r="1879" spans="1:7" x14ac:dyDescent="0.3">
      <c r="A1879" s="22"/>
      <c r="B1879" s="31" t="s">
        <v>65</v>
      </c>
      <c r="C1879" s="24">
        <v>0</v>
      </c>
      <c r="D1879" s="32">
        <v>-4.7</v>
      </c>
      <c r="E1879" s="33">
        <v>-0.04</v>
      </c>
      <c r="F1879" s="32">
        <v>0</v>
      </c>
      <c r="G1879" s="23"/>
    </row>
    <row r="1880" spans="1:7" x14ac:dyDescent="0.3">
      <c r="A1880" s="22"/>
      <c r="B1880" s="31" t="s">
        <v>66</v>
      </c>
      <c r="C1880" s="24">
        <v>0</v>
      </c>
      <c r="D1880" s="32">
        <v>-4.7</v>
      </c>
      <c r="E1880" s="33">
        <v>-0.04</v>
      </c>
      <c r="F1880" s="32">
        <v>0</v>
      </c>
      <c r="G1880" s="23"/>
    </row>
    <row r="1881" spans="1:7" x14ac:dyDescent="0.3">
      <c r="A1881" s="22"/>
      <c r="B1881" s="31" t="s">
        <v>67</v>
      </c>
      <c r="C1881" s="24">
        <v>0</v>
      </c>
      <c r="D1881" s="32">
        <v>-4.7</v>
      </c>
      <c r="E1881" s="32">
        <v>-0.04</v>
      </c>
      <c r="F1881" s="33">
        <v>0</v>
      </c>
      <c r="G1881" s="23"/>
    </row>
    <row r="1882" spans="1:7" x14ac:dyDescent="0.3">
      <c r="A1882" s="22"/>
      <c r="B1882" s="31" t="s">
        <v>68</v>
      </c>
      <c r="C1882" s="24">
        <v>0</v>
      </c>
      <c r="D1882" s="32">
        <v>-4.7</v>
      </c>
      <c r="E1882" s="32">
        <v>-0.04</v>
      </c>
      <c r="F1882" s="33">
        <v>0</v>
      </c>
      <c r="G1882" s="23"/>
    </row>
    <row r="1883" spans="1:7" x14ac:dyDescent="0.3">
      <c r="A1883" s="22">
        <v>236</v>
      </c>
      <c r="B1883" s="31">
        <v>4</v>
      </c>
      <c r="C1883" s="24">
        <v>0</v>
      </c>
      <c r="D1883" s="32">
        <v>-3.44</v>
      </c>
      <c r="E1883" s="32">
        <v>-0.03</v>
      </c>
      <c r="F1883" s="32">
        <v>0</v>
      </c>
      <c r="G1883" s="23"/>
    </row>
    <row r="1884" spans="1:7" x14ac:dyDescent="0.3">
      <c r="A1884" s="22"/>
      <c r="B1884" s="31">
        <v>115</v>
      </c>
      <c r="C1884" s="24">
        <v>0.15</v>
      </c>
      <c r="D1884" s="32">
        <v>-3.44</v>
      </c>
      <c r="E1884" s="32">
        <v>-0.03</v>
      </c>
      <c r="F1884" s="32">
        <v>0</v>
      </c>
      <c r="G1884" s="23"/>
    </row>
    <row r="1885" spans="1:7" x14ac:dyDescent="0.3">
      <c r="A1885" s="22"/>
      <c r="B1885" s="31" t="s">
        <v>61</v>
      </c>
      <c r="C1885" s="24">
        <v>0</v>
      </c>
      <c r="D1885" s="33">
        <v>-3.44</v>
      </c>
      <c r="E1885" s="32">
        <v>-0.03</v>
      </c>
      <c r="F1885" s="32">
        <v>0</v>
      </c>
      <c r="G1885" s="23"/>
    </row>
    <row r="1886" spans="1:7" x14ac:dyDescent="0.3">
      <c r="A1886" s="22"/>
      <c r="B1886" s="31" t="s">
        <v>62</v>
      </c>
      <c r="C1886" s="24">
        <v>0</v>
      </c>
      <c r="D1886" s="33">
        <v>-3.44</v>
      </c>
      <c r="E1886" s="32">
        <v>-0.03</v>
      </c>
      <c r="F1886" s="32">
        <v>0</v>
      </c>
      <c r="G1886" s="23"/>
    </row>
    <row r="1887" spans="1:7" x14ac:dyDescent="0.3">
      <c r="A1887" s="22"/>
      <c r="B1887" s="31" t="s">
        <v>65</v>
      </c>
      <c r="C1887" s="24">
        <v>0</v>
      </c>
      <c r="D1887" s="32">
        <v>-3.44</v>
      </c>
      <c r="E1887" s="33">
        <v>-0.03</v>
      </c>
      <c r="F1887" s="32">
        <v>0</v>
      </c>
      <c r="G1887" s="23"/>
    </row>
    <row r="1888" spans="1:7" x14ac:dyDescent="0.3">
      <c r="A1888" s="22"/>
      <c r="B1888" s="31" t="s">
        <v>66</v>
      </c>
      <c r="C1888" s="24">
        <v>0</v>
      </c>
      <c r="D1888" s="32">
        <v>-3.44</v>
      </c>
      <c r="E1888" s="33">
        <v>-0.03</v>
      </c>
      <c r="F1888" s="32">
        <v>0</v>
      </c>
      <c r="G1888" s="23"/>
    </row>
    <row r="1889" spans="1:7" x14ac:dyDescent="0.3">
      <c r="A1889" s="22"/>
      <c r="B1889" s="31" t="s">
        <v>67</v>
      </c>
      <c r="C1889" s="24">
        <v>0</v>
      </c>
      <c r="D1889" s="32">
        <v>-3.44</v>
      </c>
      <c r="E1889" s="32">
        <v>-0.03</v>
      </c>
      <c r="F1889" s="33">
        <v>0</v>
      </c>
      <c r="G1889" s="23"/>
    </row>
    <row r="1890" spans="1:7" x14ac:dyDescent="0.3">
      <c r="A1890" s="22"/>
      <c r="B1890" s="31" t="s">
        <v>68</v>
      </c>
      <c r="C1890" s="24">
        <v>0</v>
      </c>
      <c r="D1890" s="32">
        <v>-3.44</v>
      </c>
      <c r="E1890" s="32">
        <v>-0.03</v>
      </c>
      <c r="F1890" s="33">
        <v>0</v>
      </c>
      <c r="G1890" s="23"/>
    </row>
    <row r="1891" spans="1:7" x14ac:dyDescent="0.3">
      <c r="A1891" s="22">
        <v>237</v>
      </c>
      <c r="B1891" s="31">
        <v>5</v>
      </c>
      <c r="C1891" s="24">
        <v>0</v>
      </c>
      <c r="D1891" s="32">
        <v>-2.87</v>
      </c>
      <c r="E1891" s="32">
        <v>-0.02</v>
      </c>
      <c r="F1891" s="32">
        <v>0</v>
      </c>
      <c r="G1891" s="23"/>
    </row>
    <row r="1892" spans="1:7" x14ac:dyDescent="0.3">
      <c r="A1892" s="22"/>
      <c r="B1892" s="31">
        <v>116</v>
      </c>
      <c r="C1892" s="24">
        <v>0.15</v>
      </c>
      <c r="D1892" s="32">
        <v>-2.87</v>
      </c>
      <c r="E1892" s="32">
        <v>-0.02</v>
      </c>
      <c r="F1892" s="32">
        <v>0</v>
      </c>
      <c r="G1892" s="23"/>
    </row>
    <row r="1893" spans="1:7" x14ac:dyDescent="0.3">
      <c r="A1893" s="22"/>
      <c r="B1893" s="31" t="s">
        <v>61</v>
      </c>
      <c r="C1893" s="24">
        <v>0</v>
      </c>
      <c r="D1893" s="33">
        <v>-2.87</v>
      </c>
      <c r="E1893" s="32">
        <v>-0.02</v>
      </c>
      <c r="F1893" s="32">
        <v>0</v>
      </c>
      <c r="G1893" s="23"/>
    </row>
    <row r="1894" spans="1:7" x14ac:dyDescent="0.3">
      <c r="A1894" s="22"/>
      <c r="B1894" s="31" t="s">
        <v>62</v>
      </c>
      <c r="C1894" s="24">
        <v>0</v>
      </c>
      <c r="D1894" s="33">
        <v>-2.87</v>
      </c>
      <c r="E1894" s="32">
        <v>-0.02</v>
      </c>
      <c r="F1894" s="32">
        <v>0</v>
      </c>
      <c r="G1894" s="23"/>
    </row>
    <row r="1895" spans="1:7" x14ac:dyDescent="0.3">
      <c r="A1895" s="22"/>
      <c r="B1895" s="31" t="s">
        <v>65</v>
      </c>
      <c r="C1895" s="24">
        <v>0</v>
      </c>
      <c r="D1895" s="32">
        <v>-2.87</v>
      </c>
      <c r="E1895" s="33">
        <v>-0.02</v>
      </c>
      <c r="F1895" s="32">
        <v>0</v>
      </c>
      <c r="G1895" s="23"/>
    </row>
    <row r="1896" spans="1:7" x14ac:dyDescent="0.3">
      <c r="A1896" s="22"/>
      <c r="B1896" s="31" t="s">
        <v>66</v>
      </c>
      <c r="C1896" s="24">
        <v>0</v>
      </c>
      <c r="D1896" s="32">
        <v>-2.87</v>
      </c>
      <c r="E1896" s="33">
        <v>-0.02</v>
      </c>
      <c r="F1896" s="32">
        <v>0</v>
      </c>
      <c r="G1896" s="23"/>
    </row>
    <row r="1897" spans="1:7" x14ac:dyDescent="0.3">
      <c r="A1897" s="22"/>
      <c r="B1897" s="31" t="s">
        <v>67</v>
      </c>
      <c r="C1897" s="24">
        <v>0</v>
      </c>
      <c r="D1897" s="32">
        <v>-2.87</v>
      </c>
      <c r="E1897" s="32">
        <v>-0.02</v>
      </c>
      <c r="F1897" s="33">
        <v>0</v>
      </c>
      <c r="G1897" s="23"/>
    </row>
    <row r="1898" spans="1:7" x14ac:dyDescent="0.3">
      <c r="A1898" s="22"/>
      <c r="B1898" s="31" t="s">
        <v>68</v>
      </c>
      <c r="C1898" s="24">
        <v>0</v>
      </c>
      <c r="D1898" s="32">
        <v>-2.87</v>
      </c>
      <c r="E1898" s="32">
        <v>-0.02</v>
      </c>
      <c r="F1898" s="33">
        <v>0</v>
      </c>
      <c r="G1898" s="23"/>
    </row>
    <row r="1899" spans="1:7" x14ac:dyDescent="0.3">
      <c r="A1899" s="22">
        <v>238</v>
      </c>
      <c r="B1899" s="31">
        <v>6</v>
      </c>
      <c r="C1899" s="24">
        <v>0</v>
      </c>
      <c r="D1899" s="32">
        <v>0.36</v>
      </c>
      <c r="E1899" s="32">
        <v>0</v>
      </c>
      <c r="F1899" s="32">
        <v>0</v>
      </c>
      <c r="G1899" s="23"/>
    </row>
    <row r="1900" spans="1:7" x14ac:dyDescent="0.3">
      <c r="A1900" s="22"/>
      <c r="B1900" s="31">
        <v>117</v>
      </c>
      <c r="C1900" s="24">
        <v>0.15</v>
      </c>
      <c r="D1900" s="32">
        <v>0.36</v>
      </c>
      <c r="E1900" s="32">
        <v>0</v>
      </c>
      <c r="F1900" s="32">
        <v>0</v>
      </c>
      <c r="G1900" s="23"/>
    </row>
    <row r="1901" spans="1:7" x14ac:dyDescent="0.3">
      <c r="A1901" s="22"/>
      <c r="B1901" s="31" t="s">
        <v>61</v>
      </c>
      <c r="C1901" s="24">
        <v>0</v>
      </c>
      <c r="D1901" s="33">
        <v>0.36</v>
      </c>
      <c r="E1901" s="32">
        <v>0</v>
      </c>
      <c r="F1901" s="32">
        <v>0</v>
      </c>
      <c r="G1901" s="23"/>
    </row>
    <row r="1902" spans="1:7" x14ac:dyDescent="0.3">
      <c r="A1902" s="22"/>
      <c r="B1902" s="31" t="s">
        <v>62</v>
      </c>
      <c r="C1902" s="24">
        <v>0</v>
      </c>
      <c r="D1902" s="33">
        <v>0.36</v>
      </c>
      <c r="E1902" s="32">
        <v>0</v>
      </c>
      <c r="F1902" s="32">
        <v>0</v>
      </c>
      <c r="G1902" s="23"/>
    </row>
    <row r="1903" spans="1:7" x14ac:dyDescent="0.3">
      <c r="A1903" s="22"/>
      <c r="B1903" s="31" t="s">
        <v>65</v>
      </c>
      <c r="C1903" s="24">
        <v>0</v>
      </c>
      <c r="D1903" s="32">
        <v>0.36</v>
      </c>
      <c r="E1903" s="33">
        <v>0</v>
      </c>
      <c r="F1903" s="32">
        <v>0</v>
      </c>
      <c r="G1903" s="23"/>
    </row>
    <row r="1904" spans="1:7" x14ac:dyDescent="0.3">
      <c r="A1904" s="22"/>
      <c r="B1904" s="31" t="s">
        <v>66</v>
      </c>
      <c r="C1904" s="24">
        <v>0</v>
      </c>
      <c r="D1904" s="32">
        <v>0.36</v>
      </c>
      <c r="E1904" s="33">
        <v>0</v>
      </c>
      <c r="F1904" s="32">
        <v>0</v>
      </c>
      <c r="G1904" s="23"/>
    </row>
    <row r="1905" spans="1:7" x14ac:dyDescent="0.3">
      <c r="A1905" s="22"/>
      <c r="B1905" s="31" t="s">
        <v>67</v>
      </c>
      <c r="C1905" s="24">
        <v>0</v>
      </c>
      <c r="D1905" s="32">
        <v>0.36</v>
      </c>
      <c r="E1905" s="32">
        <v>0</v>
      </c>
      <c r="F1905" s="33">
        <v>0</v>
      </c>
      <c r="G1905" s="23"/>
    </row>
    <row r="1906" spans="1:7" x14ac:dyDescent="0.3">
      <c r="A1906" s="22"/>
      <c r="B1906" s="31" t="s">
        <v>68</v>
      </c>
      <c r="C1906" s="24">
        <v>0</v>
      </c>
      <c r="D1906" s="32">
        <v>0.36</v>
      </c>
      <c r="E1906" s="32">
        <v>0</v>
      </c>
      <c r="F1906" s="33">
        <v>0</v>
      </c>
      <c r="G1906" s="23"/>
    </row>
    <row r="1907" spans="1:7" x14ac:dyDescent="0.3">
      <c r="A1907" s="22">
        <v>239</v>
      </c>
      <c r="B1907" s="31">
        <v>7</v>
      </c>
      <c r="C1907" s="24">
        <v>0</v>
      </c>
      <c r="D1907" s="32">
        <v>0.31</v>
      </c>
      <c r="E1907" s="32">
        <v>0</v>
      </c>
      <c r="F1907" s="32">
        <v>0</v>
      </c>
      <c r="G1907" s="23"/>
    </row>
    <row r="1908" spans="1:7" x14ac:dyDescent="0.3">
      <c r="A1908" s="22"/>
      <c r="B1908" s="31">
        <v>118</v>
      </c>
      <c r="C1908" s="24">
        <v>0.15</v>
      </c>
      <c r="D1908" s="32">
        <v>0.31</v>
      </c>
      <c r="E1908" s="32">
        <v>0</v>
      </c>
      <c r="F1908" s="32">
        <v>0</v>
      </c>
      <c r="G1908" s="23"/>
    </row>
    <row r="1909" spans="1:7" x14ac:dyDescent="0.3">
      <c r="A1909" s="22"/>
      <c r="B1909" s="31" t="s">
        <v>61</v>
      </c>
      <c r="C1909" s="24">
        <v>0</v>
      </c>
      <c r="D1909" s="33">
        <v>0.31</v>
      </c>
      <c r="E1909" s="32">
        <v>0</v>
      </c>
      <c r="F1909" s="32">
        <v>0</v>
      </c>
      <c r="G1909" s="23"/>
    </row>
    <row r="1910" spans="1:7" x14ac:dyDescent="0.3">
      <c r="A1910" s="22"/>
      <c r="B1910" s="31" t="s">
        <v>62</v>
      </c>
      <c r="C1910" s="24">
        <v>0</v>
      </c>
      <c r="D1910" s="33">
        <v>0.31</v>
      </c>
      <c r="E1910" s="32">
        <v>0</v>
      </c>
      <c r="F1910" s="32">
        <v>0</v>
      </c>
      <c r="G1910" s="23"/>
    </row>
    <row r="1911" spans="1:7" x14ac:dyDescent="0.3">
      <c r="A1911" s="22"/>
      <c r="B1911" s="31" t="s">
        <v>65</v>
      </c>
      <c r="C1911" s="24">
        <v>0</v>
      </c>
      <c r="D1911" s="32">
        <v>0.31</v>
      </c>
      <c r="E1911" s="33">
        <v>0</v>
      </c>
      <c r="F1911" s="32">
        <v>0</v>
      </c>
      <c r="G1911" s="23"/>
    </row>
    <row r="1912" spans="1:7" x14ac:dyDescent="0.3">
      <c r="A1912" s="22"/>
      <c r="B1912" s="31" t="s">
        <v>66</v>
      </c>
      <c r="C1912" s="24">
        <v>0</v>
      </c>
      <c r="D1912" s="32">
        <v>0.31</v>
      </c>
      <c r="E1912" s="33">
        <v>0</v>
      </c>
      <c r="F1912" s="32">
        <v>0</v>
      </c>
      <c r="G1912" s="23"/>
    </row>
    <row r="1913" spans="1:7" x14ac:dyDescent="0.3">
      <c r="A1913" s="22"/>
      <c r="B1913" s="31" t="s">
        <v>67</v>
      </c>
      <c r="C1913" s="24">
        <v>0</v>
      </c>
      <c r="D1913" s="32">
        <v>0.31</v>
      </c>
      <c r="E1913" s="32">
        <v>0</v>
      </c>
      <c r="F1913" s="33">
        <v>0</v>
      </c>
      <c r="G1913" s="23"/>
    </row>
    <row r="1914" spans="1:7" x14ac:dyDescent="0.3">
      <c r="A1914" s="22"/>
      <c r="B1914" s="31" t="s">
        <v>68</v>
      </c>
      <c r="C1914" s="24">
        <v>0</v>
      </c>
      <c r="D1914" s="32">
        <v>0.31</v>
      </c>
      <c r="E1914" s="32">
        <v>0</v>
      </c>
      <c r="F1914" s="33">
        <v>0</v>
      </c>
      <c r="G1914" s="23"/>
    </row>
    <row r="1915" spans="1:7" x14ac:dyDescent="0.3">
      <c r="A1915" s="22">
        <v>240</v>
      </c>
      <c r="B1915" s="31">
        <v>8</v>
      </c>
      <c r="C1915" s="24">
        <v>0</v>
      </c>
      <c r="D1915" s="32">
        <v>0</v>
      </c>
      <c r="E1915" s="32">
        <v>0</v>
      </c>
      <c r="F1915" s="32">
        <v>0</v>
      </c>
      <c r="G1915" s="23"/>
    </row>
    <row r="1916" spans="1:7" x14ac:dyDescent="0.3">
      <c r="A1916" s="22"/>
      <c r="B1916" s="31">
        <v>119</v>
      </c>
      <c r="C1916" s="24">
        <v>0.15</v>
      </c>
      <c r="D1916" s="32">
        <v>0</v>
      </c>
      <c r="E1916" s="32">
        <v>0</v>
      </c>
      <c r="F1916" s="32">
        <v>0</v>
      </c>
      <c r="G1916" s="23"/>
    </row>
    <row r="1917" spans="1:7" x14ac:dyDescent="0.3">
      <c r="A1917" s="22"/>
      <c r="B1917" s="31" t="s">
        <v>61</v>
      </c>
      <c r="C1917" s="24">
        <v>0</v>
      </c>
      <c r="D1917" s="33">
        <v>0</v>
      </c>
      <c r="E1917" s="32">
        <v>0</v>
      </c>
      <c r="F1917" s="32">
        <v>0</v>
      </c>
      <c r="G1917" s="23"/>
    </row>
    <row r="1918" spans="1:7" x14ac:dyDescent="0.3">
      <c r="A1918" s="22"/>
      <c r="B1918" s="31" t="s">
        <v>62</v>
      </c>
      <c r="C1918" s="24">
        <v>0</v>
      </c>
      <c r="D1918" s="33">
        <v>0</v>
      </c>
      <c r="E1918" s="32">
        <v>0</v>
      </c>
      <c r="F1918" s="32">
        <v>0</v>
      </c>
      <c r="G1918" s="23"/>
    </row>
    <row r="1919" spans="1:7" x14ac:dyDescent="0.3">
      <c r="A1919" s="22"/>
      <c r="B1919" s="31" t="s">
        <v>65</v>
      </c>
      <c r="C1919" s="24">
        <v>0</v>
      </c>
      <c r="D1919" s="32">
        <v>0</v>
      </c>
      <c r="E1919" s="33">
        <v>0</v>
      </c>
      <c r="F1919" s="32">
        <v>0</v>
      </c>
      <c r="G1919" s="23"/>
    </row>
    <row r="1920" spans="1:7" x14ac:dyDescent="0.3">
      <c r="A1920" s="22"/>
      <c r="B1920" s="31" t="s">
        <v>66</v>
      </c>
      <c r="C1920" s="24">
        <v>0</v>
      </c>
      <c r="D1920" s="32">
        <v>0</v>
      </c>
      <c r="E1920" s="33">
        <v>0</v>
      </c>
      <c r="F1920" s="32">
        <v>0</v>
      </c>
      <c r="G1920" s="23"/>
    </row>
    <row r="1921" spans="1:7" x14ac:dyDescent="0.3">
      <c r="A1921" s="22"/>
      <c r="B1921" s="31" t="s">
        <v>67</v>
      </c>
      <c r="C1921" s="24">
        <v>0</v>
      </c>
      <c r="D1921" s="32">
        <v>0</v>
      </c>
      <c r="E1921" s="32">
        <v>0</v>
      </c>
      <c r="F1921" s="33">
        <v>0</v>
      </c>
      <c r="G1921" s="23"/>
    </row>
    <row r="1922" spans="1:7" x14ac:dyDescent="0.3">
      <c r="A1922" s="22"/>
      <c r="B1922" s="31" t="s">
        <v>68</v>
      </c>
      <c r="C1922" s="24">
        <v>0</v>
      </c>
      <c r="D1922" s="32">
        <v>0</v>
      </c>
      <c r="E1922" s="32">
        <v>0</v>
      </c>
      <c r="F1922" s="33">
        <v>0</v>
      </c>
      <c r="G1922" s="23"/>
    </row>
    <row r="1923" spans="1:7" x14ac:dyDescent="0.3">
      <c r="A1923" s="22">
        <v>241</v>
      </c>
      <c r="B1923" s="31">
        <v>9</v>
      </c>
      <c r="C1923" s="24">
        <v>0</v>
      </c>
      <c r="D1923" s="32">
        <v>-0.2</v>
      </c>
      <c r="E1923" s="32">
        <v>0</v>
      </c>
      <c r="F1923" s="32">
        <v>0</v>
      </c>
      <c r="G1923" s="23"/>
    </row>
    <row r="1924" spans="1:7" x14ac:dyDescent="0.3">
      <c r="A1924" s="22"/>
      <c r="B1924" s="31">
        <v>120</v>
      </c>
      <c r="C1924" s="24">
        <v>0.15</v>
      </c>
      <c r="D1924" s="32">
        <v>-0.2</v>
      </c>
      <c r="E1924" s="32">
        <v>0</v>
      </c>
      <c r="F1924" s="32">
        <v>0</v>
      </c>
      <c r="G1924" s="23"/>
    </row>
    <row r="1925" spans="1:7" x14ac:dyDescent="0.3">
      <c r="A1925" s="22"/>
      <c r="B1925" s="31" t="s">
        <v>61</v>
      </c>
      <c r="C1925" s="24">
        <v>0</v>
      </c>
      <c r="D1925" s="33">
        <v>-0.2</v>
      </c>
      <c r="E1925" s="32">
        <v>0</v>
      </c>
      <c r="F1925" s="32">
        <v>0</v>
      </c>
      <c r="G1925" s="23"/>
    </row>
    <row r="1926" spans="1:7" x14ac:dyDescent="0.3">
      <c r="A1926" s="22"/>
      <c r="B1926" s="31" t="s">
        <v>62</v>
      </c>
      <c r="C1926" s="24">
        <v>0</v>
      </c>
      <c r="D1926" s="33">
        <v>-0.2</v>
      </c>
      <c r="E1926" s="32">
        <v>0</v>
      </c>
      <c r="F1926" s="32">
        <v>0</v>
      </c>
      <c r="G1926" s="23"/>
    </row>
    <row r="1927" spans="1:7" x14ac:dyDescent="0.3">
      <c r="A1927" s="22"/>
      <c r="B1927" s="31" t="s">
        <v>65</v>
      </c>
      <c r="C1927" s="24">
        <v>0</v>
      </c>
      <c r="D1927" s="32">
        <v>-0.2</v>
      </c>
      <c r="E1927" s="33">
        <v>0</v>
      </c>
      <c r="F1927" s="32">
        <v>0</v>
      </c>
      <c r="G1927" s="23"/>
    </row>
    <row r="1928" spans="1:7" x14ac:dyDescent="0.3">
      <c r="A1928" s="22"/>
      <c r="B1928" s="31" t="s">
        <v>66</v>
      </c>
      <c r="C1928" s="24">
        <v>0</v>
      </c>
      <c r="D1928" s="32">
        <v>-0.2</v>
      </c>
      <c r="E1928" s="33">
        <v>0</v>
      </c>
      <c r="F1928" s="32">
        <v>0</v>
      </c>
      <c r="G1928" s="23"/>
    </row>
    <row r="1929" spans="1:7" x14ac:dyDescent="0.3">
      <c r="A1929" s="22"/>
      <c r="B1929" s="31" t="s">
        <v>67</v>
      </c>
      <c r="C1929" s="24">
        <v>0</v>
      </c>
      <c r="D1929" s="32">
        <v>-0.2</v>
      </c>
      <c r="E1929" s="32">
        <v>0</v>
      </c>
      <c r="F1929" s="33">
        <v>0</v>
      </c>
      <c r="G1929" s="23"/>
    </row>
    <row r="1930" spans="1:7" x14ac:dyDescent="0.3">
      <c r="A1930" s="22"/>
      <c r="B1930" s="31" t="s">
        <v>68</v>
      </c>
      <c r="C1930" s="24">
        <v>0</v>
      </c>
      <c r="D1930" s="32">
        <v>-0.2</v>
      </c>
      <c r="E1930" s="32">
        <v>0</v>
      </c>
      <c r="F1930" s="33">
        <v>0</v>
      </c>
      <c r="G1930" s="23"/>
    </row>
    <row r="1931" spans="1:7" x14ac:dyDescent="0.3">
      <c r="A1931" s="22">
        <v>242</v>
      </c>
      <c r="B1931" s="31">
        <v>10</v>
      </c>
      <c r="C1931" s="24">
        <v>0</v>
      </c>
      <c r="D1931" s="32">
        <v>-0.34</v>
      </c>
      <c r="E1931" s="32">
        <v>0</v>
      </c>
      <c r="F1931" s="32">
        <v>0</v>
      </c>
      <c r="G1931" s="23"/>
    </row>
    <row r="1932" spans="1:7" x14ac:dyDescent="0.3">
      <c r="A1932" s="22"/>
      <c r="B1932" s="31">
        <v>121</v>
      </c>
      <c r="C1932" s="24">
        <v>0.15</v>
      </c>
      <c r="D1932" s="32">
        <v>-0.34</v>
      </c>
      <c r="E1932" s="32">
        <v>0</v>
      </c>
      <c r="F1932" s="32">
        <v>0</v>
      </c>
      <c r="G1932" s="23"/>
    </row>
    <row r="1933" spans="1:7" x14ac:dyDescent="0.3">
      <c r="A1933" s="22"/>
      <c r="B1933" s="31" t="s">
        <v>61</v>
      </c>
      <c r="C1933" s="24">
        <v>0</v>
      </c>
      <c r="D1933" s="33">
        <v>-0.34</v>
      </c>
      <c r="E1933" s="32">
        <v>0</v>
      </c>
      <c r="F1933" s="32">
        <v>0</v>
      </c>
      <c r="G1933" s="23"/>
    </row>
    <row r="1934" spans="1:7" x14ac:dyDescent="0.3">
      <c r="A1934" s="22"/>
      <c r="B1934" s="31" t="s">
        <v>62</v>
      </c>
      <c r="C1934" s="24">
        <v>0</v>
      </c>
      <c r="D1934" s="33">
        <v>-0.34</v>
      </c>
      <c r="E1934" s="32">
        <v>0</v>
      </c>
      <c r="F1934" s="32">
        <v>0</v>
      </c>
      <c r="G1934" s="23"/>
    </row>
    <row r="1935" spans="1:7" x14ac:dyDescent="0.3">
      <c r="A1935" s="22"/>
      <c r="B1935" s="31" t="s">
        <v>65</v>
      </c>
      <c r="C1935" s="24">
        <v>0</v>
      </c>
      <c r="D1935" s="32">
        <v>-0.34</v>
      </c>
      <c r="E1935" s="33">
        <v>0</v>
      </c>
      <c r="F1935" s="32">
        <v>0</v>
      </c>
      <c r="G1935" s="23"/>
    </row>
    <row r="1936" spans="1:7" x14ac:dyDescent="0.3">
      <c r="A1936" s="22"/>
      <c r="B1936" s="31" t="s">
        <v>66</v>
      </c>
      <c r="C1936" s="24">
        <v>0</v>
      </c>
      <c r="D1936" s="32">
        <v>-0.34</v>
      </c>
      <c r="E1936" s="33">
        <v>0</v>
      </c>
      <c r="F1936" s="32">
        <v>0</v>
      </c>
      <c r="G1936" s="23"/>
    </row>
    <row r="1937" spans="1:7" x14ac:dyDescent="0.3">
      <c r="A1937" s="22"/>
      <c r="B1937" s="31" t="s">
        <v>67</v>
      </c>
      <c r="C1937" s="24">
        <v>0</v>
      </c>
      <c r="D1937" s="32">
        <v>-0.34</v>
      </c>
      <c r="E1937" s="32">
        <v>0</v>
      </c>
      <c r="F1937" s="33">
        <v>0</v>
      </c>
      <c r="G1937" s="23"/>
    </row>
    <row r="1938" spans="1:7" x14ac:dyDescent="0.3">
      <c r="A1938" s="22"/>
      <c r="B1938" s="31" t="s">
        <v>68</v>
      </c>
      <c r="C1938" s="24">
        <v>0</v>
      </c>
      <c r="D1938" s="32">
        <v>-0.34</v>
      </c>
      <c r="E1938" s="32">
        <v>0</v>
      </c>
      <c r="F1938" s="33">
        <v>0</v>
      </c>
      <c r="G1938" s="23"/>
    </row>
    <row r="1939" spans="1:7" x14ac:dyDescent="0.3">
      <c r="A1939" s="22">
        <v>243</v>
      </c>
      <c r="B1939" s="31">
        <v>11</v>
      </c>
      <c r="C1939" s="24">
        <v>0</v>
      </c>
      <c r="D1939" s="32">
        <v>-0.45</v>
      </c>
      <c r="E1939" s="32">
        <v>0</v>
      </c>
      <c r="F1939" s="32">
        <v>0</v>
      </c>
      <c r="G1939" s="23"/>
    </row>
    <row r="1940" spans="1:7" x14ac:dyDescent="0.3">
      <c r="A1940" s="22"/>
      <c r="B1940" s="31">
        <v>122</v>
      </c>
      <c r="C1940" s="24">
        <v>0.15</v>
      </c>
      <c r="D1940" s="32">
        <v>-0.45</v>
      </c>
      <c r="E1940" s="32">
        <v>0</v>
      </c>
      <c r="F1940" s="32">
        <v>0</v>
      </c>
      <c r="G1940" s="23"/>
    </row>
    <row r="1941" spans="1:7" x14ac:dyDescent="0.3">
      <c r="A1941" s="22"/>
      <c r="B1941" s="31" t="s">
        <v>61</v>
      </c>
      <c r="C1941" s="24">
        <v>0</v>
      </c>
      <c r="D1941" s="33">
        <v>-0.45</v>
      </c>
      <c r="E1941" s="32">
        <v>0</v>
      </c>
      <c r="F1941" s="32">
        <v>0</v>
      </c>
      <c r="G1941" s="23"/>
    </row>
    <row r="1942" spans="1:7" x14ac:dyDescent="0.3">
      <c r="A1942" s="22"/>
      <c r="B1942" s="31" t="s">
        <v>62</v>
      </c>
      <c r="C1942" s="24">
        <v>0</v>
      </c>
      <c r="D1942" s="33">
        <v>-0.45</v>
      </c>
      <c r="E1942" s="32">
        <v>0</v>
      </c>
      <c r="F1942" s="32">
        <v>0</v>
      </c>
      <c r="G1942" s="23"/>
    </row>
    <row r="1943" spans="1:7" x14ac:dyDescent="0.3">
      <c r="A1943" s="22"/>
      <c r="B1943" s="31" t="s">
        <v>65</v>
      </c>
      <c r="C1943" s="24">
        <v>0</v>
      </c>
      <c r="D1943" s="32">
        <v>-0.45</v>
      </c>
      <c r="E1943" s="33">
        <v>0</v>
      </c>
      <c r="F1943" s="32">
        <v>0</v>
      </c>
      <c r="G1943" s="23"/>
    </row>
    <row r="1944" spans="1:7" x14ac:dyDescent="0.3">
      <c r="A1944" s="22"/>
      <c r="B1944" s="31" t="s">
        <v>66</v>
      </c>
      <c r="C1944" s="24">
        <v>0</v>
      </c>
      <c r="D1944" s="32">
        <v>-0.45</v>
      </c>
      <c r="E1944" s="33">
        <v>0</v>
      </c>
      <c r="F1944" s="32">
        <v>0</v>
      </c>
      <c r="G1944" s="23"/>
    </row>
    <row r="1945" spans="1:7" x14ac:dyDescent="0.3">
      <c r="A1945" s="22"/>
      <c r="B1945" s="31" t="s">
        <v>67</v>
      </c>
      <c r="C1945" s="24">
        <v>0</v>
      </c>
      <c r="D1945" s="32">
        <v>-0.45</v>
      </c>
      <c r="E1945" s="32">
        <v>0</v>
      </c>
      <c r="F1945" s="33">
        <v>0</v>
      </c>
      <c r="G1945" s="23"/>
    </row>
    <row r="1946" spans="1:7" x14ac:dyDescent="0.3">
      <c r="A1946" s="22"/>
      <c r="B1946" s="31" t="s">
        <v>68</v>
      </c>
      <c r="C1946" s="24">
        <v>0</v>
      </c>
      <c r="D1946" s="32">
        <v>-0.45</v>
      </c>
      <c r="E1946" s="32">
        <v>0</v>
      </c>
      <c r="F1946" s="33">
        <v>0</v>
      </c>
      <c r="G1946" s="23"/>
    </row>
    <row r="1947" spans="1:7" x14ac:dyDescent="0.3">
      <c r="A1947" s="22">
        <v>244</v>
      </c>
      <c r="B1947" s="31">
        <v>12</v>
      </c>
      <c r="C1947" s="24">
        <v>0</v>
      </c>
      <c r="D1947" s="32">
        <v>-0.56999999999999995</v>
      </c>
      <c r="E1947" s="32">
        <v>0</v>
      </c>
      <c r="F1947" s="32">
        <v>0</v>
      </c>
      <c r="G1947" s="23"/>
    </row>
    <row r="1948" spans="1:7" x14ac:dyDescent="0.3">
      <c r="A1948" s="22"/>
      <c r="B1948" s="31">
        <v>123</v>
      </c>
      <c r="C1948" s="24">
        <v>0.15</v>
      </c>
      <c r="D1948" s="32">
        <v>-0.56999999999999995</v>
      </c>
      <c r="E1948" s="32">
        <v>0</v>
      </c>
      <c r="F1948" s="32">
        <v>0</v>
      </c>
      <c r="G1948" s="23"/>
    </row>
    <row r="1949" spans="1:7" x14ac:dyDescent="0.3">
      <c r="A1949" s="22"/>
      <c r="B1949" s="31" t="s">
        <v>61</v>
      </c>
      <c r="C1949" s="24">
        <v>0</v>
      </c>
      <c r="D1949" s="33">
        <v>-0.56999999999999995</v>
      </c>
      <c r="E1949" s="32">
        <v>0</v>
      </c>
      <c r="F1949" s="32">
        <v>0</v>
      </c>
      <c r="G1949" s="23"/>
    </row>
    <row r="1950" spans="1:7" x14ac:dyDescent="0.3">
      <c r="A1950" s="22"/>
      <c r="B1950" s="31" t="s">
        <v>62</v>
      </c>
      <c r="C1950" s="24">
        <v>0</v>
      </c>
      <c r="D1950" s="33">
        <v>-0.56999999999999995</v>
      </c>
      <c r="E1950" s="32">
        <v>0</v>
      </c>
      <c r="F1950" s="32">
        <v>0</v>
      </c>
      <c r="G1950" s="23"/>
    </row>
    <row r="1951" spans="1:7" x14ac:dyDescent="0.3">
      <c r="A1951" s="22"/>
      <c r="B1951" s="31" t="s">
        <v>65</v>
      </c>
      <c r="C1951" s="24">
        <v>0</v>
      </c>
      <c r="D1951" s="32">
        <v>-0.56999999999999995</v>
      </c>
      <c r="E1951" s="33">
        <v>0</v>
      </c>
      <c r="F1951" s="32">
        <v>0</v>
      </c>
      <c r="G1951" s="23"/>
    </row>
    <row r="1952" spans="1:7" x14ac:dyDescent="0.3">
      <c r="A1952" s="22"/>
      <c r="B1952" s="31" t="s">
        <v>66</v>
      </c>
      <c r="C1952" s="24">
        <v>0</v>
      </c>
      <c r="D1952" s="32">
        <v>-0.56999999999999995</v>
      </c>
      <c r="E1952" s="33">
        <v>0</v>
      </c>
      <c r="F1952" s="32">
        <v>0</v>
      </c>
      <c r="G1952" s="23"/>
    </row>
    <row r="1953" spans="1:7" x14ac:dyDescent="0.3">
      <c r="A1953" s="22"/>
      <c r="B1953" s="31" t="s">
        <v>67</v>
      </c>
      <c r="C1953" s="24">
        <v>0</v>
      </c>
      <c r="D1953" s="32">
        <v>-0.56999999999999995</v>
      </c>
      <c r="E1953" s="32">
        <v>0</v>
      </c>
      <c r="F1953" s="33">
        <v>0</v>
      </c>
      <c r="G1953" s="23"/>
    </row>
    <row r="1954" spans="1:7" x14ac:dyDescent="0.3">
      <c r="A1954" s="22"/>
      <c r="B1954" s="31" t="s">
        <v>68</v>
      </c>
      <c r="C1954" s="24">
        <v>0</v>
      </c>
      <c r="D1954" s="32">
        <v>-0.56999999999999995</v>
      </c>
      <c r="E1954" s="32">
        <v>0</v>
      </c>
      <c r="F1954" s="33">
        <v>0</v>
      </c>
      <c r="G1954" s="23"/>
    </row>
    <row r="1955" spans="1:7" x14ac:dyDescent="0.3">
      <c r="A1955" s="22">
        <v>245</v>
      </c>
      <c r="B1955" s="31">
        <v>13</v>
      </c>
      <c r="C1955" s="24">
        <v>0</v>
      </c>
      <c r="D1955" s="32">
        <v>-0.74</v>
      </c>
      <c r="E1955" s="32">
        <v>-0.01</v>
      </c>
      <c r="F1955" s="32">
        <v>0</v>
      </c>
      <c r="G1955" s="23"/>
    </row>
    <row r="1956" spans="1:7" x14ac:dyDescent="0.3">
      <c r="A1956" s="22"/>
      <c r="B1956" s="31">
        <v>124</v>
      </c>
      <c r="C1956" s="24">
        <v>0.15</v>
      </c>
      <c r="D1956" s="32">
        <v>-0.74</v>
      </c>
      <c r="E1956" s="32">
        <v>-0.01</v>
      </c>
      <c r="F1956" s="32">
        <v>0</v>
      </c>
      <c r="G1956" s="23"/>
    </row>
    <row r="1957" spans="1:7" x14ac:dyDescent="0.3">
      <c r="A1957" s="22"/>
      <c r="B1957" s="31" t="s">
        <v>61</v>
      </c>
      <c r="C1957" s="24">
        <v>0</v>
      </c>
      <c r="D1957" s="33">
        <v>-0.74</v>
      </c>
      <c r="E1957" s="32">
        <v>-0.01</v>
      </c>
      <c r="F1957" s="32">
        <v>0</v>
      </c>
      <c r="G1957" s="23"/>
    </row>
    <row r="1958" spans="1:7" x14ac:dyDescent="0.3">
      <c r="A1958" s="22"/>
      <c r="B1958" s="31" t="s">
        <v>62</v>
      </c>
      <c r="C1958" s="24">
        <v>0</v>
      </c>
      <c r="D1958" s="33">
        <v>-0.74</v>
      </c>
      <c r="E1958" s="32">
        <v>-0.01</v>
      </c>
      <c r="F1958" s="32">
        <v>0</v>
      </c>
      <c r="G1958" s="23"/>
    </row>
    <row r="1959" spans="1:7" x14ac:dyDescent="0.3">
      <c r="A1959" s="22"/>
      <c r="B1959" s="31" t="s">
        <v>65</v>
      </c>
      <c r="C1959" s="24">
        <v>0</v>
      </c>
      <c r="D1959" s="32">
        <v>-0.74</v>
      </c>
      <c r="E1959" s="33">
        <v>-0.01</v>
      </c>
      <c r="F1959" s="32">
        <v>0</v>
      </c>
      <c r="G1959" s="23"/>
    </row>
    <row r="1960" spans="1:7" x14ac:dyDescent="0.3">
      <c r="A1960" s="22"/>
      <c r="B1960" s="31" t="s">
        <v>66</v>
      </c>
      <c r="C1960" s="24">
        <v>0</v>
      </c>
      <c r="D1960" s="32">
        <v>-0.74</v>
      </c>
      <c r="E1960" s="33">
        <v>-0.01</v>
      </c>
      <c r="F1960" s="32">
        <v>0</v>
      </c>
      <c r="G1960" s="23"/>
    </row>
    <row r="1961" spans="1:7" x14ac:dyDescent="0.3">
      <c r="A1961" s="22"/>
      <c r="B1961" s="31" t="s">
        <v>67</v>
      </c>
      <c r="C1961" s="24">
        <v>0</v>
      </c>
      <c r="D1961" s="32">
        <v>-0.74</v>
      </c>
      <c r="E1961" s="32">
        <v>-0.01</v>
      </c>
      <c r="F1961" s="33">
        <v>0</v>
      </c>
      <c r="G1961" s="23"/>
    </row>
    <row r="1962" spans="1:7" x14ac:dyDescent="0.3">
      <c r="A1962" s="22"/>
      <c r="B1962" s="31" t="s">
        <v>68</v>
      </c>
      <c r="C1962" s="24">
        <v>0</v>
      </c>
      <c r="D1962" s="32">
        <v>-0.74</v>
      </c>
      <c r="E1962" s="32">
        <v>-0.01</v>
      </c>
      <c r="F1962" s="33">
        <v>0</v>
      </c>
      <c r="G1962" s="23"/>
    </row>
    <row r="1963" spans="1:7" x14ac:dyDescent="0.3">
      <c r="A1963" s="22">
        <v>246</v>
      </c>
      <c r="B1963" s="31">
        <v>14</v>
      </c>
      <c r="C1963" s="24">
        <v>0</v>
      </c>
      <c r="D1963" s="32">
        <v>-1.01</v>
      </c>
      <c r="E1963" s="32">
        <v>-0.01</v>
      </c>
      <c r="F1963" s="32">
        <v>0</v>
      </c>
      <c r="G1963" s="23"/>
    </row>
    <row r="1964" spans="1:7" x14ac:dyDescent="0.3">
      <c r="A1964" s="22"/>
      <c r="B1964" s="31">
        <v>125</v>
      </c>
      <c r="C1964" s="24">
        <v>0.15</v>
      </c>
      <c r="D1964" s="32">
        <v>-1.01</v>
      </c>
      <c r="E1964" s="32">
        <v>-0.01</v>
      </c>
      <c r="F1964" s="32">
        <v>0</v>
      </c>
      <c r="G1964" s="23"/>
    </row>
    <row r="1965" spans="1:7" x14ac:dyDescent="0.3">
      <c r="A1965" s="22"/>
      <c r="B1965" s="31" t="s">
        <v>61</v>
      </c>
      <c r="C1965" s="24">
        <v>0</v>
      </c>
      <c r="D1965" s="33">
        <v>-1.01</v>
      </c>
      <c r="E1965" s="32">
        <v>-0.01</v>
      </c>
      <c r="F1965" s="32">
        <v>0</v>
      </c>
      <c r="G1965" s="23"/>
    </row>
    <row r="1966" spans="1:7" x14ac:dyDescent="0.3">
      <c r="A1966" s="22"/>
      <c r="B1966" s="31" t="s">
        <v>62</v>
      </c>
      <c r="C1966" s="24">
        <v>0</v>
      </c>
      <c r="D1966" s="33">
        <v>-1.01</v>
      </c>
      <c r="E1966" s="32">
        <v>-0.01</v>
      </c>
      <c r="F1966" s="32">
        <v>0</v>
      </c>
      <c r="G1966" s="23"/>
    </row>
    <row r="1967" spans="1:7" x14ac:dyDescent="0.3">
      <c r="A1967" s="22"/>
      <c r="B1967" s="31" t="s">
        <v>65</v>
      </c>
      <c r="C1967" s="24">
        <v>0</v>
      </c>
      <c r="D1967" s="32">
        <v>-1.01</v>
      </c>
      <c r="E1967" s="33">
        <v>-0.01</v>
      </c>
      <c r="F1967" s="32">
        <v>0</v>
      </c>
      <c r="G1967" s="23"/>
    </row>
    <row r="1968" spans="1:7" x14ac:dyDescent="0.3">
      <c r="A1968" s="22"/>
      <c r="B1968" s="31" t="s">
        <v>66</v>
      </c>
      <c r="C1968" s="24">
        <v>0</v>
      </c>
      <c r="D1968" s="32">
        <v>-1.01</v>
      </c>
      <c r="E1968" s="33">
        <v>-0.01</v>
      </c>
      <c r="F1968" s="32">
        <v>0</v>
      </c>
      <c r="G1968" s="23"/>
    </row>
    <row r="1969" spans="1:7" x14ac:dyDescent="0.3">
      <c r="A1969" s="22"/>
      <c r="B1969" s="31" t="s">
        <v>67</v>
      </c>
      <c r="C1969" s="24">
        <v>0</v>
      </c>
      <c r="D1969" s="32">
        <v>-1.01</v>
      </c>
      <c r="E1969" s="32">
        <v>-0.01</v>
      </c>
      <c r="F1969" s="33">
        <v>0</v>
      </c>
      <c r="G1969" s="23"/>
    </row>
    <row r="1970" spans="1:7" x14ac:dyDescent="0.3">
      <c r="A1970" s="22"/>
      <c r="B1970" s="31" t="s">
        <v>68</v>
      </c>
      <c r="C1970" s="24">
        <v>0</v>
      </c>
      <c r="D1970" s="32">
        <v>-1.01</v>
      </c>
      <c r="E1970" s="32">
        <v>-0.01</v>
      </c>
      <c r="F1970" s="33">
        <v>0</v>
      </c>
      <c r="G1970" s="23"/>
    </row>
    <row r="1971" spans="1:7" x14ac:dyDescent="0.3">
      <c r="A1971" s="22">
        <v>247</v>
      </c>
      <c r="B1971" s="31">
        <v>15</v>
      </c>
      <c r="C1971" s="24">
        <v>0</v>
      </c>
      <c r="D1971" s="32">
        <v>-1.45</v>
      </c>
      <c r="E1971" s="32">
        <v>-0.01</v>
      </c>
      <c r="F1971" s="32">
        <v>0</v>
      </c>
      <c r="G1971" s="23"/>
    </row>
    <row r="1972" spans="1:7" x14ac:dyDescent="0.3">
      <c r="A1972" s="22"/>
      <c r="B1972" s="31">
        <v>126</v>
      </c>
      <c r="C1972" s="24">
        <v>0.15</v>
      </c>
      <c r="D1972" s="32">
        <v>-1.45</v>
      </c>
      <c r="E1972" s="32">
        <v>-0.01</v>
      </c>
      <c r="F1972" s="32">
        <v>0</v>
      </c>
      <c r="G1972" s="23"/>
    </row>
    <row r="1973" spans="1:7" x14ac:dyDescent="0.3">
      <c r="A1973" s="22"/>
      <c r="B1973" s="31" t="s">
        <v>61</v>
      </c>
      <c r="C1973" s="24">
        <v>0</v>
      </c>
      <c r="D1973" s="33">
        <v>-1.45</v>
      </c>
      <c r="E1973" s="32">
        <v>-0.01</v>
      </c>
      <c r="F1973" s="32">
        <v>0</v>
      </c>
      <c r="G1973" s="23"/>
    </row>
    <row r="1974" spans="1:7" x14ac:dyDescent="0.3">
      <c r="A1974" s="22"/>
      <c r="B1974" s="31" t="s">
        <v>62</v>
      </c>
      <c r="C1974" s="24">
        <v>0</v>
      </c>
      <c r="D1974" s="33">
        <v>-1.45</v>
      </c>
      <c r="E1974" s="32">
        <v>-0.01</v>
      </c>
      <c r="F1974" s="32">
        <v>0</v>
      </c>
      <c r="G1974" s="23"/>
    </row>
    <row r="1975" spans="1:7" x14ac:dyDescent="0.3">
      <c r="A1975" s="22"/>
      <c r="B1975" s="31" t="s">
        <v>65</v>
      </c>
      <c r="C1975" s="24">
        <v>0</v>
      </c>
      <c r="D1975" s="32">
        <v>-1.45</v>
      </c>
      <c r="E1975" s="33">
        <v>-0.01</v>
      </c>
      <c r="F1975" s="32">
        <v>0</v>
      </c>
      <c r="G1975" s="23"/>
    </row>
    <row r="1976" spans="1:7" x14ac:dyDescent="0.3">
      <c r="A1976" s="22"/>
      <c r="B1976" s="31" t="s">
        <v>66</v>
      </c>
      <c r="C1976" s="24">
        <v>0</v>
      </c>
      <c r="D1976" s="32">
        <v>-1.45</v>
      </c>
      <c r="E1976" s="33">
        <v>-0.01</v>
      </c>
      <c r="F1976" s="32">
        <v>0</v>
      </c>
      <c r="G1976" s="23"/>
    </row>
    <row r="1977" spans="1:7" x14ac:dyDescent="0.3">
      <c r="A1977" s="22"/>
      <c r="B1977" s="31" t="s">
        <v>67</v>
      </c>
      <c r="C1977" s="24">
        <v>0</v>
      </c>
      <c r="D1977" s="32">
        <v>-1.45</v>
      </c>
      <c r="E1977" s="32">
        <v>-0.01</v>
      </c>
      <c r="F1977" s="33">
        <v>0</v>
      </c>
      <c r="G1977" s="23"/>
    </row>
    <row r="1978" spans="1:7" x14ac:dyDescent="0.3">
      <c r="A1978" s="22"/>
      <c r="B1978" s="31" t="s">
        <v>68</v>
      </c>
      <c r="C1978" s="24">
        <v>0</v>
      </c>
      <c r="D1978" s="32">
        <v>-1.45</v>
      </c>
      <c r="E1978" s="32">
        <v>-0.01</v>
      </c>
      <c r="F1978" s="33">
        <v>0</v>
      </c>
      <c r="G1978" s="23"/>
    </row>
    <row r="1979" spans="1:7" x14ac:dyDescent="0.3">
      <c r="A1979" s="22">
        <v>248</v>
      </c>
      <c r="B1979" s="31">
        <v>16</v>
      </c>
      <c r="C1979" s="24">
        <v>0</v>
      </c>
      <c r="D1979" s="32">
        <v>-2.19</v>
      </c>
      <c r="E1979" s="32">
        <v>-0.02</v>
      </c>
      <c r="F1979" s="32">
        <v>0</v>
      </c>
      <c r="G1979" s="23"/>
    </row>
    <row r="1980" spans="1:7" x14ac:dyDescent="0.3">
      <c r="A1980" s="22"/>
      <c r="B1980" s="31">
        <v>127</v>
      </c>
      <c r="C1980" s="24">
        <v>0.15</v>
      </c>
      <c r="D1980" s="32">
        <v>-2.19</v>
      </c>
      <c r="E1980" s="32">
        <v>-0.02</v>
      </c>
      <c r="F1980" s="32">
        <v>0</v>
      </c>
      <c r="G1980" s="23"/>
    </row>
    <row r="1981" spans="1:7" x14ac:dyDescent="0.3">
      <c r="A1981" s="22"/>
      <c r="B1981" s="31" t="s">
        <v>61</v>
      </c>
      <c r="C1981" s="24">
        <v>0</v>
      </c>
      <c r="D1981" s="33">
        <v>-2.19</v>
      </c>
      <c r="E1981" s="32">
        <v>-0.02</v>
      </c>
      <c r="F1981" s="32">
        <v>0</v>
      </c>
      <c r="G1981" s="23"/>
    </row>
    <row r="1982" spans="1:7" x14ac:dyDescent="0.3">
      <c r="A1982" s="22"/>
      <c r="B1982" s="31" t="s">
        <v>62</v>
      </c>
      <c r="C1982" s="24">
        <v>0</v>
      </c>
      <c r="D1982" s="33">
        <v>-2.19</v>
      </c>
      <c r="E1982" s="32">
        <v>-0.02</v>
      </c>
      <c r="F1982" s="32">
        <v>0</v>
      </c>
      <c r="G1982" s="23"/>
    </row>
    <row r="1983" spans="1:7" x14ac:dyDescent="0.3">
      <c r="A1983" s="22"/>
      <c r="B1983" s="31" t="s">
        <v>65</v>
      </c>
      <c r="C1983" s="24">
        <v>0</v>
      </c>
      <c r="D1983" s="32">
        <v>-2.19</v>
      </c>
      <c r="E1983" s="33">
        <v>-0.02</v>
      </c>
      <c r="F1983" s="32">
        <v>0</v>
      </c>
      <c r="G1983" s="23"/>
    </row>
    <row r="1984" spans="1:7" x14ac:dyDescent="0.3">
      <c r="A1984" s="22"/>
      <c r="B1984" s="31" t="s">
        <v>66</v>
      </c>
      <c r="C1984" s="24">
        <v>0</v>
      </c>
      <c r="D1984" s="32">
        <v>-2.19</v>
      </c>
      <c r="E1984" s="33">
        <v>-0.02</v>
      </c>
      <c r="F1984" s="32">
        <v>0</v>
      </c>
      <c r="G1984" s="23"/>
    </row>
    <row r="1985" spans="1:7" x14ac:dyDescent="0.3">
      <c r="A1985" s="22"/>
      <c r="B1985" s="31" t="s">
        <v>67</v>
      </c>
      <c r="C1985" s="24">
        <v>0</v>
      </c>
      <c r="D1985" s="32">
        <v>-2.19</v>
      </c>
      <c r="E1985" s="32">
        <v>-0.02</v>
      </c>
      <c r="F1985" s="33">
        <v>0</v>
      </c>
      <c r="G1985" s="23"/>
    </row>
    <row r="1986" spans="1:7" x14ac:dyDescent="0.3">
      <c r="A1986" s="22"/>
      <c r="B1986" s="31" t="s">
        <v>68</v>
      </c>
      <c r="C1986" s="24">
        <v>0</v>
      </c>
      <c r="D1986" s="32">
        <v>-2.19</v>
      </c>
      <c r="E1986" s="32">
        <v>-0.02</v>
      </c>
      <c r="F1986" s="33">
        <v>0</v>
      </c>
      <c r="G1986" s="23"/>
    </row>
    <row r="1987" spans="1:7" x14ac:dyDescent="0.3">
      <c r="A1987" s="22">
        <v>249</v>
      </c>
      <c r="B1987" s="31">
        <v>17</v>
      </c>
      <c r="C1987" s="24">
        <v>0</v>
      </c>
      <c r="D1987" s="32">
        <v>-1.97</v>
      </c>
      <c r="E1987" s="32">
        <v>-0.01</v>
      </c>
      <c r="F1987" s="32">
        <v>0</v>
      </c>
      <c r="G1987" s="23"/>
    </row>
    <row r="1988" spans="1:7" x14ac:dyDescent="0.3">
      <c r="A1988" s="22"/>
      <c r="B1988" s="31">
        <v>128</v>
      </c>
      <c r="C1988" s="24">
        <v>0.15</v>
      </c>
      <c r="D1988" s="32">
        <v>-1.97</v>
      </c>
      <c r="E1988" s="32">
        <v>-0.01</v>
      </c>
      <c r="F1988" s="32">
        <v>0</v>
      </c>
      <c r="G1988" s="23"/>
    </row>
    <row r="1989" spans="1:7" x14ac:dyDescent="0.3">
      <c r="A1989" s="22"/>
      <c r="B1989" s="31" t="s">
        <v>61</v>
      </c>
      <c r="C1989" s="24">
        <v>0</v>
      </c>
      <c r="D1989" s="33">
        <v>-1.97</v>
      </c>
      <c r="E1989" s="32">
        <v>-0.01</v>
      </c>
      <c r="F1989" s="32">
        <v>0</v>
      </c>
      <c r="G1989" s="23"/>
    </row>
    <row r="1990" spans="1:7" x14ac:dyDescent="0.3">
      <c r="A1990" s="22"/>
      <c r="B1990" s="31" t="s">
        <v>62</v>
      </c>
      <c r="C1990" s="24">
        <v>0</v>
      </c>
      <c r="D1990" s="33">
        <v>-1.97</v>
      </c>
      <c r="E1990" s="32">
        <v>-0.01</v>
      </c>
      <c r="F1990" s="32">
        <v>0</v>
      </c>
      <c r="G1990" s="23"/>
    </row>
    <row r="1991" spans="1:7" x14ac:dyDescent="0.3">
      <c r="A1991" s="22"/>
      <c r="B1991" s="31" t="s">
        <v>65</v>
      </c>
      <c r="C1991" s="24">
        <v>0</v>
      </c>
      <c r="D1991" s="32">
        <v>-1.97</v>
      </c>
      <c r="E1991" s="33">
        <v>-0.01</v>
      </c>
      <c r="F1991" s="32">
        <v>0</v>
      </c>
      <c r="G1991" s="23"/>
    </row>
    <row r="1992" spans="1:7" x14ac:dyDescent="0.3">
      <c r="A1992" s="22"/>
      <c r="B1992" s="31" t="s">
        <v>66</v>
      </c>
      <c r="C1992" s="24">
        <v>0</v>
      </c>
      <c r="D1992" s="32">
        <v>-1.97</v>
      </c>
      <c r="E1992" s="33">
        <v>-0.01</v>
      </c>
      <c r="F1992" s="32">
        <v>0</v>
      </c>
      <c r="G1992" s="23"/>
    </row>
    <row r="1993" spans="1:7" x14ac:dyDescent="0.3">
      <c r="A1993" s="22"/>
      <c r="B1993" s="31" t="s">
        <v>67</v>
      </c>
      <c r="C1993" s="24">
        <v>0</v>
      </c>
      <c r="D1993" s="32">
        <v>-1.97</v>
      </c>
      <c r="E1993" s="32">
        <v>-0.01</v>
      </c>
      <c r="F1993" s="33">
        <v>0</v>
      </c>
      <c r="G1993" s="23"/>
    </row>
    <row r="1994" spans="1:7" x14ac:dyDescent="0.3">
      <c r="A1994" s="22"/>
      <c r="B1994" s="31" t="s">
        <v>68</v>
      </c>
      <c r="C1994" s="24">
        <v>0</v>
      </c>
      <c r="D1994" s="32">
        <v>-1.97</v>
      </c>
      <c r="E1994" s="32">
        <v>-0.01</v>
      </c>
      <c r="F1994" s="33">
        <v>0</v>
      </c>
      <c r="G1994" s="23"/>
    </row>
    <row r="1995" spans="1:7" x14ac:dyDescent="0.3">
      <c r="A1995" s="22">
        <v>250</v>
      </c>
      <c r="B1995" s="31">
        <v>18</v>
      </c>
      <c r="C1995" s="24">
        <v>0</v>
      </c>
      <c r="D1995" s="32">
        <v>1.6</v>
      </c>
      <c r="E1995" s="32">
        <v>0.01</v>
      </c>
      <c r="F1995" s="32">
        <v>0</v>
      </c>
      <c r="G1995" s="23"/>
    </row>
    <row r="1996" spans="1:7" x14ac:dyDescent="0.3">
      <c r="A1996" s="22"/>
      <c r="B1996" s="31">
        <v>129</v>
      </c>
      <c r="C1996" s="24">
        <v>0.15</v>
      </c>
      <c r="D1996" s="32">
        <v>1.6</v>
      </c>
      <c r="E1996" s="32">
        <v>0.01</v>
      </c>
      <c r="F1996" s="32">
        <v>0</v>
      </c>
      <c r="G1996" s="23"/>
    </row>
    <row r="1997" spans="1:7" x14ac:dyDescent="0.3">
      <c r="A1997" s="22"/>
      <c r="B1997" s="31" t="s">
        <v>61</v>
      </c>
      <c r="C1997" s="24">
        <v>0</v>
      </c>
      <c r="D1997" s="33">
        <v>1.6</v>
      </c>
      <c r="E1997" s="32">
        <v>0.01</v>
      </c>
      <c r="F1997" s="32">
        <v>0</v>
      </c>
      <c r="G1997" s="23"/>
    </row>
    <row r="1998" spans="1:7" x14ac:dyDescent="0.3">
      <c r="A1998" s="22"/>
      <c r="B1998" s="31" t="s">
        <v>62</v>
      </c>
      <c r="C1998" s="24">
        <v>0</v>
      </c>
      <c r="D1998" s="33">
        <v>1.6</v>
      </c>
      <c r="E1998" s="32">
        <v>0.01</v>
      </c>
      <c r="F1998" s="32">
        <v>0</v>
      </c>
      <c r="G1998" s="23"/>
    </row>
    <row r="1999" spans="1:7" x14ac:dyDescent="0.3">
      <c r="A1999" s="22"/>
      <c r="B1999" s="31" t="s">
        <v>65</v>
      </c>
      <c r="C1999" s="24">
        <v>0</v>
      </c>
      <c r="D1999" s="32">
        <v>1.6</v>
      </c>
      <c r="E1999" s="33">
        <v>0.01</v>
      </c>
      <c r="F1999" s="32">
        <v>0</v>
      </c>
      <c r="G1999" s="23"/>
    </row>
    <row r="2000" spans="1:7" x14ac:dyDescent="0.3">
      <c r="A2000" s="22"/>
      <c r="B2000" s="31" t="s">
        <v>66</v>
      </c>
      <c r="C2000" s="24">
        <v>0</v>
      </c>
      <c r="D2000" s="32">
        <v>1.6</v>
      </c>
      <c r="E2000" s="33">
        <v>0.01</v>
      </c>
      <c r="F2000" s="32">
        <v>0</v>
      </c>
      <c r="G2000" s="23"/>
    </row>
    <row r="2001" spans="1:7" x14ac:dyDescent="0.3">
      <c r="A2001" s="22"/>
      <c r="B2001" s="31" t="s">
        <v>67</v>
      </c>
      <c r="C2001" s="24">
        <v>0</v>
      </c>
      <c r="D2001" s="32">
        <v>1.6</v>
      </c>
      <c r="E2001" s="32">
        <v>0.01</v>
      </c>
      <c r="F2001" s="33">
        <v>0</v>
      </c>
      <c r="G2001" s="23"/>
    </row>
    <row r="2002" spans="1:7" x14ac:dyDescent="0.3">
      <c r="A2002" s="22"/>
      <c r="B2002" s="31" t="s">
        <v>68</v>
      </c>
      <c r="C2002" s="24">
        <v>0</v>
      </c>
      <c r="D2002" s="32">
        <v>1.6</v>
      </c>
      <c r="E2002" s="32">
        <v>0.01</v>
      </c>
      <c r="F2002" s="33">
        <v>0</v>
      </c>
      <c r="G2002" s="23"/>
    </row>
    <row r="2003" spans="1:7" x14ac:dyDescent="0.3">
      <c r="A2003" s="22">
        <v>251</v>
      </c>
      <c r="B2003" s="31">
        <v>19</v>
      </c>
      <c r="C2003" s="24">
        <v>0</v>
      </c>
      <c r="D2003" s="32">
        <v>1.02</v>
      </c>
      <c r="E2003" s="32">
        <v>0.01</v>
      </c>
      <c r="F2003" s="32">
        <v>0</v>
      </c>
      <c r="G2003" s="23"/>
    </row>
    <row r="2004" spans="1:7" x14ac:dyDescent="0.3">
      <c r="A2004" s="22"/>
      <c r="B2004" s="31">
        <v>130</v>
      </c>
      <c r="C2004" s="24">
        <v>0.15</v>
      </c>
      <c r="D2004" s="32">
        <v>1.02</v>
      </c>
      <c r="E2004" s="32">
        <v>0.01</v>
      </c>
      <c r="F2004" s="32">
        <v>0</v>
      </c>
      <c r="G2004" s="23"/>
    </row>
    <row r="2005" spans="1:7" x14ac:dyDescent="0.3">
      <c r="A2005" s="22"/>
      <c r="B2005" s="31" t="s">
        <v>61</v>
      </c>
      <c r="C2005" s="24">
        <v>0</v>
      </c>
      <c r="D2005" s="33">
        <v>1.02</v>
      </c>
      <c r="E2005" s="32">
        <v>0.01</v>
      </c>
      <c r="F2005" s="32">
        <v>0</v>
      </c>
      <c r="G2005" s="23"/>
    </row>
    <row r="2006" spans="1:7" x14ac:dyDescent="0.3">
      <c r="A2006" s="22"/>
      <c r="B2006" s="31" t="s">
        <v>62</v>
      </c>
      <c r="C2006" s="24">
        <v>0</v>
      </c>
      <c r="D2006" s="33">
        <v>1.02</v>
      </c>
      <c r="E2006" s="32">
        <v>0.01</v>
      </c>
      <c r="F2006" s="32">
        <v>0</v>
      </c>
      <c r="G2006" s="23"/>
    </row>
    <row r="2007" spans="1:7" x14ac:dyDescent="0.3">
      <c r="A2007" s="22"/>
      <c r="B2007" s="31" t="s">
        <v>65</v>
      </c>
      <c r="C2007" s="24">
        <v>0</v>
      </c>
      <c r="D2007" s="32">
        <v>1.02</v>
      </c>
      <c r="E2007" s="33">
        <v>0.01</v>
      </c>
      <c r="F2007" s="32">
        <v>0</v>
      </c>
      <c r="G2007" s="23"/>
    </row>
    <row r="2008" spans="1:7" x14ac:dyDescent="0.3">
      <c r="A2008" s="22"/>
      <c r="B2008" s="31" t="s">
        <v>66</v>
      </c>
      <c r="C2008" s="24">
        <v>0</v>
      </c>
      <c r="D2008" s="32">
        <v>1.02</v>
      </c>
      <c r="E2008" s="33">
        <v>0.01</v>
      </c>
      <c r="F2008" s="32">
        <v>0</v>
      </c>
      <c r="G2008" s="23"/>
    </row>
    <row r="2009" spans="1:7" x14ac:dyDescent="0.3">
      <c r="A2009" s="22"/>
      <c r="B2009" s="31" t="s">
        <v>67</v>
      </c>
      <c r="C2009" s="24">
        <v>0</v>
      </c>
      <c r="D2009" s="32">
        <v>1.02</v>
      </c>
      <c r="E2009" s="32">
        <v>0.01</v>
      </c>
      <c r="F2009" s="33">
        <v>0</v>
      </c>
      <c r="G2009" s="23"/>
    </row>
    <row r="2010" spans="1:7" x14ac:dyDescent="0.3">
      <c r="A2010" s="22"/>
      <c r="B2010" s="31" t="s">
        <v>68</v>
      </c>
      <c r="C2010" s="24">
        <v>0</v>
      </c>
      <c r="D2010" s="32">
        <v>1.02</v>
      </c>
      <c r="E2010" s="32">
        <v>0.01</v>
      </c>
      <c r="F2010" s="33">
        <v>0</v>
      </c>
      <c r="G2010" s="23"/>
    </row>
    <row r="2011" spans="1:7" x14ac:dyDescent="0.3">
      <c r="A2011" s="22">
        <v>252</v>
      </c>
      <c r="B2011" s="31">
        <v>20</v>
      </c>
      <c r="C2011" s="24">
        <v>0</v>
      </c>
      <c r="D2011" s="32">
        <v>0.42</v>
      </c>
      <c r="E2011" s="32">
        <v>0</v>
      </c>
      <c r="F2011" s="32">
        <v>0</v>
      </c>
      <c r="G2011" s="23"/>
    </row>
    <row r="2012" spans="1:7" x14ac:dyDescent="0.3">
      <c r="A2012" s="22"/>
      <c r="B2012" s="31">
        <v>131</v>
      </c>
      <c r="C2012" s="24">
        <v>0.15</v>
      </c>
      <c r="D2012" s="32">
        <v>0.42</v>
      </c>
      <c r="E2012" s="32">
        <v>0</v>
      </c>
      <c r="F2012" s="32">
        <v>0</v>
      </c>
      <c r="G2012" s="23"/>
    </row>
    <row r="2013" spans="1:7" x14ac:dyDescent="0.3">
      <c r="A2013" s="22"/>
      <c r="B2013" s="31" t="s">
        <v>61</v>
      </c>
      <c r="C2013" s="24">
        <v>0</v>
      </c>
      <c r="D2013" s="33">
        <v>0.42</v>
      </c>
      <c r="E2013" s="32">
        <v>0</v>
      </c>
      <c r="F2013" s="32">
        <v>0</v>
      </c>
      <c r="G2013" s="23"/>
    </row>
    <row r="2014" spans="1:7" x14ac:dyDescent="0.3">
      <c r="A2014" s="22"/>
      <c r="B2014" s="31" t="s">
        <v>62</v>
      </c>
      <c r="C2014" s="24">
        <v>0</v>
      </c>
      <c r="D2014" s="33">
        <v>0.42</v>
      </c>
      <c r="E2014" s="32">
        <v>0</v>
      </c>
      <c r="F2014" s="32">
        <v>0</v>
      </c>
      <c r="G2014" s="23"/>
    </row>
    <row r="2015" spans="1:7" x14ac:dyDescent="0.3">
      <c r="A2015" s="22"/>
      <c r="B2015" s="31" t="s">
        <v>65</v>
      </c>
      <c r="C2015" s="24">
        <v>0</v>
      </c>
      <c r="D2015" s="32">
        <v>0.42</v>
      </c>
      <c r="E2015" s="33">
        <v>0</v>
      </c>
      <c r="F2015" s="32">
        <v>0</v>
      </c>
      <c r="G2015" s="23"/>
    </row>
    <row r="2016" spans="1:7" x14ac:dyDescent="0.3">
      <c r="A2016" s="22"/>
      <c r="B2016" s="31" t="s">
        <v>66</v>
      </c>
      <c r="C2016" s="24">
        <v>0</v>
      </c>
      <c r="D2016" s="32">
        <v>0.42</v>
      </c>
      <c r="E2016" s="33">
        <v>0</v>
      </c>
      <c r="F2016" s="32">
        <v>0</v>
      </c>
      <c r="G2016" s="23"/>
    </row>
    <row r="2017" spans="1:7" x14ac:dyDescent="0.3">
      <c r="A2017" s="22"/>
      <c r="B2017" s="31" t="s">
        <v>67</v>
      </c>
      <c r="C2017" s="24">
        <v>0</v>
      </c>
      <c r="D2017" s="32">
        <v>0.42</v>
      </c>
      <c r="E2017" s="32">
        <v>0</v>
      </c>
      <c r="F2017" s="33">
        <v>0</v>
      </c>
      <c r="G2017" s="23"/>
    </row>
    <row r="2018" spans="1:7" x14ac:dyDescent="0.3">
      <c r="A2018" s="22"/>
      <c r="B2018" s="31" t="s">
        <v>68</v>
      </c>
      <c r="C2018" s="24">
        <v>0</v>
      </c>
      <c r="D2018" s="32">
        <v>0.42</v>
      </c>
      <c r="E2018" s="32">
        <v>0</v>
      </c>
      <c r="F2018" s="33">
        <v>0</v>
      </c>
      <c r="G2018" s="23"/>
    </row>
    <row r="2019" spans="1:7" x14ac:dyDescent="0.3">
      <c r="A2019" s="22">
        <v>253</v>
      </c>
      <c r="B2019" s="31">
        <v>21</v>
      </c>
      <c r="C2019" s="24">
        <v>0</v>
      </c>
      <c r="D2019" s="32">
        <v>7.0000000000000007E-2</v>
      </c>
      <c r="E2019" s="32">
        <v>0</v>
      </c>
      <c r="F2019" s="32">
        <v>0</v>
      </c>
      <c r="G2019" s="23"/>
    </row>
    <row r="2020" spans="1:7" x14ac:dyDescent="0.3">
      <c r="A2020" s="22"/>
      <c r="B2020" s="31">
        <v>132</v>
      </c>
      <c r="C2020" s="24">
        <v>0.15</v>
      </c>
      <c r="D2020" s="32">
        <v>7.0000000000000007E-2</v>
      </c>
      <c r="E2020" s="32">
        <v>0</v>
      </c>
      <c r="F2020" s="32">
        <v>0</v>
      </c>
      <c r="G2020" s="23"/>
    </row>
    <row r="2021" spans="1:7" x14ac:dyDescent="0.3">
      <c r="A2021" s="22"/>
      <c r="B2021" s="31" t="s">
        <v>61</v>
      </c>
      <c r="C2021" s="24">
        <v>0</v>
      </c>
      <c r="D2021" s="33">
        <v>7.0000000000000007E-2</v>
      </c>
      <c r="E2021" s="32">
        <v>0</v>
      </c>
      <c r="F2021" s="32">
        <v>0</v>
      </c>
      <c r="G2021" s="23"/>
    </row>
    <row r="2022" spans="1:7" x14ac:dyDescent="0.3">
      <c r="A2022" s="22"/>
      <c r="B2022" s="31" t="s">
        <v>62</v>
      </c>
      <c r="C2022" s="24">
        <v>0</v>
      </c>
      <c r="D2022" s="33">
        <v>7.0000000000000007E-2</v>
      </c>
      <c r="E2022" s="32">
        <v>0</v>
      </c>
      <c r="F2022" s="32">
        <v>0</v>
      </c>
      <c r="G2022" s="23"/>
    </row>
    <row r="2023" spans="1:7" x14ac:dyDescent="0.3">
      <c r="A2023" s="22"/>
      <c r="B2023" s="31" t="s">
        <v>65</v>
      </c>
      <c r="C2023" s="24">
        <v>0</v>
      </c>
      <c r="D2023" s="32">
        <v>7.0000000000000007E-2</v>
      </c>
      <c r="E2023" s="33">
        <v>0</v>
      </c>
      <c r="F2023" s="32">
        <v>0</v>
      </c>
      <c r="G2023" s="23"/>
    </row>
    <row r="2024" spans="1:7" x14ac:dyDescent="0.3">
      <c r="A2024" s="22"/>
      <c r="B2024" s="31" t="s">
        <v>66</v>
      </c>
      <c r="C2024" s="24">
        <v>0</v>
      </c>
      <c r="D2024" s="32">
        <v>7.0000000000000007E-2</v>
      </c>
      <c r="E2024" s="33">
        <v>0</v>
      </c>
      <c r="F2024" s="32">
        <v>0</v>
      </c>
      <c r="G2024" s="23"/>
    </row>
    <row r="2025" spans="1:7" x14ac:dyDescent="0.3">
      <c r="A2025" s="22"/>
      <c r="B2025" s="31" t="s">
        <v>67</v>
      </c>
      <c r="C2025" s="24">
        <v>0</v>
      </c>
      <c r="D2025" s="32">
        <v>7.0000000000000007E-2</v>
      </c>
      <c r="E2025" s="32">
        <v>0</v>
      </c>
      <c r="F2025" s="33">
        <v>0</v>
      </c>
      <c r="G2025" s="23"/>
    </row>
    <row r="2026" spans="1:7" x14ac:dyDescent="0.3">
      <c r="A2026" s="22"/>
      <c r="B2026" s="31" t="s">
        <v>68</v>
      </c>
      <c r="C2026" s="24">
        <v>0</v>
      </c>
      <c r="D2026" s="32">
        <v>7.0000000000000007E-2</v>
      </c>
      <c r="E2026" s="32">
        <v>0</v>
      </c>
      <c r="F2026" s="33">
        <v>0</v>
      </c>
      <c r="G2026" s="23"/>
    </row>
    <row r="2027" spans="1:7" x14ac:dyDescent="0.3">
      <c r="A2027" s="22">
        <v>254</v>
      </c>
      <c r="B2027" s="31">
        <v>22</v>
      </c>
      <c r="C2027" s="24">
        <v>0</v>
      </c>
      <c r="D2027" s="32">
        <v>-0.14000000000000001</v>
      </c>
      <c r="E2027" s="32">
        <v>0</v>
      </c>
      <c r="F2027" s="32">
        <v>0</v>
      </c>
      <c r="G2027" s="23"/>
    </row>
    <row r="2028" spans="1:7" x14ac:dyDescent="0.3">
      <c r="A2028" s="22"/>
      <c r="B2028" s="31">
        <v>133</v>
      </c>
      <c r="C2028" s="24">
        <v>0.15</v>
      </c>
      <c r="D2028" s="32">
        <v>-0.14000000000000001</v>
      </c>
      <c r="E2028" s="32">
        <v>0</v>
      </c>
      <c r="F2028" s="32">
        <v>0</v>
      </c>
      <c r="G2028" s="23"/>
    </row>
    <row r="2029" spans="1:7" x14ac:dyDescent="0.3">
      <c r="A2029" s="22"/>
      <c r="B2029" s="31" t="s">
        <v>61</v>
      </c>
      <c r="C2029" s="24">
        <v>0</v>
      </c>
      <c r="D2029" s="33">
        <v>-0.14000000000000001</v>
      </c>
      <c r="E2029" s="32">
        <v>0</v>
      </c>
      <c r="F2029" s="32">
        <v>0</v>
      </c>
      <c r="G2029" s="23"/>
    </row>
    <row r="2030" spans="1:7" x14ac:dyDescent="0.3">
      <c r="A2030" s="22"/>
      <c r="B2030" s="31" t="s">
        <v>62</v>
      </c>
      <c r="C2030" s="24">
        <v>0</v>
      </c>
      <c r="D2030" s="33">
        <v>-0.14000000000000001</v>
      </c>
      <c r="E2030" s="32">
        <v>0</v>
      </c>
      <c r="F2030" s="32">
        <v>0</v>
      </c>
      <c r="G2030" s="23"/>
    </row>
    <row r="2031" spans="1:7" x14ac:dyDescent="0.3">
      <c r="A2031" s="22"/>
      <c r="B2031" s="31" t="s">
        <v>65</v>
      </c>
      <c r="C2031" s="24">
        <v>0</v>
      </c>
      <c r="D2031" s="32">
        <v>-0.14000000000000001</v>
      </c>
      <c r="E2031" s="33">
        <v>0</v>
      </c>
      <c r="F2031" s="32">
        <v>0</v>
      </c>
      <c r="G2031" s="23"/>
    </row>
    <row r="2032" spans="1:7" x14ac:dyDescent="0.3">
      <c r="A2032" s="22"/>
      <c r="B2032" s="31" t="s">
        <v>66</v>
      </c>
      <c r="C2032" s="24">
        <v>0</v>
      </c>
      <c r="D2032" s="32">
        <v>-0.14000000000000001</v>
      </c>
      <c r="E2032" s="33">
        <v>0</v>
      </c>
      <c r="F2032" s="32">
        <v>0</v>
      </c>
      <c r="G2032" s="23"/>
    </row>
    <row r="2033" spans="1:7" x14ac:dyDescent="0.3">
      <c r="A2033" s="22"/>
      <c r="B2033" s="31" t="s">
        <v>67</v>
      </c>
      <c r="C2033" s="24">
        <v>0</v>
      </c>
      <c r="D2033" s="32">
        <v>-0.14000000000000001</v>
      </c>
      <c r="E2033" s="32">
        <v>0</v>
      </c>
      <c r="F2033" s="33">
        <v>0</v>
      </c>
      <c r="G2033" s="23"/>
    </row>
    <row r="2034" spans="1:7" x14ac:dyDescent="0.3">
      <c r="A2034" s="22"/>
      <c r="B2034" s="31" t="s">
        <v>68</v>
      </c>
      <c r="C2034" s="24">
        <v>0</v>
      </c>
      <c r="D2034" s="32">
        <v>-0.14000000000000001</v>
      </c>
      <c r="E2034" s="32">
        <v>0</v>
      </c>
      <c r="F2034" s="33">
        <v>0</v>
      </c>
      <c r="G2034" s="23"/>
    </row>
    <row r="2035" spans="1:7" x14ac:dyDescent="0.3">
      <c r="A2035" s="22">
        <v>255</v>
      </c>
      <c r="B2035" s="31">
        <v>23</v>
      </c>
      <c r="C2035" s="24">
        <v>0</v>
      </c>
      <c r="D2035" s="32">
        <v>-0.27</v>
      </c>
      <c r="E2035" s="32">
        <v>0</v>
      </c>
      <c r="F2035" s="32">
        <v>0</v>
      </c>
      <c r="G2035" s="23"/>
    </row>
    <row r="2036" spans="1:7" x14ac:dyDescent="0.3">
      <c r="A2036" s="22"/>
      <c r="B2036" s="31">
        <v>134</v>
      </c>
      <c r="C2036" s="24">
        <v>0.15</v>
      </c>
      <c r="D2036" s="32">
        <v>-0.27</v>
      </c>
      <c r="E2036" s="32">
        <v>0</v>
      </c>
      <c r="F2036" s="32">
        <v>0</v>
      </c>
      <c r="G2036" s="23"/>
    </row>
    <row r="2037" spans="1:7" x14ac:dyDescent="0.3">
      <c r="A2037" s="22"/>
      <c r="B2037" s="31" t="s">
        <v>61</v>
      </c>
      <c r="C2037" s="24">
        <v>0</v>
      </c>
      <c r="D2037" s="33">
        <v>-0.27</v>
      </c>
      <c r="E2037" s="32">
        <v>0</v>
      </c>
      <c r="F2037" s="32">
        <v>0</v>
      </c>
      <c r="G2037" s="23"/>
    </row>
    <row r="2038" spans="1:7" x14ac:dyDescent="0.3">
      <c r="A2038" s="22"/>
      <c r="B2038" s="31" t="s">
        <v>62</v>
      </c>
      <c r="C2038" s="24">
        <v>0</v>
      </c>
      <c r="D2038" s="33">
        <v>-0.27</v>
      </c>
      <c r="E2038" s="32">
        <v>0</v>
      </c>
      <c r="F2038" s="32">
        <v>0</v>
      </c>
      <c r="G2038" s="23"/>
    </row>
    <row r="2039" spans="1:7" x14ac:dyDescent="0.3">
      <c r="A2039" s="22"/>
      <c r="B2039" s="31" t="s">
        <v>65</v>
      </c>
      <c r="C2039" s="24">
        <v>0</v>
      </c>
      <c r="D2039" s="32">
        <v>-0.27</v>
      </c>
      <c r="E2039" s="33">
        <v>0</v>
      </c>
      <c r="F2039" s="32">
        <v>0</v>
      </c>
      <c r="G2039" s="23"/>
    </row>
    <row r="2040" spans="1:7" x14ac:dyDescent="0.3">
      <c r="A2040" s="22"/>
      <c r="B2040" s="31" t="s">
        <v>66</v>
      </c>
      <c r="C2040" s="24">
        <v>0</v>
      </c>
      <c r="D2040" s="32">
        <v>-0.27</v>
      </c>
      <c r="E2040" s="33">
        <v>0</v>
      </c>
      <c r="F2040" s="32">
        <v>0</v>
      </c>
      <c r="G2040" s="23"/>
    </row>
    <row r="2041" spans="1:7" x14ac:dyDescent="0.3">
      <c r="A2041" s="22"/>
      <c r="B2041" s="31" t="s">
        <v>67</v>
      </c>
      <c r="C2041" s="24">
        <v>0</v>
      </c>
      <c r="D2041" s="32">
        <v>-0.27</v>
      </c>
      <c r="E2041" s="32">
        <v>0</v>
      </c>
      <c r="F2041" s="33">
        <v>0</v>
      </c>
      <c r="G2041" s="23"/>
    </row>
    <row r="2042" spans="1:7" x14ac:dyDescent="0.3">
      <c r="A2042" s="22"/>
      <c r="B2042" s="31" t="s">
        <v>68</v>
      </c>
      <c r="C2042" s="24">
        <v>0</v>
      </c>
      <c r="D2042" s="32">
        <v>-0.27</v>
      </c>
      <c r="E2042" s="32">
        <v>0</v>
      </c>
      <c r="F2042" s="33">
        <v>0</v>
      </c>
      <c r="G2042" s="23"/>
    </row>
    <row r="2043" spans="1:7" x14ac:dyDescent="0.3">
      <c r="A2043" s="22">
        <v>256</v>
      </c>
      <c r="B2043" s="31">
        <v>24</v>
      </c>
      <c r="C2043" s="24">
        <v>0</v>
      </c>
      <c r="D2043" s="32">
        <v>-0.34</v>
      </c>
      <c r="E2043" s="32">
        <v>0</v>
      </c>
      <c r="F2043" s="32">
        <v>0</v>
      </c>
      <c r="G2043" s="23"/>
    </row>
    <row r="2044" spans="1:7" x14ac:dyDescent="0.3">
      <c r="A2044" s="22"/>
      <c r="B2044" s="31">
        <v>135</v>
      </c>
      <c r="C2044" s="24">
        <v>0.15</v>
      </c>
      <c r="D2044" s="32">
        <v>-0.34</v>
      </c>
      <c r="E2044" s="32">
        <v>0</v>
      </c>
      <c r="F2044" s="32">
        <v>0</v>
      </c>
      <c r="G2044" s="23"/>
    </row>
    <row r="2045" spans="1:7" x14ac:dyDescent="0.3">
      <c r="A2045" s="22"/>
      <c r="B2045" s="31" t="s">
        <v>61</v>
      </c>
      <c r="C2045" s="24">
        <v>0</v>
      </c>
      <c r="D2045" s="33">
        <v>-0.34</v>
      </c>
      <c r="E2045" s="32">
        <v>0</v>
      </c>
      <c r="F2045" s="32">
        <v>0</v>
      </c>
      <c r="G2045" s="23"/>
    </row>
    <row r="2046" spans="1:7" x14ac:dyDescent="0.3">
      <c r="A2046" s="22"/>
      <c r="B2046" s="31" t="s">
        <v>62</v>
      </c>
      <c r="C2046" s="24">
        <v>0</v>
      </c>
      <c r="D2046" s="33">
        <v>-0.34</v>
      </c>
      <c r="E2046" s="32">
        <v>0</v>
      </c>
      <c r="F2046" s="32">
        <v>0</v>
      </c>
      <c r="G2046" s="23"/>
    </row>
    <row r="2047" spans="1:7" x14ac:dyDescent="0.3">
      <c r="A2047" s="22"/>
      <c r="B2047" s="31" t="s">
        <v>65</v>
      </c>
      <c r="C2047" s="24">
        <v>0</v>
      </c>
      <c r="D2047" s="32">
        <v>-0.34</v>
      </c>
      <c r="E2047" s="33">
        <v>0</v>
      </c>
      <c r="F2047" s="32">
        <v>0</v>
      </c>
      <c r="G2047" s="23"/>
    </row>
    <row r="2048" spans="1:7" x14ac:dyDescent="0.3">
      <c r="A2048" s="22"/>
      <c r="B2048" s="31" t="s">
        <v>66</v>
      </c>
      <c r="C2048" s="24">
        <v>0</v>
      </c>
      <c r="D2048" s="32">
        <v>-0.34</v>
      </c>
      <c r="E2048" s="33">
        <v>0</v>
      </c>
      <c r="F2048" s="32">
        <v>0</v>
      </c>
      <c r="G2048" s="23"/>
    </row>
    <row r="2049" spans="1:7" x14ac:dyDescent="0.3">
      <c r="A2049" s="22"/>
      <c r="B2049" s="31" t="s">
        <v>67</v>
      </c>
      <c r="C2049" s="24">
        <v>0</v>
      </c>
      <c r="D2049" s="32">
        <v>-0.34</v>
      </c>
      <c r="E2049" s="32">
        <v>0</v>
      </c>
      <c r="F2049" s="33">
        <v>0</v>
      </c>
      <c r="G2049" s="23"/>
    </row>
    <row r="2050" spans="1:7" x14ac:dyDescent="0.3">
      <c r="A2050" s="22"/>
      <c r="B2050" s="31" t="s">
        <v>68</v>
      </c>
      <c r="C2050" s="24">
        <v>0</v>
      </c>
      <c r="D2050" s="32">
        <v>-0.34</v>
      </c>
      <c r="E2050" s="32">
        <v>0</v>
      </c>
      <c r="F2050" s="33">
        <v>0</v>
      </c>
      <c r="G2050" s="23"/>
    </row>
    <row r="2051" spans="1:7" x14ac:dyDescent="0.3">
      <c r="A2051" s="22">
        <v>257</v>
      </c>
      <c r="B2051" s="31">
        <v>25</v>
      </c>
      <c r="C2051" s="24">
        <v>0</v>
      </c>
      <c r="D2051" s="32">
        <v>-0.39</v>
      </c>
      <c r="E2051" s="32">
        <v>0</v>
      </c>
      <c r="F2051" s="32">
        <v>0</v>
      </c>
      <c r="G2051" s="23"/>
    </row>
    <row r="2052" spans="1:7" x14ac:dyDescent="0.3">
      <c r="A2052" s="22"/>
      <c r="B2052" s="31">
        <v>136</v>
      </c>
      <c r="C2052" s="24">
        <v>0.15</v>
      </c>
      <c r="D2052" s="32">
        <v>-0.39</v>
      </c>
      <c r="E2052" s="32">
        <v>0</v>
      </c>
      <c r="F2052" s="32">
        <v>0</v>
      </c>
      <c r="G2052" s="23"/>
    </row>
    <row r="2053" spans="1:7" x14ac:dyDescent="0.3">
      <c r="A2053" s="22"/>
      <c r="B2053" s="31" t="s">
        <v>61</v>
      </c>
      <c r="C2053" s="24">
        <v>0</v>
      </c>
      <c r="D2053" s="33">
        <v>-0.39</v>
      </c>
      <c r="E2053" s="32">
        <v>0</v>
      </c>
      <c r="F2053" s="32">
        <v>0</v>
      </c>
      <c r="G2053" s="23"/>
    </row>
    <row r="2054" spans="1:7" x14ac:dyDescent="0.3">
      <c r="A2054" s="22"/>
      <c r="B2054" s="31" t="s">
        <v>62</v>
      </c>
      <c r="C2054" s="24">
        <v>0</v>
      </c>
      <c r="D2054" s="33">
        <v>-0.39</v>
      </c>
      <c r="E2054" s="32">
        <v>0</v>
      </c>
      <c r="F2054" s="32">
        <v>0</v>
      </c>
      <c r="G2054" s="23"/>
    </row>
    <row r="2055" spans="1:7" x14ac:dyDescent="0.3">
      <c r="A2055" s="22"/>
      <c r="B2055" s="31" t="s">
        <v>65</v>
      </c>
      <c r="C2055" s="24">
        <v>0</v>
      </c>
      <c r="D2055" s="32">
        <v>-0.39</v>
      </c>
      <c r="E2055" s="33">
        <v>0</v>
      </c>
      <c r="F2055" s="32">
        <v>0</v>
      </c>
      <c r="G2055" s="23"/>
    </row>
    <row r="2056" spans="1:7" x14ac:dyDescent="0.3">
      <c r="A2056" s="22"/>
      <c r="B2056" s="31" t="s">
        <v>66</v>
      </c>
      <c r="C2056" s="24">
        <v>0</v>
      </c>
      <c r="D2056" s="32">
        <v>-0.39</v>
      </c>
      <c r="E2056" s="33">
        <v>0</v>
      </c>
      <c r="F2056" s="32">
        <v>0</v>
      </c>
      <c r="G2056" s="23"/>
    </row>
    <row r="2057" spans="1:7" x14ac:dyDescent="0.3">
      <c r="A2057" s="22"/>
      <c r="B2057" s="31" t="s">
        <v>67</v>
      </c>
      <c r="C2057" s="24">
        <v>0</v>
      </c>
      <c r="D2057" s="32">
        <v>-0.39</v>
      </c>
      <c r="E2057" s="32">
        <v>0</v>
      </c>
      <c r="F2057" s="33">
        <v>0</v>
      </c>
      <c r="G2057" s="23"/>
    </row>
    <row r="2058" spans="1:7" x14ac:dyDescent="0.3">
      <c r="A2058" s="22"/>
      <c r="B2058" s="31" t="s">
        <v>68</v>
      </c>
      <c r="C2058" s="24">
        <v>0</v>
      </c>
      <c r="D2058" s="32">
        <v>-0.39</v>
      </c>
      <c r="E2058" s="32">
        <v>0</v>
      </c>
      <c r="F2058" s="33">
        <v>0</v>
      </c>
      <c r="G2058" s="23"/>
    </row>
    <row r="2059" spans="1:7" x14ac:dyDescent="0.3">
      <c r="A2059" s="22">
        <v>258</v>
      </c>
      <c r="B2059" s="31">
        <v>26</v>
      </c>
      <c r="C2059" s="24">
        <v>0</v>
      </c>
      <c r="D2059" s="32">
        <v>-0.43</v>
      </c>
      <c r="E2059" s="32">
        <v>0</v>
      </c>
      <c r="F2059" s="32">
        <v>0</v>
      </c>
      <c r="G2059" s="23"/>
    </row>
    <row r="2060" spans="1:7" x14ac:dyDescent="0.3">
      <c r="A2060" s="22"/>
      <c r="B2060" s="31">
        <v>137</v>
      </c>
      <c r="C2060" s="24">
        <v>0.15</v>
      </c>
      <c r="D2060" s="32">
        <v>-0.43</v>
      </c>
      <c r="E2060" s="32">
        <v>0</v>
      </c>
      <c r="F2060" s="32">
        <v>0</v>
      </c>
      <c r="G2060" s="23"/>
    </row>
    <row r="2061" spans="1:7" x14ac:dyDescent="0.3">
      <c r="A2061" s="22"/>
      <c r="B2061" s="31" t="s">
        <v>61</v>
      </c>
      <c r="C2061" s="24">
        <v>0</v>
      </c>
      <c r="D2061" s="33">
        <v>-0.43</v>
      </c>
      <c r="E2061" s="32">
        <v>0</v>
      </c>
      <c r="F2061" s="32">
        <v>0</v>
      </c>
      <c r="G2061" s="23"/>
    </row>
    <row r="2062" spans="1:7" x14ac:dyDescent="0.3">
      <c r="A2062" s="22"/>
      <c r="B2062" s="31" t="s">
        <v>62</v>
      </c>
      <c r="C2062" s="24">
        <v>0</v>
      </c>
      <c r="D2062" s="33">
        <v>-0.43</v>
      </c>
      <c r="E2062" s="32">
        <v>0</v>
      </c>
      <c r="F2062" s="32">
        <v>0</v>
      </c>
      <c r="G2062" s="23"/>
    </row>
    <row r="2063" spans="1:7" x14ac:dyDescent="0.3">
      <c r="A2063" s="22"/>
      <c r="B2063" s="31" t="s">
        <v>65</v>
      </c>
      <c r="C2063" s="24">
        <v>0</v>
      </c>
      <c r="D2063" s="32">
        <v>-0.43</v>
      </c>
      <c r="E2063" s="33">
        <v>0</v>
      </c>
      <c r="F2063" s="32">
        <v>0</v>
      </c>
      <c r="G2063" s="23"/>
    </row>
    <row r="2064" spans="1:7" x14ac:dyDescent="0.3">
      <c r="A2064" s="22"/>
      <c r="B2064" s="31" t="s">
        <v>66</v>
      </c>
      <c r="C2064" s="24">
        <v>0</v>
      </c>
      <c r="D2064" s="32">
        <v>-0.43</v>
      </c>
      <c r="E2064" s="33">
        <v>0</v>
      </c>
      <c r="F2064" s="32">
        <v>0</v>
      </c>
      <c r="G2064" s="23"/>
    </row>
    <row r="2065" spans="1:7" x14ac:dyDescent="0.3">
      <c r="A2065" s="22"/>
      <c r="B2065" s="31" t="s">
        <v>67</v>
      </c>
      <c r="C2065" s="24">
        <v>0</v>
      </c>
      <c r="D2065" s="32">
        <v>-0.43</v>
      </c>
      <c r="E2065" s="32">
        <v>0</v>
      </c>
      <c r="F2065" s="33">
        <v>0</v>
      </c>
      <c r="G2065" s="23"/>
    </row>
    <row r="2066" spans="1:7" x14ac:dyDescent="0.3">
      <c r="A2066" s="22"/>
      <c r="B2066" s="31" t="s">
        <v>68</v>
      </c>
      <c r="C2066" s="24">
        <v>0</v>
      </c>
      <c r="D2066" s="32">
        <v>-0.43</v>
      </c>
      <c r="E2066" s="32">
        <v>0</v>
      </c>
      <c r="F2066" s="33">
        <v>0</v>
      </c>
      <c r="G2066" s="23"/>
    </row>
    <row r="2067" spans="1:7" x14ac:dyDescent="0.3">
      <c r="A2067" s="22">
        <v>259</v>
      </c>
      <c r="B2067" s="31">
        <v>27</v>
      </c>
      <c r="C2067" s="24">
        <v>0</v>
      </c>
      <c r="D2067" s="32">
        <v>-0.47</v>
      </c>
      <c r="E2067" s="32">
        <v>0</v>
      </c>
      <c r="F2067" s="32">
        <v>0</v>
      </c>
      <c r="G2067" s="23"/>
    </row>
    <row r="2068" spans="1:7" x14ac:dyDescent="0.3">
      <c r="A2068" s="22"/>
      <c r="B2068" s="31">
        <v>138</v>
      </c>
      <c r="C2068" s="24">
        <v>0.15</v>
      </c>
      <c r="D2068" s="32">
        <v>-0.47</v>
      </c>
      <c r="E2068" s="32">
        <v>0</v>
      </c>
      <c r="F2068" s="32">
        <v>0</v>
      </c>
      <c r="G2068" s="23"/>
    </row>
    <row r="2069" spans="1:7" x14ac:dyDescent="0.3">
      <c r="A2069" s="22"/>
      <c r="B2069" s="31" t="s">
        <v>61</v>
      </c>
      <c r="C2069" s="24">
        <v>0</v>
      </c>
      <c r="D2069" s="33">
        <v>-0.47</v>
      </c>
      <c r="E2069" s="32">
        <v>0</v>
      </c>
      <c r="F2069" s="32">
        <v>0</v>
      </c>
      <c r="G2069" s="23"/>
    </row>
    <row r="2070" spans="1:7" x14ac:dyDescent="0.3">
      <c r="A2070" s="22"/>
      <c r="B2070" s="31" t="s">
        <v>62</v>
      </c>
      <c r="C2070" s="24">
        <v>0</v>
      </c>
      <c r="D2070" s="33">
        <v>-0.47</v>
      </c>
      <c r="E2070" s="32">
        <v>0</v>
      </c>
      <c r="F2070" s="32">
        <v>0</v>
      </c>
      <c r="G2070" s="23"/>
    </row>
    <row r="2071" spans="1:7" x14ac:dyDescent="0.3">
      <c r="A2071" s="22"/>
      <c r="B2071" s="31" t="s">
        <v>65</v>
      </c>
      <c r="C2071" s="24">
        <v>0</v>
      </c>
      <c r="D2071" s="32">
        <v>-0.47</v>
      </c>
      <c r="E2071" s="33">
        <v>0</v>
      </c>
      <c r="F2071" s="32">
        <v>0</v>
      </c>
      <c r="G2071" s="23"/>
    </row>
    <row r="2072" spans="1:7" x14ac:dyDescent="0.3">
      <c r="A2072" s="22"/>
      <c r="B2072" s="31" t="s">
        <v>66</v>
      </c>
      <c r="C2072" s="24">
        <v>0</v>
      </c>
      <c r="D2072" s="32">
        <v>-0.47</v>
      </c>
      <c r="E2072" s="33">
        <v>0</v>
      </c>
      <c r="F2072" s="32">
        <v>0</v>
      </c>
      <c r="G2072" s="23"/>
    </row>
    <row r="2073" spans="1:7" x14ac:dyDescent="0.3">
      <c r="A2073" s="22"/>
      <c r="B2073" s="31" t="s">
        <v>67</v>
      </c>
      <c r="C2073" s="24">
        <v>0</v>
      </c>
      <c r="D2073" s="32">
        <v>-0.47</v>
      </c>
      <c r="E2073" s="32">
        <v>0</v>
      </c>
      <c r="F2073" s="33">
        <v>0</v>
      </c>
      <c r="G2073" s="23"/>
    </row>
    <row r="2074" spans="1:7" x14ac:dyDescent="0.3">
      <c r="A2074" s="22"/>
      <c r="B2074" s="31" t="s">
        <v>68</v>
      </c>
      <c r="C2074" s="24">
        <v>0</v>
      </c>
      <c r="D2074" s="32">
        <v>-0.47</v>
      </c>
      <c r="E2074" s="32">
        <v>0</v>
      </c>
      <c r="F2074" s="33">
        <v>0</v>
      </c>
      <c r="G2074" s="23"/>
    </row>
    <row r="2075" spans="1:7" x14ac:dyDescent="0.3">
      <c r="A2075" s="22">
        <v>260</v>
      </c>
      <c r="B2075" s="31">
        <v>28</v>
      </c>
      <c r="C2075" s="24">
        <v>0</v>
      </c>
      <c r="D2075" s="32">
        <v>-0.51</v>
      </c>
      <c r="E2075" s="32">
        <v>0</v>
      </c>
      <c r="F2075" s="32">
        <v>0</v>
      </c>
      <c r="G2075" s="23"/>
    </row>
    <row r="2076" spans="1:7" x14ac:dyDescent="0.3">
      <c r="A2076" s="22"/>
      <c r="B2076" s="31">
        <v>139</v>
      </c>
      <c r="C2076" s="24">
        <v>0.15</v>
      </c>
      <c r="D2076" s="32">
        <v>-0.51</v>
      </c>
      <c r="E2076" s="32">
        <v>0</v>
      </c>
      <c r="F2076" s="32">
        <v>0</v>
      </c>
      <c r="G2076" s="23"/>
    </row>
    <row r="2077" spans="1:7" x14ac:dyDescent="0.3">
      <c r="A2077" s="22"/>
      <c r="B2077" s="31" t="s">
        <v>61</v>
      </c>
      <c r="C2077" s="24">
        <v>0</v>
      </c>
      <c r="D2077" s="33">
        <v>-0.51</v>
      </c>
      <c r="E2077" s="32">
        <v>0</v>
      </c>
      <c r="F2077" s="32">
        <v>0</v>
      </c>
      <c r="G2077" s="23"/>
    </row>
    <row r="2078" spans="1:7" x14ac:dyDescent="0.3">
      <c r="A2078" s="22"/>
      <c r="B2078" s="31" t="s">
        <v>62</v>
      </c>
      <c r="C2078" s="24">
        <v>0</v>
      </c>
      <c r="D2078" s="33">
        <v>-0.51</v>
      </c>
      <c r="E2078" s="32">
        <v>0</v>
      </c>
      <c r="F2078" s="32">
        <v>0</v>
      </c>
      <c r="G2078" s="23"/>
    </row>
    <row r="2079" spans="1:7" x14ac:dyDescent="0.3">
      <c r="A2079" s="22"/>
      <c r="B2079" s="31" t="s">
        <v>65</v>
      </c>
      <c r="C2079" s="24">
        <v>0</v>
      </c>
      <c r="D2079" s="32">
        <v>-0.51</v>
      </c>
      <c r="E2079" s="33">
        <v>0</v>
      </c>
      <c r="F2079" s="32">
        <v>0</v>
      </c>
      <c r="G2079" s="23"/>
    </row>
    <row r="2080" spans="1:7" x14ac:dyDescent="0.3">
      <c r="A2080" s="22"/>
      <c r="B2080" s="31" t="s">
        <v>66</v>
      </c>
      <c r="C2080" s="24">
        <v>0</v>
      </c>
      <c r="D2080" s="32">
        <v>-0.51</v>
      </c>
      <c r="E2080" s="33">
        <v>0</v>
      </c>
      <c r="F2080" s="32">
        <v>0</v>
      </c>
      <c r="G2080" s="23"/>
    </row>
    <row r="2081" spans="1:7" x14ac:dyDescent="0.3">
      <c r="A2081" s="22"/>
      <c r="B2081" s="31" t="s">
        <v>67</v>
      </c>
      <c r="C2081" s="24">
        <v>0</v>
      </c>
      <c r="D2081" s="32">
        <v>-0.51</v>
      </c>
      <c r="E2081" s="32">
        <v>0</v>
      </c>
      <c r="F2081" s="33">
        <v>0</v>
      </c>
      <c r="G2081" s="23"/>
    </row>
    <row r="2082" spans="1:7" x14ac:dyDescent="0.3">
      <c r="A2082" s="22"/>
      <c r="B2082" s="31" t="s">
        <v>68</v>
      </c>
      <c r="C2082" s="24">
        <v>0</v>
      </c>
      <c r="D2082" s="32">
        <v>-0.51</v>
      </c>
      <c r="E2082" s="32">
        <v>0</v>
      </c>
      <c r="F2082" s="33">
        <v>0</v>
      </c>
      <c r="G2082" s="23"/>
    </row>
    <row r="2083" spans="1:7" x14ac:dyDescent="0.3">
      <c r="A2083" s="22">
        <v>261</v>
      </c>
      <c r="B2083" s="31">
        <v>29</v>
      </c>
      <c r="C2083" s="24">
        <v>0</v>
      </c>
      <c r="D2083" s="32">
        <v>-0.56000000000000005</v>
      </c>
      <c r="E2083" s="32">
        <v>0</v>
      </c>
      <c r="F2083" s="32">
        <v>0</v>
      </c>
      <c r="G2083" s="23"/>
    </row>
    <row r="2084" spans="1:7" x14ac:dyDescent="0.3">
      <c r="A2084" s="22"/>
      <c r="B2084" s="31">
        <v>140</v>
      </c>
      <c r="C2084" s="24">
        <v>0.15</v>
      </c>
      <c r="D2084" s="32">
        <v>-0.56000000000000005</v>
      </c>
      <c r="E2084" s="32">
        <v>0</v>
      </c>
      <c r="F2084" s="32">
        <v>0</v>
      </c>
      <c r="G2084" s="23"/>
    </row>
    <row r="2085" spans="1:7" x14ac:dyDescent="0.3">
      <c r="A2085" s="22"/>
      <c r="B2085" s="31" t="s">
        <v>61</v>
      </c>
      <c r="C2085" s="24">
        <v>0</v>
      </c>
      <c r="D2085" s="33">
        <v>-0.56000000000000005</v>
      </c>
      <c r="E2085" s="32">
        <v>0</v>
      </c>
      <c r="F2085" s="32">
        <v>0</v>
      </c>
      <c r="G2085" s="23"/>
    </row>
    <row r="2086" spans="1:7" x14ac:dyDescent="0.3">
      <c r="A2086" s="22"/>
      <c r="B2086" s="31" t="s">
        <v>62</v>
      </c>
      <c r="C2086" s="24">
        <v>0</v>
      </c>
      <c r="D2086" s="33">
        <v>-0.56000000000000005</v>
      </c>
      <c r="E2086" s="32">
        <v>0</v>
      </c>
      <c r="F2086" s="32">
        <v>0</v>
      </c>
      <c r="G2086" s="23"/>
    </row>
    <row r="2087" spans="1:7" x14ac:dyDescent="0.3">
      <c r="A2087" s="22"/>
      <c r="B2087" s="31" t="s">
        <v>65</v>
      </c>
      <c r="C2087" s="24">
        <v>0</v>
      </c>
      <c r="D2087" s="32">
        <v>-0.56000000000000005</v>
      </c>
      <c r="E2087" s="33">
        <v>0</v>
      </c>
      <c r="F2087" s="32">
        <v>0</v>
      </c>
      <c r="G2087" s="23"/>
    </row>
    <row r="2088" spans="1:7" x14ac:dyDescent="0.3">
      <c r="A2088" s="22"/>
      <c r="B2088" s="31" t="s">
        <v>66</v>
      </c>
      <c r="C2088" s="24">
        <v>0</v>
      </c>
      <c r="D2088" s="32">
        <v>-0.56000000000000005</v>
      </c>
      <c r="E2088" s="33">
        <v>0</v>
      </c>
      <c r="F2088" s="32">
        <v>0</v>
      </c>
      <c r="G2088" s="23"/>
    </row>
    <row r="2089" spans="1:7" x14ac:dyDescent="0.3">
      <c r="A2089" s="22"/>
      <c r="B2089" s="31" t="s">
        <v>67</v>
      </c>
      <c r="C2089" s="24">
        <v>0</v>
      </c>
      <c r="D2089" s="32">
        <v>-0.56000000000000005</v>
      </c>
      <c r="E2089" s="32">
        <v>0</v>
      </c>
      <c r="F2089" s="33">
        <v>0</v>
      </c>
      <c r="G2089" s="23"/>
    </row>
    <row r="2090" spans="1:7" x14ac:dyDescent="0.3">
      <c r="A2090" s="22"/>
      <c r="B2090" s="31" t="s">
        <v>68</v>
      </c>
      <c r="C2090" s="24">
        <v>0</v>
      </c>
      <c r="D2090" s="32">
        <v>-0.56000000000000005</v>
      </c>
      <c r="E2090" s="32">
        <v>0</v>
      </c>
      <c r="F2090" s="33">
        <v>0</v>
      </c>
      <c r="G2090" s="23"/>
    </row>
    <row r="2091" spans="1:7" x14ac:dyDescent="0.3">
      <c r="A2091" s="22">
        <v>262</v>
      </c>
      <c r="B2091" s="31">
        <v>30</v>
      </c>
      <c r="C2091" s="24">
        <v>0</v>
      </c>
      <c r="D2091" s="32">
        <v>-0.65</v>
      </c>
      <c r="E2091" s="32">
        <v>0</v>
      </c>
      <c r="F2091" s="32">
        <v>0</v>
      </c>
      <c r="G2091" s="23"/>
    </row>
    <row r="2092" spans="1:7" x14ac:dyDescent="0.3">
      <c r="A2092" s="22"/>
      <c r="B2092" s="31">
        <v>141</v>
      </c>
      <c r="C2092" s="24">
        <v>0.15</v>
      </c>
      <c r="D2092" s="32">
        <v>-0.65</v>
      </c>
      <c r="E2092" s="32">
        <v>0</v>
      </c>
      <c r="F2092" s="32">
        <v>0</v>
      </c>
      <c r="G2092" s="23"/>
    </row>
    <row r="2093" spans="1:7" x14ac:dyDescent="0.3">
      <c r="A2093" s="22"/>
      <c r="B2093" s="31" t="s">
        <v>61</v>
      </c>
      <c r="C2093" s="24">
        <v>0</v>
      </c>
      <c r="D2093" s="33">
        <v>-0.65</v>
      </c>
      <c r="E2093" s="32">
        <v>0</v>
      </c>
      <c r="F2093" s="32">
        <v>0</v>
      </c>
      <c r="G2093" s="23"/>
    </row>
    <row r="2094" spans="1:7" x14ac:dyDescent="0.3">
      <c r="A2094" s="22"/>
      <c r="B2094" s="31" t="s">
        <v>62</v>
      </c>
      <c r="C2094" s="24">
        <v>0</v>
      </c>
      <c r="D2094" s="33">
        <v>-0.65</v>
      </c>
      <c r="E2094" s="32">
        <v>0</v>
      </c>
      <c r="F2094" s="32">
        <v>0</v>
      </c>
      <c r="G2094" s="23"/>
    </row>
    <row r="2095" spans="1:7" x14ac:dyDescent="0.3">
      <c r="A2095" s="22"/>
      <c r="B2095" s="31" t="s">
        <v>65</v>
      </c>
      <c r="C2095" s="24">
        <v>0</v>
      </c>
      <c r="D2095" s="32">
        <v>-0.65</v>
      </c>
      <c r="E2095" s="33">
        <v>0</v>
      </c>
      <c r="F2095" s="32">
        <v>0</v>
      </c>
      <c r="G2095" s="23"/>
    </row>
    <row r="2096" spans="1:7" x14ac:dyDescent="0.3">
      <c r="A2096" s="22"/>
      <c r="B2096" s="31" t="s">
        <v>66</v>
      </c>
      <c r="C2096" s="24">
        <v>0</v>
      </c>
      <c r="D2096" s="32">
        <v>-0.65</v>
      </c>
      <c r="E2096" s="33">
        <v>0</v>
      </c>
      <c r="F2096" s="32">
        <v>0</v>
      </c>
      <c r="G2096" s="23"/>
    </row>
    <row r="2097" spans="1:7" x14ac:dyDescent="0.3">
      <c r="A2097" s="22"/>
      <c r="B2097" s="31" t="s">
        <v>67</v>
      </c>
      <c r="C2097" s="24">
        <v>0</v>
      </c>
      <c r="D2097" s="32">
        <v>-0.65</v>
      </c>
      <c r="E2097" s="32">
        <v>0</v>
      </c>
      <c r="F2097" s="33">
        <v>0</v>
      </c>
      <c r="G2097" s="23"/>
    </row>
    <row r="2098" spans="1:7" x14ac:dyDescent="0.3">
      <c r="A2098" s="22"/>
      <c r="B2098" s="31" t="s">
        <v>68</v>
      </c>
      <c r="C2098" s="24">
        <v>0</v>
      </c>
      <c r="D2098" s="32">
        <v>-0.65</v>
      </c>
      <c r="E2098" s="32">
        <v>0</v>
      </c>
      <c r="F2098" s="33">
        <v>0</v>
      </c>
      <c r="G2098" s="23"/>
    </row>
    <row r="2099" spans="1:7" x14ac:dyDescent="0.3">
      <c r="A2099" s="22">
        <v>263</v>
      </c>
      <c r="B2099" s="31">
        <v>31</v>
      </c>
      <c r="C2099" s="24">
        <v>0</v>
      </c>
      <c r="D2099" s="32">
        <v>-0.8</v>
      </c>
      <c r="E2099" s="32">
        <v>0</v>
      </c>
      <c r="F2099" s="32">
        <v>0</v>
      </c>
      <c r="G2099" s="23"/>
    </row>
    <row r="2100" spans="1:7" x14ac:dyDescent="0.3">
      <c r="A2100" s="22"/>
      <c r="B2100" s="31">
        <v>142</v>
      </c>
      <c r="C2100" s="24">
        <v>0.15</v>
      </c>
      <c r="D2100" s="32">
        <v>-0.8</v>
      </c>
      <c r="E2100" s="32">
        <v>0</v>
      </c>
      <c r="F2100" s="32">
        <v>0</v>
      </c>
      <c r="G2100" s="23"/>
    </row>
    <row r="2101" spans="1:7" x14ac:dyDescent="0.3">
      <c r="A2101" s="22"/>
      <c r="B2101" s="31" t="s">
        <v>61</v>
      </c>
      <c r="C2101" s="24">
        <v>0</v>
      </c>
      <c r="D2101" s="33">
        <v>-0.8</v>
      </c>
      <c r="E2101" s="32">
        <v>0</v>
      </c>
      <c r="F2101" s="32">
        <v>0</v>
      </c>
      <c r="G2101" s="23"/>
    </row>
    <row r="2102" spans="1:7" x14ac:dyDescent="0.3">
      <c r="A2102" s="22"/>
      <c r="B2102" s="31" t="s">
        <v>62</v>
      </c>
      <c r="C2102" s="24">
        <v>0</v>
      </c>
      <c r="D2102" s="33">
        <v>-0.8</v>
      </c>
      <c r="E2102" s="32">
        <v>0</v>
      </c>
      <c r="F2102" s="32">
        <v>0</v>
      </c>
      <c r="G2102" s="23"/>
    </row>
    <row r="2103" spans="1:7" x14ac:dyDescent="0.3">
      <c r="A2103" s="22"/>
      <c r="B2103" s="31" t="s">
        <v>65</v>
      </c>
      <c r="C2103" s="24">
        <v>0</v>
      </c>
      <c r="D2103" s="32">
        <v>-0.8</v>
      </c>
      <c r="E2103" s="33">
        <v>0</v>
      </c>
      <c r="F2103" s="32">
        <v>0</v>
      </c>
      <c r="G2103" s="23"/>
    </row>
    <row r="2104" spans="1:7" x14ac:dyDescent="0.3">
      <c r="A2104" s="22"/>
      <c r="B2104" s="31" t="s">
        <v>66</v>
      </c>
      <c r="C2104" s="24">
        <v>0</v>
      </c>
      <c r="D2104" s="32">
        <v>-0.8</v>
      </c>
      <c r="E2104" s="33">
        <v>0</v>
      </c>
      <c r="F2104" s="32">
        <v>0</v>
      </c>
      <c r="G2104" s="23"/>
    </row>
    <row r="2105" spans="1:7" x14ac:dyDescent="0.3">
      <c r="A2105" s="22"/>
      <c r="B2105" s="31" t="s">
        <v>67</v>
      </c>
      <c r="C2105" s="24">
        <v>0</v>
      </c>
      <c r="D2105" s="32">
        <v>-0.8</v>
      </c>
      <c r="E2105" s="32">
        <v>0</v>
      </c>
      <c r="F2105" s="33">
        <v>0</v>
      </c>
      <c r="G2105" s="23"/>
    </row>
    <row r="2106" spans="1:7" x14ac:dyDescent="0.3">
      <c r="A2106" s="22"/>
      <c r="B2106" s="31" t="s">
        <v>68</v>
      </c>
      <c r="C2106" s="24">
        <v>0</v>
      </c>
      <c r="D2106" s="32">
        <v>-0.8</v>
      </c>
      <c r="E2106" s="32">
        <v>0</v>
      </c>
      <c r="F2106" s="33">
        <v>0</v>
      </c>
      <c r="G2106" s="23"/>
    </row>
    <row r="2107" spans="1:7" x14ac:dyDescent="0.3">
      <c r="A2107" s="22">
        <v>264</v>
      </c>
      <c r="B2107" s="31">
        <v>32</v>
      </c>
      <c r="C2107" s="24">
        <v>0</v>
      </c>
      <c r="D2107" s="32">
        <v>-1.05</v>
      </c>
      <c r="E2107" s="32">
        <v>-0.01</v>
      </c>
      <c r="F2107" s="32">
        <v>0</v>
      </c>
      <c r="G2107" s="23"/>
    </row>
    <row r="2108" spans="1:7" x14ac:dyDescent="0.3">
      <c r="A2108" s="22"/>
      <c r="B2108" s="31">
        <v>143</v>
      </c>
      <c r="C2108" s="24">
        <v>0.15</v>
      </c>
      <c r="D2108" s="32">
        <v>-1.05</v>
      </c>
      <c r="E2108" s="32">
        <v>-0.01</v>
      </c>
      <c r="F2108" s="32">
        <v>0</v>
      </c>
      <c r="G2108" s="23"/>
    </row>
    <row r="2109" spans="1:7" x14ac:dyDescent="0.3">
      <c r="A2109" s="22"/>
      <c r="B2109" s="31" t="s">
        <v>61</v>
      </c>
      <c r="C2109" s="24">
        <v>0</v>
      </c>
      <c r="D2109" s="33">
        <v>-1.05</v>
      </c>
      <c r="E2109" s="32">
        <v>-0.01</v>
      </c>
      <c r="F2109" s="32">
        <v>0</v>
      </c>
      <c r="G2109" s="23"/>
    </row>
    <row r="2110" spans="1:7" x14ac:dyDescent="0.3">
      <c r="A2110" s="22"/>
      <c r="B2110" s="31" t="s">
        <v>62</v>
      </c>
      <c r="C2110" s="24">
        <v>0</v>
      </c>
      <c r="D2110" s="33">
        <v>-1.05</v>
      </c>
      <c r="E2110" s="32">
        <v>-0.01</v>
      </c>
      <c r="F2110" s="32">
        <v>0</v>
      </c>
      <c r="G2110" s="23"/>
    </row>
    <row r="2111" spans="1:7" x14ac:dyDescent="0.3">
      <c r="A2111" s="22"/>
      <c r="B2111" s="31" t="s">
        <v>65</v>
      </c>
      <c r="C2111" s="24">
        <v>0</v>
      </c>
      <c r="D2111" s="32">
        <v>-1.05</v>
      </c>
      <c r="E2111" s="33">
        <v>-0.01</v>
      </c>
      <c r="F2111" s="32">
        <v>0</v>
      </c>
      <c r="G2111" s="23"/>
    </row>
    <row r="2112" spans="1:7" x14ac:dyDescent="0.3">
      <c r="A2112" s="22"/>
      <c r="B2112" s="31" t="s">
        <v>66</v>
      </c>
      <c r="C2112" s="24">
        <v>0</v>
      </c>
      <c r="D2112" s="32">
        <v>-1.05</v>
      </c>
      <c r="E2112" s="33">
        <v>-0.01</v>
      </c>
      <c r="F2112" s="32">
        <v>0</v>
      </c>
      <c r="G2112" s="23"/>
    </row>
    <row r="2113" spans="1:7" x14ac:dyDescent="0.3">
      <c r="A2113" s="22"/>
      <c r="B2113" s="31" t="s">
        <v>67</v>
      </c>
      <c r="C2113" s="24">
        <v>0</v>
      </c>
      <c r="D2113" s="32">
        <v>-1.05</v>
      </c>
      <c r="E2113" s="32">
        <v>-0.01</v>
      </c>
      <c r="F2113" s="33">
        <v>0</v>
      </c>
      <c r="G2113" s="23"/>
    </row>
    <row r="2114" spans="1:7" x14ac:dyDescent="0.3">
      <c r="A2114" s="22"/>
      <c r="B2114" s="31" t="s">
        <v>68</v>
      </c>
      <c r="C2114" s="24">
        <v>0</v>
      </c>
      <c r="D2114" s="32">
        <v>-1.05</v>
      </c>
      <c r="E2114" s="32">
        <v>-0.01</v>
      </c>
      <c r="F2114" s="33">
        <v>0</v>
      </c>
      <c r="G2114" s="23"/>
    </row>
    <row r="2115" spans="1:7" x14ac:dyDescent="0.3">
      <c r="A2115" s="22">
        <v>265</v>
      </c>
      <c r="B2115" s="31">
        <v>33</v>
      </c>
      <c r="C2115" s="24">
        <v>0</v>
      </c>
      <c r="D2115" s="32">
        <v>-1.47</v>
      </c>
      <c r="E2115" s="32">
        <v>-0.01</v>
      </c>
      <c r="F2115" s="32">
        <v>0</v>
      </c>
      <c r="G2115" s="23"/>
    </row>
    <row r="2116" spans="1:7" x14ac:dyDescent="0.3">
      <c r="A2116" s="22"/>
      <c r="B2116" s="31">
        <v>144</v>
      </c>
      <c r="C2116" s="24">
        <v>0.15</v>
      </c>
      <c r="D2116" s="32">
        <v>-1.47</v>
      </c>
      <c r="E2116" s="32">
        <v>-0.01</v>
      </c>
      <c r="F2116" s="32">
        <v>0</v>
      </c>
      <c r="G2116" s="23"/>
    </row>
    <row r="2117" spans="1:7" x14ac:dyDescent="0.3">
      <c r="A2117" s="22"/>
      <c r="B2117" s="31" t="s">
        <v>61</v>
      </c>
      <c r="C2117" s="24">
        <v>0</v>
      </c>
      <c r="D2117" s="33">
        <v>-1.47</v>
      </c>
      <c r="E2117" s="32">
        <v>-0.01</v>
      </c>
      <c r="F2117" s="32">
        <v>0</v>
      </c>
      <c r="G2117" s="23"/>
    </row>
    <row r="2118" spans="1:7" x14ac:dyDescent="0.3">
      <c r="A2118" s="22"/>
      <c r="B2118" s="31" t="s">
        <v>62</v>
      </c>
      <c r="C2118" s="24">
        <v>0</v>
      </c>
      <c r="D2118" s="33">
        <v>-1.47</v>
      </c>
      <c r="E2118" s="32">
        <v>-0.01</v>
      </c>
      <c r="F2118" s="32">
        <v>0</v>
      </c>
      <c r="G2118" s="23"/>
    </row>
    <row r="2119" spans="1:7" x14ac:dyDescent="0.3">
      <c r="A2119" s="22"/>
      <c r="B2119" s="31" t="s">
        <v>65</v>
      </c>
      <c r="C2119" s="24">
        <v>0</v>
      </c>
      <c r="D2119" s="32">
        <v>-1.47</v>
      </c>
      <c r="E2119" s="33">
        <v>-0.01</v>
      </c>
      <c r="F2119" s="32">
        <v>0</v>
      </c>
      <c r="G2119" s="23"/>
    </row>
    <row r="2120" spans="1:7" x14ac:dyDescent="0.3">
      <c r="A2120" s="22"/>
      <c r="B2120" s="31" t="s">
        <v>66</v>
      </c>
      <c r="C2120" s="24">
        <v>0</v>
      </c>
      <c r="D2120" s="32">
        <v>-1.47</v>
      </c>
      <c r="E2120" s="33">
        <v>-0.01</v>
      </c>
      <c r="F2120" s="32">
        <v>0</v>
      </c>
      <c r="G2120" s="23"/>
    </row>
    <row r="2121" spans="1:7" x14ac:dyDescent="0.3">
      <c r="A2121" s="22"/>
      <c r="B2121" s="31" t="s">
        <v>67</v>
      </c>
      <c r="C2121" s="24">
        <v>0</v>
      </c>
      <c r="D2121" s="32">
        <v>-1.47</v>
      </c>
      <c r="E2121" s="32">
        <v>-0.01</v>
      </c>
      <c r="F2121" s="33">
        <v>0</v>
      </c>
      <c r="G2121" s="23"/>
    </row>
    <row r="2122" spans="1:7" x14ac:dyDescent="0.3">
      <c r="A2122" s="22"/>
      <c r="B2122" s="31" t="s">
        <v>68</v>
      </c>
      <c r="C2122" s="24">
        <v>0</v>
      </c>
      <c r="D2122" s="32">
        <v>-1.47</v>
      </c>
      <c r="E2122" s="32">
        <v>-0.01</v>
      </c>
      <c r="F2122" s="33">
        <v>0</v>
      </c>
      <c r="G2122" s="23"/>
    </row>
    <row r="2123" spans="1:7" x14ac:dyDescent="0.3">
      <c r="A2123" s="22">
        <v>266</v>
      </c>
      <c r="B2123" s="31">
        <v>34</v>
      </c>
      <c r="C2123" s="24">
        <v>0</v>
      </c>
      <c r="D2123" s="32">
        <v>-1.95</v>
      </c>
      <c r="E2123" s="32">
        <v>-0.01</v>
      </c>
      <c r="F2123" s="32">
        <v>0</v>
      </c>
      <c r="G2123" s="23"/>
    </row>
    <row r="2124" spans="1:7" x14ac:dyDescent="0.3">
      <c r="A2124" s="22"/>
      <c r="B2124" s="31">
        <v>145</v>
      </c>
      <c r="C2124" s="24">
        <v>0.15</v>
      </c>
      <c r="D2124" s="32">
        <v>-1.95</v>
      </c>
      <c r="E2124" s="32">
        <v>-0.01</v>
      </c>
      <c r="F2124" s="32">
        <v>0</v>
      </c>
      <c r="G2124" s="23"/>
    </row>
    <row r="2125" spans="1:7" x14ac:dyDescent="0.3">
      <c r="A2125" s="22"/>
      <c r="B2125" s="31" t="s">
        <v>61</v>
      </c>
      <c r="C2125" s="24">
        <v>0</v>
      </c>
      <c r="D2125" s="33">
        <v>-1.95</v>
      </c>
      <c r="E2125" s="32">
        <v>-0.01</v>
      </c>
      <c r="F2125" s="32">
        <v>0</v>
      </c>
      <c r="G2125" s="23"/>
    </row>
    <row r="2126" spans="1:7" x14ac:dyDescent="0.3">
      <c r="A2126" s="22"/>
      <c r="B2126" s="31" t="s">
        <v>62</v>
      </c>
      <c r="C2126" s="24">
        <v>0</v>
      </c>
      <c r="D2126" s="33">
        <v>-1.95</v>
      </c>
      <c r="E2126" s="32">
        <v>-0.01</v>
      </c>
      <c r="F2126" s="32">
        <v>0</v>
      </c>
      <c r="G2126" s="23"/>
    </row>
    <row r="2127" spans="1:7" x14ac:dyDescent="0.3">
      <c r="A2127" s="22"/>
      <c r="B2127" s="31" t="s">
        <v>65</v>
      </c>
      <c r="C2127" s="24">
        <v>0</v>
      </c>
      <c r="D2127" s="32">
        <v>-1.95</v>
      </c>
      <c r="E2127" s="33">
        <v>-0.01</v>
      </c>
      <c r="F2127" s="32">
        <v>0</v>
      </c>
      <c r="G2127" s="23"/>
    </row>
    <row r="2128" spans="1:7" x14ac:dyDescent="0.3">
      <c r="A2128" s="22"/>
      <c r="B2128" s="31" t="s">
        <v>66</v>
      </c>
      <c r="C2128" s="24">
        <v>0</v>
      </c>
      <c r="D2128" s="32">
        <v>-1.95</v>
      </c>
      <c r="E2128" s="33">
        <v>-0.01</v>
      </c>
      <c r="F2128" s="32">
        <v>0</v>
      </c>
      <c r="G2128" s="23"/>
    </row>
    <row r="2129" spans="1:7" x14ac:dyDescent="0.3">
      <c r="A2129" s="22"/>
      <c r="B2129" s="31" t="s">
        <v>67</v>
      </c>
      <c r="C2129" s="24">
        <v>0</v>
      </c>
      <c r="D2129" s="32">
        <v>-1.95</v>
      </c>
      <c r="E2129" s="32">
        <v>-0.01</v>
      </c>
      <c r="F2129" s="33">
        <v>0</v>
      </c>
      <c r="G2129" s="23"/>
    </row>
    <row r="2130" spans="1:7" x14ac:dyDescent="0.3">
      <c r="A2130" s="22"/>
      <c r="B2130" s="31" t="s">
        <v>68</v>
      </c>
      <c r="C2130" s="24">
        <v>0</v>
      </c>
      <c r="D2130" s="32">
        <v>-1.95</v>
      </c>
      <c r="E2130" s="32">
        <v>-0.01</v>
      </c>
      <c r="F2130" s="33">
        <v>0</v>
      </c>
      <c r="G2130" s="23"/>
    </row>
    <row r="2131" spans="1:7" x14ac:dyDescent="0.3">
      <c r="A2131" s="22">
        <v>267</v>
      </c>
      <c r="B2131" s="31">
        <v>35</v>
      </c>
      <c r="C2131" s="24">
        <v>0</v>
      </c>
      <c r="D2131" s="32">
        <v>0.95</v>
      </c>
      <c r="E2131" s="32">
        <v>0</v>
      </c>
      <c r="F2131" s="32">
        <v>0</v>
      </c>
      <c r="G2131" s="23"/>
    </row>
    <row r="2132" spans="1:7" x14ac:dyDescent="0.3">
      <c r="A2132" s="22"/>
      <c r="B2132" s="31">
        <v>146</v>
      </c>
      <c r="C2132" s="24">
        <v>0.15</v>
      </c>
      <c r="D2132" s="32">
        <v>0.95</v>
      </c>
      <c r="E2132" s="32">
        <v>0</v>
      </c>
      <c r="F2132" s="32">
        <v>0</v>
      </c>
      <c r="G2132" s="23"/>
    </row>
    <row r="2133" spans="1:7" x14ac:dyDescent="0.3">
      <c r="A2133" s="22"/>
      <c r="B2133" s="31" t="s">
        <v>61</v>
      </c>
      <c r="C2133" s="24">
        <v>0</v>
      </c>
      <c r="D2133" s="33">
        <v>0.95</v>
      </c>
      <c r="E2133" s="32">
        <v>0</v>
      </c>
      <c r="F2133" s="32">
        <v>0</v>
      </c>
      <c r="G2133" s="23"/>
    </row>
    <row r="2134" spans="1:7" x14ac:dyDescent="0.3">
      <c r="A2134" s="22"/>
      <c r="B2134" s="31" t="s">
        <v>62</v>
      </c>
      <c r="C2134" s="24">
        <v>0</v>
      </c>
      <c r="D2134" s="33">
        <v>0.95</v>
      </c>
      <c r="E2134" s="32">
        <v>0</v>
      </c>
      <c r="F2134" s="32">
        <v>0</v>
      </c>
      <c r="G2134" s="23"/>
    </row>
    <row r="2135" spans="1:7" x14ac:dyDescent="0.3">
      <c r="A2135" s="22"/>
      <c r="B2135" s="31" t="s">
        <v>65</v>
      </c>
      <c r="C2135" s="24">
        <v>0</v>
      </c>
      <c r="D2135" s="32">
        <v>0.95</v>
      </c>
      <c r="E2135" s="33">
        <v>0</v>
      </c>
      <c r="F2135" s="32">
        <v>0</v>
      </c>
      <c r="G2135" s="23"/>
    </row>
    <row r="2136" spans="1:7" x14ac:dyDescent="0.3">
      <c r="A2136" s="22"/>
      <c r="B2136" s="31" t="s">
        <v>66</v>
      </c>
      <c r="C2136" s="24">
        <v>0</v>
      </c>
      <c r="D2136" s="32">
        <v>0.95</v>
      </c>
      <c r="E2136" s="33">
        <v>0</v>
      </c>
      <c r="F2136" s="32">
        <v>0</v>
      </c>
      <c r="G2136" s="23"/>
    </row>
    <row r="2137" spans="1:7" x14ac:dyDescent="0.3">
      <c r="A2137" s="22"/>
      <c r="B2137" s="31" t="s">
        <v>67</v>
      </c>
      <c r="C2137" s="24">
        <v>0</v>
      </c>
      <c r="D2137" s="32">
        <v>0.95</v>
      </c>
      <c r="E2137" s="32">
        <v>0</v>
      </c>
      <c r="F2137" s="33">
        <v>0</v>
      </c>
      <c r="G2137" s="23"/>
    </row>
    <row r="2138" spans="1:7" x14ac:dyDescent="0.3">
      <c r="A2138" s="22"/>
      <c r="B2138" s="31" t="s">
        <v>68</v>
      </c>
      <c r="C2138" s="24">
        <v>0</v>
      </c>
      <c r="D2138" s="32">
        <v>0.95</v>
      </c>
      <c r="E2138" s="32">
        <v>0</v>
      </c>
      <c r="F2138" s="33">
        <v>0</v>
      </c>
      <c r="G2138" s="23"/>
    </row>
    <row r="2139" spans="1:7" x14ac:dyDescent="0.3">
      <c r="A2139" s="22">
        <v>268</v>
      </c>
      <c r="B2139" s="31">
        <v>36</v>
      </c>
      <c r="C2139" s="24">
        <v>0</v>
      </c>
      <c r="D2139" s="32">
        <v>0.99</v>
      </c>
      <c r="E2139" s="32">
        <v>0</v>
      </c>
      <c r="F2139" s="32">
        <v>0</v>
      </c>
      <c r="G2139" s="23"/>
    </row>
    <row r="2140" spans="1:7" x14ac:dyDescent="0.3">
      <c r="A2140" s="22"/>
      <c r="B2140" s="31">
        <v>147</v>
      </c>
      <c r="C2140" s="24">
        <v>0.15</v>
      </c>
      <c r="D2140" s="32">
        <v>0.99</v>
      </c>
      <c r="E2140" s="32">
        <v>0</v>
      </c>
      <c r="F2140" s="32">
        <v>0</v>
      </c>
      <c r="G2140" s="23"/>
    </row>
    <row r="2141" spans="1:7" x14ac:dyDescent="0.3">
      <c r="A2141" s="22"/>
      <c r="B2141" s="31" t="s">
        <v>61</v>
      </c>
      <c r="C2141" s="24">
        <v>0</v>
      </c>
      <c r="D2141" s="33">
        <v>0.99</v>
      </c>
      <c r="E2141" s="32">
        <v>0</v>
      </c>
      <c r="F2141" s="32">
        <v>0</v>
      </c>
      <c r="G2141" s="23"/>
    </row>
    <row r="2142" spans="1:7" x14ac:dyDescent="0.3">
      <c r="A2142" s="22"/>
      <c r="B2142" s="31" t="s">
        <v>62</v>
      </c>
      <c r="C2142" s="24">
        <v>0</v>
      </c>
      <c r="D2142" s="33">
        <v>0.99</v>
      </c>
      <c r="E2142" s="32">
        <v>0</v>
      </c>
      <c r="F2142" s="32">
        <v>0</v>
      </c>
      <c r="G2142" s="23"/>
    </row>
    <row r="2143" spans="1:7" x14ac:dyDescent="0.3">
      <c r="A2143" s="22"/>
      <c r="B2143" s="31" t="s">
        <v>65</v>
      </c>
      <c r="C2143" s="24">
        <v>0</v>
      </c>
      <c r="D2143" s="32">
        <v>0.99</v>
      </c>
      <c r="E2143" s="33">
        <v>0</v>
      </c>
      <c r="F2143" s="32">
        <v>0</v>
      </c>
      <c r="G2143" s="23"/>
    </row>
    <row r="2144" spans="1:7" x14ac:dyDescent="0.3">
      <c r="A2144" s="22"/>
      <c r="B2144" s="31" t="s">
        <v>66</v>
      </c>
      <c r="C2144" s="24">
        <v>0</v>
      </c>
      <c r="D2144" s="32">
        <v>0.99</v>
      </c>
      <c r="E2144" s="33">
        <v>0</v>
      </c>
      <c r="F2144" s="32">
        <v>0</v>
      </c>
      <c r="G2144" s="23"/>
    </row>
    <row r="2145" spans="1:7" x14ac:dyDescent="0.3">
      <c r="A2145" s="22"/>
      <c r="B2145" s="31" t="s">
        <v>67</v>
      </c>
      <c r="C2145" s="24">
        <v>0</v>
      </c>
      <c r="D2145" s="32">
        <v>0.99</v>
      </c>
      <c r="E2145" s="32">
        <v>0</v>
      </c>
      <c r="F2145" s="33">
        <v>0</v>
      </c>
      <c r="G2145" s="23"/>
    </row>
    <row r="2146" spans="1:7" x14ac:dyDescent="0.3">
      <c r="A2146" s="22"/>
      <c r="B2146" s="31" t="s">
        <v>68</v>
      </c>
      <c r="C2146" s="24">
        <v>0</v>
      </c>
      <c r="D2146" s="32">
        <v>0.99</v>
      </c>
      <c r="E2146" s="32">
        <v>0</v>
      </c>
      <c r="F2146" s="33">
        <v>0</v>
      </c>
      <c r="G2146" s="23"/>
    </row>
    <row r="2147" spans="1:7" x14ac:dyDescent="0.3">
      <c r="A2147" s="22">
        <v>269</v>
      </c>
      <c r="B2147" s="31">
        <v>37</v>
      </c>
      <c r="C2147" s="24">
        <v>0</v>
      </c>
      <c r="D2147" s="32">
        <v>0.39</v>
      </c>
      <c r="E2147" s="32">
        <v>0</v>
      </c>
      <c r="F2147" s="32">
        <v>0</v>
      </c>
      <c r="G2147" s="23"/>
    </row>
    <row r="2148" spans="1:7" x14ac:dyDescent="0.3">
      <c r="A2148" s="22"/>
      <c r="B2148" s="31">
        <v>148</v>
      </c>
      <c r="C2148" s="24">
        <v>0.15</v>
      </c>
      <c r="D2148" s="32">
        <v>0.39</v>
      </c>
      <c r="E2148" s="32">
        <v>0</v>
      </c>
      <c r="F2148" s="32">
        <v>0</v>
      </c>
      <c r="G2148" s="23"/>
    </row>
    <row r="2149" spans="1:7" x14ac:dyDescent="0.3">
      <c r="A2149" s="22"/>
      <c r="B2149" s="31" t="s">
        <v>61</v>
      </c>
      <c r="C2149" s="24">
        <v>0</v>
      </c>
      <c r="D2149" s="33">
        <v>0.39</v>
      </c>
      <c r="E2149" s="32">
        <v>0</v>
      </c>
      <c r="F2149" s="32">
        <v>0</v>
      </c>
      <c r="G2149" s="23"/>
    </row>
    <row r="2150" spans="1:7" x14ac:dyDescent="0.3">
      <c r="A2150" s="22"/>
      <c r="B2150" s="31" t="s">
        <v>62</v>
      </c>
      <c r="C2150" s="24">
        <v>0</v>
      </c>
      <c r="D2150" s="33">
        <v>0.39</v>
      </c>
      <c r="E2150" s="32">
        <v>0</v>
      </c>
      <c r="F2150" s="32">
        <v>0</v>
      </c>
      <c r="G2150" s="23"/>
    </row>
    <row r="2151" spans="1:7" x14ac:dyDescent="0.3">
      <c r="A2151" s="22"/>
      <c r="B2151" s="31" t="s">
        <v>65</v>
      </c>
      <c r="C2151" s="24">
        <v>0</v>
      </c>
      <c r="D2151" s="32">
        <v>0.39</v>
      </c>
      <c r="E2151" s="33">
        <v>0</v>
      </c>
      <c r="F2151" s="32">
        <v>0</v>
      </c>
      <c r="G2151" s="23"/>
    </row>
    <row r="2152" spans="1:7" x14ac:dyDescent="0.3">
      <c r="A2152" s="22"/>
      <c r="B2152" s="31" t="s">
        <v>66</v>
      </c>
      <c r="C2152" s="24">
        <v>0</v>
      </c>
      <c r="D2152" s="32">
        <v>0.39</v>
      </c>
      <c r="E2152" s="33">
        <v>0</v>
      </c>
      <c r="F2152" s="32">
        <v>0</v>
      </c>
      <c r="G2152" s="23"/>
    </row>
    <row r="2153" spans="1:7" x14ac:dyDescent="0.3">
      <c r="A2153" s="22"/>
      <c r="B2153" s="31" t="s">
        <v>67</v>
      </c>
      <c r="C2153" s="24">
        <v>0</v>
      </c>
      <c r="D2153" s="32">
        <v>0.39</v>
      </c>
      <c r="E2153" s="32">
        <v>0</v>
      </c>
      <c r="F2153" s="33">
        <v>0</v>
      </c>
      <c r="G2153" s="23"/>
    </row>
    <row r="2154" spans="1:7" x14ac:dyDescent="0.3">
      <c r="A2154" s="22"/>
      <c r="B2154" s="31" t="s">
        <v>68</v>
      </c>
      <c r="C2154" s="24">
        <v>0</v>
      </c>
      <c r="D2154" s="32">
        <v>0.39</v>
      </c>
      <c r="E2154" s="32">
        <v>0</v>
      </c>
      <c r="F2154" s="33">
        <v>0</v>
      </c>
      <c r="G2154" s="23"/>
    </row>
    <row r="2155" spans="1:7" x14ac:dyDescent="0.3">
      <c r="A2155" s="22">
        <v>270</v>
      </c>
      <c r="B2155" s="31">
        <v>38</v>
      </c>
      <c r="C2155" s="24">
        <v>0</v>
      </c>
      <c r="D2155" s="32">
        <v>0.03</v>
      </c>
      <c r="E2155" s="32">
        <v>0</v>
      </c>
      <c r="F2155" s="32">
        <v>0</v>
      </c>
      <c r="G2155" s="23"/>
    </row>
    <row r="2156" spans="1:7" x14ac:dyDescent="0.3">
      <c r="A2156" s="22"/>
      <c r="B2156" s="31">
        <v>149</v>
      </c>
      <c r="C2156" s="24">
        <v>0.15</v>
      </c>
      <c r="D2156" s="32">
        <v>0.03</v>
      </c>
      <c r="E2156" s="32">
        <v>0</v>
      </c>
      <c r="F2156" s="32">
        <v>0</v>
      </c>
      <c r="G2156" s="23"/>
    </row>
    <row r="2157" spans="1:7" x14ac:dyDescent="0.3">
      <c r="A2157" s="22"/>
      <c r="B2157" s="31" t="s">
        <v>61</v>
      </c>
      <c r="C2157" s="24">
        <v>0</v>
      </c>
      <c r="D2157" s="33">
        <v>0.03</v>
      </c>
      <c r="E2157" s="32">
        <v>0</v>
      </c>
      <c r="F2157" s="32">
        <v>0</v>
      </c>
      <c r="G2157" s="23"/>
    </row>
    <row r="2158" spans="1:7" x14ac:dyDescent="0.3">
      <c r="A2158" s="22"/>
      <c r="B2158" s="31" t="s">
        <v>62</v>
      </c>
      <c r="C2158" s="24">
        <v>0</v>
      </c>
      <c r="D2158" s="33">
        <v>0.03</v>
      </c>
      <c r="E2158" s="32">
        <v>0</v>
      </c>
      <c r="F2158" s="32">
        <v>0</v>
      </c>
      <c r="G2158" s="23"/>
    </row>
    <row r="2159" spans="1:7" x14ac:dyDescent="0.3">
      <c r="A2159" s="22"/>
      <c r="B2159" s="31" t="s">
        <v>65</v>
      </c>
      <c r="C2159" s="24">
        <v>0</v>
      </c>
      <c r="D2159" s="32">
        <v>0.03</v>
      </c>
      <c r="E2159" s="33">
        <v>0</v>
      </c>
      <c r="F2159" s="32">
        <v>0</v>
      </c>
      <c r="G2159" s="23"/>
    </row>
    <row r="2160" spans="1:7" x14ac:dyDescent="0.3">
      <c r="A2160" s="22"/>
      <c r="B2160" s="31" t="s">
        <v>66</v>
      </c>
      <c r="C2160" s="24">
        <v>0</v>
      </c>
      <c r="D2160" s="32">
        <v>0.03</v>
      </c>
      <c r="E2160" s="33">
        <v>0</v>
      </c>
      <c r="F2160" s="32">
        <v>0</v>
      </c>
      <c r="G2160" s="23"/>
    </row>
    <row r="2161" spans="1:7" x14ac:dyDescent="0.3">
      <c r="A2161" s="22"/>
      <c r="B2161" s="31" t="s">
        <v>67</v>
      </c>
      <c r="C2161" s="24">
        <v>0</v>
      </c>
      <c r="D2161" s="32">
        <v>0.03</v>
      </c>
      <c r="E2161" s="32">
        <v>0</v>
      </c>
      <c r="F2161" s="33">
        <v>0</v>
      </c>
      <c r="G2161" s="23"/>
    </row>
    <row r="2162" spans="1:7" x14ac:dyDescent="0.3">
      <c r="A2162" s="22"/>
      <c r="B2162" s="31" t="s">
        <v>68</v>
      </c>
      <c r="C2162" s="24">
        <v>0</v>
      </c>
      <c r="D2162" s="32">
        <v>0.03</v>
      </c>
      <c r="E2162" s="32">
        <v>0</v>
      </c>
      <c r="F2162" s="33">
        <v>0</v>
      </c>
      <c r="G2162" s="23"/>
    </row>
    <row r="2163" spans="1:7" x14ac:dyDescent="0.3">
      <c r="A2163" s="22">
        <v>271</v>
      </c>
      <c r="B2163" s="31">
        <v>39</v>
      </c>
      <c r="C2163" s="24">
        <v>0</v>
      </c>
      <c r="D2163" s="32">
        <v>-0.17</v>
      </c>
      <c r="E2163" s="32">
        <v>0</v>
      </c>
      <c r="F2163" s="32">
        <v>0</v>
      </c>
      <c r="G2163" s="23"/>
    </row>
    <row r="2164" spans="1:7" x14ac:dyDescent="0.3">
      <c r="A2164" s="22"/>
      <c r="B2164" s="31">
        <v>150</v>
      </c>
      <c r="C2164" s="24">
        <v>0.15</v>
      </c>
      <c r="D2164" s="32">
        <v>-0.17</v>
      </c>
      <c r="E2164" s="32">
        <v>0</v>
      </c>
      <c r="F2164" s="32">
        <v>0</v>
      </c>
      <c r="G2164" s="23"/>
    </row>
    <row r="2165" spans="1:7" x14ac:dyDescent="0.3">
      <c r="A2165" s="22"/>
      <c r="B2165" s="31" t="s">
        <v>61</v>
      </c>
      <c r="C2165" s="24">
        <v>0</v>
      </c>
      <c r="D2165" s="33">
        <v>-0.17</v>
      </c>
      <c r="E2165" s="32">
        <v>0</v>
      </c>
      <c r="F2165" s="32">
        <v>0</v>
      </c>
      <c r="G2165" s="23"/>
    </row>
    <row r="2166" spans="1:7" x14ac:dyDescent="0.3">
      <c r="A2166" s="22"/>
      <c r="B2166" s="31" t="s">
        <v>62</v>
      </c>
      <c r="C2166" s="24">
        <v>0</v>
      </c>
      <c r="D2166" s="33">
        <v>-0.17</v>
      </c>
      <c r="E2166" s="32">
        <v>0</v>
      </c>
      <c r="F2166" s="32">
        <v>0</v>
      </c>
      <c r="G2166" s="23"/>
    </row>
    <row r="2167" spans="1:7" x14ac:dyDescent="0.3">
      <c r="A2167" s="22"/>
      <c r="B2167" s="31" t="s">
        <v>65</v>
      </c>
      <c r="C2167" s="24">
        <v>0</v>
      </c>
      <c r="D2167" s="32">
        <v>-0.17</v>
      </c>
      <c r="E2167" s="33">
        <v>0</v>
      </c>
      <c r="F2167" s="32">
        <v>0</v>
      </c>
      <c r="G2167" s="23"/>
    </row>
    <row r="2168" spans="1:7" x14ac:dyDescent="0.3">
      <c r="A2168" s="22"/>
      <c r="B2168" s="31" t="s">
        <v>66</v>
      </c>
      <c r="C2168" s="24">
        <v>0</v>
      </c>
      <c r="D2168" s="32">
        <v>-0.17</v>
      </c>
      <c r="E2168" s="33">
        <v>0</v>
      </c>
      <c r="F2168" s="32">
        <v>0</v>
      </c>
      <c r="G2168" s="23"/>
    </row>
    <row r="2169" spans="1:7" x14ac:dyDescent="0.3">
      <c r="A2169" s="22"/>
      <c r="B2169" s="31" t="s">
        <v>67</v>
      </c>
      <c r="C2169" s="24">
        <v>0</v>
      </c>
      <c r="D2169" s="32">
        <v>-0.17</v>
      </c>
      <c r="E2169" s="32">
        <v>0</v>
      </c>
      <c r="F2169" s="33">
        <v>0</v>
      </c>
      <c r="G2169" s="23"/>
    </row>
    <row r="2170" spans="1:7" x14ac:dyDescent="0.3">
      <c r="A2170" s="22"/>
      <c r="B2170" s="31" t="s">
        <v>68</v>
      </c>
      <c r="C2170" s="24">
        <v>0</v>
      </c>
      <c r="D2170" s="32">
        <v>-0.17</v>
      </c>
      <c r="E2170" s="32">
        <v>0</v>
      </c>
      <c r="F2170" s="33">
        <v>0</v>
      </c>
      <c r="G2170" s="23"/>
    </row>
    <row r="2171" spans="1:7" x14ac:dyDescent="0.3">
      <c r="A2171" s="22">
        <v>272</v>
      </c>
      <c r="B2171" s="31">
        <v>40</v>
      </c>
      <c r="C2171" s="24">
        <v>0</v>
      </c>
      <c r="D2171" s="32">
        <v>-0.3</v>
      </c>
      <c r="E2171" s="32">
        <v>0</v>
      </c>
      <c r="F2171" s="32">
        <v>0</v>
      </c>
      <c r="G2171" s="23"/>
    </row>
    <row r="2172" spans="1:7" x14ac:dyDescent="0.3">
      <c r="A2172" s="22"/>
      <c r="B2172" s="31">
        <v>151</v>
      </c>
      <c r="C2172" s="24">
        <v>0.15</v>
      </c>
      <c r="D2172" s="32">
        <v>-0.3</v>
      </c>
      <c r="E2172" s="32">
        <v>0</v>
      </c>
      <c r="F2172" s="32">
        <v>0</v>
      </c>
      <c r="G2172" s="23"/>
    </row>
    <row r="2173" spans="1:7" x14ac:dyDescent="0.3">
      <c r="A2173" s="22"/>
      <c r="B2173" s="31" t="s">
        <v>61</v>
      </c>
      <c r="C2173" s="24">
        <v>0</v>
      </c>
      <c r="D2173" s="33">
        <v>-0.3</v>
      </c>
      <c r="E2173" s="32">
        <v>0</v>
      </c>
      <c r="F2173" s="32">
        <v>0</v>
      </c>
      <c r="G2173" s="23"/>
    </row>
    <row r="2174" spans="1:7" x14ac:dyDescent="0.3">
      <c r="A2174" s="22"/>
      <c r="B2174" s="31" t="s">
        <v>62</v>
      </c>
      <c r="C2174" s="24">
        <v>0</v>
      </c>
      <c r="D2174" s="33">
        <v>-0.3</v>
      </c>
      <c r="E2174" s="32">
        <v>0</v>
      </c>
      <c r="F2174" s="32">
        <v>0</v>
      </c>
      <c r="G2174" s="23"/>
    </row>
    <row r="2175" spans="1:7" x14ac:dyDescent="0.3">
      <c r="A2175" s="22"/>
      <c r="B2175" s="31" t="s">
        <v>65</v>
      </c>
      <c r="C2175" s="24">
        <v>0</v>
      </c>
      <c r="D2175" s="32">
        <v>-0.3</v>
      </c>
      <c r="E2175" s="33">
        <v>0</v>
      </c>
      <c r="F2175" s="32">
        <v>0</v>
      </c>
      <c r="G2175" s="23"/>
    </row>
    <row r="2176" spans="1:7" x14ac:dyDescent="0.3">
      <c r="A2176" s="22"/>
      <c r="B2176" s="31" t="s">
        <v>66</v>
      </c>
      <c r="C2176" s="24">
        <v>0</v>
      </c>
      <c r="D2176" s="32">
        <v>-0.3</v>
      </c>
      <c r="E2176" s="33">
        <v>0</v>
      </c>
      <c r="F2176" s="32">
        <v>0</v>
      </c>
      <c r="G2176" s="23"/>
    </row>
    <row r="2177" spans="1:7" x14ac:dyDescent="0.3">
      <c r="A2177" s="22"/>
      <c r="B2177" s="31" t="s">
        <v>67</v>
      </c>
      <c r="C2177" s="24">
        <v>0</v>
      </c>
      <c r="D2177" s="32">
        <v>-0.3</v>
      </c>
      <c r="E2177" s="32">
        <v>0</v>
      </c>
      <c r="F2177" s="33">
        <v>0</v>
      </c>
      <c r="G2177" s="23"/>
    </row>
    <row r="2178" spans="1:7" x14ac:dyDescent="0.3">
      <c r="A2178" s="22"/>
      <c r="B2178" s="31" t="s">
        <v>68</v>
      </c>
      <c r="C2178" s="24">
        <v>0</v>
      </c>
      <c r="D2178" s="32">
        <v>-0.3</v>
      </c>
      <c r="E2178" s="32">
        <v>0</v>
      </c>
      <c r="F2178" s="33">
        <v>0</v>
      </c>
      <c r="G2178" s="23"/>
    </row>
    <row r="2179" spans="1:7" x14ac:dyDescent="0.3">
      <c r="A2179" s="22">
        <v>273</v>
      </c>
      <c r="B2179" s="31">
        <v>41</v>
      </c>
      <c r="C2179" s="24">
        <v>0</v>
      </c>
      <c r="D2179" s="32">
        <v>-0.37</v>
      </c>
      <c r="E2179" s="32">
        <v>0</v>
      </c>
      <c r="F2179" s="32">
        <v>0</v>
      </c>
      <c r="G2179" s="23"/>
    </row>
    <row r="2180" spans="1:7" x14ac:dyDescent="0.3">
      <c r="A2180" s="22"/>
      <c r="B2180" s="31">
        <v>152</v>
      </c>
      <c r="C2180" s="24">
        <v>0.15</v>
      </c>
      <c r="D2180" s="32">
        <v>-0.37</v>
      </c>
      <c r="E2180" s="32">
        <v>0</v>
      </c>
      <c r="F2180" s="32">
        <v>0</v>
      </c>
      <c r="G2180" s="23"/>
    </row>
    <row r="2181" spans="1:7" x14ac:dyDescent="0.3">
      <c r="A2181" s="22"/>
      <c r="B2181" s="31" t="s">
        <v>61</v>
      </c>
      <c r="C2181" s="24">
        <v>0</v>
      </c>
      <c r="D2181" s="33">
        <v>-0.37</v>
      </c>
      <c r="E2181" s="32">
        <v>0</v>
      </c>
      <c r="F2181" s="32">
        <v>0</v>
      </c>
      <c r="G2181" s="23"/>
    </row>
    <row r="2182" spans="1:7" x14ac:dyDescent="0.3">
      <c r="A2182" s="22"/>
      <c r="B2182" s="31" t="s">
        <v>62</v>
      </c>
      <c r="C2182" s="24">
        <v>0</v>
      </c>
      <c r="D2182" s="33">
        <v>-0.37</v>
      </c>
      <c r="E2182" s="32">
        <v>0</v>
      </c>
      <c r="F2182" s="32">
        <v>0</v>
      </c>
      <c r="G2182" s="23"/>
    </row>
    <row r="2183" spans="1:7" x14ac:dyDescent="0.3">
      <c r="A2183" s="22"/>
      <c r="B2183" s="31" t="s">
        <v>65</v>
      </c>
      <c r="C2183" s="24">
        <v>0</v>
      </c>
      <c r="D2183" s="32">
        <v>-0.37</v>
      </c>
      <c r="E2183" s="33">
        <v>0</v>
      </c>
      <c r="F2183" s="32">
        <v>0</v>
      </c>
      <c r="G2183" s="23"/>
    </row>
    <row r="2184" spans="1:7" x14ac:dyDescent="0.3">
      <c r="A2184" s="22"/>
      <c r="B2184" s="31" t="s">
        <v>66</v>
      </c>
      <c r="C2184" s="24">
        <v>0</v>
      </c>
      <c r="D2184" s="32">
        <v>-0.37</v>
      </c>
      <c r="E2184" s="33">
        <v>0</v>
      </c>
      <c r="F2184" s="32">
        <v>0</v>
      </c>
      <c r="G2184" s="23"/>
    </row>
    <row r="2185" spans="1:7" x14ac:dyDescent="0.3">
      <c r="A2185" s="22"/>
      <c r="B2185" s="31" t="s">
        <v>67</v>
      </c>
      <c r="C2185" s="24">
        <v>0</v>
      </c>
      <c r="D2185" s="32">
        <v>-0.37</v>
      </c>
      <c r="E2185" s="32">
        <v>0</v>
      </c>
      <c r="F2185" s="33">
        <v>0</v>
      </c>
      <c r="G2185" s="23"/>
    </row>
    <row r="2186" spans="1:7" x14ac:dyDescent="0.3">
      <c r="A2186" s="22"/>
      <c r="B2186" s="31" t="s">
        <v>68</v>
      </c>
      <c r="C2186" s="24">
        <v>0</v>
      </c>
      <c r="D2186" s="32">
        <v>-0.37</v>
      </c>
      <c r="E2186" s="32">
        <v>0</v>
      </c>
      <c r="F2186" s="33">
        <v>0</v>
      </c>
      <c r="G2186" s="23"/>
    </row>
    <row r="2187" spans="1:7" x14ac:dyDescent="0.3">
      <c r="A2187" s="22">
        <v>274</v>
      </c>
      <c r="B2187" s="31">
        <v>42</v>
      </c>
      <c r="C2187" s="24">
        <v>0</v>
      </c>
      <c r="D2187" s="32">
        <v>-0.41</v>
      </c>
      <c r="E2187" s="32">
        <v>0</v>
      </c>
      <c r="F2187" s="32">
        <v>0</v>
      </c>
      <c r="G2187" s="23"/>
    </row>
    <row r="2188" spans="1:7" x14ac:dyDescent="0.3">
      <c r="A2188" s="22"/>
      <c r="B2188" s="31">
        <v>153</v>
      </c>
      <c r="C2188" s="24">
        <v>0.15</v>
      </c>
      <c r="D2188" s="32">
        <v>-0.41</v>
      </c>
      <c r="E2188" s="32">
        <v>0</v>
      </c>
      <c r="F2188" s="32">
        <v>0</v>
      </c>
      <c r="G2188" s="23"/>
    </row>
    <row r="2189" spans="1:7" x14ac:dyDescent="0.3">
      <c r="A2189" s="22"/>
      <c r="B2189" s="31" t="s">
        <v>61</v>
      </c>
      <c r="C2189" s="24">
        <v>0</v>
      </c>
      <c r="D2189" s="33">
        <v>-0.41</v>
      </c>
      <c r="E2189" s="32">
        <v>0</v>
      </c>
      <c r="F2189" s="32">
        <v>0</v>
      </c>
      <c r="G2189" s="23"/>
    </row>
    <row r="2190" spans="1:7" x14ac:dyDescent="0.3">
      <c r="A2190" s="22"/>
      <c r="B2190" s="31" t="s">
        <v>62</v>
      </c>
      <c r="C2190" s="24">
        <v>0</v>
      </c>
      <c r="D2190" s="33">
        <v>-0.41</v>
      </c>
      <c r="E2190" s="32">
        <v>0</v>
      </c>
      <c r="F2190" s="32">
        <v>0</v>
      </c>
      <c r="G2190" s="23"/>
    </row>
    <row r="2191" spans="1:7" x14ac:dyDescent="0.3">
      <c r="A2191" s="22"/>
      <c r="B2191" s="31" t="s">
        <v>65</v>
      </c>
      <c r="C2191" s="24">
        <v>0</v>
      </c>
      <c r="D2191" s="32">
        <v>-0.41</v>
      </c>
      <c r="E2191" s="33">
        <v>0</v>
      </c>
      <c r="F2191" s="32">
        <v>0</v>
      </c>
      <c r="G2191" s="23"/>
    </row>
    <row r="2192" spans="1:7" x14ac:dyDescent="0.3">
      <c r="A2192" s="22"/>
      <c r="B2192" s="31" t="s">
        <v>66</v>
      </c>
      <c r="C2192" s="24">
        <v>0</v>
      </c>
      <c r="D2192" s="32">
        <v>-0.41</v>
      </c>
      <c r="E2192" s="33">
        <v>0</v>
      </c>
      <c r="F2192" s="32">
        <v>0</v>
      </c>
      <c r="G2192" s="23"/>
    </row>
    <row r="2193" spans="1:7" x14ac:dyDescent="0.3">
      <c r="A2193" s="22"/>
      <c r="B2193" s="31" t="s">
        <v>67</v>
      </c>
      <c r="C2193" s="24">
        <v>0</v>
      </c>
      <c r="D2193" s="32">
        <v>-0.41</v>
      </c>
      <c r="E2193" s="32">
        <v>0</v>
      </c>
      <c r="F2193" s="33">
        <v>0</v>
      </c>
      <c r="G2193" s="23"/>
    </row>
    <row r="2194" spans="1:7" x14ac:dyDescent="0.3">
      <c r="A2194" s="22"/>
      <c r="B2194" s="31" t="s">
        <v>68</v>
      </c>
      <c r="C2194" s="24">
        <v>0</v>
      </c>
      <c r="D2194" s="32">
        <v>-0.41</v>
      </c>
      <c r="E2194" s="32">
        <v>0</v>
      </c>
      <c r="F2194" s="33">
        <v>0</v>
      </c>
      <c r="G2194" s="23"/>
    </row>
    <row r="2195" spans="1:7" x14ac:dyDescent="0.3">
      <c r="A2195" s="22">
        <v>275</v>
      </c>
      <c r="B2195" s="31">
        <v>43</v>
      </c>
      <c r="C2195" s="24">
        <v>0</v>
      </c>
      <c r="D2195" s="32">
        <v>-0.44</v>
      </c>
      <c r="E2195" s="32">
        <v>0</v>
      </c>
      <c r="F2195" s="32">
        <v>0</v>
      </c>
      <c r="G2195" s="23"/>
    </row>
    <row r="2196" spans="1:7" x14ac:dyDescent="0.3">
      <c r="A2196" s="22"/>
      <c r="B2196" s="31">
        <v>154</v>
      </c>
      <c r="C2196" s="24">
        <v>0.15</v>
      </c>
      <c r="D2196" s="32">
        <v>-0.44</v>
      </c>
      <c r="E2196" s="32">
        <v>0</v>
      </c>
      <c r="F2196" s="32">
        <v>0</v>
      </c>
      <c r="G2196" s="23"/>
    </row>
    <row r="2197" spans="1:7" x14ac:dyDescent="0.3">
      <c r="A2197" s="22"/>
      <c r="B2197" s="31" t="s">
        <v>61</v>
      </c>
      <c r="C2197" s="24">
        <v>0</v>
      </c>
      <c r="D2197" s="33">
        <v>-0.44</v>
      </c>
      <c r="E2197" s="32">
        <v>0</v>
      </c>
      <c r="F2197" s="32">
        <v>0</v>
      </c>
      <c r="G2197" s="23"/>
    </row>
    <row r="2198" spans="1:7" x14ac:dyDescent="0.3">
      <c r="A2198" s="22"/>
      <c r="B2198" s="31" t="s">
        <v>62</v>
      </c>
      <c r="C2198" s="24">
        <v>0</v>
      </c>
      <c r="D2198" s="33">
        <v>-0.44</v>
      </c>
      <c r="E2198" s="32">
        <v>0</v>
      </c>
      <c r="F2198" s="32">
        <v>0</v>
      </c>
      <c r="G2198" s="23"/>
    </row>
    <row r="2199" spans="1:7" x14ac:dyDescent="0.3">
      <c r="A2199" s="22"/>
      <c r="B2199" s="31" t="s">
        <v>65</v>
      </c>
      <c r="C2199" s="24">
        <v>0</v>
      </c>
      <c r="D2199" s="32">
        <v>-0.44</v>
      </c>
      <c r="E2199" s="33">
        <v>0</v>
      </c>
      <c r="F2199" s="32">
        <v>0</v>
      </c>
      <c r="G2199" s="23"/>
    </row>
    <row r="2200" spans="1:7" x14ac:dyDescent="0.3">
      <c r="A2200" s="22"/>
      <c r="B2200" s="31" t="s">
        <v>66</v>
      </c>
      <c r="C2200" s="24">
        <v>0</v>
      </c>
      <c r="D2200" s="32">
        <v>-0.44</v>
      </c>
      <c r="E2200" s="33">
        <v>0</v>
      </c>
      <c r="F2200" s="32">
        <v>0</v>
      </c>
      <c r="G2200" s="23"/>
    </row>
    <row r="2201" spans="1:7" x14ac:dyDescent="0.3">
      <c r="A2201" s="22"/>
      <c r="B2201" s="31" t="s">
        <v>67</v>
      </c>
      <c r="C2201" s="24">
        <v>0</v>
      </c>
      <c r="D2201" s="32">
        <v>-0.44</v>
      </c>
      <c r="E2201" s="32">
        <v>0</v>
      </c>
      <c r="F2201" s="33">
        <v>0</v>
      </c>
      <c r="G2201" s="23"/>
    </row>
    <row r="2202" spans="1:7" x14ac:dyDescent="0.3">
      <c r="A2202" s="22"/>
      <c r="B2202" s="31" t="s">
        <v>68</v>
      </c>
      <c r="C2202" s="24">
        <v>0</v>
      </c>
      <c r="D2202" s="32">
        <v>-0.44</v>
      </c>
      <c r="E2202" s="32">
        <v>0</v>
      </c>
      <c r="F2202" s="33">
        <v>0</v>
      </c>
      <c r="G2202" s="23"/>
    </row>
    <row r="2203" spans="1:7" x14ac:dyDescent="0.3">
      <c r="A2203" s="22">
        <v>276</v>
      </c>
      <c r="B2203" s="31">
        <v>44</v>
      </c>
      <c r="C2203" s="24">
        <v>0</v>
      </c>
      <c r="D2203" s="32">
        <v>-0.46</v>
      </c>
      <c r="E2203" s="32">
        <v>0</v>
      </c>
      <c r="F2203" s="32">
        <v>0</v>
      </c>
      <c r="G2203" s="23"/>
    </row>
    <row r="2204" spans="1:7" x14ac:dyDescent="0.3">
      <c r="A2204" s="22"/>
      <c r="B2204" s="31">
        <v>155</v>
      </c>
      <c r="C2204" s="24">
        <v>0.15</v>
      </c>
      <c r="D2204" s="32">
        <v>-0.46</v>
      </c>
      <c r="E2204" s="32">
        <v>0</v>
      </c>
      <c r="F2204" s="32">
        <v>0</v>
      </c>
      <c r="G2204" s="23"/>
    </row>
    <row r="2205" spans="1:7" x14ac:dyDescent="0.3">
      <c r="A2205" s="22"/>
      <c r="B2205" s="31" t="s">
        <v>61</v>
      </c>
      <c r="C2205" s="24">
        <v>0</v>
      </c>
      <c r="D2205" s="33">
        <v>-0.46</v>
      </c>
      <c r="E2205" s="32">
        <v>0</v>
      </c>
      <c r="F2205" s="32">
        <v>0</v>
      </c>
      <c r="G2205" s="23"/>
    </row>
    <row r="2206" spans="1:7" x14ac:dyDescent="0.3">
      <c r="A2206" s="22"/>
      <c r="B2206" s="31" t="s">
        <v>62</v>
      </c>
      <c r="C2206" s="24">
        <v>0</v>
      </c>
      <c r="D2206" s="33">
        <v>-0.46</v>
      </c>
      <c r="E2206" s="32">
        <v>0</v>
      </c>
      <c r="F2206" s="32">
        <v>0</v>
      </c>
      <c r="G2206" s="23"/>
    </row>
    <row r="2207" spans="1:7" x14ac:dyDescent="0.3">
      <c r="A2207" s="22"/>
      <c r="B2207" s="31" t="s">
        <v>65</v>
      </c>
      <c r="C2207" s="24">
        <v>0</v>
      </c>
      <c r="D2207" s="32">
        <v>-0.46</v>
      </c>
      <c r="E2207" s="33">
        <v>0</v>
      </c>
      <c r="F2207" s="32">
        <v>0</v>
      </c>
      <c r="G2207" s="23"/>
    </row>
    <row r="2208" spans="1:7" x14ac:dyDescent="0.3">
      <c r="A2208" s="22"/>
      <c r="B2208" s="31" t="s">
        <v>66</v>
      </c>
      <c r="C2208" s="24">
        <v>0</v>
      </c>
      <c r="D2208" s="32">
        <v>-0.46</v>
      </c>
      <c r="E2208" s="33">
        <v>0</v>
      </c>
      <c r="F2208" s="32">
        <v>0</v>
      </c>
      <c r="G2208" s="23"/>
    </row>
    <row r="2209" spans="1:7" x14ac:dyDescent="0.3">
      <c r="A2209" s="22"/>
      <c r="B2209" s="31" t="s">
        <v>67</v>
      </c>
      <c r="C2209" s="24">
        <v>0</v>
      </c>
      <c r="D2209" s="32">
        <v>-0.46</v>
      </c>
      <c r="E2209" s="32">
        <v>0</v>
      </c>
      <c r="F2209" s="33">
        <v>0</v>
      </c>
      <c r="G2209" s="23"/>
    </row>
    <row r="2210" spans="1:7" x14ac:dyDescent="0.3">
      <c r="A2210" s="22"/>
      <c r="B2210" s="31" t="s">
        <v>68</v>
      </c>
      <c r="C2210" s="24">
        <v>0</v>
      </c>
      <c r="D2210" s="32">
        <v>-0.46</v>
      </c>
      <c r="E2210" s="32">
        <v>0</v>
      </c>
      <c r="F2210" s="33">
        <v>0</v>
      </c>
      <c r="G2210" s="23"/>
    </row>
    <row r="2211" spans="1:7" x14ac:dyDescent="0.3">
      <c r="A2211" s="22">
        <v>277</v>
      </c>
      <c r="B2211" s="31">
        <v>45</v>
      </c>
      <c r="C2211" s="24">
        <v>0</v>
      </c>
      <c r="D2211" s="32">
        <v>-0.47</v>
      </c>
      <c r="E2211" s="32">
        <v>0</v>
      </c>
      <c r="F2211" s="32">
        <v>0</v>
      </c>
      <c r="G2211" s="23"/>
    </row>
    <row r="2212" spans="1:7" x14ac:dyDescent="0.3">
      <c r="A2212" s="22"/>
      <c r="B2212" s="31">
        <v>156</v>
      </c>
      <c r="C2212" s="24">
        <v>0.15</v>
      </c>
      <c r="D2212" s="32">
        <v>-0.47</v>
      </c>
      <c r="E2212" s="32">
        <v>0</v>
      </c>
      <c r="F2212" s="32">
        <v>0</v>
      </c>
      <c r="G2212" s="23"/>
    </row>
    <row r="2213" spans="1:7" x14ac:dyDescent="0.3">
      <c r="A2213" s="22"/>
      <c r="B2213" s="31" t="s">
        <v>61</v>
      </c>
      <c r="C2213" s="24">
        <v>0</v>
      </c>
      <c r="D2213" s="33">
        <v>-0.47</v>
      </c>
      <c r="E2213" s="32">
        <v>0</v>
      </c>
      <c r="F2213" s="32">
        <v>0</v>
      </c>
      <c r="G2213" s="23"/>
    </row>
    <row r="2214" spans="1:7" x14ac:dyDescent="0.3">
      <c r="A2214" s="22"/>
      <c r="B2214" s="31" t="s">
        <v>62</v>
      </c>
      <c r="C2214" s="24">
        <v>0</v>
      </c>
      <c r="D2214" s="33">
        <v>-0.47</v>
      </c>
      <c r="E2214" s="32">
        <v>0</v>
      </c>
      <c r="F2214" s="32">
        <v>0</v>
      </c>
      <c r="G2214" s="23"/>
    </row>
    <row r="2215" spans="1:7" x14ac:dyDescent="0.3">
      <c r="A2215" s="22"/>
      <c r="B2215" s="31" t="s">
        <v>65</v>
      </c>
      <c r="C2215" s="24">
        <v>0</v>
      </c>
      <c r="D2215" s="32">
        <v>-0.47</v>
      </c>
      <c r="E2215" s="33">
        <v>0</v>
      </c>
      <c r="F2215" s="32">
        <v>0</v>
      </c>
      <c r="G2215" s="23"/>
    </row>
    <row r="2216" spans="1:7" x14ac:dyDescent="0.3">
      <c r="A2216" s="22"/>
      <c r="B2216" s="31" t="s">
        <v>66</v>
      </c>
      <c r="C2216" s="24">
        <v>0</v>
      </c>
      <c r="D2216" s="32">
        <v>-0.47</v>
      </c>
      <c r="E2216" s="33">
        <v>0</v>
      </c>
      <c r="F2216" s="32">
        <v>0</v>
      </c>
      <c r="G2216" s="23"/>
    </row>
    <row r="2217" spans="1:7" x14ac:dyDescent="0.3">
      <c r="A2217" s="22"/>
      <c r="B2217" s="31" t="s">
        <v>67</v>
      </c>
      <c r="C2217" s="24">
        <v>0</v>
      </c>
      <c r="D2217" s="32">
        <v>-0.47</v>
      </c>
      <c r="E2217" s="32">
        <v>0</v>
      </c>
      <c r="F2217" s="33">
        <v>0</v>
      </c>
      <c r="G2217" s="23"/>
    </row>
    <row r="2218" spans="1:7" x14ac:dyDescent="0.3">
      <c r="A2218" s="22"/>
      <c r="B2218" s="31" t="s">
        <v>68</v>
      </c>
      <c r="C2218" s="24">
        <v>0</v>
      </c>
      <c r="D2218" s="32">
        <v>-0.47</v>
      </c>
      <c r="E2218" s="32">
        <v>0</v>
      </c>
      <c r="F2218" s="33">
        <v>0</v>
      </c>
      <c r="G2218" s="23"/>
    </row>
    <row r="2219" spans="1:7" x14ac:dyDescent="0.3">
      <c r="A2219" s="22">
        <v>278</v>
      </c>
      <c r="B2219" s="31">
        <v>46</v>
      </c>
      <c r="C2219" s="24">
        <v>0</v>
      </c>
      <c r="D2219" s="32">
        <v>-0.47</v>
      </c>
      <c r="E2219" s="32">
        <v>0</v>
      </c>
      <c r="F2219" s="32">
        <v>0</v>
      </c>
      <c r="G2219" s="23"/>
    </row>
    <row r="2220" spans="1:7" x14ac:dyDescent="0.3">
      <c r="A2220" s="22"/>
      <c r="B2220" s="31">
        <v>157</v>
      </c>
      <c r="C2220" s="24">
        <v>0.15</v>
      </c>
      <c r="D2220" s="32">
        <v>-0.47</v>
      </c>
      <c r="E2220" s="32">
        <v>0</v>
      </c>
      <c r="F2220" s="32">
        <v>0</v>
      </c>
      <c r="G2220" s="23"/>
    </row>
    <row r="2221" spans="1:7" x14ac:dyDescent="0.3">
      <c r="A2221" s="22"/>
      <c r="B2221" s="31" t="s">
        <v>61</v>
      </c>
      <c r="C2221" s="24">
        <v>0</v>
      </c>
      <c r="D2221" s="33">
        <v>-0.47</v>
      </c>
      <c r="E2221" s="32">
        <v>0</v>
      </c>
      <c r="F2221" s="32">
        <v>0</v>
      </c>
      <c r="G2221" s="23"/>
    </row>
    <row r="2222" spans="1:7" x14ac:dyDescent="0.3">
      <c r="A2222" s="22"/>
      <c r="B2222" s="31" t="s">
        <v>62</v>
      </c>
      <c r="C2222" s="24">
        <v>0</v>
      </c>
      <c r="D2222" s="33">
        <v>-0.47</v>
      </c>
      <c r="E2222" s="32">
        <v>0</v>
      </c>
      <c r="F2222" s="32">
        <v>0</v>
      </c>
      <c r="G2222" s="23"/>
    </row>
    <row r="2223" spans="1:7" x14ac:dyDescent="0.3">
      <c r="A2223" s="22"/>
      <c r="B2223" s="31" t="s">
        <v>65</v>
      </c>
      <c r="C2223" s="24">
        <v>0</v>
      </c>
      <c r="D2223" s="32">
        <v>-0.47</v>
      </c>
      <c r="E2223" s="33">
        <v>0</v>
      </c>
      <c r="F2223" s="32">
        <v>0</v>
      </c>
      <c r="G2223" s="23"/>
    </row>
    <row r="2224" spans="1:7" x14ac:dyDescent="0.3">
      <c r="A2224" s="22"/>
      <c r="B2224" s="31" t="s">
        <v>66</v>
      </c>
      <c r="C2224" s="24">
        <v>0</v>
      </c>
      <c r="D2224" s="32">
        <v>-0.47</v>
      </c>
      <c r="E2224" s="33">
        <v>0</v>
      </c>
      <c r="F2224" s="32">
        <v>0</v>
      </c>
      <c r="G2224" s="23"/>
    </row>
    <row r="2225" spans="1:7" x14ac:dyDescent="0.3">
      <c r="A2225" s="22"/>
      <c r="B2225" s="31" t="s">
        <v>67</v>
      </c>
      <c r="C2225" s="24">
        <v>0</v>
      </c>
      <c r="D2225" s="32">
        <v>-0.47</v>
      </c>
      <c r="E2225" s="32">
        <v>0</v>
      </c>
      <c r="F2225" s="33">
        <v>0</v>
      </c>
      <c r="G2225" s="23"/>
    </row>
    <row r="2226" spans="1:7" x14ac:dyDescent="0.3">
      <c r="A2226" s="22"/>
      <c r="B2226" s="31" t="s">
        <v>68</v>
      </c>
      <c r="C2226" s="24">
        <v>0</v>
      </c>
      <c r="D2226" s="32">
        <v>-0.47</v>
      </c>
      <c r="E2226" s="32">
        <v>0</v>
      </c>
      <c r="F2226" s="33">
        <v>0</v>
      </c>
      <c r="G2226" s="23"/>
    </row>
    <row r="2227" spans="1:7" x14ac:dyDescent="0.3">
      <c r="A2227" s="22">
        <v>279</v>
      </c>
      <c r="B2227" s="31">
        <v>47</v>
      </c>
      <c r="C2227" s="24">
        <v>0</v>
      </c>
      <c r="D2227" s="32">
        <v>-0.48</v>
      </c>
      <c r="E2227" s="32">
        <v>0</v>
      </c>
      <c r="F2227" s="32">
        <v>0</v>
      </c>
      <c r="G2227" s="23"/>
    </row>
    <row r="2228" spans="1:7" x14ac:dyDescent="0.3">
      <c r="A2228" s="22"/>
      <c r="B2228" s="31">
        <v>158</v>
      </c>
      <c r="C2228" s="24">
        <v>0.15</v>
      </c>
      <c r="D2228" s="32">
        <v>-0.48</v>
      </c>
      <c r="E2228" s="32">
        <v>0</v>
      </c>
      <c r="F2228" s="32">
        <v>0</v>
      </c>
      <c r="G2228" s="23"/>
    </row>
    <row r="2229" spans="1:7" x14ac:dyDescent="0.3">
      <c r="A2229" s="22"/>
      <c r="B2229" s="31" t="s">
        <v>61</v>
      </c>
      <c r="C2229" s="24">
        <v>0</v>
      </c>
      <c r="D2229" s="33">
        <v>-0.48</v>
      </c>
      <c r="E2229" s="32">
        <v>0</v>
      </c>
      <c r="F2229" s="32">
        <v>0</v>
      </c>
      <c r="G2229" s="23"/>
    </row>
    <row r="2230" spans="1:7" x14ac:dyDescent="0.3">
      <c r="A2230" s="22"/>
      <c r="B2230" s="31" t="s">
        <v>62</v>
      </c>
      <c r="C2230" s="24">
        <v>0</v>
      </c>
      <c r="D2230" s="33">
        <v>-0.48</v>
      </c>
      <c r="E2230" s="32">
        <v>0</v>
      </c>
      <c r="F2230" s="32">
        <v>0</v>
      </c>
      <c r="G2230" s="23"/>
    </row>
    <row r="2231" spans="1:7" x14ac:dyDescent="0.3">
      <c r="A2231" s="22"/>
      <c r="B2231" s="31" t="s">
        <v>65</v>
      </c>
      <c r="C2231" s="24">
        <v>0</v>
      </c>
      <c r="D2231" s="32">
        <v>-0.48</v>
      </c>
      <c r="E2231" s="33">
        <v>0</v>
      </c>
      <c r="F2231" s="32">
        <v>0</v>
      </c>
      <c r="G2231" s="23"/>
    </row>
    <row r="2232" spans="1:7" x14ac:dyDescent="0.3">
      <c r="A2232" s="22"/>
      <c r="B2232" s="31" t="s">
        <v>66</v>
      </c>
      <c r="C2232" s="24">
        <v>0</v>
      </c>
      <c r="D2232" s="32">
        <v>-0.48</v>
      </c>
      <c r="E2232" s="33">
        <v>0</v>
      </c>
      <c r="F2232" s="32">
        <v>0</v>
      </c>
      <c r="G2232" s="23"/>
    </row>
    <row r="2233" spans="1:7" x14ac:dyDescent="0.3">
      <c r="A2233" s="22"/>
      <c r="B2233" s="31" t="s">
        <v>67</v>
      </c>
      <c r="C2233" s="24">
        <v>0</v>
      </c>
      <c r="D2233" s="32">
        <v>-0.48</v>
      </c>
      <c r="E2233" s="32">
        <v>0</v>
      </c>
      <c r="F2233" s="33">
        <v>0</v>
      </c>
      <c r="G2233" s="23"/>
    </row>
    <row r="2234" spans="1:7" x14ac:dyDescent="0.3">
      <c r="A2234" s="22"/>
      <c r="B2234" s="31" t="s">
        <v>68</v>
      </c>
      <c r="C2234" s="24">
        <v>0</v>
      </c>
      <c r="D2234" s="32">
        <v>-0.48</v>
      </c>
      <c r="E2234" s="32">
        <v>0</v>
      </c>
      <c r="F2234" s="33">
        <v>0</v>
      </c>
      <c r="G2234" s="23"/>
    </row>
    <row r="2235" spans="1:7" x14ac:dyDescent="0.3">
      <c r="A2235" s="22">
        <v>280</v>
      </c>
      <c r="B2235" s="31">
        <v>48</v>
      </c>
      <c r="C2235" s="24">
        <v>0</v>
      </c>
      <c r="D2235" s="32">
        <v>-0.48</v>
      </c>
      <c r="E2235" s="32">
        <v>0</v>
      </c>
      <c r="F2235" s="32">
        <v>0</v>
      </c>
      <c r="G2235" s="23"/>
    </row>
    <row r="2236" spans="1:7" x14ac:dyDescent="0.3">
      <c r="A2236" s="22"/>
      <c r="B2236" s="31">
        <v>159</v>
      </c>
      <c r="C2236" s="24">
        <v>0.15</v>
      </c>
      <c r="D2236" s="32">
        <v>-0.48</v>
      </c>
      <c r="E2236" s="32">
        <v>0</v>
      </c>
      <c r="F2236" s="32">
        <v>0</v>
      </c>
      <c r="G2236" s="23"/>
    </row>
    <row r="2237" spans="1:7" x14ac:dyDescent="0.3">
      <c r="A2237" s="22"/>
      <c r="B2237" s="31" t="s">
        <v>61</v>
      </c>
      <c r="C2237" s="24">
        <v>0</v>
      </c>
      <c r="D2237" s="33">
        <v>-0.48</v>
      </c>
      <c r="E2237" s="32">
        <v>0</v>
      </c>
      <c r="F2237" s="32">
        <v>0</v>
      </c>
      <c r="G2237" s="23"/>
    </row>
    <row r="2238" spans="1:7" x14ac:dyDescent="0.3">
      <c r="A2238" s="22"/>
      <c r="B2238" s="31" t="s">
        <v>62</v>
      </c>
      <c r="C2238" s="24">
        <v>0</v>
      </c>
      <c r="D2238" s="33">
        <v>-0.48</v>
      </c>
      <c r="E2238" s="32">
        <v>0</v>
      </c>
      <c r="F2238" s="32">
        <v>0</v>
      </c>
      <c r="G2238" s="23"/>
    </row>
    <row r="2239" spans="1:7" x14ac:dyDescent="0.3">
      <c r="A2239" s="22"/>
      <c r="B2239" s="31" t="s">
        <v>65</v>
      </c>
      <c r="C2239" s="24">
        <v>0</v>
      </c>
      <c r="D2239" s="32">
        <v>-0.48</v>
      </c>
      <c r="E2239" s="33">
        <v>0</v>
      </c>
      <c r="F2239" s="32">
        <v>0</v>
      </c>
      <c r="G2239" s="23"/>
    </row>
    <row r="2240" spans="1:7" x14ac:dyDescent="0.3">
      <c r="A2240" s="22"/>
      <c r="B2240" s="31" t="s">
        <v>66</v>
      </c>
      <c r="C2240" s="24">
        <v>0</v>
      </c>
      <c r="D2240" s="32">
        <v>-0.48</v>
      </c>
      <c r="E2240" s="33">
        <v>0</v>
      </c>
      <c r="F2240" s="32">
        <v>0</v>
      </c>
      <c r="G2240" s="23"/>
    </row>
    <row r="2241" spans="1:7" x14ac:dyDescent="0.3">
      <c r="A2241" s="22"/>
      <c r="B2241" s="31" t="s">
        <v>67</v>
      </c>
      <c r="C2241" s="24">
        <v>0</v>
      </c>
      <c r="D2241" s="32">
        <v>-0.48</v>
      </c>
      <c r="E2241" s="32">
        <v>0</v>
      </c>
      <c r="F2241" s="33">
        <v>0</v>
      </c>
      <c r="G2241" s="23"/>
    </row>
    <row r="2242" spans="1:7" x14ac:dyDescent="0.3">
      <c r="A2242" s="22"/>
      <c r="B2242" s="31" t="s">
        <v>68</v>
      </c>
      <c r="C2242" s="24">
        <v>0</v>
      </c>
      <c r="D2242" s="32">
        <v>-0.48</v>
      </c>
      <c r="E2242" s="32">
        <v>0</v>
      </c>
      <c r="F2242" s="33">
        <v>0</v>
      </c>
      <c r="G2242" s="23"/>
    </row>
    <row r="2243" spans="1:7" x14ac:dyDescent="0.3">
      <c r="A2243" s="22">
        <v>281</v>
      </c>
      <c r="B2243" s="31">
        <v>49</v>
      </c>
      <c r="C2243" s="24">
        <v>0</v>
      </c>
      <c r="D2243" s="32">
        <v>-0.48</v>
      </c>
      <c r="E2243" s="32">
        <v>0</v>
      </c>
      <c r="F2243" s="32">
        <v>0</v>
      </c>
      <c r="G2243" s="23"/>
    </row>
    <row r="2244" spans="1:7" x14ac:dyDescent="0.3">
      <c r="A2244" s="22"/>
      <c r="B2244" s="31">
        <v>160</v>
      </c>
      <c r="C2244" s="24">
        <v>0.15</v>
      </c>
      <c r="D2244" s="32">
        <v>-0.48</v>
      </c>
      <c r="E2244" s="32">
        <v>0</v>
      </c>
      <c r="F2244" s="32">
        <v>0</v>
      </c>
      <c r="G2244" s="23"/>
    </row>
    <row r="2245" spans="1:7" x14ac:dyDescent="0.3">
      <c r="A2245" s="22"/>
      <c r="B2245" s="31" t="s">
        <v>61</v>
      </c>
      <c r="C2245" s="24">
        <v>0</v>
      </c>
      <c r="D2245" s="33">
        <v>-0.48</v>
      </c>
      <c r="E2245" s="32">
        <v>0</v>
      </c>
      <c r="F2245" s="32">
        <v>0</v>
      </c>
      <c r="G2245" s="23"/>
    </row>
    <row r="2246" spans="1:7" x14ac:dyDescent="0.3">
      <c r="A2246" s="22"/>
      <c r="B2246" s="31" t="s">
        <v>62</v>
      </c>
      <c r="C2246" s="24">
        <v>0</v>
      </c>
      <c r="D2246" s="33">
        <v>-0.48</v>
      </c>
      <c r="E2246" s="32">
        <v>0</v>
      </c>
      <c r="F2246" s="32">
        <v>0</v>
      </c>
      <c r="G2246" s="23"/>
    </row>
    <row r="2247" spans="1:7" x14ac:dyDescent="0.3">
      <c r="A2247" s="22"/>
      <c r="B2247" s="31" t="s">
        <v>65</v>
      </c>
      <c r="C2247" s="24">
        <v>0</v>
      </c>
      <c r="D2247" s="32">
        <v>-0.48</v>
      </c>
      <c r="E2247" s="33">
        <v>0</v>
      </c>
      <c r="F2247" s="32">
        <v>0</v>
      </c>
      <c r="G2247" s="23"/>
    </row>
    <row r="2248" spans="1:7" x14ac:dyDescent="0.3">
      <c r="A2248" s="22"/>
      <c r="B2248" s="31" t="s">
        <v>66</v>
      </c>
      <c r="C2248" s="24">
        <v>0</v>
      </c>
      <c r="D2248" s="32">
        <v>-0.48</v>
      </c>
      <c r="E2248" s="33">
        <v>0</v>
      </c>
      <c r="F2248" s="32">
        <v>0</v>
      </c>
      <c r="G2248" s="23"/>
    </row>
    <row r="2249" spans="1:7" x14ac:dyDescent="0.3">
      <c r="A2249" s="22"/>
      <c r="B2249" s="31" t="s">
        <v>67</v>
      </c>
      <c r="C2249" s="24">
        <v>0</v>
      </c>
      <c r="D2249" s="32">
        <v>-0.48</v>
      </c>
      <c r="E2249" s="32">
        <v>0</v>
      </c>
      <c r="F2249" s="33">
        <v>0</v>
      </c>
      <c r="G2249" s="23"/>
    </row>
    <row r="2250" spans="1:7" x14ac:dyDescent="0.3">
      <c r="A2250" s="22"/>
      <c r="B2250" s="31" t="s">
        <v>68</v>
      </c>
      <c r="C2250" s="24">
        <v>0</v>
      </c>
      <c r="D2250" s="32">
        <v>-0.48</v>
      </c>
      <c r="E2250" s="32">
        <v>0</v>
      </c>
      <c r="F2250" s="33">
        <v>0</v>
      </c>
      <c r="G2250" s="23"/>
    </row>
    <row r="2251" spans="1:7" x14ac:dyDescent="0.3">
      <c r="A2251" s="22">
        <v>282</v>
      </c>
      <c r="B2251" s="31">
        <v>50</v>
      </c>
      <c r="C2251" s="24">
        <v>0</v>
      </c>
      <c r="D2251" s="32">
        <v>-0.49</v>
      </c>
      <c r="E2251" s="32">
        <v>0</v>
      </c>
      <c r="F2251" s="32">
        <v>0</v>
      </c>
      <c r="G2251" s="23"/>
    </row>
    <row r="2252" spans="1:7" x14ac:dyDescent="0.3">
      <c r="A2252" s="22"/>
      <c r="B2252" s="31">
        <v>161</v>
      </c>
      <c r="C2252" s="24">
        <v>0.15</v>
      </c>
      <c r="D2252" s="32">
        <v>-0.49</v>
      </c>
      <c r="E2252" s="32">
        <v>0</v>
      </c>
      <c r="F2252" s="32">
        <v>0</v>
      </c>
      <c r="G2252" s="23"/>
    </row>
    <row r="2253" spans="1:7" x14ac:dyDescent="0.3">
      <c r="A2253" s="22"/>
      <c r="B2253" s="31" t="s">
        <v>61</v>
      </c>
      <c r="C2253" s="24">
        <v>0</v>
      </c>
      <c r="D2253" s="33">
        <v>-0.49</v>
      </c>
      <c r="E2253" s="32">
        <v>0</v>
      </c>
      <c r="F2253" s="32">
        <v>0</v>
      </c>
      <c r="G2253" s="23"/>
    </row>
    <row r="2254" spans="1:7" x14ac:dyDescent="0.3">
      <c r="A2254" s="22"/>
      <c r="B2254" s="31" t="s">
        <v>62</v>
      </c>
      <c r="C2254" s="24">
        <v>0</v>
      </c>
      <c r="D2254" s="33">
        <v>-0.49</v>
      </c>
      <c r="E2254" s="32">
        <v>0</v>
      </c>
      <c r="F2254" s="32">
        <v>0</v>
      </c>
      <c r="G2254" s="23"/>
    </row>
    <row r="2255" spans="1:7" x14ac:dyDescent="0.3">
      <c r="A2255" s="22"/>
      <c r="B2255" s="31" t="s">
        <v>65</v>
      </c>
      <c r="C2255" s="24">
        <v>0</v>
      </c>
      <c r="D2255" s="32">
        <v>-0.49</v>
      </c>
      <c r="E2255" s="33">
        <v>0</v>
      </c>
      <c r="F2255" s="32">
        <v>0</v>
      </c>
      <c r="G2255" s="23"/>
    </row>
    <row r="2256" spans="1:7" x14ac:dyDescent="0.3">
      <c r="A2256" s="22"/>
      <c r="B2256" s="31" t="s">
        <v>66</v>
      </c>
      <c r="C2256" s="24">
        <v>0</v>
      </c>
      <c r="D2256" s="32">
        <v>-0.49</v>
      </c>
      <c r="E2256" s="33">
        <v>0</v>
      </c>
      <c r="F2256" s="32">
        <v>0</v>
      </c>
      <c r="G2256" s="23"/>
    </row>
    <row r="2257" spans="1:7" x14ac:dyDescent="0.3">
      <c r="A2257" s="22"/>
      <c r="B2257" s="31" t="s">
        <v>67</v>
      </c>
      <c r="C2257" s="24">
        <v>0</v>
      </c>
      <c r="D2257" s="32">
        <v>-0.49</v>
      </c>
      <c r="E2257" s="32">
        <v>0</v>
      </c>
      <c r="F2257" s="33">
        <v>0</v>
      </c>
      <c r="G2257" s="23"/>
    </row>
    <row r="2258" spans="1:7" x14ac:dyDescent="0.3">
      <c r="A2258" s="22"/>
      <c r="B2258" s="31" t="s">
        <v>68</v>
      </c>
      <c r="C2258" s="24">
        <v>0</v>
      </c>
      <c r="D2258" s="32">
        <v>-0.49</v>
      </c>
      <c r="E2258" s="32">
        <v>0</v>
      </c>
      <c r="F2258" s="33">
        <v>0</v>
      </c>
      <c r="G2258" s="23"/>
    </row>
    <row r="2259" spans="1:7" x14ac:dyDescent="0.3">
      <c r="A2259" s="22">
        <v>283</v>
      </c>
      <c r="B2259" s="31">
        <v>51</v>
      </c>
      <c r="C2259" s="24">
        <v>0</v>
      </c>
      <c r="D2259" s="32">
        <v>-0.49</v>
      </c>
      <c r="E2259" s="32">
        <v>0</v>
      </c>
      <c r="F2259" s="32">
        <v>0</v>
      </c>
      <c r="G2259" s="23"/>
    </row>
    <row r="2260" spans="1:7" x14ac:dyDescent="0.3">
      <c r="A2260" s="22"/>
      <c r="B2260" s="31">
        <v>162</v>
      </c>
      <c r="C2260" s="24">
        <v>0.15</v>
      </c>
      <c r="D2260" s="32">
        <v>-0.49</v>
      </c>
      <c r="E2260" s="32">
        <v>0</v>
      </c>
      <c r="F2260" s="32">
        <v>0</v>
      </c>
      <c r="G2260" s="23"/>
    </row>
    <row r="2261" spans="1:7" x14ac:dyDescent="0.3">
      <c r="A2261" s="22"/>
      <c r="B2261" s="31" t="s">
        <v>61</v>
      </c>
      <c r="C2261" s="24">
        <v>0</v>
      </c>
      <c r="D2261" s="33">
        <v>-0.49</v>
      </c>
      <c r="E2261" s="32">
        <v>0</v>
      </c>
      <c r="F2261" s="32">
        <v>0</v>
      </c>
      <c r="G2261" s="23"/>
    </row>
    <row r="2262" spans="1:7" x14ac:dyDescent="0.3">
      <c r="A2262" s="22"/>
      <c r="B2262" s="31" t="s">
        <v>62</v>
      </c>
      <c r="C2262" s="24">
        <v>0</v>
      </c>
      <c r="D2262" s="33">
        <v>-0.49</v>
      </c>
      <c r="E2262" s="32">
        <v>0</v>
      </c>
      <c r="F2262" s="32">
        <v>0</v>
      </c>
      <c r="G2262" s="23"/>
    </row>
    <row r="2263" spans="1:7" x14ac:dyDescent="0.3">
      <c r="A2263" s="22"/>
      <c r="B2263" s="31" t="s">
        <v>65</v>
      </c>
      <c r="C2263" s="24">
        <v>0</v>
      </c>
      <c r="D2263" s="32">
        <v>-0.49</v>
      </c>
      <c r="E2263" s="33">
        <v>0</v>
      </c>
      <c r="F2263" s="32">
        <v>0</v>
      </c>
      <c r="G2263" s="23"/>
    </row>
    <row r="2264" spans="1:7" x14ac:dyDescent="0.3">
      <c r="A2264" s="22"/>
      <c r="B2264" s="31" t="s">
        <v>66</v>
      </c>
      <c r="C2264" s="24">
        <v>0</v>
      </c>
      <c r="D2264" s="32">
        <v>-0.49</v>
      </c>
      <c r="E2264" s="33">
        <v>0</v>
      </c>
      <c r="F2264" s="32">
        <v>0</v>
      </c>
      <c r="G2264" s="23"/>
    </row>
    <row r="2265" spans="1:7" x14ac:dyDescent="0.3">
      <c r="A2265" s="22"/>
      <c r="B2265" s="31" t="s">
        <v>67</v>
      </c>
      <c r="C2265" s="24">
        <v>0</v>
      </c>
      <c r="D2265" s="32">
        <v>-0.49</v>
      </c>
      <c r="E2265" s="32">
        <v>0</v>
      </c>
      <c r="F2265" s="33">
        <v>0</v>
      </c>
      <c r="G2265" s="23"/>
    </row>
    <row r="2266" spans="1:7" x14ac:dyDescent="0.3">
      <c r="A2266" s="22"/>
      <c r="B2266" s="31" t="s">
        <v>68</v>
      </c>
      <c r="C2266" s="24">
        <v>0</v>
      </c>
      <c r="D2266" s="32">
        <v>-0.49</v>
      </c>
      <c r="E2266" s="32">
        <v>0</v>
      </c>
      <c r="F2266" s="33">
        <v>0</v>
      </c>
      <c r="G2266" s="23"/>
    </row>
    <row r="2267" spans="1:7" x14ac:dyDescent="0.3">
      <c r="A2267" s="22">
        <v>284</v>
      </c>
      <c r="B2267" s="31">
        <v>52</v>
      </c>
      <c r="C2267" s="24">
        <v>0</v>
      </c>
      <c r="D2267" s="32">
        <v>-0.49</v>
      </c>
      <c r="E2267" s="32">
        <v>0</v>
      </c>
      <c r="F2267" s="32">
        <v>0</v>
      </c>
      <c r="G2267" s="23"/>
    </row>
    <row r="2268" spans="1:7" x14ac:dyDescent="0.3">
      <c r="A2268" s="22"/>
      <c r="B2268" s="31">
        <v>163</v>
      </c>
      <c r="C2268" s="24">
        <v>0.15</v>
      </c>
      <c r="D2268" s="32">
        <v>-0.49</v>
      </c>
      <c r="E2268" s="32">
        <v>0</v>
      </c>
      <c r="F2268" s="32">
        <v>0</v>
      </c>
      <c r="G2268" s="23"/>
    </row>
    <row r="2269" spans="1:7" x14ac:dyDescent="0.3">
      <c r="A2269" s="22"/>
      <c r="B2269" s="31" t="s">
        <v>61</v>
      </c>
      <c r="C2269" s="24">
        <v>0</v>
      </c>
      <c r="D2269" s="33">
        <v>-0.49</v>
      </c>
      <c r="E2269" s="32">
        <v>0</v>
      </c>
      <c r="F2269" s="32">
        <v>0</v>
      </c>
      <c r="G2269" s="23"/>
    </row>
    <row r="2270" spans="1:7" x14ac:dyDescent="0.3">
      <c r="A2270" s="22"/>
      <c r="B2270" s="31" t="s">
        <v>62</v>
      </c>
      <c r="C2270" s="24">
        <v>0</v>
      </c>
      <c r="D2270" s="33">
        <v>-0.49</v>
      </c>
      <c r="E2270" s="32">
        <v>0</v>
      </c>
      <c r="F2270" s="32">
        <v>0</v>
      </c>
      <c r="G2270" s="23"/>
    </row>
    <row r="2271" spans="1:7" x14ac:dyDescent="0.3">
      <c r="A2271" s="22"/>
      <c r="B2271" s="31" t="s">
        <v>65</v>
      </c>
      <c r="C2271" s="24">
        <v>0</v>
      </c>
      <c r="D2271" s="32">
        <v>-0.49</v>
      </c>
      <c r="E2271" s="33">
        <v>0</v>
      </c>
      <c r="F2271" s="32">
        <v>0</v>
      </c>
      <c r="G2271" s="23"/>
    </row>
    <row r="2272" spans="1:7" x14ac:dyDescent="0.3">
      <c r="A2272" s="22"/>
      <c r="B2272" s="31" t="s">
        <v>66</v>
      </c>
      <c r="C2272" s="24">
        <v>0</v>
      </c>
      <c r="D2272" s="32">
        <v>-0.49</v>
      </c>
      <c r="E2272" s="33">
        <v>0</v>
      </c>
      <c r="F2272" s="32">
        <v>0</v>
      </c>
      <c r="G2272" s="23"/>
    </row>
    <row r="2273" spans="1:7" x14ac:dyDescent="0.3">
      <c r="A2273" s="22"/>
      <c r="B2273" s="31" t="s">
        <v>67</v>
      </c>
      <c r="C2273" s="24">
        <v>0</v>
      </c>
      <c r="D2273" s="32">
        <v>-0.49</v>
      </c>
      <c r="E2273" s="32">
        <v>0</v>
      </c>
      <c r="F2273" s="33">
        <v>0</v>
      </c>
      <c r="G2273" s="23"/>
    </row>
    <row r="2274" spans="1:7" x14ac:dyDescent="0.3">
      <c r="A2274" s="22"/>
      <c r="B2274" s="31" t="s">
        <v>68</v>
      </c>
      <c r="C2274" s="24">
        <v>0</v>
      </c>
      <c r="D2274" s="32">
        <v>-0.49</v>
      </c>
      <c r="E2274" s="32">
        <v>0</v>
      </c>
      <c r="F2274" s="33">
        <v>0</v>
      </c>
      <c r="G2274" s="23"/>
    </row>
    <row r="2275" spans="1:7" x14ac:dyDescent="0.3">
      <c r="A2275" s="22">
        <v>285</v>
      </c>
      <c r="B2275" s="31">
        <v>53</v>
      </c>
      <c r="C2275" s="24">
        <v>0</v>
      </c>
      <c r="D2275" s="32">
        <v>-0.49</v>
      </c>
      <c r="E2275" s="32">
        <v>0</v>
      </c>
      <c r="F2275" s="32">
        <v>0</v>
      </c>
      <c r="G2275" s="23"/>
    </row>
    <row r="2276" spans="1:7" x14ac:dyDescent="0.3">
      <c r="A2276" s="22"/>
      <c r="B2276" s="31">
        <v>164</v>
      </c>
      <c r="C2276" s="24">
        <v>0.15</v>
      </c>
      <c r="D2276" s="32">
        <v>-0.49</v>
      </c>
      <c r="E2276" s="32">
        <v>0</v>
      </c>
      <c r="F2276" s="32">
        <v>0</v>
      </c>
      <c r="G2276" s="23"/>
    </row>
    <row r="2277" spans="1:7" x14ac:dyDescent="0.3">
      <c r="A2277" s="22"/>
      <c r="B2277" s="31" t="s">
        <v>61</v>
      </c>
      <c r="C2277" s="24">
        <v>0</v>
      </c>
      <c r="D2277" s="33">
        <v>-0.49</v>
      </c>
      <c r="E2277" s="32">
        <v>0</v>
      </c>
      <c r="F2277" s="32">
        <v>0</v>
      </c>
      <c r="G2277" s="23"/>
    </row>
    <row r="2278" spans="1:7" x14ac:dyDescent="0.3">
      <c r="A2278" s="22"/>
      <c r="B2278" s="31" t="s">
        <v>62</v>
      </c>
      <c r="C2278" s="24">
        <v>0</v>
      </c>
      <c r="D2278" s="33">
        <v>-0.49</v>
      </c>
      <c r="E2278" s="32">
        <v>0</v>
      </c>
      <c r="F2278" s="32">
        <v>0</v>
      </c>
      <c r="G2278" s="23"/>
    </row>
    <row r="2279" spans="1:7" x14ac:dyDescent="0.3">
      <c r="A2279" s="22"/>
      <c r="B2279" s="31" t="s">
        <v>65</v>
      </c>
      <c r="C2279" s="24">
        <v>0</v>
      </c>
      <c r="D2279" s="32">
        <v>-0.49</v>
      </c>
      <c r="E2279" s="33">
        <v>0</v>
      </c>
      <c r="F2279" s="32">
        <v>0</v>
      </c>
      <c r="G2279" s="23"/>
    </row>
    <row r="2280" spans="1:7" x14ac:dyDescent="0.3">
      <c r="A2280" s="22"/>
      <c r="B2280" s="31" t="s">
        <v>66</v>
      </c>
      <c r="C2280" s="24">
        <v>0</v>
      </c>
      <c r="D2280" s="32">
        <v>-0.49</v>
      </c>
      <c r="E2280" s="33">
        <v>0</v>
      </c>
      <c r="F2280" s="32">
        <v>0</v>
      </c>
      <c r="G2280" s="23"/>
    </row>
    <row r="2281" spans="1:7" x14ac:dyDescent="0.3">
      <c r="A2281" s="22"/>
      <c r="B2281" s="31" t="s">
        <v>67</v>
      </c>
      <c r="C2281" s="24">
        <v>0</v>
      </c>
      <c r="D2281" s="32">
        <v>-0.49</v>
      </c>
      <c r="E2281" s="32">
        <v>0</v>
      </c>
      <c r="F2281" s="33">
        <v>0</v>
      </c>
      <c r="G2281" s="23"/>
    </row>
    <row r="2282" spans="1:7" x14ac:dyDescent="0.3">
      <c r="A2282" s="22"/>
      <c r="B2282" s="31" t="s">
        <v>68</v>
      </c>
      <c r="C2282" s="24">
        <v>0</v>
      </c>
      <c r="D2282" s="32">
        <v>-0.49</v>
      </c>
      <c r="E2282" s="32">
        <v>0</v>
      </c>
      <c r="F2282" s="33">
        <v>0</v>
      </c>
      <c r="G2282" s="23"/>
    </row>
    <row r="2283" spans="1:7" x14ac:dyDescent="0.3">
      <c r="A2283" s="22">
        <v>286</v>
      </c>
      <c r="B2283" s="31">
        <v>54</v>
      </c>
      <c r="C2283" s="24">
        <v>0</v>
      </c>
      <c r="D2283" s="32">
        <v>-0.49</v>
      </c>
      <c r="E2283" s="32">
        <v>0</v>
      </c>
      <c r="F2283" s="32">
        <v>0</v>
      </c>
      <c r="G2283" s="23"/>
    </row>
    <row r="2284" spans="1:7" x14ac:dyDescent="0.3">
      <c r="A2284" s="22"/>
      <c r="B2284" s="31">
        <v>165</v>
      </c>
      <c r="C2284" s="24">
        <v>0.15</v>
      </c>
      <c r="D2284" s="32">
        <v>-0.49</v>
      </c>
      <c r="E2284" s="32">
        <v>0</v>
      </c>
      <c r="F2284" s="32">
        <v>0</v>
      </c>
      <c r="G2284" s="23"/>
    </row>
    <row r="2285" spans="1:7" x14ac:dyDescent="0.3">
      <c r="A2285" s="22"/>
      <c r="B2285" s="31" t="s">
        <v>61</v>
      </c>
      <c r="C2285" s="24">
        <v>0</v>
      </c>
      <c r="D2285" s="33">
        <v>-0.49</v>
      </c>
      <c r="E2285" s="32">
        <v>0</v>
      </c>
      <c r="F2285" s="32">
        <v>0</v>
      </c>
      <c r="G2285" s="23"/>
    </row>
    <row r="2286" spans="1:7" x14ac:dyDescent="0.3">
      <c r="A2286" s="22"/>
      <c r="B2286" s="31" t="s">
        <v>62</v>
      </c>
      <c r="C2286" s="24">
        <v>0</v>
      </c>
      <c r="D2286" s="33">
        <v>-0.49</v>
      </c>
      <c r="E2286" s="32">
        <v>0</v>
      </c>
      <c r="F2286" s="32">
        <v>0</v>
      </c>
      <c r="G2286" s="23"/>
    </row>
    <row r="2287" spans="1:7" x14ac:dyDescent="0.3">
      <c r="A2287" s="22"/>
      <c r="B2287" s="31" t="s">
        <v>65</v>
      </c>
      <c r="C2287" s="24">
        <v>0</v>
      </c>
      <c r="D2287" s="32">
        <v>-0.49</v>
      </c>
      <c r="E2287" s="33">
        <v>0</v>
      </c>
      <c r="F2287" s="32">
        <v>0</v>
      </c>
      <c r="G2287" s="23"/>
    </row>
    <row r="2288" spans="1:7" x14ac:dyDescent="0.3">
      <c r="A2288" s="22"/>
      <c r="B2288" s="31" t="s">
        <v>66</v>
      </c>
      <c r="C2288" s="24">
        <v>0</v>
      </c>
      <c r="D2288" s="32">
        <v>-0.49</v>
      </c>
      <c r="E2288" s="33">
        <v>0</v>
      </c>
      <c r="F2288" s="32">
        <v>0</v>
      </c>
      <c r="G2288" s="23"/>
    </row>
    <row r="2289" spans="1:7" x14ac:dyDescent="0.3">
      <c r="A2289" s="22"/>
      <c r="B2289" s="31" t="s">
        <v>67</v>
      </c>
      <c r="C2289" s="24">
        <v>0</v>
      </c>
      <c r="D2289" s="32">
        <v>-0.49</v>
      </c>
      <c r="E2289" s="32">
        <v>0</v>
      </c>
      <c r="F2289" s="33">
        <v>0</v>
      </c>
      <c r="G2289" s="23"/>
    </row>
    <row r="2290" spans="1:7" x14ac:dyDescent="0.3">
      <c r="A2290" s="22"/>
      <c r="B2290" s="31" t="s">
        <v>68</v>
      </c>
      <c r="C2290" s="24">
        <v>0</v>
      </c>
      <c r="D2290" s="32">
        <v>-0.49</v>
      </c>
      <c r="E2290" s="32">
        <v>0</v>
      </c>
      <c r="F2290" s="33">
        <v>0</v>
      </c>
      <c r="G2290" s="23"/>
    </row>
    <row r="2291" spans="1:7" x14ac:dyDescent="0.3">
      <c r="A2291" s="22">
        <v>287</v>
      </c>
      <c r="B2291" s="31">
        <v>55</v>
      </c>
      <c r="C2291" s="24">
        <v>0</v>
      </c>
      <c r="D2291" s="32">
        <v>-0.49</v>
      </c>
      <c r="E2291" s="32">
        <v>0</v>
      </c>
      <c r="F2291" s="32">
        <v>0</v>
      </c>
      <c r="G2291" s="23"/>
    </row>
    <row r="2292" spans="1:7" x14ac:dyDescent="0.3">
      <c r="A2292" s="22"/>
      <c r="B2292" s="31">
        <v>166</v>
      </c>
      <c r="C2292" s="24">
        <v>0.15</v>
      </c>
      <c r="D2292" s="32">
        <v>-0.49</v>
      </c>
      <c r="E2292" s="32">
        <v>0</v>
      </c>
      <c r="F2292" s="32">
        <v>0</v>
      </c>
      <c r="G2292" s="23"/>
    </row>
    <row r="2293" spans="1:7" x14ac:dyDescent="0.3">
      <c r="A2293" s="22"/>
      <c r="B2293" s="31" t="s">
        <v>61</v>
      </c>
      <c r="C2293" s="24">
        <v>0</v>
      </c>
      <c r="D2293" s="33">
        <v>-0.49</v>
      </c>
      <c r="E2293" s="32">
        <v>0</v>
      </c>
      <c r="F2293" s="32">
        <v>0</v>
      </c>
      <c r="G2293" s="23"/>
    </row>
    <row r="2294" spans="1:7" x14ac:dyDescent="0.3">
      <c r="A2294" s="22"/>
      <c r="B2294" s="31" t="s">
        <v>62</v>
      </c>
      <c r="C2294" s="24">
        <v>0</v>
      </c>
      <c r="D2294" s="33">
        <v>-0.49</v>
      </c>
      <c r="E2294" s="32">
        <v>0</v>
      </c>
      <c r="F2294" s="32">
        <v>0</v>
      </c>
      <c r="G2294" s="23"/>
    </row>
    <row r="2295" spans="1:7" x14ac:dyDescent="0.3">
      <c r="A2295" s="22"/>
      <c r="B2295" s="31" t="s">
        <v>65</v>
      </c>
      <c r="C2295" s="24">
        <v>0</v>
      </c>
      <c r="D2295" s="32">
        <v>-0.49</v>
      </c>
      <c r="E2295" s="33">
        <v>0</v>
      </c>
      <c r="F2295" s="32">
        <v>0</v>
      </c>
      <c r="G2295" s="23"/>
    </row>
    <row r="2296" spans="1:7" x14ac:dyDescent="0.3">
      <c r="A2296" s="22"/>
      <c r="B2296" s="31" t="s">
        <v>66</v>
      </c>
      <c r="C2296" s="24">
        <v>0</v>
      </c>
      <c r="D2296" s="32">
        <v>-0.49</v>
      </c>
      <c r="E2296" s="33">
        <v>0</v>
      </c>
      <c r="F2296" s="32">
        <v>0</v>
      </c>
      <c r="G2296" s="23"/>
    </row>
    <row r="2297" spans="1:7" x14ac:dyDescent="0.3">
      <c r="A2297" s="22"/>
      <c r="B2297" s="31" t="s">
        <v>67</v>
      </c>
      <c r="C2297" s="24">
        <v>0</v>
      </c>
      <c r="D2297" s="32">
        <v>-0.49</v>
      </c>
      <c r="E2297" s="32">
        <v>0</v>
      </c>
      <c r="F2297" s="33">
        <v>0</v>
      </c>
      <c r="G2297" s="23"/>
    </row>
    <row r="2298" spans="1:7" x14ac:dyDescent="0.3">
      <c r="A2298" s="22"/>
      <c r="B2298" s="31" t="s">
        <v>68</v>
      </c>
      <c r="C2298" s="24">
        <v>0</v>
      </c>
      <c r="D2298" s="32">
        <v>-0.49</v>
      </c>
      <c r="E2298" s="32">
        <v>0</v>
      </c>
      <c r="F2298" s="33">
        <v>0</v>
      </c>
      <c r="G2298" s="23"/>
    </row>
    <row r="2299" spans="1:7" x14ac:dyDescent="0.3">
      <c r="A2299" s="22">
        <v>288</v>
      </c>
      <c r="B2299" s="31">
        <v>56</v>
      </c>
      <c r="C2299" s="24">
        <v>0</v>
      </c>
      <c r="D2299" s="32">
        <v>-0.49</v>
      </c>
      <c r="E2299" s="32">
        <v>0</v>
      </c>
      <c r="F2299" s="32">
        <v>0</v>
      </c>
      <c r="G2299" s="23"/>
    </row>
    <row r="2300" spans="1:7" x14ac:dyDescent="0.3">
      <c r="A2300" s="22"/>
      <c r="B2300" s="31">
        <v>167</v>
      </c>
      <c r="C2300" s="24">
        <v>0.15</v>
      </c>
      <c r="D2300" s="32">
        <v>-0.49</v>
      </c>
      <c r="E2300" s="32">
        <v>0</v>
      </c>
      <c r="F2300" s="32">
        <v>0</v>
      </c>
      <c r="G2300" s="23"/>
    </row>
    <row r="2301" spans="1:7" x14ac:dyDescent="0.3">
      <c r="A2301" s="22"/>
      <c r="B2301" s="31" t="s">
        <v>61</v>
      </c>
      <c r="C2301" s="24">
        <v>0</v>
      </c>
      <c r="D2301" s="33">
        <v>-0.49</v>
      </c>
      <c r="E2301" s="32">
        <v>0</v>
      </c>
      <c r="F2301" s="32">
        <v>0</v>
      </c>
      <c r="G2301" s="23"/>
    </row>
    <row r="2302" spans="1:7" x14ac:dyDescent="0.3">
      <c r="A2302" s="22"/>
      <c r="B2302" s="31" t="s">
        <v>62</v>
      </c>
      <c r="C2302" s="24">
        <v>0</v>
      </c>
      <c r="D2302" s="33">
        <v>-0.49</v>
      </c>
      <c r="E2302" s="32">
        <v>0</v>
      </c>
      <c r="F2302" s="32">
        <v>0</v>
      </c>
      <c r="G2302" s="23"/>
    </row>
    <row r="2303" spans="1:7" x14ac:dyDescent="0.3">
      <c r="A2303" s="22"/>
      <c r="B2303" s="31" t="s">
        <v>65</v>
      </c>
      <c r="C2303" s="24">
        <v>0</v>
      </c>
      <c r="D2303" s="32">
        <v>-0.49</v>
      </c>
      <c r="E2303" s="33">
        <v>0</v>
      </c>
      <c r="F2303" s="32">
        <v>0</v>
      </c>
      <c r="G2303" s="23"/>
    </row>
    <row r="2304" spans="1:7" x14ac:dyDescent="0.3">
      <c r="A2304" s="22"/>
      <c r="B2304" s="31" t="s">
        <v>66</v>
      </c>
      <c r="C2304" s="24">
        <v>0</v>
      </c>
      <c r="D2304" s="32">
        <v>-0.49</v>
      </c>
      <c r="E2304" s="33">
        <v>0</v>
      </c>
      <c r="F2304" s="32">
        <v>0</v>
      </c>
      <c r="G2304" s="23"/>
    </row>
    <row r="2305" spans="1:7" x14ac:dyDescent="0.3">
      <c r="A2305" s="22"/>
      <c r="B2305" s="31" t="s">
        <v>67</v>
      </c>
      <c r="C2305" s="24">
        <v>0</v>
      </c>
      <c r="D2305" s="32">
        <v>-0.49</v>
      </c>
      <c r="E2305" s="32">
        <v>0</v>
      </c>
      <c r="F2305" s="33">
        <v>0</v>
      </c>
      <c r="G2305" s="23"/>
    </row>
    <row r="2306" spans="1:7" x14ac:dyDescent="0.3">
      <c r="A2306" s="22"/>
      <c r="B2306" s="31" t="s">
        <v>68</v>
      </c>
      <c r="C2306" s="24">
        <v>0</v>
      </c>
      <c r="D2306" s="32">
        <v>-0.49</v>
      </c>
      <c r="E2306" s="32">
        <v>0</v>
      </c>
      <c r="F2306" s="33">
        <v>0</v>
      </c>
      <c r="G2306" s="23"/>
    </row>
    <row r="2307" spans="1:7" x14ac:dyDescent="0.3">
      <c r="A2307" s="22">
        <v>289</v>
      </c>
      <c r="B2307" s="31">
        <v>57</v>
      </c>
      <c r="C2307" s="24">
        <v>0</v>
      </c>
      <c r="D2307" s="32">
        <v>-0.49</v>
      </c>
      <c r="E2307" s="32">
        <v>0</v>
      </c>
      <c r="F2307" s="32">
        <v>0</v>
      </c>
      <c r="G2307" s="23"/>
    </row>
    <row r="2308" spans="1:7" x14ac:dyDescent="0.3">
      <c r="A2308" s="22"/>
      <c r="B2308" s="31">
        <v>168</v>
      </c>
      <c r="C2308" s="24">
        <v>0.15</v>
      </c>
      <c r="D2308" s="32">
        <v>-0.49</v>
      </c>
      <c r="E2308" s="32">
        <v>0</v>
      </c>
      <c r="F2308" s="32">
        <v>0</v>
      </c>
      <c r="G2308" s="23"/>
    </row>
    <row r="2309" spans="1:7" x14ac:dyDescent="0.3">
      <c r="A2309" s="22"/>
      <c r="B2309" s="31" t="s">
        <v>61</v>
      </c>
      <c r="C2309" s="24">
        <v>0</v>
      </c>
      <c r="D2309" s="33">
        <v>-0.49</v>
      </c>
      <c r="E2309" s="32">
        <v>0</v>
      </c>
      <c r="F2309" s="32">
        <v>0</v>
      </c>
      <c r="G2309" s="23"/>
    </row>
    <row r="2310" spans="1:7" x14ac:dyDescent="0.3">
      <c r="A2310" s="22"/>
      <c r="B2310" s="31" t="s">
        <v>62</v>
      </c>
      <c r="C2310" s="24">
        <v>0</v>
      </c>
      <c r="D2310" s="33">
        <v>-0.49</v>
      </c>
      <c r="E2310" s="32">
        <v>0</v>
      </c>
      <c r="F2310" s="32">
        <v>0</v>
      </c>
      <c r="G2310" s="23"/>
    </row>
    <row r="2311" spans="1:7" x14ac:dyDescent="0.3">
      <c r="A2311" s="22"/>
      <c r="B2311" s="31" t="s">
        <v>65</v>
      </c>
      <c r="C2311" s="24">
        <v>0</v>
      </c>
      <c r="D2311" s="32">
        <v>-0.49</v>
      </c>
      <c r="E2311" s="33">
        <v>0</v>
      </c>
      <c r="F2311" s="32">
        <v>0</v>
      </c>
      <c r="G2311" s="23"/>
    </row>
    <row r="2312" spans="1:7" x14ac:dyDescent="0.3">
      <c r="A2312" s="22"/>
      <c r="B2312" s="31" t="s">
        <v>66</v>
      </c>
      <c r="C2312" s="24">
        <v>0</v>
      </c>
      <c r="D2312" s="32">
        <v>-0.49</v>
      </c>
      <c r="E2312" s="33">
        <v>0</v>
      </c>
      <c r="F2312" s="32">
        <v>0</v>
      </c>
      <c r="G2312" s="23"/>
    </row>
    <row r="2313" spans="1:7" x14ac:dyDescent="0.3">
      <c r="A2313" s="22"/>
      <c r="B2313" s="31" t="s">
        <v>67</v>
      </c>
      <c r="C2313" s="24">
        <v>0</v>
      </c>
      <c r="D2313" s="32">
        <v>-0.49</v>
      </c>
      <c r="E2313" s="32">
        <v>0</v>
      </c>
      <c r="F2313" s="33">
        <v>0</v>
      </c>
      <c r="G2313" s="23"/>
    </row>
    <row r="2314" spans="1:7" x14ac:dyDescent="0.3">
      <c r="A2314" s="22"/>
      <c r="B2314" s="31" t="s">
        <v>68</v>
      </c>
      <c r="C2314" s="24">
        <v>0</v>
      </c>
      <c r="D2314" s="32">
        <v>-0.49</v>
      </c>
      <c r="E2314" s="32">
        <v>0</v>
      </c>
      <c r="F2314" s="33">
        <v>0</v>
      </c>
      <c r="G2314" s="23"/>
    </row>
    <row r="2315" spans="1:7" x14ac:dyDescent="0.3">
      <c r="A2315" s="22">
        <v>290</v>
      </c>
      <c r="B2315" s="31">
        <v>58</v>
      </c>
      <c r="C2315" s="24">
        <v>0</v>
      </c>
      <c r="D2315" s="32">
        <v>-0.49</v>
      </c>
      <c r="E2315" s="32">
        <v>0</v>
      </c>
      <c r="F2315" s="32">
        <v>0</v>
      </c>
      <c r="G2315" s="23"/>
    </row>
    <row r="2316" spans="1:7" x14ac:dyDescent="0.3">
      <c r="A2316" s="22"/>
      <c r="B2316" s="31">
        <v>169</v>
      </c>
      <c r="C2316" s="24">
        <v>0.15</v>
      </c>
      <c r="D2316" s="32">
        <v>-0.49</v>
      </c>
      <c r="E2316" s="32">
        <v>0</v>
      </c>
      <c r="F2316" s="32">
        <v>0</v>
      </c>
      <c r="G2316" s="23"/>
    </row>
    <row r="2317" spans="1:7" x14ac:dyDescent="0.3">
      <c r="A2317" s="22"/>
      <c r="B2317" s="31" t="s">
        <v>61</v>
      </c>
      <c r="C2317" s="24">
        <v>0</v>
      </c>
      <c r="D2317" s="33">
        <v>-0.49</v>
      </c>
      <c r="E2317" s="32">
        <v>0</v>
      </c>
      <c r="F2317" s="32">
        <v>0</v>
      </c>
      <c r="G2317" s="23"/>
    </row>
    <row r="2318" spans="1:7" x14ac:dyDescent="0.3">
      <c r="A2318" s="22"/>
      <c r="B2318" s="31" t="s">
        <v>62</v>
      </c>
      <c r="C2318" s="24">
        <v>0</v>
      </c>
      <c r="D2318" s="33">
        <v>-0.49</v>
      </c>
      <c r="E2318" s="32">
        <v>0</v>
      </c>
      <c r="F2318" s="32">
        <v>0</v>
      </c>
      <c r="G2318" s="23"/>
    </row>
    <row r="2319" spans="1:7" x14ac:dyDescent="0.3">
      <c r="A2319" s="22"/>
      <c r="B2319" s="31" t="s">
        <v>65</v>
      </c>
      <c r="C2319" s="24">
        <v>0</v>
      </c>
      <c r="D2319" s="32">
        <v>-0.49</v>
      </c>
      <c r="E2319" s="33">
        <v>0</v>
      </c>
      <c r="F2319" s="32">
        <v>0</v>
      </c>
      <c r="G2319" s="23"/>
    </row>
    <row r="2320" spans="1:7" x14ac:dyDescent="0.3">
      <c r="A2320" s="22"/>
      <c r="B2320" s="31" t="s">
        <v>66</v>
      </c>
      <c r="C2320" s="24">
        <v>0</v>
      </c>
      <c r="D2320" s="32">
        <v>-0.49</v>
      </c>
      <c r="E2320" s="33">
        <v>0</v>
      </c>
      <c r="F2320" s="32">
        <v>0</v>
      </c>
      <c r="G2320" s="23"/>
    </row>
    <row r="2321" spans="1:7" x14ac:dyDescent="0.3">
      <c r="A2321" s="22"/>
      <c r="B2321" s="31" t="s">
        <v>67</v>
      </c>
      <c r="C2321" s="24">
        <v>0</v>
      </c>
      <c r="D2321" s="32">
        <v>-0.49</v>
      </c>
      <c r="E2321" s="32">
        <v>0</v>
      </c>
      <c r="F2321" s="33">
        <v>0</v>
      </c>
      <c r="G2321" s="23"/>
    </row>
    <row r="2322" spans="1:7" x14ac:dyDescent="0.3">
      <c r="A2322" s="22"/>
      <c r="B2322" s="31" t="s">
        <v>68</v>
      </c>
      <c r="C2322" s="24">
        <v>0</v>
      </c>
      <c r="D2322" s="32">
        <v>-0.49</v>
      </c>
      <c r="E2322" s="32">
        <v>0</v>
      </c>
      <c r="F2322" s="33">
        <v>0</v>
      </c>
      <c r="G2322" s="23"/>
    </row>
    <row r="2323" spans="1:7" x14ac:dyDescent="0.3">
      <c r="A2323" s="22">
        <v>291</v>
      </c>
      <c r="B2323" s="31">
        <v>59</v>
      </c>
      <c r="C2323" s="24">
        <v>0</v>
      </c>
      <c r="D2323" s="32">
        <v>-0.49</v>
      </c>
      <c r="E2323" s="32">
        <v>0</v>
      </c>
      <c r="F2323" s="32">
        <v>0</v>
      </c>
      <c r="G2323" s="23"/>
    </row>
    <row r="2324" spans="1:7" x14ac:dyDescent="0.3">
      <c r="A2324" s="22"/>
      <c r="B2324" s="31">
        <v>170</v>
      </c>
      <c r="C2324" s="24">
        <v>0.15</v>
      </c>
      <c r="D2324" s="32">
        <v>-0.49</v>
      </c>
      <c r="E2324" s="32">
        <v>0</v>
      </c>
      <c r="F2324" s="32">
        <v>0</v>
      </c>
      <c r="G2324" s="23"/>
    </row>
    <row r="2325" spans="1:7" x14ac:dyDescent="0.3">
      <c r="A2325" s="22"/>
      <c r="B2325" s="31" t="s">
        <v>61</v>
      </c>
      <c r="C2325" s="24">
        <v>0</v>
      </c>
      <c r="D2325" s="33">
        <v>-0.49</v>
      </c>
      <c r="E2325" s="32">
        <v>0</v>
      </c>
      <c r="F2325" s="32">
        <v>0</v>
      </c>
      <c r="G2325" s="23"/>
    </row>
    <row r="2326" spans="1:7" x14ac:dyDescent="0.3">
      <c r="A2326" s="22"/>
      <c r="B2326" s="31" t="s">
        <v>62</v>
      </c>
      <c r="C2326" s="24">
        <v>0</v>
      </c>
      <c r="D2326" s="33">
        <v>-0.49</v>
      </c>
      <c r="E2326" s="32">
        <v>0</v>
      </c>
      <c r="F2326" s="32">
        <v>0</v>
      </c>
      <c r="G2326" s="23"/>
    </row>
    <row r="2327" spans="1:7" x14ac:dyDescent="0.3">
      <c r="A2327" s="22"/>
      <c r="B2327" s="31" t="s">
        <v>65</v>
      </c>
      <c r="C2327" s="24">
        <v>0</v>
      </c>
      <c r="D2327" s="32">
        <v>-0.49</v>
      </c>
      <c r="E2327" s="33">
        <v>0</v>
      </c>
      <c r="F2327" s="32">
        <v>0</v>
      </c>
      <c r="G2327" s="23"/>
    </row>
    <row r="2328" spans="1:7" x14ac:dyDescent="0.3">
      <c r="A2328" s="22"/>
      <c r="B2328" s="31" t="s">
        <v>66</v>
      </c>
      <c r="C2328" s="24">
        <v>0</v>
      </c>
      <c r="D2328" s="32">
        <v>-0.49</v>
      </c>
      <c r="E2328" s="33">
        <v>0</v>
      </c>
      <c r="F2328" s="32">
        <v>0</v>
      </c>
      <c r="G2328" s="23"/>
    </row>
    <row r="2329" spans="1:7" x14ac:dyDescent="0.3">
      <c r="A2329" s="22"/>
      <c r="B2329" s="31" t="s">
        <v>67</v>
      </c>
      <c r="C2329" s="24">
        <v>0</v>
      </c>
      <c r="D2329" s="32">
        <v>-0.49</v>
      </c>
      <c r="E2329" s="32">
        <v>0</v>
      </c>
      <c r="F2329" s="33">
        <v>0</v>
      </c>
      <c r="G2329" s="23"/>
    </row>
    <row r="2330" spans="1:7" x14ac:dyDescent="0.3">
      <c r="A2330" s="22"/>
      <c r="B2330" s="31" t="s">
        <v>68</v>
      </c>
      <c r="C2330" s="24">
        <v>0</v>
      </c>
      <c r="D2330" s="32">
        <v>-0.49</v>
      </c>
      <c r="E2330" s="32">
        <v>0</v>
      </c>
      <c r="F2330" s="33">
        <v>0</v>
      </c>
      <c r="G2330" s="23"/>
    </row>
    <row r="2331" spans="1:7" x14ac:dyDescent="0.3">
      <c r="A2331" s="22">
        <v>292</v>
      </c>
      <c r="B2331" s="31">
        <v>60</v>
      </c>
      <c r="C2331" s="24">
        <v>0</v>
      </c>
      <c r="D2331" s="32">
        <v>-0.49</v>
      </c>
      <c r="E2331" s="32">
        <v>0</v>
      </c>
      <c r="F2331" s="32">
        <v>0</v>
      </c>
      <c r="G2331" s="23"/>
    </row>
    <row r="2332" spans="1:7" x14ac:dyDescent="0.3">
      <c r="A2332" s="22"/>
      <c r="B2332" s="31">
        <v>171</v>
      </c>
      <c r="C2332" s="24">
        <v>0.15</v>
      </c>
      <c r="D2332" s="32">
        <v>-0.49</v>
      </c>
      <c r="E2332" s="32">
        <v>0</v>
      </c>
      <c r="F2332" s="32">
        <v>0</v>
      </c>
      <c r="G2332" s="23"/>
    </row>
    <row r="2333" spans="1:7" x14ac:dyDescent="0.3">
      <c r="A2333" s="22"/>
      <c r="B2333" s="31" t="s">
        <v>61</v>
      </c>
      <c r="C2333" s="24">
        <v>0</v>
      </c>
      <c r="D2333" s="33">
        <v>-0.49</v>
      </c>
      <c r="E2333" s="32">
        <v>0</v>
      </c>
      <c r="F2333" s="32">
        <v>0</v>
      </c>
      <c r="G2333" s="23"/>
    </row>
    <row r="2334" spans="1:7" x14ac:dyDescent="0.3">
      <c r="A2334" s="22"/>
      <c r="B2334" s="31" t="s">
        <v>62</v>
      </c>
      <c r="C2334" s="24">
        <v>0</v>
      </c>
      <c r="D2334" s="33">
        <v>-0.49</v>
      </c>
      <c r="E2334" s="32">
        <v>0</v>
      </c>
      <c r="F2334" s="32">
        <v>0</v>
      </c>
      <c r="G2334" s="23"/>
    </row>
    <row r="2335" spans="1:7" x14ac:dyDescent="0.3">
      <c r="A2335" s="22"/>
      <c r="B2335" s="31" t="s">
        <v>65</v>
      </c>
      <c r="C2335" s="24">
        <v>0</v>
      </c>
      <c r="D2335" s="32">
        <v>-0.49</v>
      </c>
      <c r="E2335" s="33">
        <v>0</v>
      </c>
      <c r="F2335" s="32">
        <v>0</v>
      </c>
      <c r="G2335" s="23"/>
    </row>
    <row r="2336" spans="1:7" x14ac:dyDescent="0.3">
      <c r="A2336" s="22"/>
      <c r="B2336" s="31" t="s">
        <v>66</v>
      </c>
      <c r="C2336" s="24">
        <v>0</v>
      </c>
      <c r="D2336" s="32">
        <v>-0.49</v>
      </c>
      <c r="E2336" s="33">
        <v>0</v>
      </c>
      <c r="F2336" s="32">
        <v>0</v>
      </c>
      <c r="G2336" s="23"/>
    </row>
    <row r="2337" spans="1:7" x14ac:dyDescent="0.3">
      <c r="A2337" s="22"/>
      <c r="B2337" s="31" t="s">
        <v>67</v>
      </c>
      <c r="C2337" s="24">
        <v>0</v>
      </c>
      <c r="D2337" s="32">
        <v>-0.49</v>
      </c>
      <c r="E2337" s="32">
        <v>0</v>
      </c>
      <c r="F2337" s="33">
        <v>0</v>
      </c>
      <c r="G2337" s="23"/>
    </row>
    <row r="2338" spans="1:7" x14ac:dyDescent="0.3">
      <c r="A2338" s="22"/>
      <c r="B2338" s="31" t="s">
        <v>68</v>
      </c>
      <c r="C2338" s="24">
        <v>0</v>
      </c>
      <c r="D2338" s="32">
        <v>-0.49</v>
      </c>
      <c r="E2338" s="32">
        <v>0</v>
      </c>
      <c r="F2338" s="33">
        <v>0</v>
      </c>
      <c r="G2338" s="23"/>
    </row>
    <row r="2339" spans="1:7" x14ac:dyDescent="0.3">
      <c r="A2339" s="22">
        <v>293</v>
      </c>
      <c r="B2339" s="31">
        <v>61</v>
      </c>
      <c r="C2339" s="24">
        <v>0</v>
      </c>
      <c r="D2339" s="32">
        <v>-0.49</v>
      </c>
      <c r="E2339" s="32">
        <v>0</v>
      </c>
      <c r="F2339" s="32">
        <v>0</v>
      </c>
      <c r="G2339" s="23"/>
    </row>
    <row r="2340" spans="1:7" x14ac:dyDescent="0.3">
      <c r="A2340" s="22"/>
      <c r="B2340" s="31">
        <v>172</v>
      </c>
      <c r="C2340" s="24">
        <v>0.15</v>
      </c>
      <c r="D2340" s="32">
        <v>-0.49</v>
      </c>
      <c r="E2340" s="32">
        <v>0</v>
      </c>
      <c r="F2340" s="32">
        <v>0</v>
      </c>
      <c r="G2340" s="23"/>
    </row>
    <row r="2341" spans="1:7" x14ac:dyDescent="0.3">
      <c r="A2341" s="22"/>
      <c r="B2341" s="31" t="s">
        <v>61</v>
      </c>
      <c r="C2341" s="24">
        <v>0</v>
      </c>
      <c r="D2341" s="33">
        <v>-0.49</v>
      </c>
      <c r="E2341" s="32">
        <v>0</v>
      </c>
      <c r="F2341" s="32">
        <v>0</v>
      </c>
      <c r="G2341" s="23"/>
    </row>
    <row r="2342" spans="1:7" x14ac:dyDescent="0.3">
      <c r="A2342" s="22"/>
      <c r="B2342" s="31" t="s">
        <v>62</v>
      </c>
      <c r="C2342" s="24">
        <v>0</v>
      </c>
      <c r="D2342" s="33">
        <v>-0.49</v>
      </c>
      <c r="E2342" s="32">
        <v>0</v>
      </c>
      <c r="F2342" s="32">
        <v>0</v>
      </c>
      <c r="G2342" s="23"/>
    </row>
    <row r="2343" spans="1:7" x14ac:dyDescent="0.3">
      <c r="A2343" s="22"/>
      <c r="B2343" s="31" t="s">
        <v>65</v>
      </c>
      <c r="C2343" s="24">
        <v>0</v>
      </c>
      <c r="D2343" s="32">
        <v>-0.49</v>
      </c>
      <c r="E2343" s="33">
        <v>0</v>
      </c>
      <c r="F2343" s="32">
        <v>0</v>
      </c>
      <c r="G2343" s="23"/>
    </row>
    <row r="2344" spans="1:7" x14ac:dyDescent="0.3">
      <c r="A2344" s="22"/>
      <c r="B2344" s="31" t="s">
        <v>66</v>
      </c>
      <c r="C2344" s="24">
        <v>0</v>
      </c>
      <c r="D2344" s="32">
        <v>-0.49</v>
      </c>
      <c r="E2344" s="33">
        <v>0</v>
      </c>
      <c r="F2344" s="32">
        <v>0</v>
      </c>
      <c r="G2344" s="23"/>
    </row>
    <row r="2345" spans="1:7" x14ac:dyDescent="0.3">
      <c r="A2345" s="22"/>
      <c r="B2345" s="31" t="s">
        <v>67</v>
      </c>
      <c r="C2345" s="24">
        <v>0</v>
      </c>
      <c r="D2345" s="32">
        <v>-0.49</v>
      </c>
      <c r="E2345" s="32">
        <v>0</v>
      </c>
      <c r="F2345" s="33">
        <v>0</v>
      </c>
      <c r="G2345" s="23"/>
    </row>
    <row r="2346" spans="1:7" x14ac:dyDescent="0.3">
      <c r="A2346" s="22"/>
      <c r="B2346" s="31" t="s">
        <v>68</v>
      </c>
      <c r="C2346" s="24">
        <v>0</v>
      </c>
      <c r="D2346" s="32">
        <v>-0.49</v>
      </c>
      <c r="E2346" s="32">
        <v>0</v>
      </c>
      <c r="F2346" s="33">
        <v>0</v>
      </c>
      <c r="G2346" s="23"/>
    </row>
    <row r="2347" spans="1:7" x14ac:dyDescent="0.3">
      <c r="A2347" s="22">
        <v>294</v>
      </c>
      <c r="B2347" s="31">
        <v>62</v>
      </c>
      <c r="C2347" s="24">
        <v>0</v>
      </c>
      <c r="D2347" s="32">
        <v>-0.49</v>
      </c>
      <c r="E2347" s="32">
        <v>0</v>
      </c>
      <c r="F2347" s="32">
        <v>0</v>
      </c>
      <c r="G2347" s="23"/>
    </row>
    <row r="2348" spans="1:7" x14ac:dyDescent="0.3">
      <c r="A2348" s="22"/>
      <c r="B2348" s="31">
        <v>173</v>
      </c>
      <c r="C2348" s="24">
        <v>0.15</v>
      </c>
      <c r="D2348" s="32">
        <v>-0.49</v>
      </c>
      <c r="E2348" s="32">
        <v>0</v>
      </c>
      <c r="F2348" s="32">
        <v>0</v>
      </c>
      <c r="G2348" s="23"/>
    </row>
    <row r="2349" spans="1:7" x14ac:dyDescent="0.3">
      <c r="A2349" s="22"/>
      <c r="B2349" s="31" t="s">
        <v>61</v>
      </c>
      <c r="C2349" s="24">
        <v>0</v>
      </c>
      <c r="D2349" s="33">
        <v>-0.49</v>
      </c>
      <c r="E2349" s="32">
        <v>0</v>
      </c>
      <c r="F2349" s="32">
        <v>0</v>
      </c>
      <c r="G2349" s="23"/>
    </row>
    <row r="2350" spans="1:7" x14ac:dyDescent="0.3">
      <c r="A2350" s="22"/>
      <c r="B2350" s="31" t="s">
        <v>62</v>
      </c>
      <c r="C2350" s="24">
        <v>0</v>
      </c>
      <c r="D2350" s="33">
        <v>-0.49</v>
      </c>
      <c r="E2350" s="32">
        <v>0</v>
      </c>
      <c r="F2350" s="32">
        <v>0</v>
      </c>
      <c r="G2350" s="23"/>
    </row>
    <row r="2351" spans="1:7" x14ac:dyDescent="0.3">
      <c r="A2351" s="22"/>
      <c r="B2351" s="31" t="s">
        <v>65</v>
      </c>
      <c r="C2351" s="24">
        <v>0</v>
      </c>
      <c r="D2351" s="32">
        <v>-0.49</v>
      </c>
      <c r="E2351" s="33">
        <v>0</v>
      </c>
      <c r="F2351" s="32">
        <v>0</v>
      </c>
      <c r="G2351" s="23"/>
    </row>
    <row r="2352" spans="1:7" x14ac:dyDescent="0.3">
      <c r="A2352" s="22"/>
      <c r="B2352" s="31" t="s">
        <v>66</v>
      </c>
      <c r="C2352" s="24">
        <v>0</v>
      </c>
      <c r="D2352" s="32">
        <v>-0.49</v>
      </c>
      <c r="E2352" s="33">
        <v>0</v>
      </c>
      <c r="F2352" s="32">
        <v>0</v>
      </c>
      <c r="G2352" s="23"/>
    </row>
    <row r="2353" spans="1:7" x14ac:dyDescent="0.3">
      <c r="A2353" s="22"/>
      <c r="B2353" s="31" t="s">
        <v>67</v>
      </c>
      <c r="C2353" s="24">
        <v>0</v>
      </c>
      <c r="D2353" s="32">
        <v>-0.49</v>
      </c>
      <c r="E2353" s="32">
        <v>0</v>
      </c>
      <c r="F2353" s="33">
        <v>0</v>
      </c>
      <c r="G2353" s="23"/>
    </row>
    <row r="2354" spans="1:7" x14ac:dyDescent="0.3">
      <c r="A2354" s="22"/>
      <c r="B2354" s="31" t="s">
        <v>68</v>
      </c>
      <c r="C2354" s="24">
        <v>0</v>
      </c>
      <c r="D2354" s="32">
        <v>-0.49</v>
      </c>
      <c r="E2354" s="32">
        <v>0</v>
      </c>
      <c r="F2354" s="33">
        <v>0</v>
      </c>
      <c r="G2354" s="23"/>
    </row>
    <row r="2355" spans="1:7" x14ac:dyDescent="0.3">
      <c r="A2355" s="22">
        <v>295</v>
      </c>
      <c r="B2355" s="31">
        <v>63</v>
      </c>
      <c r="C2355" s="24">
        <v>0</v>
      </c>
      <c r="D2355" s="32">
        <v>-0.48</v>
      </c>
      <c r="E2355" s="32">
        <v>0</v>
      </c>
      <c r="F2355" s="32">
        <v>0</v>
      </c>
      <c r="G2355" s="23"/>
    </row>
    <row r="2356" spans="1:7" x14ac:dyDescent="0.3">
      <c r="A2356" s="22"/>
      <c r="B2356" s="31">
        <v>174</v>
      </c>
      <c r="C2356" s="24">
        <v>0.15</v>
      </c>
      <c r="D2356" s="32">
        <v>-0.48</v>
      </c>
      <c r="E2356" s="32">
        <v>0</v>
      </c>
      <c r="F2356" s="32">
        <v>0</v>
      </c>
      <c r="G2356" s="23"/>
    </row>
    <row r="2357" spans="1:7" x14ac:dyDescent="0.3">
      <c r="A2357" s="22"/>
      <c r="B2357" s="31" t="s">
        <v>61</v>
      </c>
      <c r="C2357" s="24">
        <v>0</v>
      </c>
      <c r="D2357" s="33">
        <v>-0.48</v>
      </c>
      <c r="E2357" s="32">
        <v>0</v>
      </c>
      <c r="F2357" s="32">
        <v>0</v>
      </c>
      <c r="G2357" s="23"/>
    </row>
    <row r="2358" spans="1:7" x14ac:dyDescent="0.3">
      <c r="A2358" s="22"/>
      <c r="B2358" s="31" t="s">
        <v>62</v>
      </c>
      <c r="C2358" s="24">
        <v>0</v>
      </c>
      <c r="D2358" s="33">
        <v>-0.48</v>
      </c>
      <c r="E2358" s="32">
        <v>0</v>
      </c>
      <c r="F2358" s="32">
        <v>0</v>
      </c>
      <c r="G2358" s="23"/>
    </row>
    <row r="2359" spans="1:7" x14ac:dyDescent="0.3">
      <c r="A2359" s="22"/>
      <c r="B2359" s="31" t="s">
        <v>65</v>
      </c>
      <c r="C2359" s="24">
        <v>0</v>
      </c>
      <c r="D2359" s="32">
        <v>-0.48</v>
      </c>
      <c r="E2359" s="33">
        <v>0</v>
      </c>
      <c r="F2359" s="32">
        <v>0</v>
      </c>
      <c r="G2359" s="23"/>
    </row>
    <row r="2360" spans="1:7" x14ac:dyDescent="0.3">
      <c r="A2360" s="22"/>
      <c r="B2360" s="31" t="s">
        <v>66</v>
      </c>
      <c r="C2360" s="24">
        <v>0</v>
      </c>
      <c r="D2360" s="32">
        <v>-0.48</v>
      </c>
      <c r="E2360" s="33">
        <v>0</v>
      </c>
      <c r="F2360" s="32">
        <v>0</v>
      </c>
      <c r="G2360" s="23"/>
    </row>
    <row r="2361" spans="1:7" x14ac:dyDescent="0.3">
      <c r="A2361" s="22"/>
      <c r="B2361" s="31" t="s">
        <v>67</v>
      </c>
      <c r="C2361" s="24">
        <v>0</v>
      </c>
      <c r="D2361" s="32">
        <v>-0.48</v>
      </c>
      <c r="E2361" s="32">
        <v>0</v>
      </c>
      <c r="F2361" s="33">
        <v>0</v>
      </c>
      <c r="G2361" s="23"/>
    </row>
    <row r="2362" spans="1:7" x14ac:dyDescent="0.3">
      <c r="A2362" s="22"/>
      <c r="B2362" s="31" t="s">
        <v>68</v>
      </c>
      <c r="C2362" s="24">
        <v>0</v>
      </c>
      <c r="D2362" s="32">
        <v>-0.48</v>
      </c>
      <c r="E2362" s="32">
        <v>0</v>
      </c>
      <c r="F2362" s="33">
        <v>0</v>
      </c>
      <c r="G2362" s="23"/>
    </row>
    <row r="2363" spans="1:7" x14ac:dyDescent="0.3">
      <c r="A2363" s="22">
        <v>296</v>
      </c>
      <c r="B2363" s="31">
        <v>64</v>
      </c>
      <c r="C2363" s="24">
        <v>0</v>
      </c>
      <c r="D2363" s="32">
        <v>-0.48</v>
      </c>
      <c r="E2363" s="32">
        <v>0</v>
      </c>
      <c r="F2363" s="32">
        <v>0</v>
      </c>
      <c r="G2363" s="23"/>
    </row>
    <row r="2364" spans="1:7" x14ac:dyDescent="0.3">
      <c r="A2364" s="22"/>
      <c r="B2364" s="31">
        <v>175</v>
      </c>
      <c r="C2364" s="24">
        <v>0.15</v>
      </c>
      <c r="D2364" s="32">
        <v>-0.48</v>
      </c>
      <c r="E2364" s="32">
        <v>0</v>
      </c>
      <c r="F2364" s="32">
        <v>0</v>
      </c>
      <c r="G2364" s="23"/>
    </row>
    <row r="2365" spans="1:7" x14ac:dyDescent="0.3">
      <c r="A2365" s="22"/>
      <c r="B2365" s="31" t="s">
        <v>61</v>
      </c>
      <c r="C2365" s="24">
        <v>0</v>
      </c>
      <c r="D2365" s="33">
        <v>-0.48</v>
      </c>
      <c r="E2365" s="32">
        <v>0</v>
      </c>
      <c r="F2365" s="32">
        <v>0</v>
      </c>
      <c r="G2365" s="23"/>
    </row>
    <row r="2366" spans="1:7" x14ac:dyDescent="0.3">
      <c r="A2366" s="22"/>
      <c r="B2366" s="31" t="s">
        <v>62</v>
      </c>
      <c r="C2366" s="24">
        <v>0</v>
      </c>
      <c r="D2366" s="33">
        <v>-0.48</v>
      </c>
      <c r="E2366" s="32">
        <v>0</v>
      </c>
      <c r="F2366" s="32">
        <v>0</v>
      </c>
      <c r="G2366" s="23"/>
    </row>
    <row r="2367" spans="1:7" x14ac:dyDescent="0.3">
      <c r="A2367" s="22"/>
      <c r="B2367" s="31" t="s">
        <v>65</v>
      </c>
      <c r="C2367" s="24">
        <v>0</v>
      </c>
      <c r="D2367" s="32">
        <v>-0.48</v>
      </c>
      <c r="E2367" s="33">
        <v>0</v>
      </c>
      <c r="F2367" s="32">
        <v>0</v>
      </c>
      <c r="G2367" s="23"/>
    </row>
    <row r="2368" spans="1:7" x14ac:dyDescent="0.3">
      <c r="A2368" s="22"/>
      <c r="B2368" s="31" t="s">
        <v>66</v>
      </c>
      <c r="C2368" s="24">
        <v>0</v>
      </c>
      <c r="D2368" s="32">
        <v>-0.48</v>
      </c>
      <c r="E2368" s="33">
        <v>0</v>
      </c>
      <c r="F2368" s="32">
        <v>0</v>
      </c>
      <c r="G2368" s="23"/>
    </row>
    <row r="2369" spans="1:7" x14ac:dyDescent="0.3">
      <c r="A2369" s="22"/>
      <c r="B2369" s="31" t="s">
        <v>67</v>
      </c>
      <c r="C2369" s="24">
        <v>0</v>
      </c>
      <c r="D2369" s="32">
        <v>-0.48</v>
      </c>
      <c r="E2369" s="32">
        <v>0</v>
      </c>
      <c r="F2369" s="33">
        <v>0</v>
      </c>
      <c r="G2369" s="23"/>
    </row>
    <row r="2370" spans="1:7" x14ac:dyDescent="0.3">
      <c r="A2370" s="22"/>
      <c r="B2370" s="31" t="s">
        <v>68</v>
      </c>
      <c r="C2370" s="24">
        <v>0</v>
      </c>
      <c r="D2370" s="32">
        <v>-0.48</v>
      </c>
      <c r="E2370" s="32">
        <v>0</v>
      </c>
      <c r="F2370" s="33">
        <v>0</v>
      </c>
      <c r="G2370" s="23"/>
    </row>
    <row r="2371" spans="1:7" x14ac:dyDescent="0.3">
      <c r="A2371" s="22">
        <v>297</v>
      </c>
      <c r="B2371" s="31">
        <v>65</v>
      </c>
      <c r="C2371" s="24">
        <v>0</v>
      </c>
      <c r="D2371" s="32">
        <v>-0.48</v>
      </c>
      <c r="E2371" s="32">
        <v>0</v>
      </c>
      <c r="F2371" s="32">
        <v>0</v>
      </c>
      <c r="G2371" s="23"/>
    </row>
    <row r="2372" spans="1:7" x14ac:dyDescent="0.3">
      <c r="A2372" s="22"/>
      <c r="B2372" s="31">
        <v>176</v>
      </c>
      <c r="C2372" s="24">
        <v>0.15</v>
      </c>
      <c r="D2372" s="32">
        <v>-0.48</v>
      </c>
      <c r="E2372" s="32">
        <v>0</v>
      </c>
      <c r="F2372" s="32">
        <v>0</v>
      </c>
      <c r="G2372" s="23"/>
    </row>
    <row r="2373" spans="1:7" x14ac:dyDescent="0.3">
      <c r="A2373" s="22"/>
      <c r="B2373" s="31" t="s">
        <v>61</v>
      </c>
      <c r="C2373" s="24">
        <v>0</v>
      </c>
      <c r="D2373" s="33">
        <v>-0.48</v>
      </c>
      <c r="E2373" s="32">
        <v>0</v>
      </c>
      <c r="F2373" s="32">
        <v>0</v>
      </c>
      <c r="G2373" s="23"/>
    </row>
    <row r="2374" spans="1:7" x14ac:dyDescent="0.3">
      <c r="A2374" s="22"/>
      <c r="B2374" s="31" t="s">
        <v>62</v>
      </c>
      <c r="C2374" s="24">
        <v>0</v>
      </c>
      <c r="D2374" s="33">
        <v>-0.48</v>
      </c>
      <c r="E2374" s="32">
        <v>0</v>
      </c>
      <c r="F2374" s="32">
        <v>0</v>
      </c>
      <c r="G2374" s="23"/>
    </row>
    <row r="2375" spans="1:7" x14ac:dyDescent="0.3">
      <c r="A2375" s="22"/>
      <c r="B2375" s="31" t="s">
        <v>65</v>
      </c>
      <c r="C2375" s="24">
        <v>0</v>
      </c>
      <c r="D2375" s="32">
        <v>-0.48</v>
      </c>
      <c r="E2375" s="33">
        <v>0</v>
      </c>
      <c r="F2375" s="32">
        <v>0</v>
      </c>
      <c r="G2375" s="23"/>
    </row>
    <row r="2376" spans="1:7" x14ac:dyDescent="0.3">
      <c r="A2376" s="22"/>
      <c r="B2376" s="31" t="s">
        <v>66</v>
      </c>
      <c r="C2376" s="24">
        <v>0</v>
      </c>
      <c r="D2376" s="32">
        <v>-0.48</v>
      </c>
      <c r="E2376" s="33">
        <v>0</v>
      </c>
      <c r="F2376" s="32">
        <v>0</v>
      </c>
      <c r="G2376" s="23"/>
    </row>
    <row r="2377" spans="1:7" x14ac:dyDescent="0.3">
      <c r="A2377" s="22"/>
      <c r="B2377" s="31" t="s">
        <v>67</v>
      </c>
      <c r="C2377" s="24">
        <v>0</v>
      </c>
      <c r="D2377" s="32">
        <v>-0.48</v>
      </c>
      <c r="E2377" s="32">
        <v>0</v>
      </c>
      <c r="F2377" s="33">
        <v>0</v>
      </c>
      <c r="G2377" s="23"/>
    </row>
    <row r="2378" spans="1:7" x14ac:dyDescent="0.3">
      <c r="A2378" s="22"/>
      <c r="B2378" s="31" t="s">
        <v>68</v>
      </c>
      <c r="C2378" s="24">
        <v>0</v>
      </c>
      <c r="D2378" s="32">
        <v>-0.48</v>
      </c>
      <c r="E2378" s="32">
        <v>0</v>
      </c>
      <c r="F2378" s="33">
        <v>0</v>
      </c>
      <c r="G2378" s="23"/>
    </row>
    <row r="2379" spans="1:7" x14ac:dyDescent="0.3">
      <c r="A2379" s="22">
        <v>298</v>
      </c>
      <c r="B2379" s="31">
        <v>66</v>
      </c>
      <c r="C2379" s="24">
        <v>0</v>
      </c>
      <c r="D2379" s="32">
        <v>-0.47</v>
      </c>
      <c r="E2379" s="32">
        <v>0</v>
      </c>
      <c r="F2379" s="32">
        <v>0</v>
      </c>
      <c r="G2379" s="23"/>
    </row>
    <row r="2380" spans="1:7" x14ac:dyDescent="0.3">
      <c r="A2380" s="22"/>
      <c r="B2380" s="31">
        <v>177</v>
      </c>
      <c r="C2380" s="24">
        <v>0.15</v>
      </c>
      <c r="D2380" s="32">
        <v>-0.47</v>
      </c>
      <c r="E2380" s="32">
        <v>0</v>
      </c>
      <c r="F2380" s="32">
        <v>0</v>
      </c>
      <c r="G2380" s="23"/>
    </row>
    <row r="2381" spans="1:7" x14ac:dyDescent="0.3">
      <c r="A2381" s="22"/>
      <c r="B2381" s="31" t="s">
        <v>61</v>
      </c>
      <c r="C2381" s="24">
        <v>0</v>
      </c>
      <c r="D2381" s="33">
        <v>-0.47</v>
      </c>
      <c r="E2381" s="32">
        <v>0</v>
      </c>
      <c r="F2381" s="32">
        <v>0</v>
      </c>
      <c r="G2381" s="23"/>
    </row>
    <row r="2382" spans="1:7" x14ac:dyDescent="0.3">
      <c r="A2382" s="22"/>
      <c r="B2382" s="31" t="s">
        <v>62</v>
      </c>
      <c r="C2382" s="24">
        <v>0</v>
      </c>
      <c r="D2382" s="33">
        <v>-0.47</v>
      </c>
      <c r="E2382" s="32">
        <v>0</v>
      </c>
      <c r="F2382" s="32">
        <v>0</v>
      </c>
      <c r="G2382" s="23"/>
    </row>
    <row r="2383" spans="1:7" x14ac:dyDescent="0.3">
      <c r="A2383" s="22"/>
      <c r="B2383" s="31" t="s">
        <v>65</v>
      </c>
      <c r="C2383" s="24">
        <v>0</v>
      </c>
      <c r="D2383" s="32">
        <v>-0.47</v>
      </c>
      <c r="E2383" s="33">
        <v>0</v>
      </c>
      <c r="F2383" s="32">
        <v>0</v>
      </c>
      <c r="G2383" s="23"/>
    </row>
    <row r="2384" spans="1:7" x14ac:dyDescent="0.3">
      <c r="A2384" s="22"/>
      <c r="B2384" s="31" t="s">
        <v>66</v>
      </c>
      <c r="C2384" s="24">
        <v>0</v>
      </c>
      <c r="D2384" s="32">
        <v>-0.47</v>
      </c>
      <c r="E2384" s="33">
        <v>0</v>
      </c>
      <c r="F2384" s="32">
        <v>0</v>
      </c>
      <c r="G2384" s="23"/>
    </row>
    <row r="2385" spans="1:7" x14ac:dyDescent="0.3">
      <c r="A2385" s="22"/>
      <c r="B2385" s="31" t="s">
        <v>67</v>
      </c>
      <c r="C2385" s="24">
        <v>0</v>
      </c>
      <c r="D2385" s="32">
        <v>-0.47</v>
      </c>
      <c r="E2385" s="32">
        <v>0</v>
      </c>
      <c r="F2385" s="33">
        <v>0</v>
      </c>
      <c r="G2385" s="23"/>
    </row>
    <row r="2386" spans="1:7" x14ac:dyDescent="0.3">
      <c r="A2386" s="22"/>
      <c r="B2386" s="31" t="s">
        <v>68</v>
      </c>
      <c r="C2386" s="24">
        <v>0</v>
      </c>
      <c r="D2386" s="32">
        <v>-0.47</v>
      </c>
      <c r="E2386" s="32">
        <v>0</v>
      </c>
      <c r="F2386" s="33">
        <v>0</v>
      </c>
      <c r="G2386" s="23"/>
    </row>
    <row r="2387" spans="1:7" x14ac:dyDescent="0.3">
      <c r="A2387" s="22">
        <v>299</v>
      </c>
      <c r="B2387" s="31">
        <v>67</v>
      </c>
      <c r="C2387" s="24">
        <v>0</v>
      </c>
      <c r="D2387" s="32">
        <v>-0.47</v>
      </c>
      <c r="E2387" s="32">
        <v>0</v>
      </c>
      <c r="F2387" s="32">
        <v>0</v>
      </c>
      <c r="G2387" s="23"/>
    </row>
    <row r="2388" spans="1:7" x14ac:dyDescent="0.3">
      <c r="A2388" s="22"/>
      <c r="B2388" s="31">
        <v>178</v>
      </c>
      <c r="C2388" s="24">
        <v>0.15</v>
      </c>
      <c r="D2388" s="32">
        <v>-0.47</v>
      </c>
      <c r="E2388" s="32">
        <v>0</v>
      </c>
      <c r="F2388" s="32">
        <v>0</v>
      </c>
      <c r="G2388" s="23"/>
    </row>
    <row r="2389" spans="1:7" x14ac:dyDescent="0.3">
      <c r="A2389" s="22"/>
      <c r="B2389" s="31" t="s">
        <v>61</v>
      </c>
      <c r="C2389" s="24">
        <v>0</v>
      </c>
      <c r="D2389" s="33">
        <v>-0.47</v>
      </c>
      <c r="E2389" s="32">
        <v>0</v>
      </c>
      <c r="F2389" s="32">
        <v>0</v>
      </c>
      <c r="G2389" s="23"/>
    </row>
    <row r="2390" spans="1:7" x14ac:dyDescent="0.3">
      <c r="A2390" s="22"/>
      <c r="B2390" s="31" t="s">
        <v>62</v>
      </c>
      <c r="C2390" s="24">
        <v>0</v>
      </c>
      <c r="D2390" s="33">
        <v>-0.47</v>
      </c>
      <c r="E2390" s="32">
        <v>0</v>
      </c>
      <c r="F2390" s="32">
        <v>0</v>
      </c>
      <c r="G2390" s="23"/>
    </row>
    <row r="2391" spans="1:7" x14ac:dyDescent="0.3">
      <c r="A2391" s="22"/>
      <c r="B2391" s="31" t="s">
        <v>65</v>
      </c>
      <c r="C2391" s="24">
        <v>0</v>
      </c>
      <c r="D2391" s="32">
        <v>-0.47</v>
      </c>
      <c r="E2391" s="33">
        <v>0</v>
      </c>
      <c r="F2391" s="32">
        <v>0</v>
      </c>
      <c r="G2391" s="23"/>
    </row>
    <row r="2392" spans="1:7" x14ac:dyDescent="0.3">
      <c r="A2392" s="22"/>
      <c r="B2392" s="31" t="s">
        <v>66</v>
      </c>
      <c r="C2392" s="24">
        <v>0</v>
      </c>
      <c r="D2392" s="32">
        <v>-0.47</v>
      </c>
      <c r="E2392" s="33">
        <v>0</v>
      </c>
      <c r="F2392" s="32">
        <v>0</v>
      </c>
      <c r="G2392" s="23"/>
    </row>
    <row r="2393" spans="1:7" x14ac:dyDescent="0.3">
      <c r="A2393" s="22"/>
      <c r="B2393" s="31" t="s">
        <v>67</v>
      </c>
      <c r="C2393" s="24">
        <v>0</v>
      </c>
      <c r="D2393" s="32">
        <v>-0.47</v>
      </c>
      <c r="E2393" s="32">
        <v>0</v>
      </c>
      <c r="F2393" s="33">
        <v>0</v>
      </c>
      <c r="G2393" s="23"/>
    </row>
    <row r="2394" spans="1:7" x14ac:dyDescent="0.3">
      <c r="A2394" s="22"/>
      <c r="B2394" s="31" t="s">
        <v>68</v>
      </c>
      <c r="C2394" s="24">
        <v>0</v>
      </c>
      <c r="D2394" s="32">
        <v>-0.47</v>
      </c>
      <c r="E2394" s="32">
        <v>0</v>
      </c>
      <c r="F2394" s="33">
        <v>0</v>
      </c>
      <c r="G2394" s="23"/>
    </row>
    <row r="2395" spans="1:7" x14ac:dyDescent="0.3">
      <c r="A2395" s="22">
        <v>300</v>
      </c>
      <c r="B2395" s="31">
        <v>68</v>
      </c>
      <c r="C2395" s="24">
        <v>0</v>
      </c>
      <c r="D2395" s="32">
        <v>-0.46</v>
      </c>
      <c r="E2395" s="32">
        <v>0</v>
      </c>
      <c r="F2395" s="32">
        <v>0</v>
      </c>
      <c r="G2395" s="23"/>
    </row>
    <row r="2396" spans="1:7" x14ac:dyDescent="0.3">
      <c r="A2396" s="22"/>
      <c r="B2396" s="31">
        <v>179</v>
      </c>
      <c r="C2396" s="24">
        <v>0.15</v>
      </c>
      <c r="D2396" s="32">
        <v>-0.46</v>
      </c>
      <c r="E2396" s="32">
        <v>0</v>
      </c>
      <c r="F2396" s="32">
        <v>0</v>
      </c>
      <c r="G2396" s="23"/>
    </row>
    <row r="2397" spans="1:7" x14ac:dyDescent="0.3">
      <c r="A2397" s="22"/>
      <c r="B2397" s="31" t="s">
        <v>61</v>
      </c>
      <c r="C2397" s="24">
        <v>0</v>
      </c>
      <c r="D2397" s="33">
        <v>-0.46</v>
      </c>
      <c r="E2397" s="32">
        <v>0</v>
      </c>
      <c r="F2397" s="32">
        <v>0</v>
      </c>
      <c r="G2397" s="23"/>
    </row>
    <row r="2398" spans="1:7" x14ac:dyDescent="0.3">
      <c r="A2398" s="22"/>
      <c r="B2398" s="31" t="s">
        <v>62</v>
      </c>
      <c r="C2398" s="24">
        <v>0</v>
      </c>
      <c r="D2398" s="33">
        <v>-0.46</v>
      </c>
      <c r="E2398" s="32">
        <v>0</v>
      </c>
      <c r="F2398" s="32">
        <v>0</v>
      </c>
      <c r="G2398" s="23"/>
    </row>
    <row r="2399" spans="1:7" x14ac:dyDescent="0.3">
      <c r="A2399" s="22"/>
      <c r="B2399" s="31" t="s">
        <v>65</v>
      </c>
      <c r="C2399" s="24">
        <v>0</v>
      </c>
      <c r="D2399" s="32">
        <v>-0.46</v>
      </c>
      <c r="E2399" s="33">
        <v>0</v>
      </c>
      <c r="F2399" s="32">
        <v>0</v>
      </c>
      <c r="G2399" s="23"/>
    </row>
    <row r="2400" spans="1:7" x14ac:dyDescent="0.3">
      <c r="A2400" s="22"/>
      <c r="B2400" s="31" t="s">
        <v>66</v>
      </c>
      <c r="C2400" s="24">
        <v>0</v>
      </c>
      <c r="D2400" s="32">
        <v>-0.46</v>
      </c>
      <c r="E2400" s="33">
        <v>0</v>
      </c>
      <c r="F2400" s="32">
        <v>0</v>
      </c>
      <c r="G2400" s="23"/>
    </row>
    <row r="2401" spans="1:7" x14ac:dyDescent="0.3">
      <c r="A2401" s="22"/>
      <c r="B2401" s="31" t="s">
        <v>67</v>
      </c>
      <c r="C2401" s="24">
        <v>0</v>
      </c>
      <c r="D2401" s="32">
        <v>-0.46</v>
      </c>
      <c r="E2401" s="32">
        <v>0</v>
      </c>
      <c r="F2401" s="33">
        <v>0</v>
      </c>
      <c r="G2401" s="23"/>
    </row>
    <row r="2402" spans="1:7" x14ac:dyDescent="0.3">
      <c r="A2402" s="22"/>
      <c r="B2402" s="31" t="s">
        <v>68</v>
      </c>
      <c r="C2402" s="24">
        <v>0</v>
      </c>
      <c r="D2402" s="32">
        <v>-0.46</v>
      </c>
      <c r="E2402" s="32">
        <v>0</v>
      </c>
      <c r="F2402" s="33">
        <v>0</v>
      </c>
      <c r="G2402" s="23"/>
    </row>
    <row r="2403" spans="1:7" x14ac:dyDescent="0.3">
      <c r="A2403" s="22">
        <v>301</v>
      </c>
      <c r="B2403" s="31">
        <v>69</v>
      </c>
      <c r="C2403" s="24">
        <v>0</v>
      </c>
      <c r="D2403" s="32">
        <v>-0.44</v>
      </c>
      <c r="E2403" s="32">
        <v>0</v>
      </c>
      <c r="F2403" s="32">
        <v>0</v>
      </c>
      <c r="G2403" s="23"/>
    </row>
    <row r="2404" spans="1:7" x14ac:dyDescent="0.3">
      <c r="A2404" s="22"/>
      <c r="B2404" s="31">
        <v>180</v>
      </c>
      <c r="C2404" s="24">
        <v>0.15</v>
      </c>
      <c r="D2404" s="32">
        <v>-0.44</v>
      </c>
      <c r="E2404" s="32">
        <v>0</v>
      </c>
      <c r="F2404" s="32">
        <v>0</v>
      </c>
      <c r="G2404" s="23"/>
    </row>
    <row r="2405" spans="1:7" x14ac:dyDescent="0.3">
      <c r="A2405" s="22"/>
      <c r="B2405" s="31" t="s">
        <v>61</v>
      </c>
      <c r="C2405" s="24">
        <v>0</v>
      </c>
      <c r="D2405" s="33">
        <v>-0.44</v>
      </c>
      <c r="E2405" s="32">
        <v>0</v>
      </c>
      <c r="F2405" s="32">
        <v>0</v>
      </c>
      <c r="G2405" s="23"/>
    </row>
    <row r="2406" spans="1:7" x14ac:dyDescent="0.3">
      <c r="A2406" s="22"/>
      <c r="B2406" s="31" t="s">
        <v>62</v>
      </c>
      <c r="C2406" s="24">
        <v>0</v>
      </c>
      <c r="D2406" s="33">
        <v>-0.44</v>
      </c>
      <c r="E2406" s="32">
        <v>0</v>
      </c>
      <c r="F2406" s="32">
        <v>0</v>
      </c>
      <c r="G2406" s="23"/>
    </row>
    <row r="2407" spans="1:7" x14ac:dyDescent="0.3">
      <c r="A2407" s="22"/>
      <c r="B2407" s="31" t="s">
        <v>65</v>
      </c>
      <c r="C2407" s="24">
        <v>0</v>
      </c>
      <c r="D2407" s="32">
        <v>-0.44</v>
      </c>
      <c r="E2407" s="33">
        <v>0</v>
      </c>
      <c r="F2407" s="32">
        <v>0</v>
      </c>
      <c r="G2407" s="23"/>
    </row>
    <row r="2408" spans="1:7" x14ac:dyDescent="0.3">
      <c r="A2408" s="22"/>
      <c r="B2408" s="31" t="s">
        <v>66</v>
      </c>
      <c r="C2408" s="24">
        <v>0</v>
      </c>
      <c r="D2408" s="32">
        <v>-0.44</v>
      </c>
      <c r="E2408" s="33">
        <v>0</v>
      </c>
      <c r="F2408" s="32">
        <v>0</v>
      </c>
      <c r="G2408" s="23"/>
    </row>
    <row r="2409" spans="1:7" x14ac:dyDescent="0.3">
      <c r="A2409" s="22"/>
      <c r="B2409" s="31" t="s">
        <v>67</v>
      </c>
      <c r="C2409" s="24">
        <v>0</v>
      </c>
      <c r="D2409" s="32">
        <v>-0.44</v>
      </c>
      <c r="E2409" s="32">
        <v>0</v>
      </c>
      <c r="F2409" s="33">
        <v>0</v>
      </c>
      <c r="G2409" s="23"/>
    </row>
    <row r="2410" spans="1:7" x14ac:dyDescent="0.3">
      <c r="A2410" s="22"/>
      <c r="B2410" s="31" t="s">
        <v>68</v>
      </c>
      <c r="C2410" s="24">
        <v>0</v>
      </c>
      <c r="D2410" s="32">
        <v>-0.44</v>
      </c>
      <c r="E2410" s="32">
        <v>0</v>
      </c>
      <c r="F2410" s="33">
        <v>0</v>
      </c>
      <c r="G2410" s="23"/>
    </row>
    <row r="2411" spans="1:7" x14ac:dyDescent="0.3">
      <c r="A2411" s="22">
        <v>302</v>
      </c>
      <c r="B2411" s="31">
        <v>70</v>
      </c>
      <c r="C2411" s="24">
        <v>0</v>
      </c>
      <c r="D2411" s="32">
        <v>-0.41</v>
      </c>
      <c r="E2411" s="32">
        <v>0</v>
      </c>
      <c r="F2411" s="32">
        <v>0</v>
      </c>
      <c r="G2411" s="23"/>
    </row>
    <row r="2412" spans="1:7" x14ac:dyDescent="0.3">
      <c r="A2412" s="22"/>
      <c r="B2412" s="31">
        <v>181</v>
      </c>
      <c r="C2412" s="24">
        <v>0.15</v>
      </c>
      <c r="D2412" s="32">
        <v>-0.41</v>
      </c>
      <c r="E2412" s="32">
        <v>0</v>
      </c>
      <c r="F2412" s="32">
        <v>0</v>
      </c>
      <c r="G2412" s="23"/>
    </row>
    <row r="2413" spans="1:7" x14ac:dyDescent="0.3">
      <c r="A2413" s="22"/>
      <c r="B2413" s="31" t="s">
        <v>61</v>
      </c>
      <c r="C2413" s="24">
        <v>0</v>
      </c>
      <c r="D2413" s="33">
        <v>-0.41</v>
      </c>
      <c r="E2413" s="32">
        <v>0</v>
      </c>
      <c r="F2413" s="32">
        <v>0</v>
      </c>
      <c r="G2413" s="23"/>
    </row>
    <row r="2414" spans="1:7" x14ac:dyDescent="0.3">
      <c r="A2414" s="22"/>
      <c r="B2414" s="31" t="s">
        <v>62</v>
      </c>
      <c r="C2414" s="24">
        <v>0</v>
      </c>
      <c r="D2414" s="33">
        <v>-0.41</v>
      </c>
      <c r="E2414" s="32">
        <v>0</v>
      </c>
      <c r="F2414" s="32">
        <v>0</v>
      </c>
      <c r="G2414" s="23"/>
    </row>
    <row r="2415" spans="1:7" x14ac:dyDescent="0.3">
      <c r="A2415" s="22"/>
      <c r="B2415" s="31" t="s">
        <v>65</v>
      </c>
      <c r="C2415" s="24">
        <v>0</v>
      </c>
      <c r="D2415" s="32">
        <v>-0.41</v>
      </c>
      <c r="E2415" s="33">
        <v>0</v>
      </c>
      <c r="F2415" s="32">
        <v>0</v>
      </c>
      <c r="G2415" s="23"/>
    </row>
    <row r="2416" spans="1:7" x14ac:dyDescent="0.3">
      <c r="A2416" s="22"/>
      <c r="B2416" s="31" t="s">
        <v>66</v>
      </c>
      <c r="C2416" s="24">
        <v>0</v>
      </c>
      <c r="D2416" s="32">
        <v>-0.41</v>
      </c>
      <c r="E2416" s="33">
        <v>0</v>
      </c>
      <c r="F2416" s="32">
        <v>0</v>
      </c>
      <c r="G2416" s="23"/>
    </row>
    <row r="2417" spans="1:7" x14ac:dyDescent="0.3">
      <c r="A2417" s="22"/>
      <c r="B2417" s="31" t="s">
        <v>67</v>
      </c>
      <c r="C2417" s="24">
        <v>0</v>
      </c>
      <c r="D2417" s="32">
        <v>-0.41</v>
      </c>
      <c r="E2417" s="32">
        <v>0</v>
      </c>
      <c r="F2417" s="33">
        <v>0</v>
      </c>
      <c r="G2417" s="23"/>
    </row>
    <row r="2418" spans="1:7" x14ac:dyDescent="0.3">
      <c r="A2418" s="22"/>
      <c r="B2418" s="31" t="s">
        <v>68</v>
      </c>
      <c r="C2418" s="24">
        <v>0</v>
      </c>
      <c r="D2418" s="32">
        <v>-0.41</v>
      </c>
      <c r="E2418" s="32">
        <v>0</v>
      </c>
      <c r="F2418" s="33">
        <v>0</v>
      </c>
      <c r="G2418" s="23"/>
    </row>
    <row r="2419" spans="1:7" x14ac:dyDescent="0.3">
      <c r="A2419" s="22">
        <v>303</v>
      </c>
      <c r="B2419" s="31">
        <v>71</v>
      </c>
      <c r="C2419" s="24">
        <v>0</v>
      </c>
      <c r="D2419" s="32">
        <v>-0.37</v>
      </c>
      <c r="E2419" s="32">
        <v>0</v>
      </c>
      <c r="F2419" s="32">
        <v>0</v>
      </c>
      <c r="G2419" s="23"/>
    </row>
    <row r="2420" spans="1:7" x14ac:dyDescent="0.3">
      <c r="A2420" s="22"/>
      <c r="B2420" s="31">
        <v>182</v>
      </c>
      <c r="C2420" s="24">
        <v>0.15</v>
      </c>
      <c r="D2420" s="32">
        <v>-0.37</v>
      </c>
      <c r="E2420" s="32">
        <v>0</v>
      </c>
      <c r="F2420" s="32">
        <v>0</v>
      </c>
      <c r="G2420" s="23"/>
    </row>
    <row r="2421" spans="1:7" x14ac:dyDescent="0.3">
      <c r="A2421" s="22"/>
      <c r="B2421" s="31" t="s">
        <v>61</v>
      </c>
      <c r="C2421" s="24">
        <v>0</v>
      </c>
      <c r="D2421" s="33">
        <v>-0.37</v>
      </c>
      <c r="E2421" s="32">
        <v>0</v>
      </c>
      <c r="F2421" s="32">
        <v>0</v>
      </c>
      <c r="G2421" s="23"/>
    </row>
    <row r="2422" spans="1:7" x14ac:dyDescent="0.3">
      <c r="A2422" s="22"/>
      <c r="B2422" s="31" t="s">
        <v>62</v>
      </c>
      <c r="C2422" s="24">
        <v>0</v>
      </c>
      <c r="D2422" s="33">
        <v>-0.37</v>
      </c>
      <c r="E2422" s="32">
        <v>0</v>
      </c>
      <c r="F2422" s="32">
        <v>0</v>
      </c>
      <c r="G2422" s="23"/>
    </row>
    <row r="2423" spans="1:7" x14ac:dyDescent="0.3">
      <c r="A2423" s="22"/>
      <c r="B2423" s="31" t="s">
        <v>65</v>
      </c>
      <c r="C2423" s="24">
        <v>0</v>
      </c>
      <c r="D2423" s="32">
        <v>-0.37</v>
      </c>
      <c r="E2423" s="33">
        <v>0</v>
      </c>
      <c r="F2423" s="32">
        <v>0</v>
      </c>
      <c r="G2423" s="23"/>
    </row>
    <row r="2424" spans="1:7" x14ac:dyDescent="0.3">
      <c r="A2424" s="22"/>
      <c r="B2424" s="31" t="s">
        <v>66</v>
      </c>
      <c r="C2424" s="24">
        <v>0</v>
      </c>
      <c r="D2424" s="32">
        <v>-0.37</v>
      </c>
      <c r="E2424" s="33">
        <v>0</v>
      </c>
      <c r="F2424" s="32">
        <v>0</v>
      </c>
      <c r="G2424" s="23"/>
    </row>
    <row r="2425" spans="1:7" x14ac:dyDescent="0.3">
      <c r="A2425" s="22"/>
      <c r="B2425" s="31" t="s">
        <v>67</v>
      </c>
      <c r="C2425" s="24">
        <v>0</v>
      </c>
      <c r="D2425" s="32">
        <v>-0.37</v>
      </c>
      <c r="E2425" s="32">
        <v>0</v>
      </c>
      <c r="F2425" s="33">
        <v>0</v>
      </c>
      <c r="G2425" s="23"/>
    </row>
    <row r="2426" spans="1:7" x14ac:dyDescent="0.3">
      <c r="A2426" s="22"/>
      <c r="B2426" s="31" t="s">
        <v>68</v>
      </c>
      <c r="C2426" s="24">
        <v>0</v>
      </c>
      <c r="D2426" s="32">
        <v>-0.37</v>
      </c>
      <c r="E2426" s="32">
        <v>0</v>
      </c>
      <c r="F2426" s="33">
        <v>0</v>
      </c>
      <c r="G2426" s="23"/>
    </row>
    <row r="2427" spans="1:7" x14ac:dyDescent="0.3">
      <c r="A2427" s="22">
        <v>304</v>
      </c>
      <c r="B2427" s="31">
        <v>72</v>
      </c>
      <c r="C2427" s="24">
        <v>0</v>
      </c>
      <c r="D2427" s="32">
        <v>-0.3</v>
      </c>
      <c r="E2427" s="32">
        <v>0</v>
      </c>
      <c r="F2427" s="32">
        <v>0</v>
      </c>
      <c r="G2427" s="23"/>
    </row>
    <row r="2428" spans="1:7" x14ac:dyDescent="0.3">
      <c r="A2428" s="22"/>
      <c r="B2428" s="31">
        <v>183</v>
      </c>
      <c r="C2428" s="24">
        <v>0.15</v>
      </c>
      <c r="D2428" s="32">
        <v>-0.3</v>
      </c>
      <c r="E2428" s="32">
        <v>0</v>
      </c>
      <c r="F2428" s="32">
        <v>0</v>
      </c>
      <c r="G2428" s="23"/>
    </row>
    <row r="2429" spans="1:7" x14ac:dyDescent="0.3">
      <c r="A2429" s="22"/>
      <c r="B2429" s="31" t="s">
        <v>61</v>
      </c>
      <c r="C2429" s="24">
        <v>0</v>
      </c>
      <c r="D2429" s="33">
        <v>-0.3</v>
      </c>
      <c r="E2429" s="32">
        <v>0</v>
      </c>
      <c r="F2429" s="32">
        <v>0</v>
      </c>
      <c r="G2429" s="23"/>
    </row>
    <row r="2430" spans="1:7" x14ac:dyDescent="0.3">
      <c r="A2430" s="22"/>
      <c r="B2430" s="31" t="s">
        <v>62</v>
      </c>
      <c r="C2430" s="24">
        <v>0</v>
      </c>
      <c r="D2430" s="33">
        <v>-0.3</v>
      </c>
      <c r="E2430" s="32">
        <v>0</v>
      </c>
      <c r="F2430" s="32">
        <v>0</v>
      </c>
      <c r="G2430" s="23"/>
    </row>
    <row r="2431" spans="1:7" x14ac:dyDescent="0.3">
      <c r="A2431" s="22"/>
      <c r="B2431" s="31" t="s">
        <v>65</v>
      </c>
      <c r="C2431" s="24">
        <v>0</v>
      </c>
      <c r="D2431" s="32">
        <v>-0.3</v>
      </c>
      <c r="E2431" s="33">
        <v>0</v>
      </c>
      <c r="F2431" s="32">
        <v>0</v>
      </c>
      <c r="G2431" s="23"/>
    </row>
    <row r="2432" spans="1:7" x14ac:dyDescent="0.3">
      <c r="A2432" s="22"/>
      <c r="B2432" s="31" t="s">
        <v>66</v>
      </c>
      <c r="C2432" s="24">
        <v>0</v>
      </c>
      <c r="D2432" s="32">
        <v>-0.3</v>
      </c>
      <c r="E2432" s="33">
        <v>0</v>
      </c>
      <c r="F2432" s="32">
        <v>0</v>
      </c>
      <c r="G2432" s="23"/>
    </row>
    <row r="2433" spans="1:7" x14ac:dyDescent="0.3">
      <c r="A2433" s="22"/>
      <c r="B2433" s="31" t="s">
        <v>67</v>
      </c>
      <c r="C2433" s="24">
        <v>0</v>
      </c>
      <c r="D2433" s="32">
        <v>-0.3</v>
      </c>
      <c r="E2433" s="32">
        <v>0</v>
      </c>
      <c r="F2433" s="33">
        <v>0</v>
      </c>
      <c r="G2433" s="23"/>
    </row>
    <row r="2434" spans="1:7" x14ac:dyDescent="0.3">
      <c r="A2434" s="22"/>
      <c r="B2434" s="31" t="s">
        <v>68</v>
      </c>
      <c r="C2434" s="24">
        <v>0</v>
      </c>
      <c r="D2434" s="32">
        <v>-0.3</v>
      </c>
      <c r="E2434" s="32">
        <v>0</v>
      </c>
      <c r="F2434" s="33">
        <v>0</v>
      </c>
      <c r="G2434" s="23"/>
    </row>
    <row r="2435" spans="1:7" x14ac:dyDescent="0.3">
      <c r="A2435" s="22">
        <v>305</v>
      </c>
      <c r="B2435" s="31">
        <v>73</v>
      </c>
      <c r="C2435" s="24">
        <v>0</v>
      </c>
      <c r="D2435" s="32">
        <v>-0.18</v>
      </c>
      <c r="E2435" s="32">
        <v>0</v>
      </c>
      <c r="F2435" s="32">
        <v>0</v>
      </c>
      <c r="G2435" s="23"/>
    </row>
    <row r="2436" spans="1:7" x14ac:dyDescent="0.3">
      <c r="A2436" s="22"/>
      <c r="B2436" s="31">
        <v>184</v>
      </c>
      <c r="C2436" s="24">
        <v>0.15</v>
      </c>
      <c r="D2436" s="32">
        <v>-0.18</v>
      </c>
      <c r="E2436" s="32">
        <v>0</v>
      </c>
      <c r="F2436" s="32">
        <v>0</v>
      </c>
      <c r="G2436" s="23"/>
    </row>
    <row r="2437" spans="1:7" x14ac:dyDescent="0.3">
      <c r="A2437" s="22"/>
      <c r="B2437" s="31" t="s">
        <v>61</v>
      </c>
      <c r="C2437" s="24">
        <v>0</v>
      </c>
      <c r="D2437" s="33">
        <v>-0.18</v>
      </c>
      <c r="E2437" s="32">
        <v>0</v>
      </c>
      <c r="F2437" s="32">
        <v>0</v>
      </c>
      <c r="G2437" s="23"/>
    </row>
    <row r="2438" spans="1:7" x14ac:dyDescent="0.3">
      <c r="A2438" s="22"/>
      <c r="B2438" s="31" t="s">
        <v>62</v>
      </c>
      <c r="C2438" s="24">
        <v>0</v>
      </c>
      <c r="D2438" s="33">
        <v>-0.18</v>
      </c>
      <c r="E2438" s="32">
        <v>0</v>
      </c>
      <c r="F2438" s="32">
        <v>0</v>
      </c>
      <c r="G2438" s="23"/>
    </row>
    <row r="2439" spans="1:7" x14ac:dyDescent="0.3">
      <c r="A2439" s="22"/>
      <c r="B2439" s="31" t="s">
        <v>65</v>
      </c>
      <c r="C2439" s="24">
        <v>0</v>
      </c>
      <c r="D2439" s="32">
        <v>-0.18</v>
      </c>
      <c r="E2439" s="33">
        <v>0</v>
      </c>
      <c r="F2439" s="32">
        <v>0</v>
      </c>
      <c r="G2439" s="23"/>
    </row>
    <row r="2440" spans="1:7" x14ac:dyDescent="0.3">
      <c r="A2440" s="22"/>
      <c r="B2440" s="31" t="s">
        <v>66</v>
      </c>
      <c r="C2440" s="24">
        <v>0</v>
      </c>
      <c r="D2440" s="32">
        <v>-0.18</v>
      </c>
      <c r="E2440" s="33">
        <v>0</v>
      </c>
      <c r="F2440" s="32">
        <v>0</v>
      </c>
      <c r="G2440" s="23"/>
    </row>
    <row r="2441" spans="1:7" x14ac:dyDescent="0.3">
      <c r="A2441" s="22"/>
      <c r="B2441" s="31" t="s">
        <v>67</v>
      </c>
      <c r="C2441" s="24">
        <v>0</v>
      </c>
      <c r="D2441" s="32">
        <v>-0.18</v>
      </c>
      <c r="E2441" s="32">
        <v>0</v>
      </c>
      <c r="F2441" s="33">
        <v>0</v>
      </c>
      <c r="G2441" s="23"/>
    </row>
    <row r="2442" spans="1:7" x14ac:dyDescent="0.3">
      <c r="A2442" s="22"/>
      <c r="B2442" s="31" t="s">
        <v>68</v>
      </c>
      <c r="C2442" s="24">
        <v>0</v>
      </c>
      <c r="D2442" s="32">
        <v>-0.18</v>
      </c>
      <c r="E2442" s="32">
        <v>0</v>
      </c>
      <c r="F2442" s="33">
        <v>0</v>
      </c>
      <c r="G2442" s="23"/>
    </row>
    <row r="2443" spans="1:7" x14ac:dyDescent="0.3">
      <c r="A2443" s="22">
        <v>306</v>
      </c>
      <c r="B2443" s="31">
        <v>74</v>
      </c>
      <c r="C2443" s="24">
        <v>0</v>
      </c>
      <c r="D2443" s="32">
        <v>0.03</v>
      </c>
      <c r="E2443" s="32">
        <v>0</v>
      </c>
      <c r="F2443" s="32">
        <v>0</v>
      </c>
      <c r="G2443" s="23"/>
    </row>
    <row r="2444" spans="1:7" x14ac:dyDescent="0.3">
      <c r="A2444" s="22"/>
      <c r="B2444" s="31">
        <v>185</v>
      </c>
      <c r="C2444" s="24">
        <v>0.15</v>
      </c>
      <c r="D2444" s="32">
        <v>0.03</v>
      </c>
      <c r="E2444" s="32">
        <v>0</v>
      </c>
      <c r="F2444" s="32">
        <v>0</v>
      </c>
      <c r="G2444" s="23"/>
    </row>
    <row r="2445" spans="1:7" x14ac:dyDescent="0.3">
      <c r="A2445" s="22"/>
      <c r="B2445" s="31" t="s">
        <v>61</v>
      </c>
      <c r="C2445" s="24">
        <v>0</v>
      </c>
      <c r="D2445" s="33">
        <v>0.03</v>
      </c>
      <c r="E2445" s="32">
        <v>0</v>
      </c>
      <c r="F2445" s="32">
        <v>0</v>
      </c>
      <c r="G2445" s="23"/>
    </row>
    <row r="2446" spans="1:7" x14ac:dyDescent="0.3">
      <c r="A2446" s="22"/>
      <c r="B2446" s="31" t="s">
        <v>62</v>
      </c>
      <c r="C2446" s="24">
        <v>0</v>
      </c>
      <c r="D2446" s="33">
        <v>0.03</v>
      </c>
      <c r="E2446" s="32">
        <v>0</v>
      </c>
      <c r="F2446" s="32">
        <v>0</v>
      </c>
      <c r="G2446" s="23"/>
    </row>
    <row r="2447" spans="1:7" x14ac:dyDescent="0.3">
      <c r="A2447" s="22"/>
      <c r="B2447" s="31" t="s">
        <v>65</v>
      </c>
      <c r="C2447" s="24">
        <v>0</v>
      </c>
      <c r="D2447" s="32">
        <v>0.03</v>
      </c>
      <c r="E2447" s="33">
        <v>0</v>
      </c>
      <c r="F2447" s="32">
        <v>0</v>
      </c>
      <c r="G2447" s="23"/>
    </row>
    <row r="2448" spans="1:7" x14ac:dyDescent="0.3">
      <c r="A2448" s="22"/>
      <c r="B2448" s="31" t="s">
        <v>66</v>
      </c>
      <c r="C2448" s="24">
        <v>0</v>
      </c>
      <c r="D2448" s="32">
        <v>0.03</v>
      </c>
      <c r="E2448" s="33">
        <v>0</v>
      </c>
      <c r="F2448" s="32">
        <v>0</v>
      </c>
      <c r="G2448" s="23"/>
    </row>
    <row r="2449" spans="1:7" x14ac:dyDescent="0.3">
      <c r="A2449" s="22"/>
      <c r="B2449" s="31" t="s">
        <v>67</v>
      </c>
      <c r="C2449" s="24">
        <v>0</v>
      </c>
      <c r="D2449" s="32">
        <v>0.03</v>
      </c>
      <c r="E2449" s="32">
        <v>0</v>
      </c>
      <c r="F2449" s="33">
        <v>0</v>
      </c>
      <c r="G2449" s="23"/>
    </row>
    <row r="2450" spans="1:7" x14ac:dyDescent="0.3">
      <c r="A2450" s="22"/>
      <c r="B2450" s="31" t="s">
        <v>68</v>
      </c>
      <c r="C2450" s="24">
        <v>0</v>
      </c>
      <c r="D2450" s="32">
        <v>0.03</v>
      </c>
      <c r="E2450" s="32">
        <v>0</v>
      </c>
      <c r="F2450" s="33">
        <v>0</v>
      </c>
      <c r="G2450" s="23"/>
    </row>
    <row r="2451" spans="1:7" x14ac:dyDescent="0.3">
      <c r="A2451" s="22">
        <v>307</v>
      </c>
      <c r="B2451" s="31">
        <v>75</v>
      </c>
      <c r="C2451" s="24">
        <v>0</v>
      </c>
      <c r="D2451" s="32">
        <v>0.38</v>
      </c>
      <c r="E2451" s="32">
        <v>0</v>
      </c>
      <c r="F2451" s="32">
        <v>0</v>
      </c>
      <c r="G2451" s="23"/>
    </row>
    <row r="2452" spans="1:7" x14ac:dyDescent="0.3">
      <c r="A2452" s="22"/>
      <c r="B2452" s="31">
        <v>186</v>
      </c>
      <c r="C2452" s="24">
        <v>0.15</v>
      </c>
      <c r="D2452" s="32">
        <v>0.38</v>
      </c>
      <c r="E2452" s="32">
        <v>0</v>
      </c>
      <c r="F2452" s="32">
        <v>0</v>
      </c>
      <c r="G2452" s="23"/>
    </row>
    <row r="2453" spans="1:7" x14ac:dyDescent="0.3">
      <c r="A2453" s="22"/>
      <c r="B2453" s="31" t="s">
        <v>61</v>
      </c>
      <c r="C2453" s="24">
        <v>0</v>
      </c>
      <c r="D2453" s="33">
        <v>0.38</v>
      </c>
      <c r="E2453" s="32">
        <v>0</v>
      </c>
      <c r="F2453" s="32">
        <v>0</v>
      </c>
      <c r="G2453" s="23"/>
    </row>
    <row r="2454" spans="1:7" x14ac:dyDescent="0.3">
      <c r="A2454" s="22"/>
      <c r="B2454" s="31" t="s">
        <v>62</v>
      </c>
      <c r="C2454" s="24">
        <v>0</v>
      </c>
      <c r="D2454" s="33">
        <v>0.38</v>
      </c>
      <c r="E2454" s="32">
        <v>0</v>
      </c>
      <c r="F2454" s="32">
        <v>0</v>
      </c>
      <c r="G2454" s="23"/>
    </row>
    <row r="2455" spans="1:7" x14ac:dyDescent="0.3">
      <c r="A2455" s="22"/>
      <c r="B2455" s="31" t="s">
        <v>65</v>
      </c>
      <c r="C2455" s="24">
        <v>0</v>
      </c>
      <c r="D2455" s="32">
        <v>0.38</v>
      </c>
      <c r="E2455" s="33">
        <v>0</v>
      </c>
      <c r="F2455" s="32">
        <v>0</v>
      </c>
      <c r="G2455" s="23"/>
    </row>
    <row r="2456" spans="1:7" x14ac:dyDescent="0.3">
      <c r="A2456" s="22"/>
      <c r="B2456" s="31" t="s">
        <v>66</v>
      </c>
      <c r="C2456" s="24">
        <v>0</v>
      </c>
      <c r="D2456" s="32">
        <v>0.38</v>
      </c>
      <c r="E2456" s="33">
        <v>0</v>
      </c>
      <c r="F2456" s="32">
        <v>0</v>
      </c>
      <c r="G2456" s="23"/>
    </row>
    <row r="2457" spans="1:7" x14ac:dyDescent="0.3">
      <c r="A2457" s="22"/>
      <c r="B2457" s="31" t="s">
        <v>67</v>
      </c>
      <c r="C2457" s="24">
        <v>0</v>
      </c>
      <c r="D2457" s="32">
        <v>0.38</v>
      </c>
      <c r="E2457" s="32">
        <v>0</v>
      </c>
      <c r="F2457" s="33">
        <v>0</v>
      </c>
      <c r="G2457" s="23"/>
    </row>
    <row r="2458" spans="1:7" x14ac:dyDescent="0.3">
      <c r="A2458" s="22"/>
      <c r="B2458" s="31" t="s">
        <v>68</v>
      </c>
      <c r="C2458" s="24">
        <v>0</v>
      </c>
      <c r="D2458" s="32">
        <v>0.38</v>
      </c>
      <c r="E2458" s="32">
        <v>0</v>
      </c>
      <c r="F2458" s="33">
        <v>0</v>
      </c>
      <c r="G2458" s="23"/>
    </row>
    <row r="2459" spans="1:7" x14ac:dyDescent="0.3">
      <c r="A2459" s="22">
        <v>308</v>
      </c>
      <c r="B2459" s="31">
        <v>76</v>
      </c>
      <c r="C2459" s="24">
        <v>0</v>
      </c>
      <c r="D2459" s="32">
        <v>0.98</v>
      </c>
      <c r="E2459" s="32">
        <v>0</v>
      </c>
      <c r="F2459" s="32">
        <v>0</v>
      </c>
      <c r="G2459" s="23"/>
    </row>
    <row r="2460" spans="1:7" x14ac:dyDescent="0.3">
      <c r="A2460" s="22"/>
      <c r="B2460" s="31">
        <v>187</v>
      </c>
      <c r="C2460" s="24">
        <v>0.15</v>
      </c>
      <c r="D2460" s="32">
        <v>0.98</v>
      </c>
      <c r="E2460" s="32">
        <v>0</v>
      </c>
      <c r="F2460" s="32">
        <v>0</v>
      </c>
      <c r="G2460" s="23"/>
    </row>
    <row r="2461" spans="1:7" x14ac:dyDescent="0.3">
      <c r="A2461" s="22"/>
      <c r="B2461" s="31" t="s">
        <v>61</v>
      </c>
      <c r="C2461" s="24">
        <v>0</v>
      </c>
      <c r="D2461" s="33">
        <v>0.98</v>
      </c>
      <c r="E2461" s="32">
        <v>0</v>
      </c>
      <c r="F2461" s="32">
        <v>0</v>
      </c>
      <c r="G2461" s="23"/>
    </row>
    <row r="2462" spans="1:7" x14ac:dyDescent="0.3">
      <c r="A2462" s="22"/>
      <c r="B2462" s="31" t="s">
        <v>62</v>
      </c>
      <c r="C2462" s="24">
        <v>0</v>
      </c>
      <c r="D2462" s="33">
        <v>0.98</v>
      </c>
      <c r="E2462" s="32">
        <v>0</v>
      </c>
      <c r="F2462" s="32">
        <v>0</v>
      </c>
      <c r="G2462" s="23"/>
    </row>
    <row r="2463" spans="1:7" x14ac:dyDescent="0.3">
      <c r="A2463" s="22"/>
      <c r="B2463" s="31" t="s">
        <v>65</v>
      </c>
      <c r="C2463" s="24">
        <v>0</v>
      </c>
      <c r="D2463" s="32">
        <v>0.98</v>
      </c>
      <c r="E2463" s="33">
        <v>0</v>
      </c>
      <c r="F2463" s="32">
        <v>0</v>
      </c>
      <c r="G2463" s="23"/>
    </row>
    <row r="2464" spans="1:7" x14ac:dyDescent="0.3">
      <c r="A2464" s="22"/>
      <c r="B2464" s="31" t="s">
        <v>66</v>
      </c>
      <c r="C2464" s="24">
        <v>0</v>
      </c>
      <c r="D2464" s="32">
        <v>0.98</v>
      </c>
      <c r="E2464" s="33">
        <v>0</v>
      </c>
      <c r="F2464" s="32">
        <v>0</v>
      </c>
      <c r="G2464" s="23"/>
    </row>
    <row r="2465" spans="1:7" x14ac:dyDescent="0.3">
      <c r="A2465" s="22"/>
      <c r="B2465" s="31" t="s">
        <v>67</v>
      </c>
      <c r="C2465" s="24">
        <v>0</v>
      </c>
      <c r="D2465" s="32">
        <v>0.98</v>
      </c>
      <c r="E2465" s="32">
        <v>0</v>
      </c>
      <c r="F2465" s="33">
        <v>0</v>
      </c>
      <c r="G2465" s="23"/>
    </row>
    <row r="2466" spans="1:7" x14ac:dyDescent="0.3">
      <c r="A2466" s="22"/>
      <c r="B2466" s="31" t="s">
        <v>68</v>
      </c>
      <c r="C2466" s="24">
        <v>0</v>
      </c>
      <c r="D2466" s="32">
        <v>0.98</v>
      </c>
      <c r="E2466" s="32">
        <v>0</v>
      </c>
      <c r="F2466" s="33">
        <v>0</v>
      </c>
      <c r="G2466" s="23"/>
    </row>
    <row r="2467" spans="1:7" x14ac:dyDescent="0.3">
      <c r="A2467" s="22">
        <v>309</v>
      </c>
      <c r="B2467" s="31">
        <v>77</v>
      </c>
      <c r="C2467" s="24">
        <v>0</v>
      </c>
      <c r="D2467" s="32">
        <v>0.95</v>
      </c>
      <c r="E2467" s="32">
        <v>0</v>
      </c>
      <c r="F2467" s="32">
        <v>0</v>
      </c>
      <c r="G2467" s="23"/>
    </row>
    <row r="2468" spans="1:7" x14ac:dyDescent="0.3">
      <c r="A2468" s="22"/>
      <c r="B2468" s="31">
        <v>188</v>
      </c>
      <c r="C2468" s="24">
        <v>0.15</v>
      </c>
      <c r="D2468" s="32">
        <v>0.95</v>
      </c>
      <c r="E2468" s="32">
        <v>0</v>
      </c>
      <c r="F2468" s="32">
        <v>0</v>
      </c>
      <c r="G2468" s="23"/>
    </row>
    <row r="2469" spans="1:7" x14ac:dyDescent="0.3">
      <c r="A2469" s="22"/>
      <c r="B2469" s="31" t="s">
        <v>61</v>
      </c>
      <c r="C2469" s="24">
        <v>0</v>
      </c>
      <c r="D2469" s="33">
        <v>0.95</v>
      </c>
      <c r="E2469" s="32">
        <v>0</v>
      </c>
      <c r="F2469" s="32">
        <v>0</v>
      </c>
      <c r="G2469" s="23"/>
    </row>
    <row r="2470" spans="1:7" x14ac:dyDescent="0.3">
      <c r="A2470" s="22"/>
      <c r="B2470" s="31" t="s">
        <v>62</v>
      </c>
      <c r="C2470" s="24">
        <v>0</v>
      </c>
      <c r="D2470" s="33">
        <v>0.95</v>
      </c>
      <c r="E2470" s="32">
        <v>0</v>
      </c>
      <c r="F2470" s="32">
        <v>0</v>
      </c>
      <c r="G2470" s="23"/>
    </row>
    <row r="2471" spans="1:7" x14ac:dyDescent="0.3">
      <c r="A2471" s="22"/>
      <c r="B2471" s="31" t="s">
        <v>65</v>
      </c>
      <c r="C2471" s="24">
        <v>0</v>
      </c>
      <c r="D2471" s="32">
        <v>0.95</v>
      </c>
      <c r="E2471" s="33">
        <v>0</v>
      </c>
      <c r="F2471" s="32">
        <v>0</v>
      </c>
      <c r="G2471" s="23"/>
    </row>
    <row r="2472" spans="1:7" x14ac:dyDescent="0.3">
      <c r="A2472" s="22"/>
      <c r="B2472" s="31" t="s">
        <v>66</v>
      </c>
      <c r="C2472" s="24">
        <v>0</v>
      </c>
      <c r="D2472" s="32">
        <v>0.95</v>
      </c>
      <c r="E2472" s="33">
        <v>0</v>
      </c>
      <c r="F2472" s="32">
        <v>0</v>
      </c>
      <c r="G2472" s="23"/>
    </row>
    <row r="2473" spans="1:7" x14ac:dyDescent="0.3">
      <c r="A2473" s="22"/>
      <c r="B2473" s="31" t="s">
        <v>67</v>
      </c>
      <c r="C2473" s="24">
        <v>0</v>
      </c>
      <c r="D2473" s="32">
        <v>0.95</v>
      </c>
      <c r="E2473" s="32">
        <v>0</v>
      </c>
      <c r="F2473" s="33">
        <v>0</v>
      </c>
      <c r="G2473" s="23"/>
    </row>
    <row r="2474" spans="1:7" x14ac:dyDescent="0.3">
      <c r="A2474" s="22"/>
      <c r="B2474" s="31" t="s">
        <v>68</v>
      </c>
      <c r="C2474" s="24">
        <v>0</v>
      </c>
      <c r="D2474" s="32">
        <v>0.95</v>
      </c>
      <c r="E2474" s="32">
        <v>0</v>
      </c>
      <c r="F2474" s="33">
        <v>0</v>
      </c>
      <c r="G2474" s="23"/>
    </row>
    <row r="2475" spans="1:7" x14ac:dyDescent="0.3">
      <c r="A2475" s="22">
        <v>310</v>
      </c>
      <c r="B2475" s="31">
        <v>78</v>
      </c>
      <c r="C2475" s="24">
        <v>0</v>
      </c>
      <c r="D2475" s="32">
        <v>-1.94</v>
      </c>
      <c r="E2475" s="32">
        <v>0.01</v>
      </c>
      <c r="F2475" s="32">
        <v>0</v>
      </c>
      <c r="G2475" s="23"/>
    </row>
    <row r="2476" spans="1:7" x14ac:dyDescent="0.3">
      <c r="A2476" s="22"/>
      <c r="B2476" s="31">
        <v>189</v>
      </c>
      <c r="C2476" s="24">
        <v>0.15</v>
      </c>
      <c r="D2476" s="32">
        <v>-1.94</v>
      </c>
      <c r="E2476" s="32">
        <v>0.01</v>
      </c>
      <c r="F2476" s="32">
        <v>0</v>
      </c>
      <c r="G2476" s="23"/>
    </row>
    <row r="2477" spans="1:7" x14ac:dyDescent="0.3">
      <c r="A2477" s="22"/>
      <c r="B2477" s="31" t="s">
        <v>61</v>
      </c>
      <c r="C2477" s="24">
        <v>0</v>
      </c>
      <c r="D2477" s="33">
        <v>-1.94</v>
      </c>
      <c r="E2477" s="32">
        <v>0.01</v>
      </c>
      <c r="F2477" s="32">
        <v>0</v>
      </c>
      <c r="G2477" s="23"/>
    </row>
    <row r="2478" spans="1:7" x14ac:dyDescent="0.3">
      <c r="A2478" s="22"/>
      <c r="B2478" s="31" t="s">
        <v>62</v>
      </c>
      <c r="C2478" s="24">
        <v>0</v>
      </c>
      <c r="D2478" s="33">
        <v>-1.94</v>
      </c>
      <c r="E2478" s="32">
        <v>0.01</v>
      </c>
      <c r="F2478" s="32">
        <v>0</v>
      </c>
      <c r="G2478" s="23"/>
    </row>
    <row r="2479" spans="1:7" x14ac:dyDescent="0.3">
      <c r="A2479" s="22"/>
      <c r="B2479" s="31" t="s">
        <v>65</v>
      </c>
      <c r="C2479" s="24">
        <v>0</v>
      </c>
      <c r="D2479" s="32">
        <v>-1.94</v>
      </c>
      <c r="E2479" s="33">
        <v>0.01</v>
      </c>
      <c r="F2479" s="32">
        <v>0</v>
      </c>
      <c r="G2479" s="23"/>
    </row>
    <row r="2480" spans="1:7" x14ac:dyDescent="0.3">
      <c r="A2480" s="22"/>
      <c r="B2480" s="31" t="s">
        <v>66</v>
      </c>
      <c r="C2480" s="24">
        <v>0</v>
      </c>
      <c r="D2480" s="32">
        <v>-1.94</v>
      </c>
      <c r="E2480" s="33">
        <v>0.01</v>
      </c>
      <c r="F2480" s="32">
        <v>0</v>
      </c>
      <c r="G2480" s="23"/>
    </row>
    <row r="2481" spans="1:7" x14ac:dyDescent="0.3">
      <c r="A2481" s="22"/>
      <c r="B2481" s="31" t="s">
        <v>67</v>
      </c>
      <c r="C2481" s="24">
        <v>0</v>
      </c>
      <c r="D2481" s="32">
        <v>-1.94</v>
      </c>
      <c r="E2481" s="32">
        <v>0.01</v>
      </c>
      <c r="F2481" s="33">
        <v>0</v>
      </c>
      <c r="G2481" s="23"/>
    </row>
    <row r="2482" spans="1:7" x14ac:dyDescent="0.3">
      <c r="A2482" s="22"/>
      <c r="B2482" s="31" t="s">
        <v>68</v>
      </c>
      <c r="C2482" s="24">
        <v>0</v>
      </c>
      <c r="D2482" s="32">
        <v>-1.94</v>
      </c>
      <c r="E2482" s="32">
        <v>0.01</v>
      </c>
      <c r="F2482" s="33">
        <v>0</v>
      </c>
      <c r="G2482" s="23"/>
    </row>
    <row r="2483" spans="1:7" x14ac:dyDescent="0.3">
      <c r="A2483" s="22">
        <v>311</v>
      </c>
      <c r="B2483" s="31">
        <v>79</v>
      </c>
      <c r="C2483" s="24">
        <v>0</v>
      </c>
      <c r="D2483" s="32">
        <v>-1.47</v>
      </c>
      <c r="E2483" s="32">
        <v>0.01</v>
      </c>
      <c r="F2483" s="32">
        <v>0</v>
      </c>
      <c r="G2483" s="23"/>
    </row>
    <row r="2484" spans="1:7" x14ac:dyDescent="0.3">
      <c r="A2484" s="22"/>
      <c r="B2484" s="31">
        <v>190</v>
      </c>
      <c r="C2484" s="24">
        <v>0.15</v>
      </c>
      <c r="D2484" s="32">
        <v>-1.47</v>
      </c>
      <c r="E2484" s="32">
        <v>0.01</v>
      </c>
      <c r="F2484" s="32">
        <v>0</v>
      </c>
      <c r="G2484" s="23"/>
    </row>
    <row r="2485" spans="1:7" x14ac:dyDescent="0.3">
      <c r="A2485" s="22"/>
      <c r="B2485" s="31" t="s">
        <v>61</v>
      </c>
      <c r="C2485" s="24">
        <v>0</v>
      </c>
      <c r="D2485" s="33">
        <v>-1.47</v>
      </c>
      <c r="E2485" s="32">
        <v>0.01</v>
      </c>
      <c r="F2485" s="32">
        <v>0</v>
      </c>
      <c r="G2485" s="23"/>
    </row>
    <row r="2486" spans="1:7" x14ac:dyDescent="0.3">
      <c r="A2486" s="22"/>
      <c r="B2486" s="31" t="s">
        <v>62</v>
      </c>
      <c r="C2486" s="24">
        <v>0</v>
      </c>
      <c r="D2486" s="33">
        <v>-1.47</v>
      </c>
      <c r="E2486" s="32">
        <v>0.01</v>
      </c>
      <c r="F2486" s="32">
        <v>0</v>
      </c>
      <c r="G2486" s="23"/>
    </row>
    <row r="2487" spans="1:7" x14ac:dyDescent="0.3">
      <c r="A2487" s="22"/>
      <c r="B2487" s="31" t="s">
        <v>65</v>
      </c>
      <c r="C2487" s="24">
        <v>0</v>
      </c>
      <c r="D2487" s="32">
        <v>-1.47</v>
      </c>
      <c r="E2487" s="33">
        <v>0.01</v>
      </c>
      <c r="F2487" s="32">
        <v>0</v>
      </c>
      <c r="G2487" s="23"/>
    </row>
    <row r="2488" spans="1:7" x14ac:dyDescent="0.3">
      <c r="A2488" s="22"/>
      <c r="B2488" s="31" t="s">
        <v>66</v>
      </c>
      <c r="C2488" s="24">
        <v>0</v>
      </c>
      <c r="D2488" s="32">
        <v>-1.47</v>
      </c>
      <c r="E2488" s="33">
        <v>0.01</v>
      </c>
      <c r="F2488" s="32">
        <v>0</v>
      </c>
      <c r="G2488" s="23"/>
    </row>
    <row r="2489" spans="1:7" x14ac:dyDescent="0.3">
      <c r="A2489" s="22"/>
      <c r="B2489" s="31" t="s">
        <v>67</v>
      </c>
      <c r="C2489" s="24">
        <v>0</v>
      </c>
      <c r="D2489" s="32">
        <v>-1.47</v>
      </c>
      <c r="E2489" s="32">
        <v>0.01</v>
      </c>
      <c r="F2489" s="33">
        <v>0</v>
      </c>
      <c r="G2489" s="23"/>
    </row>
    <row r="2490" spans="1:7" x14ac:dyDescent="0.3">
      <c r="A2490" s="22"/>
      <c r="B2490" s="31" t="s">
        <v>68</v>
      </c>
      <c r="C2490" s="24">
        <v>0</v>
      </c>
      <c r="D2490" s="32">
        <v>-1.47</v>
      </c>
      <c r="E2490" s="32">
        <v>0.01</v>
      </c>
      <c r="F2490" s="33">
        <v>0</v>
      </c>
      <c r="G2490" s="23"/>
    </row>
    <row r="2491" spans="1:7" x14ac:dyDescent="0.3">
      <c r="A2491" s="22">
        <v>312</v>
      </c>
      <c r="B2491" s="31">
        <v>80</v>
      </c>
      <c r="C2491" s="24">
        <v>0</v>
      </c>
      <c r="D2491" s="32">
        <v>-1.05</v>
      </c>
      <c r="E2491" s="32">
        <v>0.01</v>
      </c>
      <c r="F2491" s="32">
        <v>0</v>
      </c>
      <c r="G2491" s="23"/>
    </row>
    <row r="2492" spans="1:7" x14ac:dyDescent="0.3">
      <c r="A2492" s="22"/>
      <c r="B2492" s="31">
        <v>191</v>
      </c>
      <c r="C2492" s="24">
        <v>0.15</v>
      </c>
      <c r="D2492" s="32">
        <v>-1.05</v>
      </c>
      <c r="E2492" s="32">
        <v>0.01</v>
      </c>
      <c r="F2492" s="32">
        <v>0</v>
      </c>
      <c r="G2492" s="23"/>
    </row>
    <row r="2493" spans="1:7" x14ac:dyDescent="0.3">
      <c r="A2493" s="22"/>
      <c r="B2493" s="31" t="s">
        <v>61</v>
      </c>
      <c r="C2493" s="24">
        <v>0</v>
      </c>
      <c r="D2493" s="33">
        <v>-1.05</v>
      </c>
      <c r="E2493" s="32">
        <v>0.01</v>
      </c>
      <c r="F2493" s="32">
        <v>0</v>
      </c>
      <c r="G2493" s="23"/>
    </row>
    <row r="2494" spans="1:7" x14ac:dyDescent="0.3">
      <c r="A2494" s="22"/>
      <c r="B2494" s="31" t="s">
        <v>62</v>
      </c>
      <c r="C2494" s="24">
        <v>0</v>
      </c>
      <c r="D2494" s="33">
        <v>-1.05</v>
      </c>
      <c r="E2494" s="32">
        <v>0.01</v>
      </c>
      <c r="F2494" s="32">
        <v>0</v>
      </c>
      <c r="G2494" s="23"/>
    </row>
    <row r="2495" spans="1:7" x14ac:dyDescent="0.3">
      <c r="A2495" s="22"/>
      <c r="B2495" s="31" t="s">
        <v>65</v>
      </c>
      <c r="C2495" s="24">
        <v>0</v>
      </c>
      <c r="D2495" s="32">
        <v>-1.05</v>
      </c>
      <c r="E2495" s="33">
        <v>0.01</v>
      </c>
      <c r="F2495" s="32">
        <v>0</v>
      </c>
      <c r="G2495" s="23"/>
    </row>
    <row r="2496" spans="1:7" x14ac:dyDescent="0.3">
      <c r="A2496" s="22"/>
      <c r="B2496" s="31" t="s">
        <v>66</v>
      </c>
      <c r="C2496" s="24">
        <v>0</v>
      </c>
      <c r="D2496" s="32">
        <v>-1.05</v>
      </c>
      <c r="E2496" s="33">
        <v>0.01</v>
      </c>
      <c r="F2496" s="32">
        <v>0</v>
      </c>
      <c r="G2496" s="23"/>
    </row>
    <row r="2497" spans="1:7" x14ac:dyDescent="0.3">
      <c r="A2497" s="22"/>
      <c r="B2497" s="31" t="s">
        <v>67</v>
      </c>
      <c r="C2497" s="24">
        <v>0</v>
      </c>
      <c r="D2497" s="32">
        <v>-1.05</v>
      </c>
      <c r="E2497" s="32">
        <v>0.01</v>
      </c>
      <c r="F2497" s="33">
        <v>0</v>
      </c>
      <c r="G2497" s="23"/>
    </row>
    <row r="2498" spans="1:7" x14ac:dyDescent="0.3">
      <c r="A2498" s="22"/>
      <c r="B2498" s="31" t="s">
        <v>68</v>
      </c>
      <c r="C2498" s="24">
        <v>0</v>
      </c>
      <c r="D2498" s="32">
        <v>-1.05</v>
      </c>
      <c r="E2498" s="32">
        <v>0.01</v>
      </c>
      <c r="F2498" s="33">
        <v>0</v>
      </c>
      <c r="G2498" s="23"/>
    </row>
    <row r="2499" spans="1:7" x14ac:dyDescent="0.3">
      <c r="A2499" s="22">
        <v>313</v>
      </c>
      <c r="B2499" s="31">
        <v>81</v>
      </c>
      <c r="C2499" s="24">
        <v>0</v>
      </c>
      <c r="D2499" s="32">
        <v>-0.8</v>
      </c>
      <c r="E2499" s="32">
        <v>0</v>
      </c>
      <c r="F2499" s="32">
        <v>0</v>
      </c>
      <c r="G2499" s="23"/>
    </row>
    <row r="2500" spans="1:7" x14ac:dyDescent="0.3">
      <c r="A2500" s="22"/>
      <c r="B2500" s="31">
        <v>192</v>
      </c>
      <c r="C2500" s="24">
        <v>0.15</v>
      </c>
      <c r="D2500" s="32">
        <v>-0.8</v>
      </c>
      <c r="E2500" s="32">
        <v>0</v>
      </c>
      <c r="F2500" s="32">
        <v>0</v>
      </c>
      <c r="G2500" s="23"/>
    </row>
    <row r="2501" spans="1:7" x14ac:dyDescent="0.3">
      <c r="A2501" s="22"/>
      <c r="B2501" s="31" t="s">
        <v>61</v>
      </c>
      <c r="C2501" s="24">
        <v>0</v>
      </c>
      <c r="D2501" s="33">
        <v>-0.8</v>
      </c>
      <c r="E2501" s="32">
        <v>0</v>
      </c>
      <c r="F2501" s="32">
        <v>0</v>
      </c>
      <c r="G2501" s="23"/>
    </row>
    <row r="2502" spans="1:7" x14ac:dyDescent="0.3">
      <c r="A2502" s="22"/>
      <c r="B2502" s="31" t="s">
        <v>62</v>
      </c>
      <c r="C2502" s="24">
        <v>0</v>
      </c>
      <c r="D2502" s="33">
        <v>-0.8</v>
      </c>
      <c r="E2502" s="32">
        <v>0</v>
      </c>
      <c r="F2502" s="32">
        <v>0</v>
      </c>
      <c r="G2502" s="23"/>
    </row>
    <row r="2503" spans="1:7" x14ac:dyDescent="0.3">
      <c r="A2503" s="22"/>
      <c r="B2503" s="31" t="s">
        <v>65</v>
      </c>
      <c r="C2503" s="24">
        <v>0</v>
      </c>
      <c r="D2503" s="32">
        <v>-0.8</v>
      </c>
      <c r="E2503" s="33">
        <v>0</v>
      </c>
      <c r="F2503" s="32">
        <v>0</v>
      </c>
      <c r="G2503" s="23"/>
    </row>
    <row r="2504" spans="1:7" x14ac:dyDescent="0.3">
      <c r="A2504" s="22"/>
      <c r="B2504" s="31" t="s">
        <v>66</v>
      </c>
      <c r="C2504" s="24">
        <v>0</v>
      </c>
      <c r="D2504" s="32">
        <v>-0.8</v>
      </c>
      <c r="E2504" s="33">
        <v>0</v>
      </c>
      <c r="F2504" s="32">
        <v>0</v>
      </c>
      <c r="G2504" s="23"/>
    </row>
    <row r="2505" spans="1:7" x14ac:dyDescent="0.3">
      <c r="A2505" s="22"/>
      <c r="B2505" s="31" t="s">
        <v>67</v>
      </c>
      <c r="C2505" s="24">
        <v>0</v>
      </c>
      <c r="D2505" s="32">
        <v>-0.8</v>
      </c>
      <c r="E2505" s="32">
        <v>0</v>
      </c>
      <c r="F2505" s="33">
        <v>0</v>
      </c>
      <c r="G2505" s="23"/>
    </row>
    <row r="2506" spans="1:7" x14ac:dyDescent="0.3">
      <c r="A2506" s="22"/>
      <c r="B2506" s="31" t="s">
        <v>68</v>
      </c>
      <c r="C2506" s="24">
        <v>0</v>
      </c>
      <c r="D2506" s="32">
        <v>-0.8</v>
      </c>
      <c r="E2506" s="32">
        <v>0</v>
      </c>
      <c r="F2506" s="33">
        <v>0</v>
      </c>
      <c r="G2506" s="23"/>
    </row>
    <row r="2507" spans="1:7" x14ac:dyDescent="0.3">
      <c r="A2507" s="22">
        <v>314</v>
      </c>
      <c r="B2507" s="31">
        <v>82</v>
      </c>
      <c r="C2507" s="24">
        <v>0</v>
      </c>
      <c r="D2507" s="32">
        <v>-0.65</v>
      </c>
      <c r="E2507" s="32">
        <v>0</v>
      </c>
      <c r="F2507" s="32">
        <v>0</v>
      </c>
      <c r="G2507" s="23"/>
    </row>
    <row r="2508" spans="1:7" x14ac:dyDescent="0.3">
      <c r="A2508" s="22"/>
      <c r="B2508" s="31">
        <v>193</v>
      </c>
      <c r="C2508" s="24">
        <v>0.15</v>
      </c>
      <c r="D2508" s="32">
        <v>-0.65</v>
      </c>
      <c r="E2508" s="32">
        <v>0</v>
      </c>
      <c r="F2508" s="32">
        <v>0</v>
      </c>
      <c r="G2508" s="23"/>
    </row>
    <row r="2509" spans="1:7" x14ac:dyDescent="0.3">
      <c r="A2509" s="22"/>
      <c r="B2509" s="31" t="s">
        <v>61</v>
      </c>
      <c r="C2509" s="24">
        <v>0</v>
      </c>
      <c r="D2509" s="33">
        <v>-0.65</v>
      </c>
      <c r="E2509" s="32">
        <v>0</v>
      </c>
      <c r="F2509" s="32">
        <v>0</v>
      </c>
      <c r="G2509" s="23"/>
    </row>
    <row r="2510" spans="1:7" x14ac:dyDescent="0.3">
      <c r="A2510" s="22"/>
      <c r="B2510" s="31" t="s">
        <v>62</v>
      </c>
      <c r="C2510" s="24">
        <v>0</v>
      </c>
      <c r="D2510" s="33">
        <v>-0.65</v>
      </c>
      <c r="E2510" s="32">
        <v>0</v>
      </c>
      <c r="F2510" s="32">
        <v>0</v>
      </c>
      <c r="G2510" s="23"/>
    </row>
    <row r="2511" spans="1:7" x14ac:dyDescent="0.3">
      <c r="A2511" s="22"/>
      <c r="B2511" s="31" t="s">
        <v>65</v>
      </c>
      <c r="C2511" s="24">
        <v>0</v>
      </c>
      <c r="D2511" s="32">
        <v>-0.65</v>
      </c>
      <c r="E2511" s="33">
        <v>0</v>
      </c>
      <c r="F2511" s="32">
        <v>0</v>
      </c>
      <c r="G2511" s="23"/>
    </row>
    <row r="2512" spans="1:7" x14ac:dyDescent="0.3">
      <c r="A2512" s="22"/>
      <c r="B2512" s="31" t="s">
        <v>66</v>
      </c>
      <c r="C2512" s="24">
        <v>0</v>
      </c>
      <c r="D2512" s="32">
        <v>-0.65</v>
      </c>
      <c r="E2512" s="33">
        <v>0</v>
      </c>
      <c r="F2512" s="32">
        <v>0</v>
      </c>
      <c r="G2512" s="23"/>
    </row>
    <row r="2513" spans="1:7" x14ac:dyDescent="0.3">
      <c r="A2513" s="22"/>
      <c r="B2513" s="31" t="s">
        <v>67</v>
      </c>
      <c r="C2513" s="24">
        <v>0</v>
      </c>
      <c r="D2513" s="32">
        <v>-0.65</v>
      </c>
      <c r="E2513" s="32">
        <v>0</v>
      </c>
      <c r="F2513" s="33">
        <v>0</v>
      </c>
      <c r="G2513" s="23"/>
    </row>
    <row r="2514" spans="1:7" x14ac:dyDescent="0.3">
      <c r="A2514" s="22"/>
      <c r="B2514" s="31" t="s">
        <v>68</v>
      </c>
      <c r="C2514" s="24">
        <v>0</v>
      </c>
      <c r="D2514" s="32">
        <v>-0.65</v>
      </c>
      <c r="E2514" s="32">
        <v>0</v>
      </c>
      <c r="F2514" s="33">
        <v>0</v>
      </c>
      <c r="G2514" s="23"/>
    </row>
    <row r="2515" spans="1:7" x14ac:dyDescent="0.3">
      <c r="A2515" s="22">
        <v>315</v>
      </c>
      <c r="B2515" s="31">
        <v>83</v>
      </c>
      <c r="C2515" s="24">
        <v>0</v>
      </c>
      <c r="D2515" s="32">
        <v>-0.56000000000000005</v>
      </c>
      <c r="E2515" s="32">
        <v>0</v>
      </c>
      <c r="F2515" s="32">
        <v>0</v>
      </c>
      <c r="G2515" s="23"/>
    </row>
    <row r="2516" spans="1:7" x14ac:dyDescent="0.3">
      <c r="A2516" s="22"/>
      <c r="B2516" s="31">
        <v>194</v>
      </c>
      <c r="C2516" s="24">
        <v>0.15</v>
      </c>
      <c r="D2516" s="32">
        <v>-0.56000000000000005</v>
      </c>
      <c r="E2516" s="32">
        <v>0</v>
      </c>
      <c r="F2516" s="32">
        <v>0</v>
      </c>
      <c r="G2516" s="23"/>
    </row>
    <row r="2517" spans="1:7" x14ac:dyDescent="0.3">
      <c r="A2517" s="22"/>
      <c r="B2517" s="31" t="s">
        <v>61</v>
      </c>
      <c r="C2517" s="24">
        <v>0</v>
      </c>
      <c r="D2517" s="33">
        <v>-0.56000000000000005</v>
      </c>
      <c r="E2517" s="32">
        <v>0</v>
      </c>
      <c r="F2517" s="32">
        <v>0</v>
      </c>
      <c r="G2517" s="23"/>
    </row>
    <row r="2518" spans="1:7" x14ac:dyDescent="0.3">
      <c r="A2518" s="22"/>
      <c r="B2518" s="31" t="s">
        <v>62</v>
      </c>
      <c r="C2518" s="24">
        <v>0</v>
      </c>
      <c r="D2518" s="33">
        <v>-0.56000000000000005</v>
      </c>
      <c r="E2518" s="32">
        <v>0</v>
      </c>
      <c r="F2518" s="32">
        <v>0</v>
      </c>
      <c r="G2518" s="23"/>
    </row>
    <row r="2519" spans="1:7" x14ac:dyDescent="0.3">
      <c r="A2519" s="22"/>
      <c r="B2519" s="31" t="s">
        <v>65</v>
      </c>
      <c r="C2519" s="24">
        <v>0</v>
      </c>
      <c r="D2519" s="32">
        <v>-0.56000000000000005</v>
      </c>
      <c r="E2519" s="33">
        <v>0</v>
      </c>
      <c r="F2519" s="32">
        <v>0</v>
      </c>
      <c r="G2519" s="23"/>
    </row>
    <row r="2520" spans="1:7" x14ac:dyDescent="0.3">
      <c r="A2520" s="22"/>
      <c r="B2520" s="31" t="s">
        <v>66</v>
      </c>
      <c r="C2520" s="24">
        <v>0</v>
      </c>
      <c r="D2520" s="32">
        <v>-0.56000000000000005</v>
      </c>
      <c r="E2520" s="33">
        <v>0</v>
      </c>
      <c r="F2520" s="32">
        <v>0</v>
      </c>
      <c r="G2520" s="23"/>
    </row>
    <row r="2521" spans="1:7" x14ac:dyDescent="0.3">
      <c r="A2521" s="22"/>
      <c r="B2521" s="31" t="s">
        <v>67</v>
      </c>
      <c r="C2521" s="24">
        <v>0</v>
      </c>
      <c r="D2521" s="32">
        <v>-0.56000000000000005</v>
      </c>
      <c r="E2521" s="32">
        <v>0</v>
      </c>
      <c r="F2521" s="33">
        <v>0</v>
      </c>
      <c r="G2521" s="23"/>
    </row>
    <row r="2522" spans="1:7" x14ac:dyDescent="0.3">
      <c r="A2522" s="22"/>
      <c r="B2522" s="31" t="s">
        <v>68</v>
      </c>
      <c r="C2522" s="24">
        <v>0</v>
      </c>
      <c r="D2522" s="32">
        <v>-0.56000000000000005</v>
      </c>
      <c r="E2522" s="32">
        <v>0</v>
      </c>
      <c r="F2522" s="33">
        <v>0</v>
      </c>
      <c r="G2522" s="23"/>
    </row>
    <row r="2523" spans="1:7" x14ac:dyDescent="0.3">
      <c r="A2523" s="22">
        <v>316</v>
      </c>
      <c r="B2523" s="31">
        <v>84</v>
      </c>
      <c r="C2523" s="24">
        <v>0</v>
      </c>
      <c r="D2523" s="32">
        <v>-0.51</v>
      </c>
      <c r="E2523" s="32">
        <v>0</v>
      </c>
      <c r="F2523" s="32">
        <v>0</v>
      </c>
      <c r="G2523" s="23"/>
    </row>
    <row r="2524" spans="1:7" x14ac:dyDescent="0.3">
      <c r="A2524" s="22"/>
      <c r="B2524" s="31">
        <v>195</v>
      </c>
      <c r="C2524" s="24">
        <v>0.15</v>
      </c>
      <c r="D2524" s="32">
        <v>-0.51</v>
      </c>
      <c r="E2524" s="32">
        <v>0</v>
      </c>
      <c r="F2524" s="32">
        <v>0</v>
      </c>
      <c r="G2524" s="23"/>
    </row>
    <row r="2525" spans="1:7" x14ac:dyDescent="0.3">
      <c r="A2525" s="22"/>
      <c r="B2525" s="31" t="s">
        <v>61</v>
      </c>
      <c r="C2525" s="24">
        <v>0</v>
      </c>
      <c r="D2525" s="33">
        <v>-0.51</v>
      </c>
      <c r="E2525" s="32">
        <v>0</v>
      </c>
      <c r="F2525" s="32">
        <v>0</v>
      </c>
      <c r="G2525" s="23"/>
    </row>
    <row r="2526" spans="1:7" x14ac:dyDescent="0.3">
      <c r="A2526" s="22"/>
      <c r="B2526" s="31" t="s">
        <v>62</v>
      </c>
      <c r="C2526" s="24">
        <v>0</v>
      </c>
      <c r="D2526" s="33">
        <v>-0.51</v>
      </c>
      <c r="E2526" s="32">
        <v>0</v>
      </c>
      <c r="F2526" s="32">
        <v>0</v>
      </c>
      <c r="G2526" s="23"/>
    </row>
    <row r="2527" spans="1:7" x14ac:dyDescent="0.3">
      <c r="A2527" s="22"/>
      <c r="B2527" s="31" t="s">
        <v>65</v>
      </c>
      <c r="C2527" s="24">
        <v>0</v>
      </c>
      <c r="D2527" s="32">
        <v>-0.51</v>
      </c>
      <c r="E2527" s="33">
        <v>0</v>
      </c>
      <c r="F2527" s="32">
        <v>0</v>
      </c>
      <c r="G2527" s="23"/>
    </row>
    <row r="2528" spans="1:7" x14ac:dyDescent="0.3">
      <c r="A2528" s="22"/>
      <c r="B2528" s="31" t="s">
        <v>66</v>
      </c>
      <c r="C2528" s="24">
        <v>0</v>
      </c>
      <c r="D2528" s="32">
        <v>-0.51</v>
      </c>
      <c r="E2528" s="33">
        <v>0</v>
      </c>
      <c r="F2528" s="32">
        <v>0</v>
      </c>
      <c r="G2528" s="23"/>
    </row>
    <row r="2529" spans="1:7" x14ac:dyDescent="0.3">
      <c r="A2529" s="22"/>
      <c r="B2529" s="31" t="s">
        <v>67</v>
      </c>
      <c r="C2529" s="24">
        <v>0</v>
      </c>
      <c r="D2529" s="32">
        <v>-0.51</v>
      </c>
      <c r="E2529" s="32">
        <v>0</v>
      </c>
      <c r="F2529" s="33">
        <v>0</v>
      </c>
      <c r="G2529" s="23"/>
    </row>
    <row r="2530" spans="1:7" x14ac:dyDescent="0.3">
      <c r="A2530" s="22"/>
      <c r="B2530" s="31" t="s">
        <v>68</v>
      </c>
      <c r="C2530" s="24">
        <v>0</v>
      </c>
      <c r="D2530" s="32">
        <v>-0.51</v>
      </c>
      <c r="E2530" s="32">
        <v>0</v>
      </c>
      <c r="F2530" s="33">
        <v>0</v>
      </c>
      <c r="G2530" s="23"/>
    </row>
    <row r="2531" spans="1:7" x14ac:dyDescent="0.3">
      <c r="A2531" s="22">
        <v>317</v>
      </c>
      <c r="B2531" s="31">
        <v>85</v>
      </c>
      <c r="C2531" s="24">
        <v>0</v>
      </c>
      <c r="D2531" s="32">
        <v>-0.47</v>
      </c>
      <c r="E2531" s="32">
        <v>0</v>
      </c>
      <c r="F2531" s="32">
        <v>0</v>
      </c>
      <c r="G2531" s="23"/>
    </row>
    <row r="2532" spans="1:7" x14ac:dyDescent="0.3">
      <c r="A2532" s="22"/>
      <c r="B2532" s="31">
        <v>196</v>
      </c>
      <c r="C2532" s="24">
        <v>0.15</v>
      </c>
      <c r="D2532" s="32">
        <v>-0.47</v>
      </c>
      <c r="E2532" s="32">
        <v>0</v>
      </c>
      <c r="F2532" s="32">
        <v>0</v>
      </c>
      <c r="G2532" s="23"/>
    </row>
    <row r="2533" spans="1:7" x14ac:dyDescent="0.3">
      <c r="A2533" s="22"/>
      <c r="B2533" s="31" t="s">
        <v>61</v>
      </c>
      <c r="C2533" s="24">
        <v>0</v>
      </c>
      <c r="D2533" s="33">
        <v>-0.47</v>
      </c>
      <c r="E2533" s="32">
        <v>0</v>
      </c>
      <c r="F2533" s="32">
        <v>0</v>
      </c>
      <c r="G2533" s="23"/>
    </row>
    <row r="2534" spans="1:7" x14ac:dyDescent="0.3">
      <c r="A2534" s="22"/>
      <c r="B2534" s="31" t="s">
        <v>62</v>
      </c>
      <c r="C2534" s="24">
        <v>0</v>
      </c>
      <c r="D2534" s="33">
        <v>-0.47</v>
      </c>
      <c r="E2534" s="32">
        <v>0</v>
      </c>
      <c r="F2534" s="32">
        <v>0</v>
      </c>
      <c r="G2534" s="23"/>
    </row>
    <row r="2535" spans="1:7" x14ac:dyDescent="0.3">
      <c r="A2535" s="22"/>
      <c r="B2535" s="31" t="s">
        <v>65</v>
      </c>
      <c r="C2535" s="24">
        <v>0</v>
      </c>
      <c r="D2535" s="32">
        <v>-0.47</v>
      </c>
      <c r="E2535" s="33">
        <v>0</v>
      </c>
      <c r="F2535" s="32">
        <v>0</v>
      </c>
      <c r="G2535" s="23"/>
    </row>
    <row r="2536" spans="1:7" x14ac:dyDescent="0.3">
      <c r="A2536" s="22"/>
      <c r="B2536" s="31" t="s">
        <v>66</v>
      </c>
      <c r="C2536" s="24">
        <v>0</v>
      </c>
      <c r="D2536" s="32">
        <v>-0.47</v>
      </c>
      <c r="E2536" s="33">
        <v>0</v>
      </c>
      <c r="F2536" s="32">
        <v>0</v>
      </c>
      <c r="G2536" s="23"/>
    </row>
    <row r="2537" spans="1:7" x14ac:dyDescent="0.3">
      <c r="A2537" s="22"/>
      <c r="B2537" s="31" t="s">
        <v>67</v>
      </c>
      <c r="C2537" s="24">
        <v>0</v>
      </c>
      <c r="D2537" s="32">
        <v>-0.47</v>
      </c>
      <c r="E2537" s="32">
        <v>0</v>
      </c>
      <c r="F2537" s="33">
        <v>0</v>
      </c>
      <c r="G2537" s="23"/>
    </row>
    <row r="2538" spans="1:7" x14ac:dyDescent="0.3">
      <c r="A2538" s="22"/>
      <c r="B2538" s="31" t="s">
        <v>68</v>
      </c>
      <c r="C2538" s="24">
        <v>0</v>
      </c>
      <c r="D2538" s="32">
        <v>-0.47</v>
      </c>
      <c r="E2538" s="32">
        <v>0</v>
      </c>
      <c r="F2538" s="33">
        <v>0</v>
      </c>
      <c r="G2538" s="23"/>
    </row>
    <row r="2539" spans="1:7" x14ac:dyDescent="0.3">
      <c r="A2539" s="22">
        <v>318</v>
      </c>
      <c r="B2539" s="31">
        <v>86</v>
      </c>
      <c r="C2539" s="24">
        <v>0</v>
      </c>
      <c r="D2539" s="32">
        <v>-0.43</v>
      </c>
      <c r="E2539" s="32">
        <v>0</v>
      </c>
      <c r="F2539" s="32">
        <v>0</v>
      </c>
      <c r="G2539" s="23"/>
    </row>
    <row r="2540" spans="1:7" x14ac:dyDescent="0.3">
      <c r="A2540" s="22"/>
      <c r="B2540" s="31">
        <v>197</v>
      </c>
      <c r="C2540" s="24">
        <v>0.15</v>
      </c>
      <c r="D2540" s="32">
        <v>-0.43</v>
      </c>
      <c r="E2540" s="32">
        <v>0</v>
      </c>
      <c r="F2540" s="32">
        <v>0</v>
      </c>
      <c r="G2540" s="23"/>
    </row>
    <row r="2541" spans="1:7" x14ac:dyDescent="0.3">
      <c r="A2541" s="22"/>
      <c r="B2541" s="31" t="s">
        <v>61</v>
      </c>
      <c r="C2541" s="24">
        <v>0</v>
      </c>
      <c r="D2541" s="33">
        <v>-0.43</v>
      </c>
      <c r="E2541" s="32">
        <v>0</v>
      </c>
      <c r="F2541" s="32">
        <v>0</v>
      </c>
      <c r="G2541" s="23"/>
    </row>
    <row r="2542" spans="1:7" x14ac:dyDescent="0.3">
      <c r="A2542" s="22"/>
      <c r="B2542" s="31" t="s">
        <v>62</v>
      </c>
      <c r="C2542" s="24">
        <v>0</v>
      </c>
      <c r="D2542" s="33">
        <v>-0.43</v>
      </c>
      <c r="E2542" s="32">
        <v>0</v>
      </c>
      <c r="F2542" s="32">
        <v>0</v>
      </c>
      <c r="G2542" s="23"/>
    </row>
    <row r="2543" spans="1:7" x14ac:dyDescent="0.3">
      <c r="A2543" s="22"/>
      <c r="B2543" s="31" t="s">
        <v>65</v>
      </c>
      <c r="C2543" s="24">
        <v>0</v>
      </c>
      <c r="D2543" s="32">
        <v>-0.43</v>
      </c>
      <c r="E2543" s="33">
        <v>0</v>
      </c>
      <c r="F2543" s="32">
        <v>0</v>
      </c>
      <c r="G2543" s="23"/>
    </row>
    <row r="2544" spans="1:7" x14ac:dyDescent="0.3">
      <c r="A2544" s="22"/>
      <c r="B2544" s="31" t="s">
        <v>66</v>
      </c>
      <c r="C2544" s="24">
        <v>0</v>
      </c>
      <c r="D2544" s="32">
        <v>-0.43</v>
      </c>
      <c r="E2544" s="33">
        <v>0</v>
      </c>
      <c r="F2544" s="32">
        <v>0</v>
      </c>
      <c r="G2544" s="23"/>
    </row>
    <row r="2545" spans="1:7" x14ac:dyDescent="0.3">
      <c r="A2545" s="22"/>
      <c r="B2545" s="31" t="s">
        <v>67</v>
      </c>
      <c r="C2545" s="24">
        <v>0</v>
      </c>
      <c r="D2545" s="32">
        <v>-0.43</v>
      </c>
      <c r="E2545" s="32">
        <v>0</v>
      </c>
      <c r="F2545" s="33">
        <v>0</v>
      </c>
      <c r="G2545" s="23"/>
    </row>
    <row r="2546" spans="1:7" x14ac:dyDescent="0.3">
      <c r="A2546" s="22"/>
      <c r="B2546" s="31" t="s">
        <v>68</v>
      </c>
      <c r="C2546" s="24">
        <v>0</v>
      </c>
      <c r="D2546" s="32">
        <v>-0.43</v>
      </c>
      <c r="E2546" s="32">
        <v>0</v>
      </c>
      <c r="F2546" s="33">
        <v>0</v>
      </c>
      <c r="G2546" s="23"/>
    </row>
    <row r="2547" spans="1:7" x14ac:dyDescent="0.3">
      <c r="A2547" s="22">
        <v>319</v>
      </c>
      <c r="B2547" s="31">
        <v>87</v>
      </c>
      <c r="C2547" s="24">
        <v>0</v>
      </c>
      <c r="D2547" s="32">
        <v>-0.39</v>
      </c>
      <c r="E2547" s="32">
        <v>0</v>
      </c>
      <c r="F2547" s="32">
        <v>0</v>
      </c>
      <c r="G2547" s="23"/>
    </row>
    <row r="2548" spans="1:7" x14ac:dyDescent="0.3">
      <c r="A2548" s="22"/>
      <c r="B2548" s="31">
        <v>198</v>
      </c>
      <c r="C2548" s="24">
        <v>0.15</v>
      </c>
      <c r="D2548" s="32">
        <v>-0.39</v>
      </c>
      <c r="E2548" s="32">
        <v>0</v>
      </c>
      <c r="F2548" s="32">
        <v>0</v>
      </c>
      <c r="G2548" s="23"/>
    </row>
    <row r="2549" spans="1:7" x14ac:dyDescent="0.3">
      <c r="A2549" s="22"/>
      <c r="B2549" s="31" t="s">
        <v>61</v>
      </c>
      <c r="C2549" s="24">
        <v>0</v>
      </c>
      <c r="D2549" s="33">
        <v>-0.39</v>
      </c>
      <c r="E2549" s="32">
        <v>0</v>
      </c>
      <c r="F2549" s="32">
        <v>0</v>
      </c>
      <c r="G2549" s="23"/>
    </row>
    <row r="2550" spans="1:7" x14ac:dyDescent="0.3">
      <c r="A2550" s="22"/>
      <c r="B2550" s="31" t="s">
        <v>62</v>
      </c>
      <c r="C2550" s="24">
        <v>0</v>
      </c>
      <c r="D2550" s="33">
        <v>-0.39</v>
      </c>
      <c r="E2550" s="32">
        <v>0</v>
      </c>
      <c r="F2550" s="32">
        <v>0</v>
      </c>
      <c r="G2550" s="23"/>
    </row>
    <row r="2551" spans="1:7" x14ac:dyDescent="0.3">
      <c r="A2551" s="22"/>
      <c r="B2551" s="31" t="s">
        <v>65</v>
      </c>
      <c r="C2551" s="24">
        <v>0</v>
      </c>
      <c r="D2551" s="32">
        <v>-0.39</v>
      </c>
      <c r="E2551" s="33">
        <v>0</v>
      </c>
      <c r="F2551" s="32">
        <v>0</v>
      </c>
      <c r="G2551" s="23"/>
    </row>
    <row r="2552" spans="1:7" x14ac:dyDescent="0.3">
      <c r="A2552" s="22"/>
      <c r="B2552" s="31" t="s">
        <v>66</v>
      </c>
      <c r="C2552" s="24">
        <v>0</v>
      </c>
      <c r="D2552" s="32">
        <v>-0.39</v>
      </c>
      <c r="E2552" s="33">
        <v>0</v>
      </c>
      <c r="F2552" s="32">
        <v>0</v>
      </c>
      <c r="G2552" s="23"/>
    </row>
    <row r="2553" spans="1:7" x14ac:dyDescent="0.3">
      <c r="A2553" s="22"/>
      <c r="B2553" s="31" t="s">
        <v>67</v>
      </c>
      <c r="C2553" s="24">
        <v>0</v>
      </c>
      <c r="D2553" s="32">
        <v>-0.39</v>
      </c>
      <c r="E2553" s="32">
        <v>0</v>
      </c>
      <c r="F2553" s="33">
        <v>0</v>
      </c>
      <c r="G2553" s="23"/>
    </row>
    <row r="2554" spans="1:7" x14ac:dyDescent="0.3">
      <c r="A2554" s="22"/>
      <c r="B2554" s="31" t="s">
        <v>68</v>
      </c>
      <c r="C2554" s="24">
        <v>0</v>
      </c>
      <c r="D2554" s="32">
        <v>-0.39</v>
      </c>
      <c r="E2554" s="32">
        <v>0</v>
      </c>
      <c r="F2554" s="33">
        <v>0</v>
      </c>
      <c r="G2554" s="23"/>
    </row>
    <row r="2555" spans="1:7" x14ac:dyDescent="0.3">
      <c r="A2555" s="22">
        <v>320</v>
      </c>
      <c r="B2555" s="31">
        <v>88</v>
      </c>
      <c r="C2555" s="24">
        <v>0</v>
      </c>
      <c r="D2555" s="32">
        <v>-0.34</v>
      </c>
      <c r="E2555" s="32">
        <v>0</v>
      </c>
      <c r="F2555" s="32">
        <v>0</v>
      </c>
      <c r="G2555" s="23"/>
    </row>
    <row r="2556" spans="1:7" x14ac:dyDescent="0.3">
      <c r="A2556" s="22"/>
      <c r="B2556" s="31">
        <v>199</v>
      </c>
      <c r="C2556" s="24">
        <v>0.15</v>
      </c>
      <c r="D2556" s="32">
        <v>-0.34</v>
      </c>
      <c r="E2556" s="32">
        <v>0</v>
      </c>
      <c r="F2556" s="32">
        <v>0</v>
      </c>
      <c r="G2556" s="23"/>
    </row>
    <row r="2557" spans="1:7" x14ac:dyDescent="0.3">
      <c r="A2557" s="22"/>
      <c r="B2557" s="31" t="s">
        <v>61</v>
      </c>
      <c r="C2557" s="24">
        <v>0</v>
      </c>
      <c r="D2557" s="33">
        <v>-0.34</v>
      </c>
      <c r="E2557" s="32">
        <v>0</v>
      </c>
      <c r="F2557" s="32">
        <v>0</v>
      </c>
      <c r="G2557" s="23"/>
    </row>
    <row r="2558" spans="1:7" x14ac:dyDescent="0.3">
      <c r="A2558" s="22"/>
      <c r="B2558" s="31" t="s">
        <v>62</v>
      </c>
      <c r="C2558" s="24">
        <v>0</v>
      </c>
      <c r="D2558" s="33">
        <v>-0.34</v>
      </c>
      <c r="E2558" s="32">
        <v>0</v>
      </c>
      <c r="F2558" s="32">
        <v>0</v>
      </c>
      <c r="G2558" s="23"/>
    </row>
    <row r="2559" spans="1:7" x14ac:dyDescent="0.3">
      <c r="A2559" s="22"/>
      <c r="B2559" s="31" t="s">
        <v>65</v>
      </c>
      <c r="C2559" s="24">
        <v>0</v>
      </c>
      <c r="D2559" s="32">
        <v>-0.34</v>
      </c>
      <c r="E2559" s="33">
        <v>0</v>
      </c>
      <c r="F2559" s="32">
        <v>0</v>
      </c>
      <c r="G2559" s="23"/>
    </row>
    <row r="2560" spans="1:7" x14ac:dyDescent="0.3">
      <c r="A2560" s="22"/>
      <c r="B2560" s="31" t="s">
        <v>66</v>
      </c>
      <c r="C2560" s="24">
        <v>0</v>
      </c>
      <c r="D2560" s="32">
        <v>-0.34</v>
      </c>
      <c r="E2560" s="33">
        <v>0</v>
      </c>
      <c r="F2560" s="32">
        <v>0</v>
      </c>
      <c r="G2560" s="23"/>
    </row>
    <row r="2561" spans="1:7" x14ac:dyDescent="0.3">
      <c r="A2561" s="22"/>
      <c r="B2561" s="31" t="s">
        <v>67</v>
      </c>
      <c r="C2561" s="24">
        <v>0</v>
      </c>
      <c r="D2561" s="32">
        <v>-0.34</v>
      </c>
      <c r="E2561" s="32">
        <v>0</v>
      </c>
      <c r="F2561" s="33">
        <v>0</v>
      </c>
      <c r="G2561" s="23"/>
    </row>
    <row r="2562" spans="1:7" x14ac:dyDescent="0.3">
      <c r="A2562" s="22"/>
      <c r="B2562" s="31" t="s">
        <v>68</v>
      </c>
      <c r="C2562" s="24">
        <v>0</v>
      </c>
      <c r="D2562" s="32">
        <v>-0.34</v>
      </c>
      <c r="E2562" s="32">
        <v>0</v>
      </c>
      <c r="F2562" s="33">
        <v>0</v>
      </c>
      <c r="G2562" s="23"/>
    </row>
    <row r="2563" spans="1:7" x14ac:dyDescent="0.3">
      <c r="A2563" s="22">
        <v>321</v>
      </c>
      <c r="B2563" s="31">
        <v>89</v>
      </c>
      <c r="C2563" s="24">
        <v>0</v>
      </c>
      <c r="D2563" s="32">
        <v>-0.27</v>
      </c>
      <c r="E2563" s="32">
        <v>0</v>
      </c>
      <c r="F2563" s="32">
        <v>0</v>
      </c>
      <c r="G2563" s="23"/>
    </row>
    <row r="2564" spans="1:7" x14ac:dyDescent="0.3">
      <c r="A2564" s="22"/>
      <c r="B2564" s="31">
        <v>200</v>
      </c>
      <c r="C2564" s="24">
        <v>0.15</v>
      </c>
      <c r="D2564" s="32">
        <v>-0.27</v>
      </c>
      <c r="E2564" s="32">
        <v>0</v>
      </c>
      <c r="F2564" s="32">
        <v>0</v>
      </c>
      <c r="G2564" s="23"/>
    </row>
    <row r="2565" spans="1:7" x14ac:dyDescent="0.3">
      <c r="A2565" s="22"/>
      <c r="B2565" s="31" t="s">
        <v>61</v>
      </c>
      <c r="C2565" s="24">
        <v>0</v>
      </c>
      <c r="D2565" s="33">
        <v>-0.27</v>
      </c>
      <c r="E2565" s="32">
        <v>0</v>
      </c>
      <c r="F2565" s="32">
        <v>0</v>
      </c>
      <c r="G2565" s="23"/>
    </row>
    <row r="2566" spans="1:7" x14ac:dyDescent="0.3">
      <c r="A2566" s="22"/>
      <c r="B2566" s="31" t="s">
        <v>62</v>
      </c>
      <c r="C2566" s="24">
        <v>0</v>
      </c>
      <c r="D2566" s="33">
        <v>-0.27</v>
      </c>
      <c r="E2566" s="32">
        <v>0</v>
      </c>
      <c r="F2566" s="32">
        <v>0</v>
      </c>
      <c r="G2566" s="23"/>
    </row>
    <row r="2567" spans="1:7" x14ac:dyDescent="0.3">
      <c r="A2567" s="22"/>
      <c r="B2567" s="31" t="s">
        <v>65</v>
      </c>
      <c r="C2567" s="24">
        <v>0</v>
      </c>
      <c r="D2567" s="32">
        <v>-0.27</v>
      </c>
      <c r="E2567" s="33">
        <v>0</v>
      </c>
      <c r="F2567" s="32">
        <v>0</v>
      </c>
      <c r="G2567" s="23"/>
    </row>
    <row r="2568" spans="1:7" x14ac:dyDescent="0.3">
      <c r="A2568" s="22"/>
      <c r="B2568" s="31" t="s">
        <v>66</v>
      </c>
      <c r="C2568" s="24">
        <v>0</v>
      </c>
      <c r="D2568" s="32">
        <v>-0.27</v>
      </c>
      <c r="E2568" s="33">
        <v>0</v>
      </c>
      <c r="F2568" s="32">
        <v>0</v>
      </c>
      <c r="G2568" s="23"/>
    </row>
    <row r="2569" spans="1:7" x14ac:dyDescent="0.3">
      <c r="A2569" s="22"/>
      <c r="B2569" s="31" t="s">
        <v>67</v>
      </c>
      <c r="C2569" s="24">
        <v>0</v>
      </c>
      <c r="D2569" s="32">
        <v>-0.27</v>
      </c>
      <c r="E2569" s="32">
        <v>0</v>
      </c>
      <c r="F2569" s="33">
        <v>0</v>
      </c>
      <c r="G2569" s="23"/>
    </row>
    <row r="2570" spans="1:7" x14ac:dyDescent="0.3">
      <c r="A2570" s="22"/>
      <c r="B2570" s="31" t="s">
        <v>68</v>
      </c>
      <c r="C2570" s="24">
        <v>0</v>
      </c>
      <c r="D2570" s="32">
        <v>-0.27</v>
      </c>
      <c r="E2570" s="32">
        <v>0</v>
      </c>
      <c r="F2570" s="33">
        <v>0</v>
      </c>
      <c r="G2570" s="23"/>
    </row>
    <row r="2571" spans="1:7" x14ac:dyDescent="0.3">
      <c r="A2571" s="22">
        <v>322</v>
      </c>
      <c r="B2571" s="31">
        <v>90</v>
      </c>
      <c r="C2571" s="24">
        <v>0</v>
      </c>
      <c r="D2571" s="32">
        <v>-0.14000000000000001</v>
      </c>
      <c r="E2571" s="32">
        <v>0</v>
      </c>
      <c r="F2571" s="32">
        <v>0</v>
      </c>
      <c r="G2571" s="23"/>
    </row>
    <row r="2572" spans="1:7" x14ac:dyDescent="0.3">
      <c r="A2572" s="22"/>
      <c r="B2572" s="31">
        <v>201</v>
      </c>
      <c r="C2572" s="24">
        <v>0.15</v>
      </c>
      <c r="D2572" s="32">
        <v>-0.14000000000000001</v>
      </c>
      <c r="E2572" s="32">
        <v>0</v>
      </c>
      <c r="F2572" s="32">
        <v>0</v>
      </c>
      <c r="G2572" s="23"/>
    </row>
    <row r="2573" spans="1:7" x14ac:dyDescent="0.3">
      <c r="A2573" s="22"/>
      <c r="B2573" s="31" t="s">
        <v>61</v>
      </c>
      <c r="C2573" s="24">
        <v>0</v>
      </c>
      <c r="D2573" s="33">
        <v>-0.14000000000000001</v>
      </c>
      <c r="E2573" s="32">
        <v>0</v>
      </c>
      <c r="F2573" s="32">
        <v>0</v>
      </c>
      <c r="G2573" s="23"/>
    </row>
    <row r="2574" spans="1:7" x14ac:dyDescent="0.3">
      <c r="A2574" s="22"/>
      <c r="B2574" s="31" t="s">
        <v>62</v>
      </c>
      <c r="C2574" s="24">
        <v>0</v>
      </c>
      <c r="D2574" s="33">
        <v>-0.14000000000000001</v>
      </c>
      <c r="E2574" s="32">
        <v>0</v>
      </c>
      <c r="F2574" s="32">
        <v>0</v>
      </c>
      <c r="G2574" s="23"/>
    </row>
    <row r="2575" spans="1:7" x14ac:dyDescent="0.3">
      <c r="A2575" s="22"/>
      <c r="B2575" s="31" t="s">
        <v>65</v>
      </c>
      <c r="C2575" s="24">
        <v>0</v>
      </c>
      <c r="D2575" s="32">
        <v>-0.14000000000000001</v>
      </c>
      <c r="E2575" s="33">
        <v>0</v>
      </c>
      <c r="F2575" s="32">
        <v>0</v>
      </c>
      <c r="G2575" s="23"/>
    </row>
    <row r="2576" spans="1:7" x14ac:dyDescent="0.3">
      <c r="A2576" s="22"/>
      <c r="B2576" s="31" t="s">
        <v>66</v>
      </c>
      <c r="C2576" s="24">
        <v>0</v>
      </c>
      <c r="D2576" s="32">
        <v>-0.14000000000000001</v>
      </c>
      <c r="E2576" s="33">
        <v>0</v>
      </c>
      <c r="F2576" s="32">
        <v>0</v>
      </c>
      <c r="G2576" s="23"/>
    </row>
    <row r="2577" spans="1:7" x14ac:dyDescent="0.3">
      <c r="A2577" s="22"/>
      <c r="B2577" s="31" t="s">
        <v>67</v>
      </c>
      <c r="C2577" s="24">
        <v>0</v>
      </c>
      <c r="D2577" s="32">
        <v>-0.14000000000000001</v>
      </c>
      <c r="E2577" s="32">
        <v>0</v>
      </c>
      <c r="F2577" s="33">
        <v>0</v>
      </c>
      <c r="G2577" s="23"/>
    </row>
    <row r="2578" spans="1:7" x14ac:dyDescent="0.3">
      <c r="A2578" s="22"/>
      <c r="B2578" s="31" t="s">
        <v>68</v>
      </c>
      <c r="C2578" s="24">
        <v>0</v>
      </c>
      <c r="D2578" s="32">
        <v>-0.14000000000000001</v>
      </c>
      <c r="E2578" s="32">
        <v>0</v>
      </c>
      <c r="F2578" s="33">
        <v>0</v>
      </c>
      <c r="G2578" s="23"/>
    </row>
    <row r="2579" spans="1:7" x14ac:dyDescent="0.3">
      <c r="A2579" s="22">
        <v>323</v>
      </c>
      <c r="B2579" s="31">
        <v>91</v>
      </c>
      <c r="C2579" s="24">
        <v>0</v>
      </c>
      <c r="D2579" s="32">
        <v>7.0000000000000007E-2</v>
      </c>
      <c r="E2579" s="32">
        <v>0</v>
      </c>
      <c r="F2579" s="32">
        <v>0</v>
      </c>
      <c r="G2579" s="23"/>
    </row>
    <row r="2580" spans="1:7" x14ac:dyDescent="0.3">
      <c r="A2580" s="22"/>
      <c r="B2580" s="31">
        <v>202</v>
      </c>
      <c r="C2580" s="24">
        <v>0.15</v>
      </c>
      <c r="D2580" s="32">
        <v>7.0000000000000007E-2</v>
      </c>
      <c r="E2580" s="32">
        <v>0</v>
      </c>
      <c r="F2580" s="32">
        <v>0</v>
      </c>
      <c r="G2580" s="23"/>
    </row>
    <row r="2581" spans="1:7" x14ac:dyDescent="0.3">
      <c r="A2581" s="22"/>
      <c r="B2581" s="31" t="s">
        <v>61</v>
      </c>
      <c r="C2581" s="24">
        <v>0</v>
      </c>
      <c r="D2581" s="33">
        <v>7.0000000000000007E-2</v>
      </c>
      <c r="E2581" s="32">
        <v>0</v>
      </c>
      <c r="F2581" s="32">
        <v>0</v>
      </c>
      <c r="G2581" s="23"/>
    </row>
    <row r="2582" spans="1:7" x14ac:dyDescent="0.3">
      <c r="A2582" s="22"/>
      <c r="B2582" s="31" t="s">
        <v>62</v>
      </c>
      <c r="C2582" s="24">
        <v>0</v>
      </c>
      <c r="D2582" s="33">
        <v>7.0000000000000007E-2</v>
      </c>
      <c r="E2582" s="32">
        <v>0</v>
      </c>
      <c r="F2582" s="32">
        <v>0</v>
      </c>
      <c r="G2582" s="23"/>
    </row>
    <row r="2583" spans="1:7" x14ac:dyDescent="0.3">
      <c r="A2583" s="22"/>
      <c r="B2583" s="31" t="s">
        <v>65</v>
      </c>
      <c r="C2583" s="24">
        <v>0</v>
      </c>
      <c r="D2583" s="32">
        <v>7.0000000000000007E-2</v>
      </c>
      <c r="E2583" s="33">
        <v>0</v>
      </c>
      <c r="F2583" s="32">
        <v>0</v>
      </c>
      <c r="G2583" s="23"/>
    </row>
    <row r="2584" spans="1:7" x14ac:dyDescent="0.3">
      <c r="A2584" s="22"/>
      <c r="B2584" s="31" t="s">
        <v>66</v>
      </c>
      <c r="C2584" s="24">
        <v>0</v>
      </c>
      <c r="D2584" s="32">
        <v>7.0000000000000007E-2</v>
      </c>
      <c r="E2584" s="33">
        <v>0</v>
      </c>
      <c r="F2584" s="32">
        <v>0</v>
      </c>
      <c r="G2584" s="23"/>
    </row>
    <row r="2585" spans="1:7" x14ac:dyDescent="0.3">
      <c r="A2585" s="22"/>
      <c r="B2585" s="31" t="s">
        <v>67</v>
      </c>
      <c r="C2585" s="24">
        <v>0</v>
      </c>
      <c r="D2585" s="32">
        <v>7.0000000000000007E-2</v>
      </c>
      <c r="E2585" s="32">
        <v>0</v>
      </c>
      <c r="F2585" s="33">
        <v>0</v>
      </c>
      <c r="G2585" s="23"/>
    </row>
    <row r="2586" spans="1:7" x14ac:dyDescent="0.3">
      <c r="A2586" s="22"/>
      <c r="B2586" s="31" t="s">
        <v>68</v>
      </c>
      <c r="C2586" s="24">
        <v>0</v>
      </c>
      <c r="D2586" s="32">
        <v>7.0000000000000007E-2</v>
      </c>
      <c r="E2586" s="32">
        <v>0</v>
      </c>
      <c r="F2586" s="33">
        <v>0</v>
      </c>
      <c r="G2586" s="23"/>
    </row>
    <row r="2587" spans="1:7" x14ac:dyDescent="0.3">
      <c r="A2587" s="22">
        <v>324</v>
      </c>
      <c r="B2587" s="31">
        <v>92</v>
      </c>
      <c r="C2587" s="24">
        <v>0</v>
      </c>
      <c r="D2587" s="32">
        <v>0.42</v>
      </c>
      <c r="E2587" s="32">
        <v>0</v>
      </c>
      <c r="F2587" s="32">
        <v>0</v>
      </c>
      <c r="G2587" s="23"/>
    </row>
    <row r="2588" spans="1:7" x14ac:dyDescent="0.3">
      <c r="A2588" s="22"/>
      <c r="B2588" s="31">
        <v>203</v>
      </c>
      <c r="C2588" s="24">
        <v>0.15</v>
      </c>
      <c r="D2588" s="32">
        <v>0.42</v>
      </c>
      <c r="E2588" s="32">
        <v>0</v>
      </c>
      <c r="F2588" s="32">
        <v>0</v>
      </c>
      <c r="G2588" s="23"/>
    </row>
    <row r="2589" spans="1:7" x14ac:dyDescent="0.3">
      <c r="A2589" s="22"/>
      <c r="B2589" s="31" t="s">
        <v>61</v>
      </c>
      <c r="C2589" s="24">
        <v>0</v>
      </c>
      <c r="D2589" s="33">
        <v>0.42</v>
      </c>
      <c r="E2589" s="32">
        <v>0</v>
      </c>
      <c r="F2589" s="32">
        <v>0</v>
      </c>
      <c r="G2589" s="23"/>
    </row>
    <row r="2590" spans="1:7" x14ac:dyDescent="0.3">
      <c r="A2590" s="22"/>
      <c r="B2590" s="31" t="s">
        <v>62</v>
      </c>
      <c r="C2590" s="24">
        <v>0</v>
      </c>
      <c r="D2590" s="33">
        <v>0.42</v>
      </c>
      <c r="E2590" s="32">
        <v>0</v>
      </c>
      <c r="F2590" s="32">
        <v>0</v>
      </c>
      <c r="G2590" s="23"/>
    </row>
    <row r="2591" spans="1:7" x14ac:dyDescent="0.3">
      <c r="A2591" s="22"/>
      <c r="B2591" s="31" t="s">
        <v>65</v>
      </c>
      <c r="C2591" s="24">
        <v>0</v>
      </c>
      <c r="D2591" s="32">
        <v>0.42</v>
      </c>
      <c r="E2591" s="33">
        <v>0</v>
      </c>
      <c r="F2591" s="32">
        <v>0</v>
      </c>
      <c r="G2591" s="23"/>
    </row>
    <row r="2592" spans="1:7" x14ac:dyDescent="0.3">
      <c r="A2592" s="22"/>
      <c r="B2592" s="31" t="s">
        <v>66</v>
      </c>
      <c r="C2592" s="24">
        <v>0</v>
      </c>
      <c r="D2592" s="32">
        <v>0.42</v>
      </c>
      <c r="E2592" s="33">
        <v>0</v>
      </c>
      <c r="F2592" s="32">
        <v>0</v>
      </c>
      <c r="G2592" s="23"/>
    </row>
    <row r="2593" spans="1:7" x14ac:dyDescent="0.3">
      <c r="A2593" s="22"/>
      <c r="B2593" s="31" t="s">
        <v>67</v>
      </c>
      <c r="C2593" s="24">
        <v>0</v>
      </c>
      <c r="D2593" s="32">
        <v>0.42</v>
      </c>
      <c r="E2593" s="32">
        <v>0</v>
      </c>
      <c r="F2593" s="33">
        <v>0</v>
      </c>
      <c r="G2593" s="23"/>
    </row>
    <row r="2594" spans="1:7" x14ac:dyDescent="0.3">
      <c r="A2594" s="22"/>
      <c r="B2594" s="31" t="s">
        <v>68</v>
      </c>
      <c r="C2594" s="24">
        <v>0</v>
      </c>
      <c r="D2594" s="32">
        <v>0.42</v>
      </c>
      <c r="E2594" s="32">
        <v>0</v>
      </c>
      <c r="F2594" s="33">
        <v>0</v>
      </c>
      <c r="G2594" s="23"/>
    </row>
    <row r="2595" spans="1:7" x14ac:dyDescent="0.3">
      <c r="A2595" s="22">
        <v>325</v>
      </c>
      <c r="B2595" s="31">
        <v>93</v>
      </c>
      <c r="C2595" s="24">
        <v>0</v>
      </c>
      <c r="D2595" s="32">
        <v>1.02</v>
      </c>
      <c r="E2595" s="32">
        <v>-0.01</v>
      </c>
      <c r="F2595" s="32">
        <v>0</v>
      </c>
      <c r="G2595" s="23"/>
    </row>
    <row r="2596" spans="1:7" x14ac:dyDescent="0.3">
      <c r="A2596" s="22"/>
      <c r="B2596" s="31">
        <v>204</v>
      </c>
      <c r="C2596" s="24">
        <v>0.15</v>
      </c>
      <c r="D2596" s="32">
        <v>1.02</v>
      </c>
      <c r="E2596" s="32">
        <v>-0.01</v>
      </c>
      <c r="F2596" s="32">
        <v>0</v>
      </c>
      <c r="G2596" s="23"/>
    </row>
    <row r="2597" spans="1:7" x14ac:dyDescent="0.3">
      <c r="A2597" s="22"/>
      <c r="B2597" s="31" t="s">
        <v>61</v>
      </c>
      <c r="C2597" s="24">
        <v>0</v>
      </c>
      <c r="D2597" s="33">
        <v>1.02</v>
      </c>
      <c r="E2597" s="32">
        <v>-0.01</v>
      </c>
      <c r="F2597" s="32">
        <v>0</v>
      </c>
      <c r="G2597" s="23"/>
    </row>
    <row r="2598" spans="1:7" x14ac:dyDescent="0.3">
      <c r="A2598" s="22"/>
      <c r="B2598" s="31" t="s">
        <v>62</v>
      </c>
      <c r="C2598" s="24">
        <v>0</v>
      </c>
      <c r="D2598" s="33">
        <v>1.02</v>
      </c>
      <c r="E2598" s="32">
        <v>-0.01</v>
      </c>
      <c r="F2598" s="32">
        <v>0</v>
      </c>
      <c r="G2598" s="23"/>
    </row>
    <row r="2599" spans="1:7" x14ac:dyDescent="0.3">
      <c r="A2599" s="22"/>
      <c r="B2599" s="31" t="s">
        <v>65</v>
      </c>
      <c r="C2599" s="24">
        <v>0</v>
      </c>
      <c r="D2599" s="32">
        <v>1.02</v>
      </c>
      <c r="E2599" s="33">
        <v>-0.01</v>
      </c>
      <c r="F2599" s="32">
        <v>0</v>
      </c>
      <c r="G2599" s="23"/>
    </row>
    <row r="2600" spans="1:7" x14ac:dyDescent="0.3">
      <c r="A2600" s="22"/>
      <c r="B2600" s="31" t="s">
        <v>66</v>
      </c>
      <c r="C2600" s="24">
        <v>0</v>
      </c>
      <c r="D2600" s="32">
        <v>1.02</v>
      </c>
      <c r="E2600" s="33">
        <v>-0.01</v>
      </c>
      <c r="F2600" s="32">
        <v>0</v>
      </c>
      <c r="G2600" s="23"/>
    </row>
    <row r="2601" spans="1:7" x14ac:dyDescent="0.3">
      <c r="A2601" s="22"/>
      <c r="B2601" s="31" t="s">
        <v>67</v>
      </c>
      <c r="C2601" s="24">
        <v>0</v>
      </c>
      <c r="D2601" s="32">
        <v>1.02</v>
      </c>
      <c r="E2601" s="32">
        <v>-0.01</v>
      </c>
      <c r="F2601" s="33">
        <v>0</v>
      </c>
      <c r="G2601" s="23"/>
    </row>
    <row r="2602" spans="1:7" x14ac:dyDescent="0.3">
      <c r="A2602" s="22"/>
      <c r="B2602" s="31" t="s">
        <v>68</v>
      </c>
      <c r="C2602" s="24">
        <v>0</v>
      </c>
      <c r="D2602" s="32">
        <v>1.02</v>
      </c>
      <c r="E2602" s="32">
        <v>-0.01</v>
      </c>
      <c r="F2602" s="33">
        <v>0</v>
      </c>
      <c r="G2602" s="23"/>
    </row>
    <row r="2603" spans="1:7" x14ac:dyDescent="0.3">
      <c r="A2603" s="22">
        <v>326</v>
      </c>
      <c r="B2603" s="31">
        <v>94</v>
      </c>
      <c r="C2603" s="24">
        <v>0</v>
      </c>
      <c r="D2603" s="32">
        <v>1.6</v>
      </c>
      <c r="E2603" s="32">
        <v>-0.01</v>
      </c>
      <c r="F2603" s="32">
        <v>0</v>
      </c>
      <c r="G2603" s="23"/>
    </row>
    <row r="2604" spans="1:7" x14ac:dyDescent="0.3">
      <c r="A2604" s="22"/>
      <c r="B2604" s="31">
        <v>205</v>
      </c>
      <c r="C2604" s="24">
        <v>0.15</v>
      </c>
      <c r="D2604" s="32">
        <v>1.6</v>
      </c>
      <c r="E2604" s="32">
        <v>-0.01</v>
      </c>
      <c r="F2604" s="32">
        <v>0</v>
      </c>
      <c r="G2604" s="23"/>
    </row>
    <row r="2605" spans="1:7" x14ac:dyDescent="0.3">
      <c r="A2605" s="22"/>
      <c r="B2605" s="31" t="s">
        <v>61</v>
      </c>
      <c r="C2605" s="24">
        <v>0</v>
      </c>
      <c r="D2605" s="33">
        <v>1.6</v>
      </c>
      <c r="E2605" s="32">
        <v>-0.01</v>
      </c>
      <c r="F2605" s="32">
        <v>0</v>
      </c>
      <c r="G2605" s="23"/>
    </row>
    <row r="2606" spans="1:7" x14ac:dyDescent="0.3">
      <c r="A2606" s="22"/>
      <c r="B2606" s="31" t="s">
        <v>62</v>
      </c>
      <c r="C2606" s="24">
        <v>0</v>
      </c>
      <c r="D2606" s="33">
        <v>1.6</v>
      </c>
      <c r="E2606" s="32">
        <v>-0.01</v>
      </c>
      <c r="F2606" s="32">
        <v>0</v>
      </c>
      <c r="G2606" s="23"/>
    </row>
    <row r="2607" spans="1:7" x14ac:dyDescent="0.3">
      <c r="A2607" s="22"/>
      <c r="B2607" s="31" t="s">
        <v>65</v>
      </c>
      <c r="C2607" s="24">
        <v>0</v>
      </c>
      <c r="D2607" s="32">
        <v>1.6</v>
      </c>
      <c r="E2607" s="33">
        <v>-0.01</v>
      </c>
      <c r="F2607" s="32">
        <v>0</v>
      </c>
      <c r="G2607" s="23"/>
    </row>
    <row r="2608" spans="1:7" x14ac:dyDescent="0.3">
      <c r="A2608" s="22"/>
      <c r="B2608" s="31" t="s">
        <v>66</v>
      </c>
      <c r="C2608" s="24">
        <v>0</v>
      </c>
      <c r="D2608" s="32">
        <v>1.6</v>
      </c>
      <c r="E2608" s="33">
        <v>-0.01</v>
      </c>
      <c r="F2608" s="32">
        <v>0</v>
      </c>
      <c r="G2608" s="23"/>
    </row>
    <row r="2609" spans="1:7" x14ac:dyDescent="0.3">
      <c r="A2609" s="22"/>
      <c r="B2609" s="31" t="s">
        <v>67</v>
      </c>
      <c r="C2609" s="24">
        <v>0</v>
      </c>
      <c r="D2609" s="32">
        <v>1.6</v>
      </c>
      <c r="E2609" s="32">
        <v>-0.01</v>
      </c>
      <c r="F2609" s="33">
        <v>0</v>
      </c>
      <c r="G2609" s="23"/>
    </row>
    <row r="2610" spans="1:7" x14ac:dyDescent="0.3">
      <c r="A2610" s="22"/>
      <c r="B2610" s="31" t="s">
        <v>68</v>
      </c>
      <c r="C2610" s="24">
        <v>0</v>
      </c>
      <c r="D2610" s="32">
        <v>1.6</v>
      </c>
      <c r="E2610" s="32">
        <v>-0.01</v>
      </c>
      <c r="F2610" s="33">
        <v>0</v>
      </c>
      <c r="G2610" s="23"/>
    </row>
    <row r="2611" spans="1:7" x14ac:dyDescent="0.3">
      <c r="A2611" s="22">
        <v>327</v>
      </c>
      <c r="B2611" s="31">
        <v>95</v>
      </c>
      <c r="C2611" s="24">
        <v>0</v>
      </c>
      <c r="D2611" s="32">
        <v>-1.97</v>
      </c>
      <c r="E2611" s="32">
        <v>0.01</v>
      </c>
      <c r="F2611" s="32">
        <v>0</v>
      </c>
      <c r="G2611" s="23"/>
    </row>
    <row r="2612" spans="1:7" x14ac:dyDescent="0.3">
      <c r="A2612" s="22"/>
      <c r="B2612" s="31">
        <v>206</v>
      </c>
      <c r="C2612" s="24">
        <v>0.15</v>
      </c>
      <c r="D2612" s="32">
        <v>-1.97</v>
      </c>
      <c r="E2612" s="32">
        <v>0.01</v>
      </c>
      <c r="F2612" s="32">
        <v>0</v>
      </c>
      <c r="G2612" s="23"/>
    </row>
    <row r="2613" spans="1:7" x14ac:dyDescent="0.3">
      <c r="A2613" s="22"/>
      <c r="B2613" s="31" t="s">
        <v>61</v>
      </c>
      <c r="C2613" s="24">
        <v>0</v>
      </c>
      <c r="D2613" s="33">
        <v>-1.97</v>
      </c>
      <c r="E2613" s="32">
        <v>0.01</v>
      </c>
      <c r="F2613" s="32">
        <v>0</v>
      </c>
      <c r="G2613" s="23"/>
    </row>
    <row r="2614" spans="1:7" x14ac:dyDescent="0.3">
      <c r="A2614" s="22"/>
      <c r="B2614" s="31" t="s">
        <v>62</v>
      </c>
      <c r="C2614" s="24">
        <v>0</v>
      </c>
      <c r="D2614" s="33">
        <v>-1.97</v>
      </c>
      <c r="E2614" s="32">
        <v>0.01</v>
      </c>
      <c r="F2614" s="32">
        <v>0</v>
      </c>
      <c r="G2614" s="23"/>
    </row>
    <row r="2615" spans="1:7" x14ac:dyDescent="0.3">
      <c r="A2615" s="22"/>
      <c r="B2615" s="31" t="s">
        <v>65</v>
      </c>
      <c r="C2615" s="24">
        <v>0</v>
      </c>
      <c r="D2615" s="32">
        <v>-1.97</v>
      </c>
      <c r="E2615" s="33">
        <v>0.01</v>
      </c>
      <c r="F2615" s="32">
        <v>0</v>
      </c>
      <c r="G2615" s="23"/>
    </row>
    <row r="2616" spans="1:7" x14ac:dyDescent="0.3">
      <c r="A2616" s="22"/>
      <c r="B2616" s="31" t="s">
        <v>66</v>
      </c>
      <c r="C2616" s="24">
        <v>0</v>
      </c>
      <c r="D2616" s="32">
        <v>-1.97</v>
      </c>
      <c r="E2616" s="33">
        <v>0.01</v>
      </c>
      <c r="F2616" s="32">
        <v>0</v>
      </c>
      <c r="G2616" s="23"/>
    </row>
    <row r="2617" spans="1:7" x14ac:dyDescent="0.3">
      <c r="A2617" s="22"/>
      <c r="B2617" s="31" t="s">
        <v>67</v>
      </c>
      <c r="C2617" s="24">
        <v>0</v>
      </c>
      <c r="D2617" s="32">
        <v>-1.97</v>
      </c>
      <c r="E2617" s="32">
        <v>0.01</v>
      </c>
      <c r="F2617" s="33">
        <v>0</v>
      </c>
      <c r="G2617" s="23"/>
    </row>
    <row r="2618" spans="1:7" x14ac:dyDescent="0.3">
      <c r="A2618" s="22"/>
      <c r="B2618" s="31" t="s">
        <v>68</v>
      </c>
      <c r="C2618" s="24">
        <v>0</v>
      </c>
      <c r="D2618" s="32">
        <v>-1.97</v>
      </c>
      <c r="E2618" s="32">
        <v>0.01</v>
      </c>
      <c r="F2618" s="33">
        <v>0</v>
      </c>
      <c r="G2618" s="23"/>
    </row>
    <row r="2619" spans="1:7" x14ac:dyDescent="0.3">
      <c r="A2619" s="22">
        <v>328</v>
      </c>
      <c r="B2619" s="31">
        <v>96</v>
      </c>
      <c r="C2619" s="24">
        <v>0</v>
      </c>
      <c r="D2619" s="32">
        <v>-2.19</v>
      </c>
      <c r="E2619" s="32">
        <v>0.02</v>
      </c>
      <c r="F2619" s="32">
        <v>0</v>
      </c>
      <c r="G2619" s="23"/>
    </row>
    <row r="2620" spans="1:7" x14ac:dyDescent="0.3">
      <c r="A2620" s="22"/>
      <c r="B2620" s="31">
        <v>207</v>
      </c>
      <c r="C2620" s="24">
        <v>0.15</v>
      </c>
      <c r="D2620" s="32">
        <v>-2.19</v>
      </c>
      <c r="E2620" s="32">
        <v>0.02</v>
      </c>
      <c r="F2620" s="32">
        <v>0</v>
      </c>
      <c r="G2620" s="23"/>
    </row>
    <row r="2621" spans="1:7" x14ac:dyDescent="0.3">
      <c r="A2621" s="22"/>
      <c r="B2621" s="31" t="s">
        <v>61</v>
      </c>
      <c r="C2621" s="24">
        <v>0</v>
      </c>
      <c r="D2621" s="33">
        <v>-2.19</v>
      </c>
      <c r="E2621" s="32">
        <v>0.02</v>
      </c>
      <c r="F2621" s="32">
        <v>0</v>
      </c>
      <c r="G2621" s="23"/>
    </row>
    <row r="2622" spans="1:7" x14ac:dyDescent="0.3">
      <c r="A2622" s="22"/>
      <c r="B2622" s="31" t="s">
        <v>62</v>
      </c>
      <c r="C2622" s="24">
        <v>0</v>
      </c>
      <c r="D2622" s="33">
        <v>-2.19</v>
      </c>
      <c r="E2622" s="32">
        <v>0.02</v>
      </c>
      <c r="F2622" s="32">
        <v>0</v>
      </c>
      <c r="G2622" s="23"/>
    </row>
    <row r="2623" spans="1:7" x14ac:dyDescent="0.3">
      <c r="A2623" s="22"/>
      <c r="B2623" s="31" t="s">
        <v>65</v>
      </c>
      <c r="C2623" s="24">
        <v>0</v>
      </c>
      <c r="D2623" s="32">
        <v>-2.19</v>
      </c>
      <c r="E2623" s="33">
        <v>0.02</v>
      </c>
      <c r="F2623" s="32">
        <v>0</v>
      </c>
      <c r="G2623" s="23"/>
    </row>
    <row r="2624" spans="1:7" x14ac:dyDescent="0.3">
      <c r="A2624" s="22"/>
      <c r="B2624" s="31" t="s">
        <v>66</v>
      </c>
      <c r="C2624" s="24">
        <v>0</v>
      </c>
      <c r="D2624" s="32">
        <v>-2.19</v>
      </c>
      <c r="E2624" s="33">
        <v>0.02</v>
      </c>
      <c r="F2624" s="32">
        <v>0</v>
      </c>
      <c r="G2624" s="23"/>
    </row>
    <row r="2625" spans="1:7" x14ac:dyDescent="0.3">
      <c r="A2625" s="22"/>
      <c r="B2625" s="31" t="s">
        <v>67</v>
      </c>
      <c r="C2625" s="24">
        <v>0</v>
      </c>
      <c r="D2625" s="32">
        <v>-2.19</v>
      </c>
      <c r="E2625" s="32">
        <v>0.02</v>
      </c>
      <c r="F2625" s="33">
        <v>0</v>
      </c>
      <c r="G2625" s="23"/>
    </row>
    <row r="2626" spans="1:7" x14ac:dyDescent="0.3">
      <c r="A2626" s="22"/>
      <c r="B2626" s="31" t="s">
        <v>68</v>
      </c>
      <c r="C2626" s="24">
        <v>0</v>
      </c>
      <c r="D2626" s="32">
        <v>-2.19</v>
      </c>
      <c r="E2626" s="32">
        <v>0.02</v>
      </c>
      <c r="F2626" s="33">
        <v>0</v>
      </c>
      <c r="G2626" s="23"/>
    </row>
    <row r="2627" spans="1:7" x14ac:dyDescent="0.3">
      <c r="A2627" s="22">
        <v>329</v>
      </c>
      <c r="B2627" s="31">
        <v>97</v>
      </c>
      <c r="C2627" s="24">
        <v>0</v>
      </c>
      <c r="D2627" s="32">
        <v>-1.45</v>
      </c>
      <c r="E2627" s="32">
        <v>0.01</v>
      </c>
      <c r="F2627" s="32">
        <v>0</v>
      </c>
      <c r="G2627" s="23"/>
    </row>
    <row r="2628" spans="1:7" x14ac:dyDescent="0.3">
      <c r="A2628" s="22"/>
      <c r="B2628" s="31">
        <v>208</v>
      </c>
      <c r="C2628" s="24">
        <v>0.15</v>
      </c>
      <c r="D2628" s="32">
        <v>-1.45</v>
      </c>
      <c r="E2628" s="32">
        <v>0.01</v>
      </c>
      <c r="F2628" s="32">
        <v>0</v>
      </c>
      <c r="G2628" s="23"/>
    </row>
    <row r="2629" spans="1:7" x14ac:dyDescent="0.3">
      <c r="A2629" s="22"/>
      <c r="B2629" s="31" t="s">
        <v>61</v>
      </c>
      <c r="C2629" s="24">
        <v>0</v>
      </c>
      <c r="D2629" s="33">
        <v>-1.45</v>
      </c>
      <c r="E2629" s="32">
        <v>0.01</v>
      </c>
      <c r="F2629" s="32">
        <v>0</v>
      </c>
      <c r="G2629" s="23"/>
    </row>
    <row r="2630" spans="1:7" x14ac:dyDescent="0.3">
      <c r="A2630" s="22"/>
      <c r="B2630" s="31" t="s">
        <v>62</v>
      </c>
      <c r="C2630" s="24">
        <v>0</v>
      </c>
      <c r="D2630" s="33">
        <v>-1.45</v>
      </c>
      <c r="E2630" s="32">
        <v>0.01</v>
      </c>
      <c r="F2630" s="32">
        <v>0</v>
      </c>
      <c r="G2630" s="23"/>
    </row>
    <row r="2631" spans="1:7" x14ac:dyDescent="0.3">
      <c r="A2631" s="22"/>
      <c r="B2631" s="31" t="s">
        <v>65</v>
      </c>
      <c r="C2631" s="24">
        <v>0</v>
      </c>
      <c r="D2631" s="32">
        <v>-1.45</v>
      </c>
      <c r="E2631" s="33">
        <v>0.01</v>
      </c>
      <c r="F2631" s="32">
        <v>0</v>
      </c>
      <c r="G2631" s="23"/>
    </row>
    <row r="2632" spans="1:7" x14ac:dyDescent="0.3">
      <c r="A2632" s="22"/>
      <c r="B2632" s="31" t="s">
        <v>66</v>
      </c>
      <c r="C2632" s="24">
        <v>0</v>
      </c>
      <c r="D2632" s="32">
        <v>-1.45</v>
      </c>
      <c r="E2632" s="33">
        <v>0.01</v>
      </c>
      <c r="F2632" s="32">
        <v>0</v>
      </c>
      <c r="G2632" s="23"/>
    </row>
    <row r="2633" spans="1:7" x14ac:dyDescent="0.3">
      <c r="A2633" s="22"/>
      <c r="B2633" s="31" t="s">
        <v>67</v>
      </c>
      <c r="C2633" s="24">
        <v>0</v>
      </c>
      <c r="D2633" s="32">
        <v>-1.45</v>
      </c>
      <c r="E2633" s="32">
        <v>0.01</v>
      </c>
      <c r="F2633" s="33">
        <v>0</v>
      </c>
      <c r="G2633" s="23"/>
    </row>
    <row r="2634" spans="1:7" x14ac:dyDescent="0.3">
      <c r="A2634" s="22"/>
      <c r="B2634" s="31" t="s">
        <v>68</v>
      </c>
      <c r="C2634" s="24">
        <v>0</v>
      </c>
      <c r="D2634" s="32">
        <v>-1.45</v>
      </c>
      <c r="E2634" s="32">
        <v>0.01</v>
      </c>
      <c r="F2634" s="33">
        <v>0</v>
      </c>
      <c r="G2634" s="23"/>
    </row>
    <row r="2635" spans="1:7" x14ac:dyDescent="0.3">
      <c r="A2635" s="22">
        <v>330</v>
      </c>
      <c r="B2635" s="31">
        <v>98</v>
      </c>
      <c r="C2635" s="24">
        <v>0</v>
      </c>
      <c r="D2635" s="32">
        <v>-1.01</v>
      </c>
      <c r="E2635" s="32">
        <v>0.01</v>
      </c>
      <c r="F2635" s="32">
        <v>0</v>
      </c>
      <c r="G2635" s="23"/>
    </row>
    <row r="2636" spans="1:7" x14ac:dyDescent="0.3">
      <c r="A2636" s="22"/>
      <c r="B2636" s="31">
        <v>209</v>
      </c>
      <c r="C2636" s="24">
        <v>0.15</v>
      </c>
      <c r="D2636" s="32">
        <v>-1.01</v>
      </c>
      <c r="E2636" s="32">
        <v>0.01</v>
      </c>
      <c r="F2636" s="32">
        <v>0</v>
      </c>
      <c r="G2636" s="23"/>
    </row>
    <row r="2637" spans="1:7" x14ac:dyDescent="0.3">
      <c r="A2637" s="22"/>
      <c r="B2637" s="31" t="s">
        <v>61</v>
      </c>
      <c r="C2637" s="24">
        <v>0</v>
      </c>
      <c r="D2637" s="33">
        <v>-1.01</v>
      </c>
      <c r="E2637" s="32">
        <v>0.01</v>
      </c>
      <c r="F2637" s="32">
        <v>0</v>
      </c>
      <c r="G2637" s="23"/>
    </row>
    <row r="2638" spans="1:7" x14ac:dyDescent="0.3">
      <c r="A2638" s="22"/>
      <c r="B2638" s="31" t="s">
        <v>62</v>
      </c>
      <c r="C2638" s="24">
        <v>0</v>
      </c>
      <c r="D2638" s="33">
        <v>-1.01</v>
      </c>
      <c r="E2638" s="32">
        <v>0.01</v>
      </c>
      <c r="F2638" s="32">
        <v>0</v>
      </c>
      <c r="G2638" s="23"/>
    </row>
    <row r="2639" spans="1:7" x14ac:dyDescent="0.3">
      <c r="A2639" s="22"/>
      <c r="B2639" s="31" t="s">
        <v>65</v>
      </c>
      <c r="C2639" s="24">
        <v>0</v>
      </c>
      <c r="D2639" s="32">
        <v>-1.01</v>
      </c>
      <c r="E2639" s="33">
        <v>0.01</v>
      </c>
      <c r="F2639" s="32">
        <v>0</v>
      </c>
      <c r="G2639" s="23"/>
    </row>
    <row r="2640" spans="1:7" x14ac:dyDescent="0.3">
      <c r="A2640" s="22"/>
      <c r="B2640" s="31" t="s">
        <v>66</v>
      </c>
      <c r="C2640" s="24">
        <v>0</v>
      </c>
      <c r="D2640" s="32">
        <v>-1.01</v>
      </c>
      <c r="E2640" s="33">
        <v>0.01</v>
      </c>
      <c r="F2640" s="32">
        <v>0</v>
      </c>
      <c r="G2640" s="23"/>
    </row>
    <row r="2641" spans="1:7" x14ac:dyDescent="0.3">
      <c r="A2641" s="22"/>
      <c r="B2641" s="31" t="s">
        <v>67</v>
      </c>
      <c r="C2641" s="24">
        <v>0</v>
      </c>
      <c r="D2641" s="32">
        <v>-1.01</v>
      </c>
      <c r="E2641" s="32">
        <v>0.01</v>
      </c>
      <c r="F2641" s="33">
        <v>0</v>
      </c>
      <c r="G2641" s="23"/>
    </row>
    <row r="2642" spans="1:7" x14ac:dyDescent="0.3">
      <c r="A2642" s="22"/>
      <c r="B2642" s="31" t="s">
        <v>68</v>
      </c>
      <c r="C2642" s="24">
        <v>0</v>
      </c>
      <c r="D2642" s="32">
        <v>-1.01</v>
      </c>
      <c r="E2642" s="32">
        <v>0.01</v>
      </c>
      <c r="F2642" s="33">
        <v>0</v>
      </c>
      <c r="G2642" s="23"/>
    </row>
    <row r="2643" spans="1:7" x14ac:dyDescent="0.3">
      <c r="A2643" s="22">
        <v>331</v>
      </c>
      <c r="B2643" s="31">
        <v>99</v>
      </c>
      <c r="C2643" s="24">
        <v>0</v>
      </c>
      <c r="D2643" s="32">
        <v>-0.74</v>
      </c>
      <c r="E2643" s="32">
        <v>0.01</v>
      </c>
      <c r="F2643" s="32">
        <v>0</v>
      </c>
      <c r="G2643" s="23"/>
    </row>
    <row r="2644" spans="1:7" x14ac:dyDescent="0.3">
      <c r="A2644" s="22"/>
      <c r="B2644" s="31">
        <v>210</v>
      </c>
      <c r="C2644" s="24">
        <v>0.15</v>
      </c>
      <c r="D2644" s="32">
        <v>-0.74</v>
      </c>
      <c r="E2644" s="32">
        <v>0.01</v>
      </c>
      <c r="F2644" s="32">
        <v>0</v>
      </c>
      <c r="G2644" s="23"/>
    </row>
    <row r="2645" spans="1:7" x14ac:dyDescent="0.3">
      <c r="A2645" s="22"/>
      <c r="B2645" s="31" t="s">
        <v>61</v>
      </c>
      <c r="C2645" s="24">
        <v>0</v>
      </c>
      <c r="D2645" s="33">
        <v>-0.74</v>
      </c>
      <c r="E2645" s="32">
        <v>0.01</v>
      </c>
      <c r="F2645" s="32">
        <v>0</v>
      </c>
      <c r="G2645" s="23"/>
    </row>
    <row r="2646" spans="1:7" x14ac:dyDescent="0.3">
      <c r="A2646" s="22"/>
      <c r="B2646" s="31" t="s">
        <v>62</v>
      </c>
      <c r="C2646" s="24">
        <v>0</v>
      </c>
      <c r="D2646" s="33">
        <v>-0.74</v>
      </c>
      <c r="E2646" s="32">
        <v>0.01</v>
      </c>
      <c r="F2646" s="32">
        <v>0</v>
      </c>
      <c r="G2646" s="23"/>
    </row>
    <row r="2647" spans="1:7" x14ac:dyDescent="0.3">
      <c r="A2647" s="22"/>
      <c r="B2647" s="31" t="s">
        <v>65</v>
      </c>
      <c r="C2647" s="24">
        <v>0</v>
      </c>
      <c r="D2647" s="32">
        <v>-0.74</v>
      </c>
      <c r="E2647" s="33">
        <v>0.01</v>
      </c>
      <c r="F2647" s="32">
        <v>0</v>
      </c>
      <c r="G2647" s="23"/>
    </row>
    <row r="2648" spans="1:7" x14ac:dyDescent="0.3">
      <c r="A2648" s="22"/>
      <c r="B2648" s="31" t="s">
        <v>66</v>
      </c>
      <c r="C2648" s="24">
        <v>0</v>
      </c>
      <c r="D2648" s="32">
        <v>-0.74</v>
      </c>
      <c r="E2648" s="33">
        <v>0.01</v>
      </c>
      <c r="F2648" s="32">
        <v>0</v>
      </c>
      <c r="G2648" s="23"/>
    </row>
    <row r="2649" spans="1:7" x14ac:dyDescent="0.3">
      <c r="A2649" s="22"/>
      <c r="B2649" s="31" t="s">
        <v>67</v>
      </c>
      <c r="C2649" s="24">
        <v>0</v>
      </c>
      <c r="D2649" s="32">
        <v>-0.74</v>
      </c>
      <c r="E2649" s="32">
        <v>0.01</v>
      </c>
      <c r="F2649" s="33">
        <v>0</v>
      </c>
      <c r="G2649" s="23"/>
    </row>
    <row r="2650" spans="1:7" x14ac:dyDescent="0.3">
      <c r="A2650" s="22"/>
      <c r="B2650" s="31" t="s">
        <v>68</v>
      </c>
      <c r="C2650" s="24">
        <v>0</v>
      </c>
      <c r="D2650" s="32">
        <v>-0.74</v>
      </c>
      <c r="E2650" s="32">
        <v>0.01</v>
      </c>
      <c r="F2650" s="33">
        <v>0</v>
      </c>
      <c r="G2650" s="23"/>
    </row>
    <row r="2651" spans="1:7" x14ac:dyDescent="0.3">
      <c r="A2651" s="22">
        <v>332</v>
      </c>
      <c r="B2651" s="31">
        <v>100</v>
      </c>
      <c r="C2651" s="24">
        <v>0</v>
      </c>
      <c r="D2651" s="32">
        <v>-0.56999999999999995</v>
      </c>
      <c r="E2651" s="32">
        <v>0</v>
      </c>
      <c r="F2651" s="32">
        <v>0</v>
      </c>
      <c r="G2651" s="23"/>
    </row>
    <row r="2652" spans="1:7" x14ac:dyDescent="0.3">
      <c r="A2652" s="22"/>
      <c r="B2652" s="31">
        <v>211</v>
      </c>
      <c r="C2652" s="24">
        <v>0.15</v>
      </c>
      <c r="D2652" s="32">
        <v>-0.56999999999999995</v>
      </c>
      <c r="E2652" s="32">
        <v>0</v>
      </c>
      <c r="F2652" s="32">
        <v>0</v>
      </c>
      <c r="G2652" s="23"/>
    </row>
    <row r="2653" spans="1:7" x14ac:dyDescent="0.3">
      <c r="A2653" s="22"/>
      <c r="B2653" s="31" t="s">
        <v>61</v>
      </c>
      <c r="C2653" s="24">
        <v>0</v>
      </c>
      <c r="D2653" s="33">
        <v>-0.56999999999999995</v>
      </c>
      <c r="E2653" s="32">
        <v>0</v>
      </c>
      <c r="F2653" s="32">
        <v>0</v>
      </c>
      <c r="G2653" s="23"/>
    </row>
    <row r="2654" spans="1:7" x14ac:dyDescent="0.3">
      <c r="A2654" s="22"/>
      <c r="B2654" s="31" t="s">
        <v>62</v>
      </c>
      <c r="C2654" s="24">
        <v>0</v>
      </c>
      <c r="D2654" s="33">
        <v>-0.56999999999999995</v>
      </c>
      <c r="E2654" s="32">
        <v>0</v>
      </c>
      <c r="F2654" s="32">
        <v>0</v>
      </c>
      <c r="G2654" s="23"/>
    </row>
    <row r="2655" spans="1:7" x14ac:dyDescent="0.3">
      <c r="A2655" s="22"/>
      <c r="B2655" s="31" t="s">
        <v>65</v>
      </c>
      <c r="C2655" s="24">
        <v>0</v>
      </c>
      <c r="D2655" s="32">
        <v>-0.56999999999999995</v>
      </c>
      <c r="E2655" s="33">
        <v>0</v>
      </c>
      <c r="F2655" s="32">
        <v>0</v>
      </c>
      <c r="G2655" s="23"/>
    </row>
    <row r="2656" spans="1:7" x14ac:dyDescent="0.3">
      <c r="A2656" s="22"/>
      <c r="B2656" s="31" t="s">
        <v>66</v>
      </c>
      <c r="C2656" s="24">
        <v>0</v>
      </c>
      <c r="D2656" s="32">
        <v>-0.56999999999999995</v>
      </c>
      <c r="E2656" s="33">
        <v>0</v>
      </c>
      <c r="F2656" s="32">
        <v>0</v>
      </c>
      <c r="G2656" s="23"/>
    </row>
    <row r="2657" spans="1:7" x14ac:dyDescent="0.3">
      <c r="A2657" s="22"/>
      <c r="B2657" s="31" t="s">
        <v>67</v>
      </c>
      <c r="C2657" s="24">
        <v>0</v>
      </c>
      <c r="D2657" s="32">
        <v>-0.56999999999999995</v>
      </c>
      <c r="E2657" s="32">
        <v>0</v>
      </c>
      <c r="F2657" s="33">
        <v>0</v>
      </c>
      <c r="G2657" s="23"/>
    </row>
    <row r="2658" spans="1:7" x14ac:dyDescent="0.3">
      <c r="A2658" s="22"/>
      <c r="B2658" s="31" t="s">
        <v>68</v>
      </c>
      <c r="C2658" s="24">
        <v>0</v>
      </c>
      <c r="D2658" s="32">
        <v>-0.56999999999999995</v>
      </c>
      <c r="E2658" s="32">
        <v>0</v>
      </c>
      <c r="F2658" s="33">
        <v>0</v>
      </c>
      <c r="G2658" s="23"/>
    </row>
    <row r="2659" spans="1:7" x14ac:dyDescent="0.3">
      <c r="A2659" s="22">
        <v>333</v>
      </c>
      <c r="B2659" s="31">
        <v>101</v>
      </c>
      <c r="C2659" s="24">
        <v>0</v>
      </c>
      <c r="D2659" s="32">
        <v>-0.45</v>
      </c>
      <c r="E2659" s="32">
        <v>0</v>
      </c>
      <c r="F2659" s="32">
        <v>0</v>
      </c>
      <c r="G2659" s="23"/>
    </row>
    <row r="2660" spans="1:7" x14ac:dyDescent="0.3">
      <c r="A2660" s="22"/>
      <c r="B2660" s="31">
        <v>212</v>
      </c>
      <c r="C2660" s="24">
        <v>0.15</v>
      </c>
      <c r="D2660" s="32">
        <v>-0.45</v>
      </c>
      <c r="E2660" s="32">
        <v>0</v>
      </c>
      <c r="F2660" s="32">
        <v>0</v>
      </c>
      <c r="G2660" s="23"/>
    </row>
    <row r="2661" spans="1:7" x14ac:dyDescent="0.3">
      <c r="A2661" s="22"/>
      <c r="B2661" s="31" t="s">
        <v>61</v>
      </c>
      <c r="C2661" s="24">
        <v>0</v>
      </c>
      <c r="D2661" s="33">
        <v>-0.45</v>
      </c>
      <c r="E2661" s="32">
        <v>0</v>
      </c>
      <c r="F2661" s="32">
        <v>0</v>
      </c>
      <c r="G2661" s="23"/>
    </row>
    <row r="2662" spans="1:7" x14ac:dyDescent="0.3">
      <c r="A2662" s="22"/>
      <c r="B2662" s="31" t="s">
        <v>62</v>
      </c>
      <c r="C2662" s="24">
        <v>0</v>
      </c>
      <c r="D2662" s="33">
        <v>-0.45</v>
      </c>
      <c r="E2662" s="32">
        <v>0</v>
      </c>
      <c r="F2662" s="32">
        <v>0</v>
      </c>
      <c r="G2662" s="23"/>
    </row>
    <row r="2663" spans="1:7" x14ac:dyDescent="0.3">
      <c r="A2663" s="22"/>
      <c r="B2663" s="31" t="s">
        <v>65</v>
      </c>
      <c r="C2663" s="24">
        <v>0</v>
      </c>
      <c r="D2663" s="32">
        <v>-0.45</v>
      </c>
      <c r="E2663" s="33">
        <v>0</v>
      </c>
      <c r="F2663" s="32">
        <v>0</v>
      </c>
      <c r="G2663" s="23"/>
    </row>
    <row r="2664" spans="1:7" x14ac:dyDescent="0.3">
      <c r="A2664" s="22"/>
      <c r="B2664" s="31" t="s">
        <v>66</v>
      </c>
      <c r="C2664" s="24">
        <v>0</v>
      </c>
      <c r="D2664" s="32">
        <v>-0.45</v>
      </c>
      <c r="E2664" s="33">
        <v>0</v>
      </c>
      <c r="F2664" s="32">
        <v>0</v>
      </c>
      <c r="G2664" s="23"/>
    </row>
    <row r="2665" spans="1:7" x14ac:dyDescent="0.3">
      <c r="A2665" s="22"/>
      <c r="B2665" s="31" t="s">
        <v>67</v>
      </c>
      <c r="C2665" s="24">
        <v>0</v>
      </c>
      <c r="D2665" s="32">
        <v>-0.45</v>
      </c>
      <c r="E2665" s="32">
        <v>0</v>
      </c>
      <c r="F2665" s="33">
        <v>0</v>
      </c>
      <c r="G2665" s="23"/>
    </row>
    <row r="2666" spans="1:7" x14ac:dyDescent="0.3">
      <c r="A2666" s="22"/>
      <c r="B2666" s="31" t="s">
        <v>68</v>
      </c>
      <c r="C2666" s="24">
        <v>0</v>
      </c>
      <c r="D2666" s="32">
        <v>-0.45</v>
      </c>
      <c r="E2666" s="32">
        <v>0</v>
      </c>
      <c r="F2666" s="33">
        <v>0</v>
      </c>
      <c r="G2666" s="23"/>
    </row>
    <row r="2667" spans="1:7" x14ac:dyDescent="0.3">
      <c r="A2667" s="22">
        <v>334</v>
      </c>
      <c r="B2667" s="31">
        <v>102</v>
      </c>
      <c r="C2667" s="24">
        <v>0</v>
      </c>
      <c r="D2667" s="32">
        <v>-0.34</v>
      </c>
      <c r="E2667" s="32">
        <v>0</v>
      </c>
      <c r="F2667" s="32">
        <v>0</v>
      </c>
      <c r="G2667" s="23"/>
    </row>
    <row r="2668" spans="1:7" x14ac:dyDescent="0.3">
      <c r="A2668" s="22"/>
      <c r="B2668" s="31">
        <v>213</v>
      </c>
      <c r="C2668" s="24">
        <v>0.15</v>
      </c>
      <c r="D2668" s="32">
        <v>-0.34</v>
      </c>
      <c r="E2668" s="32">
        <v>0</v>
      </c>
      <c r="F2668" s="32">
        <v>0</v>
      </c>
      <c r="G2668" s="23"/>
    </row>
    <row r="2669" spans="1:7" x14ac:dyDescent="0.3">
      <c r="A2669" s="22"/>
      <c r="B2669" s="31" t="s">
        <v>61</v>
      </c>
      <c r="C2669" s="24">
        <v>0</v>
      </c>
      <c r="D2669" s="33">
        <v>-0.34</v>
      </c>
      <c r="E2669" s="32">
        <v>0</v>
      </c>
      <c r="F2669" s="32">
        <v>0</v>
      </c>
      <c r="G2669" s="23"/>
    </row>
    <row r="2670" spans="1:7" x14ac:dyDescent="0.3">
      <c r="A2670" s="22"/>
      <c r="B2670" s="31" t="s">
        <v>62</v>
      </c>
      <c r="C2670" s="24">
        <v>0</v>
      </c>
      <c r="D2670" s="33">
        <v>-0.34</v>
      </c>
      <c r="E2670" s="32">
        <v>0</v>
      </c>
      <c r="F2670" s="32">
        <v>0</v>
      </c>
      <c r="G2670" s="23"/>
    </row>
    <row r="2671" spans="1:7" x14ac:dyDescent="0.3">
      <c r="A2671" s="22"/>
      <c r="B2671" s="31" t="s">
        <v>65</v>
      </c>
      <c r="C2671" s="24">
        <v>0</v>
      </c>
      <c r="D2671" s="32">
        <v>-0.34</v>
      </c>
      <c r="E2671" s="33">
        <v>0</v>
      </c>
      <c r="F2671" s="32">
        <v>0</v>
      </c>
      <c r="G2671" s="23"/>
    </row>
    <row r="2672" spans="1:7" x14ac:dyDescent="0.3">
      <c r="A2672" s="22"/>
      <c r="B2672" s="31" t="s">
        <v>66</v>
      </c>
      <c r="C2672" s="24">
        <v>0</v>
      </c>
      <c r="D2672" s="32">
        <v>-0.34</v>
      </c>
      <c r="E2672" s="33">
        <v>0</v>
      </c>
      <c r="F2672" s="32">
        <v>0</v>
      </c>
      <c r="G2672" s="23"/>
    </row>
    <row r="2673" spans="1:7" x14ac:dyDescent="0.3">
      <c r="A2673" s="22"/>
      <c r="B2673" s="31" t="s">
        <v>67</v>
      </c>
      <c r="C2673" s="24">
        <v>0</v>
      </c>
      <c r="D2673" s="32">
        <v>-0.34</v>
      </c>
      <c r="E2673" s="32">
        <v>0</v>
      </c>
      <c r="F2673" s="33">
        <v>0</v>
      </c>
      <c r="G2673" s="23"/>
    </row>
    <row r="2674" spans="1:7" x14ac:dyDescent="0.3">
      <c r="A2674" s="22"/>
      <c r="B2674" s="31" t="s">
        <v>68</v>
      </c>
      <c r="C2674" s="24">
        <v>0</v>
      </c>
      <c r="D2674" s="32">
        <v>-0.34</v>
      </c>
      <c r="E2674" s="32">
        <v>0</v>
      </c>
      <c r="F2674" s="33">
        <v>0</v>
      </c>
      <c r="G2674" s="23"/>
    </row>
    <row r="2675" spans="1:7" x14ac:dyDescent="0.3">
      <c r="A2675" s="22">
        <v>335</v>
      </c>
      <c r="B2675" s="31">
        <v>103</v>
      </c>
      <c r="C2675" s="24">
        <v>0</v>
      </c>
      <c r="D2675" s="32">
        <v>-0.2</v>
      </c>
      <c r="E2675" s="32">
        <v>0</v>
      </c>
      <c r="F2675" s="32">
        <v>0</v>
      </c>
      <c r="G2675" s="23"/>
    </row>
    <row r="2676" spans="1:7" x14ac:dyDescent="0.3">
      <c r="A2676" s="22"/>
      <c r="B2676" s="31">
        <v>214</v>
      </c>
      <c r="C2676" s="24">
        <v>0.15</v>
      </c>
      <c r="D2676" s="32">
        <v>-0.2</v>
      </c>
      <c r="E2676" s="32">
        <v>0</v>
      </c>
      <c r="F2676" s="32">
        <v>0</v>
      </c>
      <c r="G2676" s="23"/>
    </row>
    <row r="2677" spans="1:7" x14ac:dyDescent="0.3">
      <c r="A2677" s="22"/>
      <c r="B2677" s="31" t="s">
        <v>61</v>
      </c>
      <c r="C2677" s="24">
        <v>0</v>
      </c>
      <c r="D2677" s="33">
        <v>-0.2</v>
      </c>
      <c r="E2677" s="32">
        <v>0</v>
      </c>
      <c r="F2677" s="32">
        <v>0</v>
      </c>
      <c r="G2677" s="23"/>
    </row>
    <row r="2678" spans="1:7" x14ac:dyDescent="0.3">
      <c r="A2678" s="22"/>
      <c r="B2678" s="31" t="s">
        <v>62</v>
      </c>
      <c r="C2678" s="24">
        <v>0</v>
      </c>
      <c r="D2678" s="33">
        <v>-0.2</v>
      </c>
      <c r="E2678" s="32">
        <v>0</v>
      </c>
      <c r="F2678" s="32">
        <v>0</v>
      </c>
      <c r="G2678" s="23"/>
    </row>
    <row r="2679" spans="1:7" x14ac:dyDescent="0.3">
      <c r="A2679" s="22"/>
      <c r="B2679" s="31" t="s">
        <v>65</v>
      </c>
      <c r="C2679" s="24">
        <v>0</v>
      </c>
      <c r="D2679" s="32">
        <v>-0.2</v>
      </c>
      <c r="E2679" s="33">
        <v>0</v>
      </c>
      <c r="F2679" s="32">
        <v>0</v>
      </c>
      <c r="G2679" s="23"/>
    </row>
    <row r="2680" spans="1:7" x14ac:dyDescent="0.3">
      <c r="A2680" s="22"/>
      <c r="B2680" s="31" t="s">
        <v>66</v>
      </c>
      <c r="C2680" s="24">
        <v>0</v>
      </c>
      <c r="D2680" s="32">
        <v>-0.2</v>
      </c>
      <c r="E2680" s="33">
        <v>0</v>
      </c>
      <c r="F2680" s="32">
        <v>0</v>
      </c>
      <c r="G2680" s="23"/>
    </row>
    <row r="2681" spans="1:7" x14ac:dyDescent="0.3">
      <c r="A2681" s="22"/>
      <c r="B2681" s="31" t="s">
        <v>67</v>
      </c>
      <c r="C2681" s="24">
        <v>0</v>
      </c>
      <c r="D2681" s="32">
        <v>-0.2</v>
      </c>
      <c r="E2681" s="32">
        <v>0</v>
      </c>
      <c r="F2681" s="33">
        <v>0</v>
      </c>
      <c r="G2681" s="23"/>
    </row>
    <row r="2682" spans="1:7" x14ac:dyDescent="0.3">
      <c r="A2682" s="22"/>
      <c r="B2682" s="31" t="s">
        <v>68</v>
      </c>
      <c r="C2682" s="24">
        <v>0</v>
      </c>
      <c r="D2682" s="32">
        <v>-0.2</v>
      </c>
      <c r="E2682" s="32">
        <v>0</v>
      </c>
      <c r="F2682" s="33">
        <v>0</v>
      </c>
      <c r="G2682" s="23"/>
    </row>
    <row r="2683" spans="1:7" x14ac:dyDescent="0.3">
      <c r="A2683" s="22">
        <v>336</v>
      </c>
      <c r="B2683" s="31">
        <v>104</v>
      </c>
      <c r="C2683" s="24">
        <v>0</v>
      </c>
      <c r="D2683" s="32">
        <v>0</v>
      </c>
      <c r="E2683" s="32">
        <v>0</v>
      </c>
      <c r="F2683" s="32">
        <v>0</v>
      </c>
      <c r="G2683" s="23"/>
    </row>
    <row r="2684" spans="1:7" x14ac:dyDescent="0.3">
      <c r="A2684" s="22"/>
      <c r="B2684" s="31">
        <v>215</v>
      </c>
      <c r="C2684" s="24">
        <v>0.15</v>
      </c>
      <c r="D2684" s="32">
        <v>0</v>
      </c>
      <c r="E2684" s="32">
        <v>0</v>
      </c>
      <c r="F2684" s="32">
        <v>0</v>
      </c>
      <c r="G2684" s="23"/>
    </row>
    <row r="2685" spans="1:7" x14ac:dyDescent="0.3">
      <c r="A2685" s="22"/>
      <c r="B2685" s="31" t="s">
        <v>61</v>
      </c>
      <c r="C2685" s="24">
        <v>0</v>
      </c>
      <c r="D2685" s="33">
        <v>0</v>
      </c>
      <c r="E2685" s="32">
        <v>0</v>
      </c>
      <c r="F2685" s="32">
        <v>0</v>
      </c>
      <c r="G2685" s="23"/>
    </row>
    <row r="2686" spans="1:7" x14ac:dyDescent="0.3">
      <c r="A2686" s="22"/>
      <c r="B2686" s="31" t="s">
        <v>62</v>
      </c>
      <c r="C2686" s="24">
        <v>0</v>
      </c>
      <c r="D2686" s="33">
        <v>0</v>
      </c>
      <c r="E2686" s="32">
        <v>0</v>
      </c>
      <c r="F2686" s="32">
        <v>0</v>
      </c>
      <c r="G2686" s="23"/>
    </row>
    <row r="2687" spans="1:7" x14ac:dyDescent="0.3">
      <c r="A2687" s="22"/>
      <c r="B2687" s="31" t="s">
        <v>65</v>
      </c>
      <c r="C2687" s="24">
        <v>0</v>
      </c>
      <c r="D2687" s="32">
        <v>0</v>
      </c>
      <c r="E2687" s="33">
        <v>0</v>
      </c>
      <c r="F2687" s="32">
        <v>0</v>
      </c>
      <c r="G2687" s="23"/>
    </row>
    <row r="2688" spans="1:7" x14ac:dyDescent="0.3">
      <c r="A2688" s="22"/>
      <c r="B2688" s="31" t="s">
        <v>66</v>
      </c>
      <c r="C2688" s="24">
        <v>0</v>
      </c>
      <c r="D2688" s="32">
        <v>0</v>
      </c>
      <c r="E2688" s="33">
        <v>0</v>
      </c>
      <c r="F2688" s="32">
        <v>0</v>
      </c>
      <c r="G2688" s="23"/>
    </row>
    <row r="2689" spans="1:7" x14ac:dyDescent="0.3">
      <c r="A2689" s="22"/>
      <c r="B2689" s="31" t="s">
        <v>67</v>
      </c>
      <c r="C2689" s="24">
        <v>0</v>
      </c>
      <c r="D2689" s="32">
        <v>0</v>
      </c>
      <c r="E2689" s="32">
        <v>0</v>
      </c>
      <c r="F2689" s="33">
        <v>0</v>
      </c>
      <c r="G2689" s="23"/>
    </row>
    <row r="2690" spans="1:7" x14ac:dyDescent="0.3">
      <c r="A2690" s="22"/>
      <c r="B2690" s="31" t="s">
        <v>68</v>
      </c>
      <c r="C2690" s="24">
        <v>0</v>
      </c>
      <c r="D2690" s="32">
        <v>0</v>
      </c>
      <c r="E2690" s="32">
        <v>0</v>
      </c>
      <c r="F2690" s="33">
        <v>0</v>
      </c>
      <c r="G2690" s="23"/>
    </row>
    <row r="2691" spans="1:7" x14ac:dyDescent="0.3">
      <c r="A2691" s="22">
        <v>337</v>
      </c>
      <c r="B2691" s="31">
        <v>105</v>
      </c>
      <c r="C2691" s="24">
        <v>0</v>
      </c>
      <c r="D2691" s="32">
        <v>0.31</v>
      </c>
      <c r="E2691" s="32">
        <v>0</v>
      </c>
      <c r="F2691" s="32">
        <v>0</v>
      </c>
      <c r="G2691" s="23"/>
    </row>
    <row r="2692" spans="1:7" x14ac:dyDescent="0.3">
      <c r="A2692" s="22"/>
      <c r="B2692" s="31">
        <v>216</v>
      </c>
      <c r="C2692" s="24">
        <v>0.15</v>
      </c>
      <c r="D2692" s="32">
        <v>0.31</v>
      </c>
      <c r="E2692" s="32">
        <v>0</v>
      </c>
      <c r="F2692" s="32">
        <v>0</v>
      </c>
      <c r="G2692" s="23"/>
    </row>
    <row r="2693" spans="1:7" x14ac:dyDescent="0.3">
      <c r="A2693" s="22"/>
      <c r="B2693" s="31" t="s">
        <v>61</v>
      </c>
      <c r="C2693" s="24">
        <v>0</v>
      </c>
      <c r="D2693" s="33">
        <v>0.31</v>
      </c>
      <c r="E2693" s="32">
        <v>0</v>
      </c>
      <c r="F2693" s="32">
        <v>0</v>
      </c>
      <c r="G2693" s="23"/>
    </row>
    <row r="2694" spans="1:7" x14ac:dyDescent="0.3">
      <c r="A2694" s="22"/>
      <c r="B2694" s="31" t="s">
        <v>62</v>
      </c>
      <c r="C2694" s="24">
        <v>0</v>
      </c>
      <c r="D2694" s="33">
        <v>0.31</v>
      </c>
      <c r="E2694" s="32">
        <v>0</v>
      </c>
      <c r="F2694" s="32">
        <v>0</v>
      </c>
      <c r="G2694" s="23"/>
    </row>
    <row r="2695" spans="1:7" x14ac:dyDescent="0.3">
      <c r="A2695" s="22"/>
      <c r="B2695" s="31" t="s">
        <v>65</v>
      </c>
      <c r="C2695" s="24">
        <v>0</v>
      </c>
      <c r="D2695" s="32">
        <v>0.31</v>
      </c>
      <c r="E2695" s="33">
        <v>0</v>
      </c>
      <c r="F2695" s="32">
        <v>0</v>
      </c>
      <c r="G2695" s="23"/>
    </row>
    <row r="2696" spans="1:7" x14ac:dyDescent="0.3">
      <c r="A2696" s="22"/>
      <c r="B2696" s="31" t="s">
        <v>66</v>
      </c>
      <c r="C2696" s="24">
        <v>0</v>
      </c>
      <c r="D2696" s="32">
        <v>0.31</v>
      </c>
      <c r="E2696" s="33">
        <v>0</v>
      </c>
      <c r="F2696" s="32">
        <v>0</v>
      </c>
      <c r="G2696" s="23"/>
    </row>
    <row r="2697" spans="1:7" x14ac:dyDescent="0.3">
      <c r="A2697" s="22"/>
      <c r="B2697" s="31" t="s">
        <v>67</v>
      </c>
      <c r="C2697" s="24">
        <v>0</v>
      </c>
      <c r="D2697" s="32">
        <v>0.31</v>
      </c>
      <c r="E2697" s="32">
        <v>0</v>
      </c>
      <c r="F2697" s="33">
        <v>0</v>
      </c>
      <c r="G2697" s="23"/>
    </row>
    <row r="2698" spans="1:7" x14ac:dyDescent="0.3">
      <c r="A2698" s="22"/>
      <c r="B2698" s="31" t="s">
        <v>68</v>
      </c>
      <c r="C2698" s="24">
        <v>0</v>
      </c>
      <c r="D2698" s="32">
        <v>0.31</v>
      </c>
      <c r="E2698" s="32">
        <v>0</v>
      </c>
      <c r="F2698" s="33">
        <v>0</v>
      </c>
      <c r="G2698" s="23"/>
    </row>
    <row r="2699" spans="1:7" x14ac:dyDescent="0.3">
      <c r="A2699" s="22">
        <v>338</v>
      </c>
      <c r="B2699" s="31">
        <v>106</v>
      </c>
      <c r="C2699" s="24">
        <v>0</v>
      </c>
      <c r="D2699" s="32">
        <v>0.36</v>
      </c>
      <c r="E2699" s="32">
        <v>0</v>
      </c>
      <c r="F2699" s="32">
        <v>0</v>
      </c>
      <c r="G2699" s="23"/>
    </row>
    <row r="2700" spans="1:7" x14ac:dyDescent="0.3">
      <c r="A2700" s="22"/>
      <c r="B2700" s="31">
        <v>217</v>
      </c>
      <c r="C2700" s="24">
        <v>0.15</v>
      </c>
      <c r="D2700" s="32">
        <v>0.36</v>
      </c>
      <c r="E2700" s="32">
        <v>0</v>
      </c>
      <c r="F2700" s="32">
        <v>0</v>
      </c>
      <c r="G2700" s="23"/>
    </row>
    <row r="2701" spans="1:7" x14ac:dyDescent="0.3">
      <c r="A2701" s="22"/>
      <c r="B2701" s="31" t="s">
        <v>61</v>
      </c>
      <c r="C2701" s="24">
        <v>0</v>
      </c>
      <c r="D2701" s="33">
        <v>0.36</v>
      </c>
      <c r="E2701" s="32">
        <v>0</v>
      </c>
      <c r="F2701" s="32">
        <v>0</v>
      </c>
      <c r="G2701" s="23"/>
    </row>
    <row r="2702" spans="1:7" x14ac:dyDescent="0.3">
      <c r="A2702" s="22"/>
      <c r="B2702" s="31" t="s">
        <v>62</v>
      </c>
      <c r="C2702" s="24">
        <v>0</v>
      </c>
      <c r="D2702" s="33">
        <v>0.36</v>
      </c>
      <c r="E2702" s="32">
        <v>0</v>
      </c>
      <c r="F2702" s="32">
        <v>0</v>
      </c>
      <c r="G2702" s="23"/>
    </row>
    <row r="2703" spans="1:7" x14ac:dyDescent="0.3">
      <c r="A2703" s="22"/>
      <c r="B2703" s="31" t="s">
        <v>65</v>
      </c>
      <c r="C2703" s="24">
        <v>0</v>
      </c>
      <c r="D2703" s="32">
        <v>0.36</v>
      </c>
      <c r="E2703" s="33">
        <v>0</v>
      </c>
      <c r="F2703" s="32">
        <v>0</v>
      </c>
      <c r="G2703" s="23"/>
    </row>
    <row r="2704" spans="1:7" x14ac:dyDescent="0.3">
      <c r="A2704" s="22"/>
      <c r="B2704" s="31" t="s">
        <v>66</v>
      </c>
      <c r="C2704" s="24">
        <v>0</v>
      </c>
      <c r="D2704" s="32">
        <v>0.36</v>
      </c>
      <c r="E2704" s="33">
        <v>0</v>
      </c>
      <c r="F2704" s="32">
        <v>0</v>
      </c>
      <c r="G2704" s="23"/>
    </row>
    <row r="2705" spans="1:7" x14ac:dyDescent="0.3">
      <c r="A2705" s="22"/>
      <c r="B2705" s="31" t="s">
        <v>67</v>
      </c>
      <c r="C2705" s="24">
        <v>0</v>
      </c>
      <c r="D2705" s="32">
        <v>0.36</v>
      </c>
      <c r="E2705" s="32">
        <v>0</v>
      </c>
      <c r="F2705" s="33">
        <v>0</v>
      </c>
      <c r="G2705" s="23"/>
    </row>
    <row r="2706" spans="1:7" x14ac:dyDescent="0.3">
      <c r="A2706" s="22"/>
      <c r="B2706" s="31" t="s">
        <v>68</v>
      </c>
      <c r="C2706" s="24">
        <v>0</v>
      </c>
      <c r="D2706" s="32">
        <v>0.36</v>
      </c>
      <c r="E2706" s="32">
        <v>0</v>
      </c>
      <c r="F2706" s="33">
        <v>0</v>
      </c>
      <c r="G2706" s="23"/>
    </row>
    <row r="2707" spans="1:7" x14ac:dyDescent="0.3">
      <c r="A2707" s="22">
        <v>339</v>
      </c>
      <c r="B2707" s="31">
        <v>107</v>
      </c>
      <c r="C2707" s="24">
        <v>0</v>
      </c>
      <c r="D2707" s="32">
        <v>-2.87</v>
      </c>
      <c r="E2707" s="32">
        <v>0.02</v>
      </c>
      <c r="F2707" s="32">
        <v>0</v>
      </c>
      <c r="G2707" s="23"/>
    </row>
    <row r="2708" spans="1:7" x14ac:dyDescent="0.3">
      <c r="A2708" s="22"/>
      <c r="B2708" s="31">
        <v>218</v>
      </c>
      <c r="C2708" s="24">
        <v>0.15</v>
      </c>
      <c r="D2708" s="32">
        <v>-2.87</v>
      </c>
      <c r="E2708" s="32">
        <v>0.02</v>
      </c>
      <c r="F2708" s="32">
        <v>0</v>
      </c>
      <c r="G2708" s="23"/>
    </row>
    <row r="2709" spans="1:7" x14ac:dyDescent="0.3">
      <c r="A2709" s="22"/>
      <c r="B2709" s="31" t="s">
        <v>61</v>
      </c>
      <c r="C2709" s="24">
        <v>0</v>
      </c>
      <c r="D2709" s="33">
        <v>-2.87</v>
      </c>
      <c r="E2709" s="32">
        <v>0.02</v>
      </c>
      <c r="F2709" s="32">
        <v>0</v>
      </c>
      <c r="G2709" s="23"/>
    </row>
    <row r="2710" spans="1:7" x14ac:dyDescent="0.3">
      <c r="A2710" s="22"/>
      <c r="B2710" s="31" t="s">
        <v>62</v>
      </c>
      <c r="C2710" s="24">
        <v>0</v>
      </c>
      <c r="D2710" s="33">
        <v>-2.87</v>
      </c>
      <c r="E2710" s="32">
        <v>0.02</v>
      </c>
      <c r="F2710" s="32">
        <v>0</v>
      </c>
      <c r="G2710" s="23"/>
    </row>
    <row r="2711" spans="1:7" x14ac:dyDescent="0.3">
      <c r="A2711" s="22"/>
      <c r="B2711" s="31" t="s">
        <v>65</v>
      </c>
      <c r="C2711" s="24">
        <v>0</v>
      </c>
      <c r="D2711" s="32">
        <v>-2.87</v>
      </c>
      <c r="E2711" s="33">
        <v>0.02</v>
      </c>
      <c r="F2711" s="32">
        <v>0</v>
      </c>
      <c r="G2711" s="23"/>
    </row>
    <row r="2712" spans="1:7" x14ac:dyDescent="0.3">
      <c r="A2712" s="22"/>
      <c r="B2712" s="31" t="s">
        <v>66</v>
      </c>
      <c r="C2712" s="24">
        <v>0</v>
      </c>
      <c r="D2712" s="32">
        <v>-2.87</v>
      </c>
      <c r="E2712" s="33">
        <v>0.02</v>
      </c>
      <c r="F2712" s="32">
        <v>0</v>
      </c>
      <c r="G2712" s="23"/>
    </row>
    <row r="2713" spans="1:7" x14ac:dyDescent="0.3">
      <c r="A2713" s="22"/>
      <c r="B2713" s="31" t="s">
        <v>67</v>
      </c>
      <c r="C2713" s="24">
        <v>0</v>
      </c>
      <c r="D2713" s="32">
        <v>-2.87</v>
      </c>
      <c r="E2713" s="32">
        <v>0.02</v>
      </c>
      <c r="F2713" s="33">
        <v>0</v>
      </c>
      <c r="G2713" s="23"/>
    </row>
    <row r="2714" spans="1:7" x14ac:dyDescent="0.3">
      <c r="A2714" s="22"/>
      <c r="B2714" s="31" t="s">
        <v>68</v>
      </c>
      <c r="C2714" s="24">
        <v>0</v>
      </c>
      <c r="D2714" s="32">
        <v>-2.87</v>
      </c>
      <c r="E2714" s="32">
        <v>0.02</v>
      </c>
      <c r="F2714" s="33">
        <v>0</v>
      </c>
      <c r="G2714" s="23"/>
    </row>
    <row r="2715" spans="1:7" x14ac:dyDescent="0.3">
      <c r="A2715" s="22">
        <v>340</v>
      </c>
      <c r="B2715" s="31">
        <v>108</v>
      </c>
      <c r="C2715" s="24">
        <v>0</v>
      </c>
      <c r="D2715" s="32">
        <v>-3.44</v>
      </c>
      <c r="E2715" s="32">
        <v>0.03</v>
      </c>
      <c r="F2715" s="32">
        <v>0</v>
      </c>
      <c r="G2715" s="23"/>
    </row>
    <row r="2716" spans="1:7" x14ac:dyDescent="0.3">
      <c r="A2716" s="22"/>
      <c r="B2716" s="31">
        <v>219</v>
      </c>
      <c r="C2716" s="24">
        <v>0.15</v>
      </c>
      <c r="D2716" s="32">
        <v>-3.44</v>
      </c>
      <c r="E2716" s="32">
        <v>0.03</v>
      </c>
      <c r="F2716" s="32">
        <v>0</v>
      </c>
      <c r="G2716" s="23"/>
    </row>
    <row r="2717" spans="1:7" x14ac:dyDescent="0.3">
      <c r="A2717" s="22"/>
      <c r="B2717" s="31" t="s">
        <v>61</v>
      </c>
      <c r="C2717" s="24">
        <v>0</v>
      </c>
      <c r="D2717" s="33">
        <v>-3.44</v>
      </c>
      <c r="E2717" s="32">
        <v>0.03</v>
      </c>
      <c r="F2717" s="32">
        <v>0</v>
      </c>
      <c r="G2717" s="23"/>
    </row>
    <row r="2718" spans="1:7" x14ac:dyDescent="0.3">
      <c r="A2718" s="22"/>
      <c r="B2718" s="31" t="s">
        <v>62</v>
      </c>
      <c r="C2718" s="24">
        <v>0</v>
      </c>
      <c r="D2718" s="33">
        <v>-3.44</v>
      </c>
      <c r="E2718" s="32">
        <v>0.03</v>
      </c>
      <c r="F2718" s="32">
        <v>0</v>
      </c>
      <c r="G2718" s="23"/>
    </row>
    <row r="2719" spans="1:7" x14ac:dyDescent="0.3">
      <c r="A2719" s="22"/>
      <c r="B2719" s="31" t="s">
        <v>65</v>
      </c>
      <c r="C2719" s="24">
        <v>0</v>
      </c>
      <c r="D2719" s="32">
        <v>-3.44</v>
      </c>
      <c r="E2719" s="33">
        <v>0.03</v>
      </c>
      <c r="F2719" s="32">
        <v>0</v>
      </c>
      <c r="G2719" s="23"/>
    </row>
    <row r="2720" spans="1:7" x14ac:dyDescent="0.3">
      <c r="A2720" s="22"/>
      <c r="B2720" s="31" t="s">
        <v>66</v>
      </c>
      <c r="C2720" s="24">
        <v>0</v>
      </c>
      <c r="D2720" s="32">
        <v>-3.44</v>
      </c>
      <c r="E2720" s="33">
        <v>0.03</v>
      </c>
      <c r="F2720" s="32">
        <v>0</v>
      </c>
      <c r="G2720" s="23"/>
    </row>
    <row r="2721" spans="1:7" x14ac:dyDescent="0.3">
      <c r="A2721" s="22"/>
      <c r="B2721" s="31" t="s">
        <v>67</v>
      </c>
      <c r="C2721" s="24">
        <v>0</v>
      </c>
      <c r="D2721" s="32">
        <v>-3.44</v>
      </c>
      <c r="E2721" s="32">
        <v>0.03</v>
      </c>
      <c r="F2721" s="33">
        <v>0</v>
      </c>
      <c r="G2721" s="23"/>
    </row>
    <row r="2722" spans="1:7" x14ac:dyDescent="0.3">
      <c r="A2722" s="22"/>
      <c r="B2722" s="31" t="s">
        <v>68</v>
      </c>
      <c r="C2722" s="24">
        <v>0</v>
      </c>
      <c r="D2722" s="32">
        <v>-3.44</v>
      </c>
      <c r="E2722" s="32">
        <v>0.03</v>
      </c>
      <c r="F2722" s="33">
        <v>0</v>
      </c>
      <c r="G2722" s="23"/>
    </row>
    <row r="2723" spans="1:7" x14ac:dyDescent="0.3">
      <c r="A2723" s="22">
        <v>341</v>
      </c>
      <c r="B2723" s="31">
        <v>109</v>
      </c>
      <c r="C2723" s="24">
        <v>0</v>
      </c>
      <c r="D2723" s="32">
        <v>-4.7</v>
      </c>
      <c r="E2723" s="32">
        <v>0.04</v>
      </c>
      <c r="F2723" s="32">
        <v>0</v>
      </c>
      <c r="G2723" s="23"/>
    </row>
    <row r="2724" spans="1:7" x14ac:dyDescent="0.3">
      <c r="A2724" s="22"/>
      <c r="B2724" s="31">
        <v>220</v>
      </c>
      <c r="C2724" s="24">
        <v>0.15</v>
      </c>
      <c r="D2724" s="32">
        <v>-4.7</v>
      </c>
      <c r="E2724" s="32">
        <v>0.04</v>
      </c>
      <c r="F2724" s="32">
        <v>0</v>
      </c>
      <c r="G2724" s="23"/>
    </row>
    <row r="2725" spans="1:7" x14ac:dyDescent="0.3">
      <c r="A2725" s="22"/>
      <c r="B2725" s="31" t="s">
        <v>61</v>
      </c>
      <c r="C2725" s="24">
        <v>0</v>
      </c>
      <c r="D2725" s="33">
        <v>-4.7</v>
      </c>
      <c r="E2725" s="32">
        <v>0.04</v>
      </c>
      <c r="F2725" s="32">
        <v>0</v>
      </c>
      <c r="G2725" s="23"/>
    </row>
    <row r="2726" spans="1:7" x14ac:dyDescent="0.3">
      <c r="A2726" s="22"/>
      <c r="B2726" s="31" t="s">
        <v>62</v>
      </c>
      <c r="C2726" s="24">
        <v>0</v>
      </c>
      <c r="D2726" s="33">
        <v>-4.7</v>
      </c>
      <c r="E2726" s="32">
        <v>0.04</v>
      </c>
      <c r="F2726" s="32">
        <v>0</v>
      </c>
      <c r="G2726" s="23"/>
    </row>
    <row r="2727" spans="1:7" x14ac:dyDescent="0.3">
      <c r="A2727" s="22"/>
      <c r="B2727" s="31" t="s">
        <v>65</v>
      </c>
      <c r="C2727" s="24">
        <v>0</v>
      </c>
      <c r="D2727" s="32">
        <v>-4.7</v>
      </c>
      <c r="E2727" s="33">
        <v>0.04</v>
      </c>
      <c r="F2727" s="32">
        <v>0</v>
      </c>
      <c r="G2727" s="23"/>
    </row>
    <row r="2728" spans="1:7" x14ac:dyDescent="0.3">
      <c r="A2728" s="22"/>
      <c r="B2728" s="31" t="s">
        <v>66</v>
      </c>
      <c r="C2728" s="24">
        <v>0</v>
      </c>
      <c r="D2728" s="32">
        <v>-4.7</v>
      </c>
      <c r="E2728" s="33">
        <v>0.04</v>
      </c>
      <c r="F2728" s="32">
        <v>0</v>
      </c>
      <c r="G2728" s="23"/>
    </row>
    <row r="2729" spans="1:7" x14ac:dyDescent="0.3">
      <c r="A2729" s="22"/>
      <c r="B2729" s="31" t="s">
        <v>67</v>
      </c>
      <c r="C2729" s="24">
        <v>0</v>
      </c>
      <c r="D2729" s="32">
        <v>-4.7</v>
      </c>
      <c r="E2729" s="32">
        <v>0.04</v>
      </c>
      <c r="F2729" s="33">
        <v>0</v>
      </c>
      <c r="G2729" s="23"/>
    </row>
    <row r="2730" spans="1:7" x14ac:dyDescent="0.3">
      <c r="A2730" s="22"/>
      <c r="B2730" s="31" t="s">
        <v>68</v>
      </c>
      <c r="C2730" s="24">
        <v>0</v>
      </c>
      <c r="D2730" s="32">
        <v>-4.7</v>
      </c>
      <c r="E2730" s="32">
        <v>0.04</v>
      </c>
      <c r="F2730" s="33">
        <v>0</v>
      </c>
      <c r="G2730" s="23"/>
    </row>
    <row r="2731" spans="1:7" x14ac:dyDescent="0.3">
      <c r="A2731" s="22">
        <v>342</v>
      </c>
      <c r="B2731" s="31">
        <v>110</v>
      </c>
      <c r="C2731" s="24">
        <v>0</v>
      </c>
      <c r="D2731" s="32">
        <v>-7.22</v>
      </c>
      <c r="E2731" s="32">
        <v>0.06</v>
      </c>
      <c r="F2731" s="32">
        <v>0</v>
      </c>
      <c r="G2731" s="23"/>
    </row>
    <row r="2732" spans="1:7" x14ac:dyDescent="0.3">
      <c r="A2732" s="22"/>
      <c r="B2732" s="31">
        <v>221</v>
      </c>
      <c r="C2732" s="24">
        <v>0.15</v>
      </c>
      <c r="D2732" s="32">
        <v>-7.22</v>
      </c>
      <c r="E2732" s="32">
        <v>0.06</v>
      </c>
      <c r="F2732" s="32">
        <v>0</v>
      </c>
      <c r="G2732" s="23"/>
    </row>
    <row r="2733" spans="1:7" x14ac:dyDescent="0.3">
      <c r="A2733" s="22"/>
      <c r="B2733" s="31" t="s">
        <v>61</v>
      </c>
      <c r="C2733" s="24">
        <v>0</v>
      </c>
      <c r="D2733" s="33">
        <v>-7.22</v>
      </c>
      <c r="E2733" s="32">
        <v>0.06</v>
      </c>
      <c r="F2733" s="32">
        <v>0</v>
      </c>
      <c r="G2733" s="23"/>
    </row>
    <row r="2734" spans="1:7" x14ac:dyDescent="0.3">
      <c r="A2734" s="22"/>
      <c r="B2734" s="31" t="s">
        <v>62</v>
      </c>
      <c r="C2734" s="24">
        <v>0</v>
      </c>
      <c r="D2734" s="33">
        <v>-7.22</v>
      </c>
      <c r="E2734" s="32">
        <v>0.06</v>
      </c>
      <c r="F2734" s="32">
        <v>0</v>
      </c>
      <c r="G2734" s="23"/>
    </row>
    <row r="2735" spans="1:7" x14ac:dyDescent="0.3">
      <c r="A2735" s="22"/>
      <c r="B2735" s="31" t="s">
        <v>65</v>
      </c>
      <c r="C2735" s="24">
        <v>0</v>
      </c>
      <c r="D2735" s="32">
        <v>-7.22</v>
      </c>
      <c r="E2735" s="33">
        <v>0.06</v>
      </c>
      <c r="F2735" s="32">
        <v>0</v>
      </c>
      <c r="G2735" s="23"/>
    </row>
    <row r="2736" spans="1:7" x14ac:dyDescent="0.3">
      <c r="A2736" s="22"/>
      <c r="B2736" s="31" t="s">
        <v>66</v>
      </c>
      <c r="C2736" s="24">
        <v>0</v>
      </c>
      <c r="D2736" s="32">
        <v>-7.22</v>
      </c>
      <c r="E2736" s="33">
        <v>0.06</v>
      </c>
      <c r="F2736" s="32">
        <v>0</v>
      </c>
      <c r="G2736" s="23"/>
    </row>
    <row r="2737" spans="1:7" x14ac:dyDescent="0.3">
      <c r="A2737" s="22"/>
      <c r="B2737" s="31" t="s">
        <v>67</v>
      </c>
      <c r="C2737" s="24">
        <v>0</v>
      </c>
      <c r="D2737" s="32">
        <v>-7.22</v>
      </c>
      <c r="E2737" s="32">
        <v>0.06</v>
      </c>
      <c r="F2737" s="33">
        <v>0</v>
      </c>
      <c r="G2737" s="23"/>
    </row>
    <row r="2738" spans="1:7" x14ac:dyDescent="0.3">
      <c r="A2738" s="22"/>
      <c r="B2738" s="31" t="s">
        <v>68</v>
      </c>
      <c r="C2738" s="24">
        <v>0</v>
      </c>
      <c r="D2738" s="32">
        <v>-7.22</v>
      </c>
      <c r="E2738" s="32">
        <v>0.06</v>
      </c>
      <c r="F2738" s="33">
        <v>0</v>
      </c>
      <c r="G2738" s="23"/>
    </row>
    <row r="2739" spans="1:7" x14ac:dyDescent="0.3">
      <c r="A2739" s="22">
        <v>343</v>
      </c>
      <c r="B2739" s="31">
        <v>111</v>
      </c>
      <c r="C2739" s="24">
        <v>0</v>
      </c>
      <c r="D2739" s="32">
        <v>6.78</v>
      </c>
      <c r="E2739" s="32">
        <v>-0.05</v>
      </c>
      <c r="F2739" s="32">
        <v>0</v>
      </c>
      <c r="G2739" s="23"/>
    </row>
    <row r="2740" spans="1:7" x14ac:dyDescent="0.3">
      <c r="A2740" s="22"/>
      <c r="B2740" s="31">
        <v>222</v>
      </c>
      <c r="C2740" s="24">
        <v>0.15</v>
      </c>
      <c r="D2740" s="32">
        <v>6.78</v>
      </c>
      <c r="E2740" s="32">
        <v>-0.05</v>
      </c>
      <c r="F2740" s="32">
        <v>0</v>
      </c>
      <c r="G2740" s="23"/>
    </row>
    <row r="2741" spans="1:7" x14ac:dyDescent="0.3">
      <c r="A2741" s="22"/>
      <c r="B2741" s="31" t="s">
        <v>61</v>
      </c>
      <c r="C2741" s="24">
        <v>0</v>
      </c>
      <c r="D2741" s="33">
        <v>6.78</v>
      </c>
      <c r="E2741" s="32">
        <v>-0.05</v>
      </c>
      <c r="F2741" s="32">
        <v>0</v>
      </c>
      <c r="G2741" s="23"/>
    </row>
    <row r="2742" spans="1:7" x14ac:dyDescent="0.3">
      <c r="A2742" s="22"/>
      <c r="B2742" s="31" t="s">
        <v>62</v>
      </c>
      <c r="C2742" s="24">
        <v>0</v>
      </c>
      <c r="D2742" s="33">
        <v>6.78</v>
      </c>
      <c r="E2742" s="32">
        <v>-0.05</v>
      </c>
      <c r="F2742" s="32">
        <v>0</v>
      </c>
      <c r="G2742" s="23"/>
    </row>
    <row r="2743" spans="1:7" x14ac:dyDescent="0.3">
      <c r="A2743" s="22"/>
      <c r="B2743" s="31" t="s">
        <v>65</v>
      </c>
      <c r="C2743" s="24">
        <v>0</v>
      </c>
      <c r="D2743" s="32">
        <v>6.78</v>
      </c>
      <c r="E2743" s="33">
        <v>-0.05</v>
      </c>
      <c r="F2743" s="32">
        <v>0</v>
      </c>
      <c r="G2743" s="23"/>
    </row>
    <row r="2744" spans="1:7" x14ac:dyDescent="0.3">
      <c r="A2744" s="22"/>
      <c r="B2744" s="31" t="s">
        <v>66</v>
      </c>
      <c r="C2744" s="24">
        <v>0</v>
      </c>
      <c r="D2744" s="32">
        <v>6.78</v>
      </c>
      <c r="E2744" s="33">
        <v>-0.05</v>
      </c>
      <c r="F2744" s="32">
        <v>0</v>
      </c>
      <c r="G2744" s="23"/>
    </row>
    <row r="2745" spans="1:7" x14ac:dyDescent="0.3">
      <c r="A2745" s="22"/>
      <c r="B2745" s="31" t="s">
        <v>67</v>
      </c>
      <c r="C2745" s="24">
        <v>0</v>
      </c>
      <c r="D2745" s="32">
        <v>6.78</v>
      </c>
      <c r="E2745" s="32">
        <v>-0.05</v>
      </c>
      <c r="F2745" s="33">
        <v>0</v>
      </c>
      <c r="G2745" s="23"/>
    </row>
    <row r="2746" spans="1:7" x14ac:dyDescent="0.3">
      <c r="A2746" s="22"/>
      <c r="B2746" s="31" t="s">
        <v>68</v>
      </c>
      <c r="C2746" s="24">
        <v>0</v>
      </c>
      <c r="D2746" s="32">
        <v>6.78</v>
      </c>
      <c r="E2746" s="32">
        <v>-0.05</v>
      </c>
      <c r="F2746" s="33">
        <v>0</v>
      </c>
      <c r="G2746" s="23"/>
    </row>
    <row r="2747" spans="1:7" x14ac:dyDescent="0.3">
      <c r="A2747" s="22">
        <v>344</v>
      </c>
      <c r="B2747" s="31">
        <v>223</v>
      </c>
      <c r="C2747" s="24">
        <v>0</v>
      </c>
      <c r="D2747" s="32">
        <v>-1.33</v>
      </c>
      <c r="E2747" s="32">
        <v>-65.08</v>
      </c>
      <c r="F2747" s="32">
        <v>3.25</v>
      </c>
      <c r="G2747" s="23" t="s">
        <v>272</v>
      </c>
    </row>
    <row r="2748" spans="1:7" x14ac:dyDescent="0.3">
      <c r="A2748" s="22"/>
      <c r="B2748" s="31">
        <v>224</v>
      </c>
      <c r="C2748" s="24">
        <v>0.05</v>
      </c>
      <c r="D2748" s="32">
        <v>-1.31</v>
      </c>
      <c r="E2748" s="32">
        <v>-65.08</v>
      </c>
      <c r="F2748" s="32">
        <v>0</v>
      </c>
      <c r="G2748" s="23"/>
    </row>
    <row r="2749" spans="1:7" x14ac:dyDescent="0.3">
      <c r="A2749" s="22"/>
      <c r="B2749" s="31" t="s">
        <v>61</v>
      </c>
      <c r="C2749" s="24">
        <v>0.05</v>
      </c>
      <c r="D2749" s="33">
        <v>-1.31</v>
      </c>
      <c r="E2749" s="32">
        <v>-65.08</v>
      </c>
      <c r="F2749" s="32">
        <v>0</v>
      </c>
      <c r="G2749" s="23"/>
    </row>
    <row r="2750" spans="1:7" x14ac:dyDescent="0.3">
      <c r="A2750" s="22"/>
      <c r="B2750" s="31" t="s">
        <v>62</v>
      </c>
      <c r="C2750" s="24">
        <v>0</v>
      </c>
      <c r="D2750" s="33">
        <v>-1.33</v>
      </c>
      <c r="E2750" s="32">
        <v>-65.08</v>
      </c>
      <c r="F2750" s="32">
        <v>3.25</v>
      </c>
      <c r="G2750" s="23"/>
    </row>
    <row r="2751" spans="1:7" x14ac:dyDescent="0.3">
      <c r="A2751" s="22"/>
      <c r="B2751" s="31" t="s">
        <v>65</v>
      </c>
      <c r="C2751" s="24">
        <v>0</v>
      </c>
      <c r="D2751" s="32">
        <v>-1.33</v>
      </c>
      <c r="E2751" s="33">
        <v>-65.08</v>
      </c>
      <c r="F2751" s="32">
        <v>3.25</v>
      </c>
      <c r="G2751" s="23"/>
    </row>
    <row r="2752" spans="1:7" x14ac:dyDescent="0.3">
      <c r="A2752" s="22"/>
      <c r="B2752" s="31" t="s">
        <v>66</v>
      </c>
      <c r="C2752" s="24">
        <v>0.05</v>
      </c>
      <c r="D2752" s="32">
        <v>-1.31</v>
      </c>
      <c r="E2752" s="33">
        <v>-65.08</v>
      </c>
      <c r="F2752" s="32">
        <v>0</v>
      </c>
      <c r="G2752" s="23"/>
    </row>
    <row r="2753" spans="1:7" x14ac:dyDescent="0.3">
      <c r="A2753" s="22"/>
      <c r="B2753" s="31" t="s">
        <v>67</v>
      </c>
      <c r="C2753" s="24">
        <v>0</v>
      </c>
      <c r="D2753" s="32">
        <v>-1.33</v>
      </c>
      <c r="E2753" s="32">
        <v>-65.08</v>
      </c>
      <c r="F2753" s="33">
        <v>3.25</v>
      </c>
      <c r="G2753" s="23"/>
    </row>
    <row r="2754" spans="1:7" x14ac:dyDescent="0.3">
      <c r="A2754" s="22"/>
      <c r="B2754" s="31" t="s">
        <v>68</v>
      </c>
      <c r="C2754" s="24">
        <v>0.05</v>
      </c>
      <c r="D2754" s="32">
        <v>-1.31</v>
      </c>
      <c r="E2754" s="32">
        <v>-65.08</v>
      </c>
      <c r="F2754" s="33">
        <v>0</v>
      </c>
      <c r="G2754" s="23"/>
    </row>
    <row r="2755" spans="1:7" x14ac:dyDescent="0.3">
      <c r="A2755" s="22">
        <v>345</v>
      </c>
      <c r="B2755" s="31">
        <v>224</v>
      </c>
      <c r="C2755" s="24">
        <v>0</v>
      </c>
      <c r="D2755" s="32">
        <v>-1.24</v>
      </c>
      <c r="E2755" s="32">
        <v>-65.08</v>
      </c>
      <c r="F2755" s="32">
        <v>0</v>
      </c>
      <c r="G2755" s="23" t="s">
        <v>272</v>
      </c>
    </row>
    <row r="2756" spans="1:7" x14ac:dyDescent="0.3">
      <c r="A2756" s="22"/>
      <c r="B2756" s="31">
        <v>225</v>
      </c>
      <c r="C2756" s="24">
        <v>0.1</v>
      </c>
      <c r="D2756" s="32">
        <v>-1.3</v>
      </c>
      <c r="E2756" s="32">
        <v>-65.08</v>
      </c>
      <c r="F2756" s="32">
        <v>-6.51</v>
      </c>
      <c r="G2756" s="23"/>
    </row>
    <row r="2757" spans="1:7" x14ac:dyDescent="0.3">
      <c r="A2757" s="22"/>
      <c r="B2757" s="31" t="s">
        <v>61</v>
      </c>
      <c r="C2757" s="24">
        <v>0</v>
      </c>
      <c r="D2757" s="33">
        <v>-1.24</v>
      </c>
      <c r="E2757" s="32">
        <v>-65.08</v>
      </c>
      <c r="F2757" s="32">
        <v>0</v>
      </c>
      <c r="G2757" s="23"/>
    </row>
    <row r="2758" spans="1:7" x14ac:dyDescent="0.3">
      <c r="A2758" s="22"/>
      <c r="B2758" s="31" t="s">
        <v>62</v>
      </c>
      <c r="C2758" s="24">
        <v>0.1</v>
      </c>
      <c r="D2758" s="33">
        <v>-1.3</v>
      </c>
      <c r="E2758" s="32">
        <v>-65.08</v>
      </c>
      <c r="F2758" s="32">
        <v>-6.51</v>
      </c>
      <c r="G2758" s="23"/>
    </row>
    <row r="2759" spans="1:7" x14ac:dyDescent="0.3">
      <c r="A2759" s="22"/>
      <c r="B2759" s="31" t="s">
        <v>65</v>
      </c>
      <c r="C2759" s="24">
        <v>0.1</v>
      </c>
      <c r="D2759" s="32">
        <v>-1.3</v>
      </c>
      <c r="E2759" s="33">
        <v>-65.08</v>
      </c>
      <c r="F2759" s="32">
        <v>-6.51</v>
      </c>
      <c r="G2759" s="23"/>
    </row>
    <row r="2760" spans="1:7" x14ac:dyDescent="0.3">
      <c r="A2760" s="22"/>
      <c r="B2760" s="31" t="s">
        <v>66</v>
      </c>
      <c r="C2760" s="24">
        <v>0</v>
      </c>
      <c r="D2760" s="32">
        <v>-1.24</v>
      </c>
      <c r="E2760" s="33">
        <v>-65.08</v>
      </c>
      <c r="F2760" s="32">
        <v>0</v>
      </c>
      <c r="G2760" s="23"/>
    </row>
    <row r="2761" spans="1:7" x14ac:dyDescent="0.3">
      <c r="A2761" s="22"/>
      <c r="B2761" s="31" t="s">
        <v>67</v>
      </c>
      <c r="C2761" s="24">
        <v>0</v>
      </c>
      <c r="D2761" s="32">
        <v>-1.24</v>
      </c>
      <c r="E2761" s="32">
        <v>-65.08</v>
      </c>
      <c r="F2761" s="33">
        <v>0</v>
      </c>
      <c r="G2761" s="23"/>
    </row>
    <row r="2762" spans="1:7" x14ac:dyDescent="0.3">
      <c r="A2762" s="22"/>
      <c r="B2762" s="31" t="s">
        <v>68</v>
      </c>
      <c r="C2762" s="24">
        <v>0.1</v>
      </c>
      <c r="D2762" s="32">
        <v>-1.3</v>
      </c>
      <c r="E2762" s="32">
        <v>-65.08</v>
      </c>
      <c r="F2762" s="33">
        <v>-6.51</v>
      </c>
      <c r="G2762" s="23"/>
    </row>
    <row r="2763" spans="1:7" x14ac:dyDescent="0.3">
      <c r="A2763" s="22">
        <v>346</v>
      </c>
      <c r="B2763" s="31">
        <v>226</v>
      </c>
      <c r="C2763" s="24">
        <v>0</v>
      </c>
      <c r="D2763" s="32">
        <v>0.39</v>
      </c>
      <c r="E2763" s="32">
        <v>-107.26</v>
      </c>
      <c r="F2763" s="32">
        <v>5.36</v>
      </c>
      <c r="G2763" s="23" t="s">
        <v>272</v>
      </c>
    </row>
    <row r="2764" spans="1:7" x14ac:dyDescent="0.3">
      <c r="A2764" s="22"/>
      <c r="B2764" s="31">
        <v>227</v>
      </c>
      <c r="C2764" s="24">
        <v>0.05</v>
      </c>
      <c r="D2764" s="32">
        <v>0.43</v>
      </c>
      <c r="E2764" s="32">
        <v>-107.26</v>
      </c>
      <c r="F2764" s="32">
        <v>0</v>
      </c>
      <c r="G2764" s="23"/>
    </row>
    <row r="2765" spans="1:7" x14ac:dyDescent="0.3">
      <c r="A2765" s="22"/>
      <c r="B2765" s="31" t="s">
        <v>61</v>
      </c>
      <c r="C2765" s="24">
        <v>0.05</v>
      </c>
      <c r="D2765" s="33">
        <v>0.43</v>
      </c>
      <c r="E2765" s="32">
        <v>-107.26</v>
      </c>
      <c r="F2765" s="32">
        <v>0</v>
      </c>
      <c r="G2765" s="23"/>
    </row>
    <row r="2766" spans="1:7" x14ac:dyDescent="0.3">
      <c r="A2766" s="22"/>
      <c r="B2766" s="31" t="s">
        <v>62</v>
      </c>
      <c r="C2766" s="24">
        <v>0</v>
      </c>
      <c r="D2766" s="33">
        <v>0.39</v>
      </c>
      <c r="E2766" s="32">
        <v>-107.26</v>
      </c>
      <c r="F2766" s="32">
        <v>5.36</v>
      </c>
      <c r="G2766" s="23"/>
    </row>
    <row r="2767" spans="1:7" x14ac:dyDescent="0.3">
      <c r="A2767" s="22"/>
      <c r="B2767" s="31" t="s">
        <v>65</v>
      </c>
      <c r="C2767" s="24">
        <v>4.4999999999999998E-2</v>
      </c>
      <c r="D2767" s="32">
        <v>0.43</v>
      </c>
      <c r="E2767" s="33">
        <v>-107.26</v>
      </c>
      <c r="F2767" s="32">
        <v>0.54</v>
      </c>
      <c r="G2767" s="23"/>
    </row>
    <row r="2768" spans="1:7" x14ac:dyDescent="0.3">
      <c r="A2768" s="22"/>
      <c r="B2768" s="31" t="s">
        <v>66</v>
      </c>
      <c r="C2768" s="24">
        <v>0</v>
      </c>
      <c r="D2768" s="32">
        <v>0.39</v>
      </c>
      <c r="E2768" s="33">
        <v>-107.26</v>
      </c>
      <c r="F2768" s="32">
        <v>5.36</v>
      </c>
      <c r="G2768" s="23"/>
    </row>
    <row r="2769" spans="1:7" x14ac:dyDescent="0.3">
      <c r="A2769" s="22"/>
      <c r="B2769" s="31" t="s">
        <v>67</v>
      </c>
      <c r="C2769" s="24">
        <v>0</v>
      </c>
      <c r="D2769" s="32">
        <v>0.39</v>
      </c>
      <c r="E2769" s="32">
        <v>-107.26</v>
      </c>
      <c r="F2769" s="33">
        <v>5.36</v>
      </c>
      <c r="G2769" s="23"/>
    </row>
    <row r="2770" spans="1:7" x14ac:dyDescent="0.3">
      <c r="A2770" s="22"/>
      <c r="B2770" s="31" t="s">
        <v>68</v>
      </c>
      <c r="C2770" s="24">
        <v>0.05</v>
      </c>
      <c r="D2770" s="32">
        <v>0.43</v>
      </c>
      <c r="E2770" s="32">
        <v>-107.26</v>
      </c>
      <c r="F2770" s="33">
        <v>0</v>
      </c>
      <c r="G2770" s="23"/>
    </row>
    <row r="2771" spans="1:7" x14ac:dyDescent="0.3">
      <c r="A2771" s="22">
        <v>347</v>
      </c>
      <c r="B2771" s="31">
        <v>227</v>
      </c>
      <c r="C2771" s="24">
        <v>0</v>
      </c>
      <c r="D2771" s="32">
        <v>0.56999999999999995</v>
      </c>
      <c r="E2771" s="32">
        <v>-107.26</v>
      </c>
      <c r="F2771" s="32">
        <v>0</v>
      </c>
      <c r="G2771" s="23" t="s">
        <v>272</v>
      </c>
    </row>
    <row r="2772" spans="1:7" x14ac:dyDescent="0.3">
      <c r="A2772" s="22"/>
      <c r="B2772" s="31">
        <v>228</v>
      </c>
      <c r="C2772" s="24">
        <v>0.1</v>
      </c>
      <c r="D2772" s="32">
        <v>0.42</v>
      </c>
      <c r="E2772" s="32">
        <v>-107.26</v>
      </c>
      <c r="F2772" s="32">
        <v>-10.73</v>
      </c>
      <c r="G2772" s="23"/>
    </row>
    <row r="2773" spans="1:7" x14ac:dyDescent="0.3">
      <c r="A2773" s="22"/>
      <c r="B2773" s="31" t="s">
        <v>61</v>
      </c>
      <c r="C2773" s="24">
        <v>0</v>
      </c>
      <c r="D2773" s="33">
        <v>0.56999999999999995</v>
      </c>
      <c r="E2773" s="32">
        <v>-107.26</v>
      </c>
      <c r="F2773" s="32">
        <v>0</v>
      </c>
      <c r="G2773" s="23"/>
    </row>
    <row r="2774" spans="1:7" x14ac:dyDescent="0.3">
      <c r="A2774" s="22"/>
      <c r="B2774" s="31" t="s">
        <v>62</v>
      </c>
      <c r="C2774" s="24">
        <v>0.1</v>
      </c>
      <c r="D2774" s="33">
        <v>0.42</v>
      </c>
      <c r="E2774" s="32">
        <v>-107.26</v>
      </c>
      <c r="F2774" s="32">
        <v>-10.73</v>
      </c>
      <c r="G2774" s="23"/>
    </row>
    <row r="2775" spans="1:7" x14ac:dyDescent="0.3">
      <c r="A2775" s="22"/>
      <c r="B2775" s="31" t="s">
        <v>65</v>
      </c>
      <c r="C2775" s="24">
        <v>0</v>
      </c>
      <c r="D2775" s="32">
        <v>0.56999999999999995</v>
      </c>
      <c r="E2775" s="33">
        <v>-107.26</v>
      </c>
      <c r="F2775" s="32">
        <v>0</v>
      </c>
      <c r="G2775" s="23"/>
    </row>
    <row r="2776" spans="1:7" x14ac:dyDescent="0.3">
      <c r="A2776" s="22"/>
      <c r="B2776" s="31" t="s">
        <v>66</v>
      </c>
      <c r="C2776" s="24">
        <v>0.1</v>
      </c>
      <c r="D2776" s="32">
        <v>0.42</v>
      </c>
      <c r="E2776" s="33">
        <v>-107.26</v>
      </c>
      <c r="F2776" s="32">
        <v>-10.73</v>
      </c>
      <c r="G2776" s="23"/>
    </row>
    <row r="2777" spans="1:7" x14ac:dyDescent="0.3">
      <c r="A2777" s="22"/>
      <c r="B2777" s="31" t="s">
        <v>67</v>
      </c>
      <c r="C2777" s="24">
        <v>0</v>
      </c>
      <c r="D2777" s="32">
        <v>0.56999999999999995</v>
      </c>
      <c r="E2777" s="32">
        <v>-107.26</v>
      </c>
      <c r="F2777" s="33">
        <v>0</v>
      </c>
      <c r="G2777" s="23"/>
    </row>
    <row r="2778" spans="1:7" x14ac:dyDescent="0.3">
      <c r="A2778" s="22"/>
      <c r="B2778" s="31" t="s">
        <v>68</v>
      </c>
      <c r="C2778" s="24">
        <v>0.1</v>
      </c>
      <c r="D2778" s="32">
        <v>0.42</v>
      </c>
      <c r="E2778" s="32">
        <v>-107.26</v>
      </c>
      <c r="F2778" s="33">
        <v>-10.73</v>
      </c>
      <c r="G2778" s="23"/>
    </row>
    <row r="2779" spans="1:7" x14ac:dyDescent="0.3">
      <c r="A2779" s="22">
        <v>348</v>
      </c>
      <c r="B2779" s="31">
        <v>229</v>
      </c>
      <c r="C2779" s="24">
        <v>0</v>
      </c>
      <c r="D2779" s="32">
        <v>-0.96</v>
      </c>
      <c r="E2779" s="32">
        <v>-81.02</v>
      </c>
      <c r="F2779" s="32">
        <v>4.05</v>
      </c>
      <c r="G2779" s="23" t="s">
        <v>272</v>
      </c>
    </row>
    <row r="2780" spans="1:7" x14ac:dyDescent="0.3">
      <c r="A2780" s="22"/>
      <c r="B2780" s="31">
        <v>230</v>
      </c>
      <c r="C2780" s="24">
        <v>0.05</v>
      </c>
      <c r="D2780" s="32">
        <v>-0.94</v>
      </c>
      <c r="E2780" s="32">
        <v>-81.02</v>
      </c>
      <c r="F2780" s="32">
        <v>0</v>
      </c>
      <c r="G2780" s="23"/>
    </row>
    <row r="2781" spans="1:7" x14ac:dyDescent="0.3">
      <c r="A2781" s="22"/>
      <c r="B2781" s="31" t="s">
        <v>61</v>
      </c>
      <c r="C2781" s="24">
        <v>0.05</v>
      </c>
      <c r="D2781" s="33">
        <v>-0.94</v>
      </c>
      <c r="E2781" s="32">
        <v>-81.02</v>
      </c>
      <c r="F2781" s="32">
        <v>0</v>
      </c>
      <c r="G2781" s="23"/>
    </row>
    <row r="2782" spans="1:7" x14ac:dyDescent="0.3">
      <c r="A2782" s="22"/>
      <c r="B2782" s="31" t="s">
        <v>62</v>
      </c>
      <c r="C2782" s="24">
        <v>0</v>
      </c>
      <c r="D2782" s="33">
        <v>-0.96</v>
      </c>
      <c r="E2782" s="32">
        <v>-81.02</v>
      </c>
      <c r="F2782" s="32">
        <v>4.05</v>
      </c>
      <c r="G2782" s="23"/>
    </row>
    <row r="2783" spans="1:7" x14ac:dyDescent="0.3">
      <c r="A2783" s="22"/>
      <c r="B2783" s="31" t="s">
        <v>65</v>
      </c>
      <c r="C2783" s="24">
        <v>0</v>
      </c>
      <c r="D2783" s="32">
        <v>-0.96</v>
      </c>
      <c r="E2783" s="33">
        <v>-81.02</v>
      </c>
      <c r="F2783" s="32">
        <v>4.05</v>
      </c>
      <c r="G2783" s="23"/>
    </row>
    <row r="2784" spans="1:7" x14ac:dyDescent="0.3">
      <c r="A2784" s="22"/>
      <c r="B2784" s="31" t="s">
        <v>66</v>
      </c>
      <c r="C2784" s="24">
        <v>4.4999999999999998E-2</v>
      </c>
      <c r="D2784" s="32">
        <v>-0.94</v>
      </c>
      <c r="E2784" s="33">
        <v>-81.02</v>
      </c>
      <c r="F2784" s="32">
        <v>0.41</v>
      </c>
      <c r="G2784" s="23"/>
    </row>
    <row r="2785" spans="1:7" x14ac:dyDescent="0.3">
      <c r="A2785" s="22"/>
      <c r="B2785" s="31" t="s">
        <v>67</v>
      </c>
      <c r="C2785" s="24">
        <v>0</v>
      </c>
      <c r="D2785" s="32">
        <v>-0.96</v>
      </c>
      <c r="E2785" s="32">
        <v>-81.02</v>
      </c>
      <c r="F2785" s="33">
        <v>4.05</v>
      </c>
      <c r="G2785" s="23"/>
    </row>
    <row r="2786" spans="1:7" x14ac:dyDescent="0.3">
      <c r="A2786" s="22"/>
      <c r="B2786" s="31" t="s">
        <v>68</v>
      </c>
      <c r="C2786" s="24">
        <v>0.05</v>
      </c>
      <c r="D2786" s="32">
        <v>-0.94</v>
      </c>
      <c r="E2786" s="32">
        <v>-81.02</v>
      </c>
      <c r="F2786" s="33">
        <v>0</v>
      </c>
      <c r="G2786" s="23"/>
    </row>
    <row r="2787" spans="1:7" x14ac:dyDescent="0.3">
      <c r="A2787" s="22">
        <v>349</v>
      </c>
      <c r="B2787" s="31">
        <v>230</v>
      </c>
      <c r="C2787" s="24">
        <v>0</v>
      </c>
      <c r="D2787" s="32">
        <v>-0.86</v>
      </c>
      <c r="E2787" s="32">
        <v>-81.02</v>
      </c>
      <c r="F2787" s="32">
        <v>0</v>
      </c>
      <c r="G2787" s="23" t="s">
        <v>272</v>
      </c>
    </row>
    <row r="2788" spans="1:7" x14ac:dyDescent="0.3">
      <c r="A2788" s="22"/>
      <c r="B2788" s="31">
        <v>231</v>
      </c>
      <c r="C2788" s="24">
        <v>0.1</v>
      </c>
      <c r="D2788" s="32">
        <v>-0.95</v>
      </c>
      <c r="E2788" s="32">
        <v>-81.02</v>
      </c>
      <c r="F2788" s="32">
        <v>-8.1</v>
      </c>
      <c r="G2788" s="23"/>
    </row>
    <row r="2789" spans="1:7" x14ac:dyDescent="0.3">
      <c r="A2789" s="22"/>
      <c r="B2789" s="31" t="s">
        <v>61</v>
      </c>
      <c r="C2789" s="24">
        <v>0</v>
      </c>
      <c r="D2789" s="33">
        <v>-0.86</v>
      </c>
      <c r="E2789" s="32">
        <v>-81.02</v>
      </c>
      <c r="F2789" s="32">
        <v>0</v>
      </c>
      <c r="G2789" s="23"/>
    </row>
    <row r="2790" spans="1:7" x14ac:dyDescent="0.3">
      <c r="A2790" s="22"/>
      <c r="B2790" s="31" t="s">
        <v>62</v>
      </c>
      <c r="C2790" s="24">
        <v>0.1</v>
      </c>
      <c r="D2790" s="33">
        <v>-0.95</v>
      </c>
      <c r="E2790" s="32">
        <v>-81.02</v>
      </c>
      <c r="F2790" s="32">
        <v>-8.1</v>
      </c>
      <c r="G2790" s="23"/>
    </row>
    <row r="2791" spans="1:7" x14ac:dyDescent="0.3">
      <c r="A2791" s="22"/>
      <c r="B2791" s="31" t="s">
        <v>65</v>
      </c>
      <c r="C2791" s="24">
        <v>0.1</v>
      </c>
      <c r="D2791" s="32">
        <v>-0.95</v>
      </c>
      <c r="E2791" s="33">
        <v>-81.02</v>
      </c>
      <c r="F2791" s="32">
        <v>-8.1</v>
      </c>
      <c r="G2791" s="23"/>
    </row>
    <row r="2792" spans="1:7" x14ac:dyDescent="0.3">
      <c r="A2792" s="22"/>
      <c r="B2792" s="31" t="s">
        <v>66</v>
      </c>
      <c r="C2792" s="24">
        <v>0</v>
      </c>
      <c r="D2792" s="32">
        <v>-0.86</v>
      </c>
      <c r="E2792" s="33">
        <v>-81.02</v>
      </c>
      <c r="F2792" s="32">
        <v>0</v>
      </c>
      <c r="G2792" s="23"/>
    </row>
    <row r="2793" spans="1:7" x14ac:dyDescent="0.3">
      <c r="A2793" s="22"/>
      <c r="B2793" s="31" t="s">
        <v>67</v>
      </c>
      <c r="C2793" s="24">
        <v>0</v>
      </c>
      <c r="D2793" s="32">
        <v>-0.86</v>
      </c>
      <c r="E2793" s="32">
        <v>-81.02</v>
      </c>
      <c r="F2793" s="33">
        <v>0</v>
      </c>
      <c r="G2793" s="23"/>
    </row>
    <row r="2794" spans="1:7" x14ac:dyDescent="0.3">
      <c r="A2794" s="22"/>
      <c r="B2794" s="31" t="s">
        <v>68</v>
      </c>
      <c r="C2794" s="24">
        <v>0.1</v>
      </c>
      <c r="D2794" s="32">
        <v>-0.95</v>
      </c>
      <c r="E2794" s="32">
        <v>-81.02</v>
      </c>
      <c r="F2794" s="33">
        <v>-8.1</v>
      </c>
      <c r="G2794" s="23"/>
    </row>
    <row r="2795" spans="1:7" x14ac:dyDescent="0.3">
      <c r="A2795" s="22">
        <v>350</v>
      </c>
      <c r="B2795" s="31">
        <v>232</v>
      </c>
      <c r="C2795" s="24">
        <v>0</v>
      </c>
      <c r="D2795" s="32">
        <v>-1.33</v>
      </c>
      <c r="E2795" s="32">
        <v>65.09</v>
      </c>
      <c r="F2795" s="32">
        <v>-3.25</v>
      </c>
      <c r="G2795" s="23" t="s">
        <v>272</v>
      </c>
    </row>
    <row r="2796" spans="1:7" x14ac:dyDescent="0.3">
      <c r="A2796" s="22"/>
      <c r="B2796" s="31">
        <v>233</v>
      </c>
      <c r="C2796" s="24">
        <v>0.05</v>
      </c>
      <c r="D2796" s="32">
        <v>-1.32</v>
      </c>
      <c r="E2796" s="32">
        <v>65.09</v>
      </c>
      <c r="F2796" s="32">
        <v>0</v>
      </c>
      <c r="G2796" s="23"/>
    </row>
    <row r="2797" spans="1:7" x14ac:dyDescent="0.3">
      <c r="A2797" s="22"/>
      <c r="B2797" s="31" t="s">
        <v>61</v>
      </c>
      <c r="C2797" s="24">
        <v>0.05</v>
      </c>
      <c r="D2797" s="33">
        <v>-1.32</v>
      </c>
      <c r="E2797" s="32">
        <v>65.09</v>
      </c>
      <c r="F2797" s="32">
        <v>0</v>
      </c>
      <c r="G2797" s="23"/>
    </row>
    <row r="2798" spans="1:7" x14ac:dyDescent="0.3">
      <c r="A2798" s="22"/>
      <c r="B2798" s="31" t="s">
        <v>62</v>
      </c>
      <c r="C2798" s="24">
        <v>0</v>
      </c>
      <c r="D2798" s="33">
        <v>-1.33</v>
      </c>
      <c r="E2798" s="32">
        <v>65.09</v>
      </c>
      <c r="F2798" s="32">
        <v>-3.25</v>
      </c>
      <c r="G2798" s="23"/>
    </row>
    <row r="2799" spans="1:7" x14ac:dyDescent="0.3">
      <c r="A2799" s="22"/>
      <c r="B2799" s="31" t="s">
        <v>65</v>
      </c>
      <c r="C2799" s="24">
        <v>0.05</v>
      </c>
      <c r="D2799" s="32">
        <v>-1.32</v>
      </c>
      <c r="E2799" s="33">
        <v>65.09</v>
      </c>
      <c r="F2799" s="32">
        <v>0</v>
      </c>
      <c r="G2799" s="23"/>
    </row>
    <row r="2800" spans="1:7" x14ac:dyDescent="0.3">
      <c r="A2800" s="22"/>
      <c r="B2800" s="31" t="s">
        <v>66</v>
      </c>
      <c r="C2800" s="24">
        <v>0</v>
      </c>
      <c r="D2800" s="32">
        <v>-1.33</v>
      </c>
      <c r="E2800" s="33">
        <v>65.09</v>
      </c>
      <c r="F2800" s="32">
        <v>-3.25</v>
      </c>
      <c r="G2800" s="23"/>
    </row>
    <row r="2801" spans="1:7" x14ac:dyDescent="0.3">
      <c r="A2801" s="22"/>
      <c r="B2801" s="31" t="s">
        <v>67</v>
      </c>
      <c r="C2801" s="24">
        <v>0.05</v>
      </c>
      <c r="D2801" s="32">
        <v>-1.32</v>
      </c>
      <c r="E2801" s="32">
        <v>65.09</v>
      </c>
      <c r="F2801" s="33">
        <v>0</v>
      </c>
      <c r="G2801" s="23"/>
    </row>
    <row r="2802" spans="1:7" x14ac:dyDescent="0.3">
      <c r="A2802" s="22"/>
      <c r="B2802" s="31" t="s">
        <v>68</v>
      </c>
      <c r="C2802" s="24">
        <v>0</v>
      </c>
      <c r="D2802" s="32">
        <v>-1.33</v>
      </c>
      <c r="E2802" s="32">
        <v>65.09</v>
      </c>
      <c r="F2802" s="33">
        <v>-3.25</v>
      </c>
      <c r="G2802" s="23"/>
    </row>
    <row r="2803" spans="1:7" x14ac:dyDescent="0.3">
      <c r="A2803" s="22">
        <v>351</v>
      </c>
      <c r="B2803" s="31">
        <v>233</v>
      </c>
      <c r="C2803" s="24">
        <v>0</v>
      </c>
      <c r="D2803" s="32">
        <v>-1.24</v>
      </c>
      <c r="E2803" s="32">
        <v>65.09</v>
      </c>
      <c r="F2803" s="32">
        <v>0</v>
      </c>
      <c r="G2803" s="23" t="s">
        <v>272</v>
      </c>
    </row>
    <row r="2804" spans="1:7" x14ac:dyDescent="0.3">
      <c r="A2804" s="22"/>
      <c r="B2804" s="31">
        <v>234</v>
      </c>
      <c r="C2804" s="24">
        <v>0.1</v>
      </c>
      <c r="D2804" s="32">
        <v>-1.3</v>
      </c>
      <c r="E2804" s="32">
        <v>65.09</v>
      </c>
      <c r="F2804" s="32">
        <v>6.51</v>
      </c>
      <c r="G2804" s="23"/>
    </row>
    <row r="2805" spans="1:7" x14ac:dyDescent="0.3">
      <c r="A2805" s="22"/>
      <c r="B2805" s="31" t="s">
        <v>61</v>
      </c>
      <c r="C2805" s="24">
        <v>0</v>
      </c>
      <c r="D2805" s="33">
        <v>-1.24</v>
      </c>
      <c r="E2805" s="32">
        <v>65.09</v>
      </c>
      <c r="F2805" s="32">
        <v>0</v>
      </c>
      <c r="G2805" s="23"/>
    </row>
    <row r="2806" spans="1:7" x14ac:dyDescent="0.3">
      <c r="A2806" s="22"/>
      <c r="B2806" s="31" t="s">
        <v>62</v>
      </c>
      <c r="C2806" s="24">
        <v>0.1</v>
      </c>
      <c r="D2806" s="33">
        <v>-1.3</v>
      </c>
      <c r="E2806" s="32">
        <v>65.09</v>
      </c>
      <c r="F2806" s="32">
        <v>6.51</v>
      </c>
      <c r="G2806" s="23"/>
    </row>
    <row r="2807" spans="1:7" x14ac:dyDescent="0.3">
      <c r="A2807" s="22"/>
      <c r="B2807" s="31" t="s">
        <v>65</v>
      </c>
      <c r="C2807" s="24">
        <v>0</v>
      </c>
      <c r="D2807" s="32">
        <v>-1.24</v>
      </c>
      <c r="E2807" s="33">
        <v>65.09</v>
      </c>
      <c r="F2807" s="32">
        <v>0</v>
      </c>
      <c r="G2807" s="23"/>
    </row>
    <row r="2808" spans="1:7" x14ac:dyDescent="0.3">
      <c r="A2808" s="22"/>
      <c r="B2808" s="31" t="s">
        <v>66</v>
      </c>
      <c r="C2808" s="24">
        <v>0.1</v>
      </c>
      <c r="D2808" s="32">
        <v>-1.3</v>
      </c>
      <c r="E2808" s="33">
        <v>65.09</v>
      </c>
      <c r="F2808" s="32">
        <v>6.51</v>
      </c>
      <c r="G2808" s="23"/>
    </row>
    <row r="2809" spans="1:7" x14ac:dyDescent="0.3">
      <c r="A2809" s="22"/>
      <c r="B2809" s="31" t="s">
        <v>67</v>
      </c>
      <c r="C2809" s="24">
        <v>0.1</v>
      </c>
      <c r="D2809" s="32">
        <v>-1.3</v>
      </c>
      <c r="E2809" s="32">
        <v>65.09</v>
      </c>
      <c r="F2809" s="33">
        <v>6.51</v>
      </c>
      <c r="G2809" s="23"/>
    </row>
    <row r="2810" spans="1:7" x14ac:dyDescent="0.3">
      <c r="A2810" s="22"/>
      <c r="B2810" s="31" t="s">
        <v>68</v>
      </c>
      <c r="C2810" s="24">
        <v>0</v>
      </c>
      <c r="D2810" s="32">
        <v>-1.24</v>
      </c>
      <c r="E2810" s="32">
        <v>65.09</v>
      </c>
      <c r="F2810" s="33">
        <v>0</v>
      </c>
      <c r="G2810" s="23"/>
    </row>
    <row r="2811" spans="1:7" x14ac:dyDescent="0.3">
      <c r="A2811" s="22">
        <v>352</v>
      </c>
      <c r="B2811" s="31">
        <v>235</v>
      </c>
      <c r="C2811" s="24">
        <v>0</v>
      </c>
      <c r="D2811" s="32">
        <v>0.4</v>
      </c>
      <c r="E2811" s="32">
        <v>107.26</v>
      </c>
      <c r="F2811" s="32">
        <v>-5.36</v>
      </c>
      <c r="G2811" s="23" t="s">
        <v>272</v>
      </c>
    </row>
    <row r="2812" spans="1:7" x14ac:dyDescent="0.3">
      <c r="A2812" s="22"/>
      <c r="B2812" s="31">
        <v>236</v>
      </c>
      <c r="C2812" s="24">
        <v>0.05</v>
      </c>
      <c r="D2812" s="32">
        <v>0.43</v>
      </c>
      <c r="E2812" s="32">
        <v>107.26</v>
      </c>
      <c r="F2812" s="32">
        <v>0</v>
      </c>
      <c r="G2812" s="23"/>
    </row>
    <row r="2813" spans="1:7" x14ac:dyDescent="0.3">
      <c r="A2813" s="22"/>
      <c r="B2813" s="31" t="s">
        <v>61</v>
      </c>
      <c r="C2813" s="24">
        <v>0.05</v>
      </c>
      <c r="D2813" s="33">
        <v>0.43</v>
      </c>
      <c r="E2813" s="32">
        <v>107.26</v>
      </c>
      <c r="F2813" s="32">
        <v>0</v>
      </c>
      <c r="G2813" s="23"/>
    </row>
    <row r="2814" spans="1:7" x14ac:dyDescent="0.3">
      <c r="A2814" s="22"/>
      <c r="B2814" s="31" t="s">
        <v>62</v>
      </c>
      <c r="C2814" s="24">
        <v>0</v>
      </c>
      <c r="D2814" s="33">
        <v>0.4</v>
      </c>
      <c r="E2814" s="32">
        <v>107.26</v>
      </c>
      <c r="F2814" s="32">
        <v>-5.36</v>
      </c>
      <c r="G2814" s="23"/>
    </row>
    <row r="2815" spans="1:7" x14ac:dyDescent="0.3">
      <c r="A2815" s="22"/>
      <c r="B2815" s="31" t="s">
        <v>65</v>
      </c>
      <c r="C2815" s="24">
        <v>0</v>
      </c>
      <c r="D2815" s="32">
        <v>0.4</v>
      </c>
      <c r="E2815" s="33">
        <v>107.26</v>
      </c>
      <c r="F2815" s="32">
        <v>-5.36</v>
      </c>
      <c r="G2815" s="23"/>
    </row>
    <row r="2816" spans="1:7" x14ac:dyDescent="0.3">
      <c r="A2816" s="22"/>
      <c r="B2816" s="31" t="s">
        <v>66</v>
      </c>
      <c r="C2816" s="24">
        <v>0.04</v>
      </c>
      <c r="D2816" s="32">
        <v>0.43</v>
      </c>
      <c r="E2816" s="33">
        <v>107.26</v>
      </c>
      <c r="F2816" s="32">
        <v>-1.07</v>
      </c>
      <c r="G2816" s="23"/>
    </row>
    <row r="2817" spans="1:7" x14ac:dyDescent="0.3">
      <c r="A2817" s="22"/>
      <c r="B2817" s="31" t="s">
        <v>67</v>
      </c>
      <c r="C2817" s="24">
        <v>0.05</v>
      </c>
      <c r="D2817" s="32">
        <v>0.43</v>
      </c>
      <c r="E2817" s="32">
        <v>107.26</v>
      </c>
      <c r="F2817" s="33">
        <v>0</v>
      </c>
      <c r="G2817" s="23"/>
    </row>
    <row r="2818" spans="1:7" x14ac:dyDescent="0.3">
      <c r="A2818" s="22"/>
      <c r="B2818" s="31" t="s">
        <v>68</v>
      </c>
      <c r="C2818" s="24">
        <v>0</v>
      </c>
      <c r="D2818" s="32">
        <v>0.4</v>
      </c>
      <c r="E2818" s="32">
        <v>107.26</v>
      </c>
      <c r="F2818" s="33">
        <v>-5.36</v>
      </c>
      <c r="G2818" s="23"/>
    </row>
    <row r="2819" spans="1:7" x14ac:dyDescent="0.3">
      <c r="A2819" s="22">
        <v>353</v>
      </c>
      <c r="B2819" s="31">
        <v>236</v>
      </c>
      <c r="C2819" s="24">
        <v>0</v>
      </c>
      <c r="D2819" s="32">
        <v>0.56999999999999995</v>
      </c>
      <c r="E2819" s="32">
        <v>107.26</v>
      </c>
      <c r="F2819" s="32">
        <v>0</v>
      </c>
      <c r="G2819" s="23" t="s">
        <v>272</v>
      </c>
    </row>
    <row r="2820" spans="1:7" x14ac:dyDescent="0.3">
      <c r="A2820" s="22"/>
      <c r="B2820" s="31">
        <v>237</v>
      </c>
      <c r="C2820" s="24">
        <v>0.1</v>
      </c>
      <c r="D2820" s="32">
        <v>0.42</v>
      </c>
      <c r="E2820" s="32">
        <v>107.26</v>
      </c>
      <c r="F2820" s="32">
        <v>10.73</v>
      </c>
      <c r="G2820" s="23"/>
    </row>
    <row r="2821" spans="1:7" x14ac:dyDescent="0.3">
      <c r="A2821" s="22"/>
      <c r="B2821" s="31" t="s">
        <v>61</v>
      </c>
      <c r="C2821" s="24">
        <v>0</v>
      </c>
      <c r="D2821" s="33">
        <v>0.56999999999999995</v>
      </c>
      <c r="E2821" s="32">
        <v>107.26</v>
      </c>
      <c r="F2821" s="32">
        <v>0</v>
      </c>
      <c r="G2821" s="23"/>
    </row>
    <row r="2822" spans="1:7" x14ac:dyDescent="0.3">
      <c r="A2822" s="22"/>
      <c r="B2822" s="31" t="s">
        <v>62</v>
      </c>
      <c r="C2822" s="24">
        <v>0.1</v>
      </c>
      <c r="D2822" s="33">
        <v>0.42</v>
      </c>
      <c r="E2822" s="32">
        <v>107.26</v>
      </c>
      <c r="F2822" s="32">
        <v>10.73</v>
      </c>
      <c r="G2822" s="23"/>
    </row>
    <row r="2823" spans="1:7" x14ac:dyDescent="0.3">
      <c r="A2823" s="22"/>
      <c r="B2823" s="31" t="s">
        <v>65</v>
      </c>
      <c r="C2823" s="24">
        <v>0.1</v>
      </c>
      <c r="D2823" s="32">
        <v>0.42</v>
      </c>
      <c r="E2823" s="33">
        <v>107.26</v>
      </c>
      <c r="F2823" s="32">
        <v>10.73</v>
      </c>
      <c r="G2823" s="23"/>
    </row>
    <row r="2824" spans="1:7" x14ac:dyDescent="0.3">
      <c r="A2824" s="22"/>
      <c r="B2824" s="31" t="s">
        <v>66</v>
      </c>
      <c r="C2824" s="24">
        <v>0</v>
      </c>
      <c r="D2824" s="32">
        <v>0.56999999999999995</v>
      </c>
      <c r="E2824" s="33">
        <v>107.26</v>
      </c>
      <c r="F2824" s="32">
        <v>0</v>
      </c>
      <c r="G2824" s="23"/>
    </row>
    <row r="2825" spans="1:7" x14ac:dyDescent="0.3">
      <c r="A2825" s="22"/>
      <c r="B2825" s="31" t="s">
        <v>67</v>
      </c>
      <c r="C2825" s="24">
        <v>0.1</v>
      </c>
      <c r="D2825" s="32">
        <v>0.42</v>
      </c>
      <c r="E2825" s="32">
        <v>107.26</v>
      </c>
      <c r="F2825" s="33">
        <v>10.73</v>
      </c>
      <c r="G2825" s="23"/>
    </row>
    <row r="2826" spans="1:7" x14ac:dyDescent="0.3">
      <c r="A2826" s="22"/>
      <c r="B2826" s="31" t="s">
        <v>68</v>
      </c>
      <c r="C2826" s="24">
        <v>0</v>
      </c>
      <c r="D2826" s="32">
        <v>0.56999999999999995</v>
      </c>
      <c r="E2826" s="32">
        <v>107.26</v>
      </c>
      <c r="F2826" s="33">
        <v>0</v>
      </c>
      <c r="G2826" s="23"/>
    </row>
    <row r="2827" spans="1:7" x14ac:dyDescent="0.3">
      <c r="A2827" s="22">
        <v>354</v>
      </c>
      <c r="B2827" s="31">
        <v>238</v>
      </c>
      <c r="C2827" s="24">
        <v>0</v>
      </c>
      <c r="D2827" s="32">
        <v>-0.95</v>
      </c>
      <c r="E2827" s="32">
        <v>81.02</v>
      </c>
      <c r="F2827" s="32">
        <v>-4.05</v>
      </c>
      <c r="G2827" s="23" t="s">
        <v>272</v>
      </c>
    </row>
    <row r="2828" spans="1:7" x14ac:dyDescent="0.3">
      <c r="A2828" s="22"/>
      <c r="B2828" s="31">
        <v>239</v>
      </c>
      <c r="C2828" s="24">
        <v>0.05</v>
      </c>
      <c r="D2828" s="32">
        <v>-0.93</v>
      </c>
      <c r="E2828" s="32">
        <v>81.02</v>
      </c>
      <c r="F2828" s="32">
        <v>0</v>
      </c>
      <c r="G2828" s="23"/>
    </row>
    <row r="2829" spans="1:7" x14ac:dyDescent="0.3">
      <c r="A2829" s="22"/>
      <c r="B2829" s="31" t="s">
        <v>61</v>
      </c>
      <c r="C2829" s="24">
        <v>0.05</v>
      </c>
      <c r="D2829" s="33">
        <v>-0.93</v>
      </c>
      <c r="E2829" s="32">
        <v>81.02</v>
      </c>
      <c r="F2829" s="32">
        <v>0</v>
      </c>
      <c r="G2829" s="23"/>
    </row>
    <row r="2830" spans="1:7" x14ac:dyDescent="0.3">
      <c r="A2830" s="22"/>
      <c r="B2830" s="31" t="s">
        <v>62</v>
      </c>
      <c r="C2830" s="24">
        <v>0</v>
      </c>
      <c r="D2830" s="33">
        <v>-0.95</v>
      </c>
      <c r="E2830" s="32">
        <v>81.02</v>
      </c>
      <c r="F2830" s="32">
        <v>-4.05</v>
      </c>
      <c r="G2830" s="23"/>
    </row>
    <row r="2831" spans="1:7" x14ac:dyDescent="0.3">
      <c r="A2831" s="22"/>
      <c r="B2831" s="31" t="s">
        <v>65</v>
      </c>
      <c r="C2831" s="24">
        <v>4.4999999999999998E-2</v>
      </c>
      <c r="D2831" s="32">
        <v>-0.93</v>
      </c>
      <c r="E2831" s="33">
        <v>81.02</v>
      </c>
      <c r="F2831" s="32">
        <v>-0.41</v>
      </c>
      <c r="G2831" s="23"/>
    </row>
    <row r="2832" spans="1:7" x14ac:dyDescent="0.3">
      <c r="A2832" s="22"/>
      <c r="B2832" s="31" t="s">
        <v>66</v>
      </c>
      <c r="C2832" s="24">
        <v>0</v>
      </c>
      <c r="D2832" s="32">
        <v>-0.95</v>
      </c>
      <c r="E2832" s="33">
        <v>81.02</v>
      </c>
      <c r="F2832" s="32">
        <v>-4.05</v>
      </c>
      <c r="G2832" s="23"/>
    </row>
    <row r="2833" spans="1:7" x14ac:dyDescent="0.3">
      <c r="A2833" s="22"/>
      <c r="B2833" s="31" t="s">
        <v>67</v>
      </c>
      <c r="C2833" s="24">
        <v>0.05</v>
      </c>
      <c r="D2833" s="32">
        <v>-0.93</v>
      </c>
      <c r="E2833" s="32">
        <v>81.02</v>
      </c>
      <c r="F2833" s="33">
        <v>0</v>
      </c>
      <c r="G2833" s="23"/>
    </row>
    <row r="2834" spans="1:7" x14ac:dyDescent="0.3">
      <c r="A2834" s="22"/>
      <c r="B2834" s="31" t="s">
        <v>68</v>
      </c>
      <c r="C2834" s="24">
        <v>0</v>
      </c>
      <c r="D2834" s="32">
        <v>-0.95</v>
      </c>
      <c r="E2834" s="32">
        <v>81.02</v>
      </c>
      <c r="F2834" s="33">
        <v>-4.05</v>
      </c>
      <c r="G2834" s="23"/>
    </row>
    <row r="2835" spans="1:7" x14ac:dyDescent="0.3">
      <c r="A2835" s="22">
        <v>355</v>
      </c>
      <c r="B2835" s="31">
        <v>239</v>
      </c>
      <c r="C2835" s="24">
        <v>0</v>
      </c>
      <c r="D2835" s="32">
        <v>-0.86</v>
      </c>
      <c r="E2835" s="32">
        <v>81.02</v>
      </c>
      <c r="F2835" s="32">
        <v>0</v>
      </c>
      <c r="G2835" s="23" t="s">
        <v>272</v>
      </c>
    </row>
    <row r="2836" spans="1:7" x14ac:dyDescent="0.3">
      <c r="A2836" s="22"/>
      <c r="B2836" s="31">
        <v>240</v>
      </c>
      <c r="C2836" s="24">
        <v>0.1</v>
      </c>
      <c r="D2836" s="32">
        <v>-0.95</v>
      </c>
      <c r="E2836" s="32">
        <v>81.02</v>
      </c>
      <c r="F2836" s="32">
        <v>8.1</v>
      </c>
      <c r="G2836" s="23"/>
    </row>
    <row r="2837" spans="1:7" x14ac:dyDescent="0.3">
      <c r="A2837" s="22"/>
      <c r="B2837" s="31" t="s">
        <v>61</v>
      </c>
      <c r="C2837" s="24">
        <v>0</v>
      </c>
      <c r="D2837" s="33">
        <v>-0.86</v>
      </c>
      <c r="E2837" s="32">
        <v>81.02</v>
      </c>
      <c r="F2837" s="32">
        <v>0</v>
      </c>
      <c r="G2837" s="23"/>
    </row>
    <row r="2838" spans="1:7" x14ac:dyDescent="0.3">
      <c r="A2838" s="22"/>
      <c r="B2838" s="31" t="s">
        <v>62</v>
      </c>
      <c r="C2838" s="24">
        <v>0.1</v>
      </c>
      <c r="D2838" s="33">
        <v>-0.95</v>
      </c>
      <c r="E2838" s="32">
        <v>81.02</v>
      </c>
      <c r="F2838" s="32">
        <v>8.1</v>
      </c>
      <c r="G2838" s="23"/>
    </row>
    <row r="2839" spans="1:7" x14ac:dyDescent="0.3">
      <c r="A2839" s="22"/>
      <c r="B2839" s="31" t="s">
        <v>65</v>
      </c>
      <c r="C2839" s="24">
        <v>0</v>
      </c>
      <c r="D2839" s="32">
        <v>-0.86</v>
      </c>
      <c r="E2839" s="33">
        <v>81.02</v>
      </c>
      <c r="F2839" s="32">
        <v>0</v>
      </c>
      <c r="G2839" s="23"/>
    </row>
    <row r="2840" spans="1:7" x14ac:dyDescent="0.3">
      <c r="A2840" s="22"/>
      <c r="B2840" s="31" t="s">
        <v>66</v>
      </c>
      <c r="C2840" s="24">
        <v>0.1</v>
      </c>
      <c r="D2840" s="32">
        <v>-0.95</v>
      </c>
      <c r="E2840" s="33">
        <v>81.02</v>
      </c>
      <c r="F2840" s="32">
        <v>8.1</v>
      </c>
      <c r="G2840" s="23"/>
    </row>
    <row r="2841" spans="1:7" x14ac:dyDescent="0.3">
      <c r="A2841" s="22"/>
      <c r="B2841" s="31" t="s">
        <v>67</v>
      </c>
      <c r="C2841" s="24">
        <v>0.1</v>
      </c>
      <c r="D2841" s="32">
        <v>-0.95</v>
      </c>
      <c r="E2841" s="32">
        <v>81.02</v>
      </c>
      <c r="F2841" s="33">
        <v>8.1</v>
      </c>
      <c r="G2841" s="23"/>
    </row>
    <row r="2842" spans="1:7" x14ac:dyDescent="0.3">
      <c r="A2842" s="22"/>
      <c r="B2842" s="31" t="s">
        <v>68</v>
      </c>
      <c r="C2842" s="24">
        <v>0</v>
      </c>
      <c r="D2842" s="32">
        <v>-0.86</v>
      </c>
      <c r="E2842" s="32">
        <v>81.02</v>
      </c>
      <c r="F2842" s="33">
        <v>0</v>
      </c>
      <c r="G2842" s="23"/>
    </row>
  </sheetData>
  <mergeCells count="1">
    <mergeCell ref="D1:E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E2309-FA18-407E-A8A8-60847973B5FA}">
  <sheetPr>
    <tabColor theme="4" tint="-0.499984740745262"/>
  </sheetPr>
  <dimension ref="A1:G2842"/>
  <sheetViews>
    <sheetView workbookViewId="0"/>
  </sheetViews>
  <sheetFormatPr baseColWidth="10" defaultRowHeight="14.4" x14ac:dyDescent="0.3"/>
  <cols>
    <col min="1" max="1" width="6.6640625" style="16" customWidth="1"/>
    <col min="2" max="2" width="10.6640625" style="26" customWidth="1"/>
    <col min="3" max="3" width="9.6640625" style="21" customWidth="1"/>
    <col min="4" max="6" width="11.6640625" style="28" customWidth="1"/>
    <col min="7" max="7" width="157.6640625" style="18" customWidth="1"/>
  </cols>
  <sheetData>
    <row r="1" spans="1:7" x14ac:dyDescent="0.3">
      <c r="A1" s="29" t="s">
        <v>52</v>
      </c>
      <c r="B1" s="29" t="s">
        <v>53</v>
      </c>
      <c r="C1" s="29" t="s">
        <v>54</v>
      </c>
      <c r="D1" s="300" t="s">
        <v>55</v>
      </c>
      <c r="E1" s="301"/>
      <c r="F1" s="29" t="s">
        <v>56</v>
      </c>
      <c r="G1" s="29"/>
    </row>
    <row r="2" spans="1:7" x14ac:dyDescent="0.3">
      <c r="A2" s="30" t="s">
        <v>57</v>
      </c>
      <c r="B2" s="30" t="s">
        <v>57</v>
      </c>
      <c r="C2" s="30" t="s">
        <v>58</v>
      </c>
      <c r="D2" s="30" t="s">
        <v>59</v>
      </c>
      <c r="E2" s="30" t="s">
        <v>63</v>
      </c>
      <c r="F2" s="30" t="s">
        <v>64</v>
      </c>
      <c r="G2" s="30" t="s">
        <v>60</v>
      </c>
    </row>
    <row r="3" spans="1:7" x14ac:dyDescent="0.3">
      <c r="A3" s="22">
        <v>1</v>
      </c>
      <c r="B3" s="31">
        <v>1</v>
      </c>
      <c r="C3" s="24">
        <v>0</v>
      </c>
      <c r="D3" s="32">
        <v>0.03</v>
      </c>
      <c r="E3" s="32">
        <v>17.440000000000001</v>
      </c>
      <c r="F3" s="32">
        <v>0</v>
      </c>
      <c r="G3" s="23" t="s">
        <v>280</v>
      </c>
    </row>
    <row r="4" spans="1:7" x14ac:dyDescent="0.3">
      <c r="A4" s="22"/>
      <c r="B4" s="31">
        <v>2</v>
      </c>
      <c r="C4" s="24">
        <v>6.8000000000000005E-2</v>
      </c>
      <c r="D4" s="32">
        <v>0.02</v>
      </c>
      <c r="E4" s="32">
        <v>16.64</v>
      </c>
      <c r="F4" s="32">
        <v>1.1599999999999999</v>
      </c>
      <c r="G4" s="23"/>
    </row>
    <row r="5" spans="1:7" x14ac:dyDescent="0.3">
      <c r="A5" s="22"/>
      <c r="B5" s="31" t="s">
        <v>61</v>
      </c>
      <c r="C5" s="24">
        <v>0</v>
      </c>
      <c r="D5" s="33">
        <v>0.03</v>
      </c>
      <c r="E5" s="32">
        <v>17.440000000000001</v>
      </c>
      <c r="F5" s="32">
        <v>0</v>
      </c>
      <c r="G5" s="23"/>
    </row>
    <row r="6" spans="1:7" x14ac:dyDescent="0.3">
      <c r="A6" s="22"/>
      <c r="B6" s="31" t="s">
        <v>62</v>
      </c>
      <c r="C6" s="24">
        <v>6.8000000000000005E-2</v>
      </c>
      <c r="D6" s="33">
        <v>0.02</v>
      </c>
      <c r="E6" s="32">
        <v>16.64</v>
      </c>
      <c r="F6" s="32">
        <v>1.1599999999999999</v>
      </c>
      <c r="G6" s="23"/>
    </row>
    <row r="7" spans="1:7" x14ac:dyDescent="0.3">
      <c r="A7" s="22"/>
      <c r="B7" s="31" t="s">
        <v>65</v>
      </c>
      <c r="C7" s="24">
        <v>0</v>
      </c>
      <c r="D7" s="32">
        <v>0.03</v>
      </c>
      <c r="E7" s="33">
        <v>17.440000000000001</v>
      </c>
      <c r="F7" s="32">
        <v>0</v>
      </c>
      <c r="G7" s="23"/>
    </row>
    <row r="8" spans="1:7" x14ac:dyDescent="0.3">
      <c r="A8" s="22"/>
      <c r="B8" s="31" t="s">
        <v>66</v>
      </c>
      <c r="C8" s="24">
        <v>6.8000000000000005E-2</v>
      </c>
      <c r="D8" s="32">
        <v>0.02</v>
      </c>
      <c r="E8" s="33">
        <v>16.64</v>
      </c>
      <c r="F8" s="32">
        <v>1.1599999999999999</v>
      </c>
      <c r="G8" s="23"/>
    </row>
    <row r="9" spans="1:7" x14ac:dyDescent="0.3">
      <c r="A9" s="22"/>
      <c r="B9" s="31" t="s">
        <v>67</v>
      </c>
      <c r="C9" s="24">
        <v>6.8000000000000005E-2</v>
      </c>
      <c r="D9" s="32">
        <v>0.02</v>
      </c>
      <c r="E9" s="32">
        <v>16.64</v>
      </c>
      <c r="F9" s="33">
        <v>1.1599999999999999</v>
      </c>
      <c r="G9" s="23"/>
    </row>
    <row r="10" spans="1:7" x14ac:dyDescent="0.3">
      <c r="A10" s="22"/>
      <c r="B10" s="31" t="s">
        <v>68</v>
      </c>
      <c r="C10" s="24">
        <v>0</v>
      </c>
      <c r="D10" s="32">
        <v>0.03</v>
      </c>
      <c r="E10" s="32">
        <v>17.440000000000001</v>
      </c>
      <c r="F10" s="33">
        <v>0</v>
      </c>
      <c r="G10" s="23"/>
    </row>
    <row r="11" spans="1:7" x14ac:dyDescent="0.3">
      <c r="A11" s="22">
        <v>2</v>
      </c>
      <c r="B11" s="31">
        <v>2</v>
      </c>
      <c r="C11" s="24">
        <v>0</v>
      </c>
      <c r="D11" s="32">
        <v>0.02</v>
      </c>
      <c r="E11" s="32">
        <v>16.82</v>
      </c>
      <c r="F11" s="32">
        <v>1.1599999999999999</v>
      </c>
      <c r="G11" s="23" t="s">
        <v>280</v>
      </c>
    </row>
    <row r="12" spans="1:7" x14ac:dyDescent="0.3">
      <c r="A12" s="22"/>
      <c r="B12" s="31">
        <v>3</v>
      </c>
      <c r="C12" s="24">
        <v>6.8000000000000005E-2</v>
      </c>
      <c r="D12" s="32">
        <v>0.01</v>
      </c>
      <c r="E12" s="32">
        <v>16.02</v>
      </c>
      <c r="F12" s="32">
        <v>2.2799999999999998</v>
      </c>
      <c r="G12" s="23"/>
    </row>
    <row r="13" spans="1:7" x14ac:dyDescent="0.3">
      <c r="A13" s="22"/>
      <c r="B13" s="31" t="s">
        <v>61</v>
      </c>
      <c r="C13" s="24">
        <v>0</v>
      </c>
      <c r="D13" s="33">
        <v>0.02</v>
      </c>
      <c r="E13" s="32">
        <v>16.82</v>
      </c>
      <c r="F13" s="32">
        <v>1.1599999999999999</v>
      </c>
      <c r="G13" s="23"/>
    </row>
    <row r="14" spans="1:7" x14ac:dyDescent="0.3">
      <c r="A14" s="22"/>
      <c r="B14" s="31" t="s">
        <v>62</v>
      </c>
      <c r="C14" s="24">
        <v>6.8000000000000005E-2</v>
      </c>
      <c r="D14" s="33">
        <v>0.01</v>
      </c>
      <c r="E14" s="32">
        <v>16.02</v>
      </c>
      <c r="F14" s="32">
        <v>2.2799999999999998</v>
      </c>
      <c r="G14" s="23"/>
    </row>
    <row r="15" spans="1:7" x14ac:dyDescent="0.3">
      <c r="A15" s="22"/>
      <c r="B15" s="31" t="s">
        <v>65</v>
      </c>
      <c r="C15" s="24">
        <v>0</v>
      </c>
      <c r="D15" s="32">
        <v>0.02</v>
      </c>
      <c r="E15" s="33">
        <v>16.82</v>
      </c>
      <c r="F15" s="32">
        <v>1.1599999999999999</v>
      </c>
      <c r="G15" s="23"/>
    </row>
    <row r="16" spans="1:7" x14ac:dyDescent="0.3">
      <c r="A16" s="22"/>
      <c r="B16" s="31" t="s">
        <v>66</v>
      </c>
      <c r="C16" s="24">
        <v>6.8000000000000005E-2</v>
      </c>
      <c r="D16" s="32">
        <v>0.01</v>
      </c>
      <c r="E16" s="33">
        <v>16.02</v>
      </c>
      <c r="F16" s="32">
        <v>2.2799999999999998</v>
      </c>
      <c r="G16" s="23"/>
    </row>
    <row r="17" spans="1:7" x14ac:dyDescent="0.3">
      <c r="A17" s="22"/>
      <c r="B17" s="31" t="s">
        <v>67</v>
      </c>
      <c r="C17" s="24">
        <v>6.8000000000000005E-2</v>
      </c>
      <c r="D17" s="32">
        <v>0.01</v>
      </c>
      <c r="E17" s="32">
        <v>16.02</v>
      </c>
      <c r="F17" s="33">
        <v>2.2799999999999998</v>
      </c>
      <c r="G17" s="23"/>
    </row>
    <row r="18" spans="1:7" x14ac:dyDescent="0.3">
      <c r="A18" s="22"/>
      <c r="B18" s="31" t="s">
        <v>68</v>
      </c>
      <c r="C18" s="24">
        <v>0</v>
      </c>
      <c r="D18" s="32">
        <v>0.02</v>
      </c>
      <c r="E18" s="32">
        <v>16.82</v>
      </c>
      <c r="F18" s="33">
        <v>1.1599999999999999</v>
      </c>
      <c r="G18" s="23"/>
    </row>
    <row r="19" spans="1:7" x14ac:dyDescent="0.3">
      <c r="A19" s="22">
        <v>3</v>
      </c>
      <c r="B19" s="31">
        <v>3</v>
      </c>
      <c r="C19" s="24">
        <v>0</v>
      </c>
      <c r="D19" s="32">
        <v>0.01</v>
      </c>
      <c r="E19" s="32">
        <v>16.350000000000001</v>
      </c>
      <c r="F19" s="32">
        <v>2.2799999999999998</v>
      </c>
      <c r="G19" s="23" t="s">
        <v>280</v>
      </c>
    </row>
    <row r="20" spans="1:7" x14ac:dyDescent="0.3">
      <c r="A20" s="22"/>
      <c r="B20" s="31">
        <v>4</v>
      </c>
      <c r="C20" s="24">
        <v>6.8000000000000005E-2</v>
      </c>
      <c r="D20" s="32">
        <v>0.01</v>
      </c>
      <c r="E20" s="32">
        <v>15.56</v>
      </c>
      <c r="F20" s="32">
        <v>3.37</v>
      </c>
      <c r="G20" s="23"/>
    </row>
    <row r="21" spans="1:7" x14ac:dyDescent="0.3">
      <c r="A21" s="22"/>
      <c r="B21" s="31" t="s">
        <v>61</v>
      </c>
      <c r="C21" s="24">
        <v>0</v>
      </c>
      <c r="D21" s="33">
        <v>0.01</v>
      </c>
      <c r="E21" s="32">
        <v>16.350000000000001</v>
      </c>
      <c r="F21" s="32">
        <v>2.2799999999999998</v>
      </c>
      <c r="G21" s="23"/>
    </row>
    <row r="22" spans="1:7" x14ac:dyDescent="0.3">
      <c r="A22" s="22"/>
      <c r="B22" s="31" t="s">
        <v>62</v>
      </c>
      <c r="C22" s="24">
        <v>6.8000000000000005E-2</v>
      </c>
      <c r="D22" s="33">
        <v>0.01</v>
      </c>
      <c r="E22" s="32">
        <v>15.56</v>
      </c>
      <c r="F22" s="32">
        <v>3.37</v>
      </c>
      <c r="G22" s="23"/>
    </row>
    <row r="23" spans="1:7" x14ac:dyDescent="0.3">
      <c r="A23" s="22"/>
      <c r="B23" s="31" t="s">
        <v>65</v>
      </c>
      <c r="C23" s="24">
        <v>0</v>
      </c>
      <c r="D23" s="32">
        <v>0.01</v>
      </c>
      <c r="E23" s="33">
        <v>16.350000000000001</v>
      </c>
      <c r="F23" s="32">
        <v>2.2799999999999998</v>
      </c>
      <c r="G23" s="23"/>
    </row>
    <row r="24" spans="1:7" x14ac:dyDescent="0.3">
      <c r="A24" s="22"/>
      <c r="B24" s="31" t="s">
        <v>66</v>
      </c>
      <c r="C24" s="24">
        <v>6.8000000000000005E-2</v>
      </c>
      <c r="D24" s="32">
        <v>0.01</v>
      </c>
      <c r="E24" s="33">
        <v>15.56</v>
      </c>
      <c r="F24" s="32">
        <v>3.37</v>
      </c>
      <c r="G24" s="23"/>
    </row>
    <row r="25" spans="1:7" x14ac:dyDescent="0.3">
      <c r="A25" s="22"/>
      <c r="B25" s="31" t="s">
        <v>67</v>
      </c>
      <c r="C25" s="24">
        <v>6.8000000000000005E-2</v>
      </c>
      <c r="D25" s="32">
        <v>0.01</v>
      </c>
      <c r="E25" s="32">
        <v>15.56</v>
      </c>
      <c r="F25" s="33">
        <v>3.37</v>
      </c>
      <c r="G25" s="23"/>
    </row>
    <row r="26" spans="1:7" x14ac:dyDescent="0.3">
      <c r="A26" s="22"/>
      <c r="B26" s="31" t="s">
        <v>68</v>
      </c>
      <c r="C26" s="24">
        <v>0</v>
      </c>
      <c r="D26" s="32">
        <v>0.01</v>
      </c>
      <c r="E26" s="32">
        <v>16.350000000000001</v>
      </c>
      <c r="F26" s="33">
        <v>2.2799999999999998</v>
      </c>
      <c r="G26" s="23"/>
    </row>
    <row r="27" spans="1:7" x14ac:dyDescent="0.3">
      <c r="A27" s="22">
        <v>4</v>
      </c>
      <c r="B27" s="31">
        <v>4</v>
      </c>
      <c r="C27" s="24">
        <v>0</v>
      </c>
      <c r="D27" s="32">
        <v>0.01</v>
      </c>
      <c r="E27" s="32">
        <v>16.010000000000002</v>
      </c>
      <c r="F27" s="32">
        <v>3.37</v>
      </c>
      <c r="G27" s="23" t="s">
        <v>280</v>
      </c>
    </row>
    <row r="28" spans="1:7" x14ac:dyDescent="0.3">
      <c r="A28" s="22"/>
      <c r="B28" s="31">
        <v>5</v>
      </c>
      <c r="C28" s="24">
        <v>6.8000000000000005E-2</v>
      </c>
      <c r="D28" s="32">
        <v>0</v>
      </c>
      <c r="E28" s="32">
        <v>15.21</v>
      </c>
      <c r="F28" s="32">
        <v>4.43</v>
      </c>
      <c r="G28" s="23"/>
    </row>
    <row r="29" spans="1:7" x14ac:dyDescent="0.3">
      <c r="A29" s="22"/>
      <c r="B29" s="31" t="s">
        <v>61</v>
      </c>
      <c r="C29" s="24">
        <v>0</v>
      </c>
      <c r="D29" s="33">
        <v>0.01</v>
      </c>
      <c r="E29" s="32">
        <v>16.010000000000002</v>
      </c>
      <c r="F29" s="32">
        <v>3.37</v>
      </c>
      <c r="G29" s="23"/>
    </row>
    <row r="30" spans="1:7" x14ac:dyDescent="0.3">
      <c r="A30" s="22"/>
      <c r="B30" s="31" t="s">
        <v>62</v>
      </c>
      <c r="C30" s="24">
        <v>6.8000000000000005E-2</v>
      </c>
      <c r="D30" s="33">
        <v>0</v>
      </c>
      <c r="E30" s="32">
        <v>15.21</v>
      </c>
      <c r="F30" s="32">
        <v>4.43</v>
      </c>
      <c r="G30" s="23"/>
    </row>
    <row r="31" spans="1:7" x14ac:dyDescent="0.3">
      <c r="A31" s="22"/>
      <c r="B31" s="31" t="s">
        <v>65</v>
      </c>
      <c r="C31" s="24">
        <v>0</v>
      </c>
      <c r="D31" s="32">
        <v>0.01</v>
      </c>
      <c r="E31" s="33">
        <v>16.010000000000002</v>
      </c>
      <c r="F31" s="32">
        <v>3.37</v>
      </c>
      <c r="G31" s="23"/>
    </row>
    <row r="32" spans="1:7" x14ac:dyDescent="0.3">
      <c r="A32" s="22"/>
      <c r="B32" s="31" t="s">
        <v>66</v>
      </c>
      <c r="C32" s="24">
        <v>6.8000000000000005E-2</v>
      </c>
      <c r="D32" s="32">
        <v>0</v>
      </c>
      <c r="E32" s="33">
        <v>15.21</v>
      </c>
      <c r="F32" s="32">
        <v>4.43</v>
      </c>
      <c r="G32" s="23"/>
    </row>
    <row r="33" spans="1:7" x14ac:dyDescent="0.3">
      <c r="A33" s="22"/>
      <c r="B33" s="31" t="s">
        <v>67</v>
      </c>
      <c r="C33" s="24">
        <v>6.8000000000000005E-2</v>
      </c>
      <c r="D33" s="32">
        <v>0</v>
      </c>
      <c r="E33" s="32">
        <v>15.21</v>
      </c>
      <c r="F33" s="33">
        <v>4.43</v>
      </c>
      <c r="G33" s="23"/>
    </row>
    <row r="34" spans="1:7" x14ac:dyDescent="0.3">
      <c r="A34" s="22"/>
      <c r="B34" s="31" t="s">
        <v>68</v>
      </c>
      <c r="C34" s="24">
        <v>0</v>
      </c>
      <c r="D34" s="32">
        <v>0.01</v>
      </c>
      <c r="E34" s="32">
        <v>16.010000000000002</v>
      </c>
      <c r="F34" s="33">
        <v>3.37</v>
      </c>
      <c r="G34" s="23"/>
    </row>
    <row r="35" spans="1:7" x14ac:dyDescent="0.3">
      <c r="A35" s="22">
        <v>5</v>
      </c>
      <c r="B35" s="31">
        <v>5</v>
      </c>
      <c r="C35" s="24">
        <v>0</v>
      </c>
      <c r="D35" s="32">
        <v>0</v>
      </c>
      <c r="E35" s="32">
        <v>15.72</v>
      </c>
      <c r="F35" s="32">
        <v>4.43</v>
      </c>
      <c r="G35" s="23" t="s">
        <v>280</v>
      </c>
    </row>
    <row r="36" spans="1:7" x14ac:dyDescent="0.3">
      <c r="A36" s="22"/>
      <c r="B36" s="31">
        <v>223</v>
      </c>
      <c r="C36" s="24">
        <v>0.06</v>
      </c>
      <c r="D36" s="32">
        <v>-0.01</v>
      </c>
      <c r="E36" s="32">
        <v>15.02</v>
      </c>
      <c r="F36" s="32">
        <v>5.35</v>
      </c>
      <c r="G36" s="23"/>
    </row>
    <row r="37" spans="1:7" x14ac:dyDescent="0.3">
      <c r="A37" s="22"/>
      <c r="B37" s="31" t="s">
        <v>61</v>
      </c>
      <c r="C37" s="24">
        <v>0</v>
      </c>
      <c r="D37" s="33">
        <v>0</v>
      </c>
      <c r="E37" s="32">
        <v>15.72</v>
      </c>
      <c r="F37" s="32">
        <v>4.43</v>
      </c>
      <c r="G37" s="23"/>
    </row>
    <row r="38" spans="1:7" x14ac:dyDescent="0.3">
      <c r="A38" s="22"/>
      <c r="B38" s="31" t="s">
        <v>62</v>
      </c>
      <c r="C38" s="24">
        <v>0.06</v>
      </c>
      <c r="D38" s="33">
        <v>-0.01</v>
      </c>
      <c r="E38" s="32">
        <v>15.02</v>
      </c>
      <c r="F38" s="32">
        <v>5.35</v>
      </c>
      <c r="G38" s="23"/>
    </row>
    <row r="39" spans="1:7" x14ac:dyDescent="0.3">
      <c r="A39" s="22"/>
      <c r="B39" s="31" t="s">
        <v>65</v>
      </c>
      <c r="C39" s="24">
        <v>0</v>
      </c>
      <c r="D39" s="32">
        <v>0</v>
      </c>
      <c r="E39" s="33">
        <v>15.72</v>
      </c>
      <c r="F39" s="32">
        <v>4.43</v>
      </c>
      <c r="G39" s="23"/>
    </row>
    <row r="40" spans="1:7" x14ac:dyDescent="0.3">
      <c r="A40" s="22"/>
      <c r="B40" s="31" t="s">
        <v>66</v>
      </c>
      <c r="C40" s="24">
        <v>0.06</v>
      </c>
      <c r="D40" s="32">
        <v>-0.01</v>
      </c>
      <c r="E40" s="33">
        <v>15.02</v>
      </c>
      <c r="F40" s="32">
        <v>5.35</v>
      </c>
      <c r="G40" s="23"/>
    </row>
    <row r="41" spans="1:7" x14ac:dyDescent="0.3">
      <c r="A41" s="22"/>
      <c r="B41" s="31" t="s">
        <v>67</v>
      </c>
      <c r="C41" s="24">
        <v>0.06</v>
      </c>
      <c r="D41" s="32">
        <v>-0.01</v>
      </c>
      <c r="E41" s="32">
        <v>15.02</v>
      </c>
      <c r="F41" s="33">
        <v>5.35</v>
      </c>
      <c r="G41" s="23"/>
    </row>
    <row r="42" spans="1:7" x14ac:dyDescent="0.3">
      <c r="A42" s="22"/>
      <c r="B42" s="31" t="s">
        <v>68</v>
      </c>
      <c r="C42" s="24">
        <v>0</v>
      </c>
      <c r="D42" s="32">
        <v>0</v>
      </c>
      <c r="E42" s="32">
        <v>15.72</v>
      </c>
      <c r="F42" s="33">
        <v>4.43</v>
      </c>
      <c r="G42" s="23"/>
    </row>
    <row r="43" spans="1:7" x14ac:dyDescent="0.3">
      <c r="A43" s="22">
        <v>6</v>
      </c>
      <c r="B43" s="31">
        <v>223</v>
      </c>
      <c r="C43" s="24">
        <v>0</v>
      </c>
      <c r="D43" s="32">
        <v>-157.41999999999999</v>
      </c>
      <c r="E43" s="32">
        <v>15.31</v>
      </c>
      <c r="F43" s="32">
        <v>-2.52</v>
      </c>
      <c r="G43" s="23" t="s">
        <v>280</v>
      </c>
    </row>
    <row r="44" spans="1:7" x14ac:dyDescent="0.3">
      <c r="A44" s="22"/>
      <c r="B44" s="31">
        <v>6</v>
      </c>
      <c r="C44" s="24">
        <v>8.0000000000000002E-3</v>
      </c>
      <c r="D44" s="32">
        <v>-157.41999999999999</v>
      </c>
      <c r="E44" s="32">
        <v>15.21</v>
      </c>
      <c r="F44" s="32">
        <v>-2.39</v>
      </c>
      <c r="G44" s="23"/>
    </row>
    <row r="45" spans="1:7" x14ac:dyDescent="0.3">
      <c r="A45" s="22"/>
      <c r="B45" s="31" t="s">
        <v>61</v>
      </c>
      <c r="C45" s="24">
        <v>0</v>
      </c>
      <c r="D45" s="33">
        <v>-157.41999999999999</v>
      </c>
      <c r="E45" s="32">
        <v>15.31</v>
      </c>
      <c r="F45" s="32">
        <v>-2.52</v>
      </c>
      <c r="G45" s="23"/>
    </row>
    <row r="46" spans="1:7" x14ac:dyDescent="0.3">
      <c r="A46" s="22"/>
      <c r="B46" s="31" t="s">
        <v>62</v>
      </c>
      <c r="C46" s="24">
        <v>8.0000000000000002E-3</v>
      </c>
      <c r="D46" s="33">
        <v>-157.41999999999999</v>
      </c>
      <c r="E46" s="32">
        <v>15.21</v>
      </c>
      <c r="F46" s="32">
        <v>-2.39</v>
      </c>
      <c r="G46" s="23"/>
    </row>
    <row r="47" spans="1:7" x14ac:dyDescent="0.3">
      <c r="A47" s="22"/>
      <c r="B47" s="31" t="s">
        <v>65</v>
      </c>
      <c r="C47" s="24">
        <v>0</v>
      </c>
      <c r="D47" s="32">
        <v>-157.41999999999999</v>
      </c>
      <c r="E47" s="33">
        <v>15.31</v>
      </c>
      <c r="F47" s="32">
        <v>-2.52</v>
      </c>
      <c r="G47" s="23"/>
    </row>
    <row r="48" spans="1:7" x14ac:dyDescent="0.3">
      <c r="A48" s="22"/>
      <c r="B48" s="31" t="s">
        <v>66</v>
      </c>
      <c r="C48" s="24">
        <v>8.0000000000000002E-3</v>
      </c>
      <c r="D48" s="32">
        <v>-157.41999999999999</v>
      </c>
      <c r="E48" s="33">
        <v>15.21</v>
      </c>
      <c r="F48" s="32">
        <v>-2.39</v>
      </c>
      <c r="G48" s="23"/>
    </row>
    <row r="49" spans="1:7" x14ac:dyDescent="0.3">
      <c r="A49" s="22"/>
      <c r="B49" s="31" t="s">
        <v>67</v>
      </c>
      <c r="C49" s="24">
        <v>8.0000000000000002E-3</v>
      </c>
      <c r="D49" s="32">
        <v>-157.41999999999999</v>
      </c>
      <c r="E49" s="32">
        <v>15.21</v>
      </c>
      <c r="F49" s="33">
        <v>-2.39</v>
      </c>
      <c r="G49" s="23"/>
    </row>
    <row r="50" spans="1:7" x14ac:dyDescent="0.3">
      <c r="A50" s="22"/>
      <c r="B50" s="31" t="s">
        <v>68</v>
      </c>
      <c r="C50" s="24">
        <v>0</v>
      </c>
      <c r="D50" s="32">
        <v>-157.41999999999999</v>
      </c>
      <c r="E50" s="32">
        <v>15.31</v>
      </c>
      <c r="F50" s="33">
        <v>-2.52</v>
      </c>
      <c r="G50" s="23"/>
    </row>
    <row r="51" spans="1:7" x14ac:dyDescent="0.3">
      <c r="A51" s="22">
        <v>7</v>
      </c>
      <c r="B51" s="31">
        <v>6</v>
      </c>
      <c r="C51" s="24">
        <v>0</v>
      </c>
      <c r="D51" s="32">
        <v>-157.41999999999999</v>
      </c>
      <c r="E51" s="32">
        <v>15.36</v>
      </c>
      <c r="F51" s="32">
        <v>-2.39</v>
      </c>
      <c r="G51" s="23" t="s">
        <v>280</v>
      </c>
    </row>
    <row r="52" spans="1:7" x14ac:dyDescent="0.3">
      <c r="A52" s="22"/>
      <c r="B52" s="31">
        <v>7</v>
      </c>
      <c r="C52" s="24">
        <v>6.8000000000000005E-2</v>
      </c>
      <c r="D52" s="32">
        <v>-157.41999999999999</v>
      </c>
      <c r="E52" s="32">
        <v>14.57</v>
      </c>
      <c r="F52" s="32">
        <v>-1.37</v>
      </c>
      <c r="G52" s="23"/>
    </row>
    <row r="53" spans="1:7" x14ac:dyDescent="0.3">
      <c r="A53" s="22"/>
      <c r="B53" s="31" t="s">
        <v>61</v>
      </c>
      <c r="C53" s="24">
        <v>0</v>
      </c>
      <c r="D53" s="33">
        <v>-157.41999999999999</v>
      </c>
      <c r="E53" s="32">
        <v>15.36</v>
      </c>
      <c r="F53" s="32">
        <v>-2.39</v>
      </c>
      <c r="G53" s="23"/>
    </row>
    <row r="54" spans="1:7" x14ac:dyDescent="0.3">
      <c r="A54" s="22"/>
      <c r="B54" s="31" t="s">
        <v>62</v>
      </c>
      <c r="C54" s="24">
        <v>6.8000000000000005E-2</v>
      </c>
      <c r="D54" s="33">
        <v>-157.41999999999999</v>
      </c>
      <c r="E54" s="32">
        <v>14.57</v>
      </c>
      <c r="F54" s="32">
        <v>-1.37</v>
      </c>
      <c r="G54" s="23"/>
    </row>
    <row r="55" spans="1:7" x14ac:dyDescent="0.3">
      <c r="A55" s="22"/>
      <c r="B55" s="31" t="s">
        <v>65</v>
      </c>
      <c r="C55" s="24">
        <v>0</v>
      </c>
      <c r="D55" s="32">
        <v>-157.41999999999999</v>
      </c>
      <c r="E55" s="33">
        <v>15.36</v>
      </c>
      <c r="F55" s="32">
        <v>-2.39</v>
      </c>
      <c r="G55" s="23"/>
    </row>
    <row r="56" spans="1:7" x14ac:dyDescent="0.3">
      <c r="A56" s="22"/>
      <c r="B56" s="31" t="s">
        <v>66</v>
      </c>
      <c r="C56" s="24">
        <v>6.8000000000000005E-2</v>
      </c>
      <c r="D56" s="32">
        <v>-157.41999999999999</v>
      </c>
      <c r="E56" s="33">
        <v>14.57</v>
      </c>
      <c r="F56" s="32">
        <v>-1.37</v>
      </c>
      <c r="G56" s="23"/>
    </row>
    <row r="57" spans="1:7" x14ac:dyDescent="0.3">
      <c r="A57" s="22"/>
      <c r="B57" s="31" t="s">
        <v>67</v>
      </c>
      <c r="C57" s="24">
        <v>6.8000000000000005E-2</v>
      </c>
      <c r="D57" s="32">
        <v>-157.41999999999999</v>
      </c>
      <c r="E57" s="32">
        <v>14.57</v>
      </c>
      <c r="F57" s="33">
        <v>-1.37</v>
      </c>
      <c r="G57" s="23"/>
    </row>
    <row r="58" spans="1:7" x14ac:dyDescent="0.3">
      <c r="A58" s="22"/>
      <c r="B58" s="31" t="s">
        <v>68</v>
      </c>
      <c r="C58" s="24">
        <v>0</v>
      </c>
      <c r="D58" s="32">
        <v>-157.41999999999999</v>
      </c>
      <c r="E58" s="32">
        <v>15.36</v>
      </c>
      <c r="F58" s="33">
        <v>-2.39</v>
      </c>
      <c r="G58" s="23"/>
    </row>
    <row r="59" spans="1:7" x14ac:dyDescent="0.3">
      <c r="A59" s="22">
        <v>8</v>
      </c>
      <c r="B59" s="31">
        <v>7</v>
      </c>
      <c r="C59" s="24">
        <v>0</v>
      </c>
      <c r="D59" s="32">
        <v>-157.41999999999999</v>
      </c>
      <c r="E59" s="32">
        <v>14.91</v>
      </c>
      <c r="F59" s="32">
        <v>-1.37</v>
      </c>
      <c r="G59" s="23" t="s">
        <v>280</v>
      </c>
    </row>
    <row r="60" spans="1:7" x14ac:dyDescent="0.3">
      <c r="A60" s="22"/>
      <c r="B60" s="31">
        <v>8</v>
      </c>
      <c r="C60" s="24">
        <v>6.8000000000000005E-2</v>
      </c>
      <c r="D60" s="32">
        <v>-157.43</v>
      </c>
      <c r="E60" s="32">
        <v>14.12</v>
      </c>
      <c r="F60" s="32">
        <v>-0.38</v>
      </c>
      <c r="G60" s="23"/>
    </row>
    <row r="61" spans="1:7" x14ac:dyDescent="0.3">
      <c r="A61" s="22"/>
      <c r="B61" s="31" t="s">
        <v>61</v>
      </c>
      <c r="C61" s="24">
        <v>0</v>
      </c>
      <c r="D61" s="33">
        <v>-157.41999999999999</v>
      </c>
      <c r="E61" s="32">
        <v>14.91</v>
      </c>
      <c r="F61" s="32">
        <v>-1.37</v>
      </c>
      <c r="G61" s="23"/>
    </row>
    <row r="62" spans="1:7" x14ac:dyDescent="0.3">
      <c r="A62" s="22"/>
      <c r="B62" s="31" t="s">
        <v>62</v>
      </c>
      <c r="C62" s="24">
        <v>6.8000000000000005E-2</v>
      </c>
      <c r="D62" s="33">
        <v>-157.43</v>
      </c>
      <c r="E62" s="32">
        <v>14.12</v>
      </c>
      <c r="F62" s="32">
        <v>-0.38</v>
      </c>
      <c r="G62" s="23"/>
    </row>
    <row r="63" spans="1:7" x14ac:dyDescent="0.3">
      <c r="A63" s="22"/>
      <c r="B63" s="31" t="s">
        <v>65</v>
      </c>
      <c r="C63" s="24">
        <v>0</v>
      </c>
      <c r="D63" s="32">
        <v>-157.41999999999999</v>
      </c>
      <c r="E63" s="33">
        <v>14.91</v>
      </c>
      <c r="F63" s="32">
        <v>-1.37</v>
      </c>
      <c r="G63" s="23"/>
    </row>
    <row r="64" spans="1:7" x14ac:dyDescent="0.3">
      <c r="A64" s="22"/>
      <c r="B64" s="31" t="s">
        <v>66</v>
      </c>
      <c r="C64" s="24">
        <v>6.8000000000000005E-2</v>
      </c>
      <c r="D64" s="32">
        <v>-157.43</v>
      </c>
      <c r="E64" s="33">
        <v>14.12</v>
      </c>
      <c r="F64" s="32">
        <v>-0.38</v>
      </c>
      <c r="G64" s="23"/>
    </row>
    <row r="65" spans="1:7" x14ac:dyDescent="0.3">
      <c r="A65" s="22"/>
      <c r="B65" s="31" t="s">
        <v>67</v>
      </c>
      <c r="C65" s="24">
        <v>6.8000000000000005E-2</v>
      </c>
      <c r="D65" s="32">
        <v>-157.43</v>
      </c>
      <c r="E65" s="32">
        <v>14.12</v>
      </c>
      <c r="F65" s="33">
        <v>-0.38</v>
      </c>
      <c r="G65" s="23"/>
    </row>
    <row r="66" spans="1:7" x14ac:dyDescent="0.3">
      <c r="A66" s="22"/>
      <c r="B66" s="31" t="s">
        <v>68</v>
      </c>
      <c r="C66" s="24">
        <v>0</v>
      </c>
      <c r="D66" s="32">
        <v>-157.41999999999999</v>
      </c>
      <c r="E66" s="32">
        <v>14.91</v>
      </c>
      <c r="F66" s="33">
        <v>-1.37</v>
      </c>
      <c r="G66" s="23"/>
    </row>
    <row r="67" spans="1:7" x14ac:dyDescent="0.3">
      <c r="A67" s="22">
        <v>9</v>
      </c>
      <c r="B67" s="31">
        <v>8</v>
      </c>
      <c r="C67" s="24">
        <v>0</v>
      </c>
      <c r="D67" s="32">
        <v>-157.43</v>
      </c>
      <c r="E67" s="32">
        <v>14.52</v>
      </c>
      <c r="F67" s="32">
        <v>-0.38</v>
      </c>
      <c r="G67" s="23" t="s">
        <v>280</v>
      </c>
    </row>
    <row r="68" spans="1:7" x14ac:dyDescent="0.3">
      <c r="A68" s="22"/>
      <c r="B68" s="31">
        <v>9</v>
      </c>
      <c r="C68" s="24">
        <v>6.8000000000000005E-2</v>
      </c>
      <c r="D68" s="32">
        <v>-157.43</v>
      </c>
      <c r="E68" s="32">
        <v>13.72</v>
      </c>
      <c r="F68" s="32">
        <v>0.57999999999999996</v>
      </c>
      <c r="G68" s="23"/>
    </row>
    <row r="69" spans="1:7" x14ac:dyDescent="0.3">
      <c r="A69" s="22"/>
      <c r="B69" s="31" t="s">
        <v>61</v>
      </c>
      <c r="C69" s="24">
        <v>0</v>
      </c>
      <c r="D69" s="33">
        <v>-157.43</v>
      </c>
      <c r="E69" s="32">
        <v>14.52</v>
      </c>
      <c r="F69" s="32">
        <v>-0.38</v>
      </c>
      <c r="G69" s="23"/>
    </row>
    <row r="70" spans="1:7" x14ac:dyDescent="0.3">
      <c r="A70" s="22"/>
      <c r="B70" s="31" t="s">
        <v>62</v>
      </c>
      <c r="C70" s="24">
        <v>6.8000000000000005E-2</v>
      </c>
      <c r="D70" s="33">
        <v>-157.43</v>
      </c>
      <c r="E70" s="32">
        <v>13.72</v>
      </c>
      <c r="F70" s="32">
        <v>0.57999999999999996</v>
      </c>
      <c r="G70" s="23"/>
    </row>
    <row r="71" spans="1:7" x14ac:dyDescent="0.3">
      <c r="A71" s="22"/>
      <c r="B71" s="31" t="s">
        <v>65</v>
      </c>
      <c r="C71" s="24">
        <v>0</v>
      </c>
      <c r="D71" s="32">
        <v>-157.43</v>
      </c>
      <c r="E71" s="33">
        <v>14.52</v>
      </c>
      <c r="F71" s="32">
        <v>-0.38</v>
      </c>
      <c r="G71" s="23"/>
    </row>
    <row r="72" spans="1:7" x14ac:dyDescent="0.3">
      <c r="A72" s="22"/>
      <c r="B72" s="31" t="s">
        <v>66</v>
      </c>
      <c r="C72" s="24">
        <v>6.8000000000000005E-2</v>
      </c>
      <c r="D72" s="32">
        <v>-157.43</v>
      </c>
      <c r="E72" s="33">
        <v>13.72</v>
      </c>
      <c r="F72" s="32">
        <v>0.57999999999999996</v>
      </c>
      <c r="G72" s="23"/>
    </row>
    <row r="73" spans="1:7" x14ac:dyDescent="0.3">
      <c r="A73" s="22"/>
      <c r="B73" s="31" t="s">
        <v>67</v>
      </c>
      <c r="C73" s="24">
        <v>6.8000000000000005E-2</v>
      </c>
      <c r="D73" s="32">
        <v>-157.43</v>
      </c>
      <c r="E73" s="32">
        <v>13.72</v>
      </c>
      <c r="F73" s="33">
        <v>0.57999999999999996</v>
      </c>
      <c r="G73" s="23"/>
    </row>
    <row r="74" spans="1:7" x14ac:dyDescent="0.3">
      <c r="A74" s="22"/>
      <c r="B74" s="31" t="s">
        <v>68</v>
      </c>
      <c r="C74" s="24">
        <v>0</v>
      </c>
      <c r="D74" s="32">
        <v>-157.43</v>
      </c>
      <c r="E74" s="32">
        <v>14.52</v>
      </c>
      <c r="F74" s="33">
        <v>-0.38</v>
      </c>
      <c r="G74" s="23"/>
    </row>
    <row r="75" spans="1:7" x14ac:dyDescent="0.3">
      <c r="A75" s="22">
        <v>10</v>
      </c>
      <c r="B75" s="31">
        <v>9</v>
      </c>
      <c r="C75" s="24">
        <v>0</v>
      </c>
      <c r="D75" s="32">
        <v>-157.43</v>
      </c>
      <c r="E75" s="32">
        <v>14.17</v>
      </c>
      <c r="F75" s="32">
        <v>0.57999999999999996</v>
      </c>
      <c r="G75" s="23" t="s">
        <v>280</v>
      </c>
    </row>
    <row r="76" spans="1:7" x14ac:dyDescent="0.3">
      <c r="A76" s="22"/>
      <c r="B76" s="31">
        <v>10</v>
      </c>
      <c r="C76" s="24">
        <v>6.8000000000000005E-2</v>
      </c>
      <c r="D76" s="32">
        <v>-157.44</v>
      </c>
      <c r="E76" s="32">
        <v>13.37</v>
      </c>
      <c r="F76" s="32">
        <v>1.52</v>
      </c>
      <c r="G76" s="23"/>
    </row>
    <row r="77" spans="1:7" x14ac:dyDescent="0.3">
      <c r="A77" s="22"/>
      <c r="B77" s="31" t="s">
        <v>61</v>
      </c>
      <c r="C77" s="24">
        <v>0</v>
      </c>
      <c r="D77" s="33">
        <v>-157.43</v>
      </c>
      <c r="E77" s="32">
        <v>14.17</v>
      </c>
      <c r="F77" s="32">
        <v>0.57999999999999996</v>
      </c>
      <c r="G77" s="23"/>
    </row>
    <row r="78" spans="1:7" x14ac:dyDescent="0.3">
      <c r="A78" s="22"/>
      <c r="B78" s="31" t="s">
        <v>62</v>
      </c>
      <c r="C78" s="24">
        <v>6.8000000000000005E-2</v>
      </c>
      <c r="D78" s="33">
        <v>-157.44</v>
      </c>
      <c r="E78" s="32">
        <v>13.37</v>
      </c>
      <c r="F78" s="32">
        <v>1.52</v>
      </c>
      <c r="G78" s="23"/>
    </row>
    <row r="79" spans="1:7" x14ac:dyDescent="0.3">
      <c r="A79" s="22"/>
      <c r="B79" s="31" t="s">
        <v>65</v>
      </c>
      <c r="C79" s="24">
        <v>0</v>
      </c>
      <c r="D79" s="32">
        <v>-157.43</v>
      </c>
      <c r="E79" s="33">
        <v>14.17</v>
      </c>
      <c r="F79" s="32">
        <v>0.57999999999999996</v>
      </c>
      <c r="G79" s="23"/>
    </row>
    <row r="80" spans="1:7" x14ac:dyDescent="0.3">
      <c r="A80" s="22"/>
      <c r="B80" s="31" t="s">
        <v>66</v>
      </c>
      <c r="C80" s="24">
        <v>6.8000000000000005E-2</v>
      </c>
      <c r="D80" s="32">
        <v>-157.44</v>
      </c>
      <c r="E80" s="33">
        <v>13.37</v>
      </c>
      <c r="F80" s="32">
        <v>1.52</v>
      </c>
      <c r="G80" s="23"/>
    </row>
    <row r="81" spans="1:7" x14ac:dyDescent="0.3">
      <c r="A81" s="22"/>
      <c r="B81" s="31" t="s">
        <v>67</v>
      </c>
      <c r="C81" s="24">
        <v>6.8000000000000005E-2</v>
      </c>
      <c r="D81" s="32">
        <v>-157.44</v>
      </c>
      <c r="E81" s="32">
        <v>13.37</v>
      </c>
      <c r="F81" s="33">
        <v>1.52</v>
      </c>
      <c r="G81" s="23"/>
    </row>
    <row r="82" spans="1:7" x14ac:dyDescent="0.3">
      <c r="A82" s="22"/>
      <c r="B82" s="31" t="s">
        <v>68</v>
      </c>
      <c r="C82" s="24">
        <v>0</v>
      </c>
      <c r="D82" s="32">
        <v>-157.43</v>
      </c>
      <c r="E82" s="32">
        <v>14.17</v>
      </c>
      <c r="F82" s="33">
        <v>0.57999999999999996</v>
      </c>
      <c r="G82" s="23"/>
    </row>
    <row r="83" spans="1:7" x14ac:dyDescent="0.3">
      <c r="A83" s="22">
        <v>11</v>
      </c>
      <c r="B83" s="31">
        <v>10</v>
      </c>
      <c r="C83" s="24">
        <v>0</v>
      </c>
      <c r="D83" s="32">
        <v>-157.44</v>
      </c>
      <c r="E83" s="32">
        <v>13.85</v>
      </c>
      <c r="F83" s="32">
        <v>1.52</v>
      </c>
      <c r="G83" s="23" t="s">
        <v>280</v>
      </c>
    </row>
    <row r="84" spans="1:7" x14ac:dyDescent="0.3">
      <c r="A84" s="22"/>
      <c r="B84" s="31">
        <v>11</v>
      </c>
      <c r="C84" s="24">
        <v>6.8000000000000005E-2</v>
      </c>
      <c r="D84" s="32">
        <v>-157.44999999999999</v>
      </c>
      <c r="E84" s="32">
        <v>13.04</v>
      </c>
      <c r="F84" s="32">
        <v>2.44</v>
      </c>
      <c r="G84" s="23"/>
    </row>
    <row r="85" spans="1:7" x14ac:dyDescent="0.3">
      <c r="A85" s="22"/>
      <c r="B85" s="31" t="s">
        <v>61</v>
      </c>
      <c r="C85" s="24">
        <v>0</v>
      </c>
      <c r="D85" s="33">
        <v>-157.44</v>
      </c>
      <c r="E85" s="32">
        <v>13.85</v>
      </c>
      <c r="F85" s="32">
        <v>1.52</v>
      </c>
      <c r="G85" s="23"/>
    </row>
    <row r="86" spans="1:7" x14ac:dyDescent="0.3">
      <c r="A86" s="22"/>
      <c r="B86" s="31" t="s">
        <v>62</v>
      </c>
      <c r="C86" s="24">
        <v>6.8000000000000005E-2</v>
      </c>
      <c r="D86" s="33">
        <v>-157.44999999999999</v>
      </c>
      <c r="E86" s="32">
        <v>13.04</v>
      </c>
      <c r="F86" s="32">
        <v>2.44</v>
      </c>
      <c r="G86" s="23"/>
    </row>
    <row r="87" spans="1:7" x14ac:dyDescent="0.3">
      <c r="A87" s="22"/>
      <c r="B87" s="31" t="s">
        <v>65</v>
      </c>
      <c r="C87" s="24">
        <v>0</v>
      </c>
      <c r="D87" s="32">
        <v>-157.44</v>
      </c>
      <c r="E87" s="33">
        <v>13.85</v>
      </c>
      <c r="F87" s="32">
        <v>1.52</v>
      </c>
      <c r="G87" s="23"/>
    </row>
    <row r="88" spans="1:7" x14ac:dyDescent="0.3">
      <c r="A88" s="22"/>
      <c r="B88" s="31" t="s">
        <v>66</v>
      </c>
      <c r="C88" s="24">
        <v>6.8000000000000005E-2</v>
      </c>
      <c r="D88" s="32">
        <v>-157.44999999999999</v>
      </c>
      <c r="E88" s="33">
        <v>13.04</v>
      </c>
      <c r="F88" s="32">
        <v>2.44</v>
      </c>
      <c r="G88" s="23"/>
    </row>
    <row r="89" spans="1:7" x14ac:dyDescent="0.3">
      <c r="A89" s="22"/>
      <c r="B89" s="31" t="s">
        <v>67</v>
      </c>
      <c r="C89" s="24">
        <v>6.8000000000000005E-2</v>
      </c>
      <c r="D89" s="32">
        <v>-157.44999999999999</v>
      </c>
      <c r="E89" s="32">
        <v>13.04</v>
      </c>
      <c r="F89" s="33">
        <v>2.44</v>
      </c>
      <c r="G89" s="23"/>
    </row>
    <row r="90" spans="1:7" x14ac:dyDescent="0.3">
      <c r="A90" s="22"/>
      <c r="B90" s="31" t="s">
        <v>68</v>
      </c>
      <c r="C90" s="24">
        <v>0</v>
      </c>
      <c r="D90" s="32">
        <v>-157.44</v>
      </c>
      <c r="E90" s="32">
        <v>13.85</v>
      </c>
      <c r="F90" s="33">
        <v>1.52</v>
      </c>
      <c r="G90" s="23"/>
    </row>
    <row r="91" spans="1:7" x14ac:dyDescent="0.3">
      <c r="A91" s="22">
        <v>12</v>
      </c>
      <c r="B91" s="31">
        <v>11</v>
      </c>
      <c r="C91" s="24">
        <v>0</v>
      </c>
      <c r="D91" s="32">
        <v>-157.44</v>
      </c>
      <c r="E91" s="32">
        <v>13.54</v>
      </c>
      <c r="F91" s="32">
        <v>2.44</v>
      </c>
      <c r="G91" s="23" t="s">
        <v>280</v>
      </c>
    </row>
    <row r="92" spans="1:7" x14ac:dyDescent="0.3">
      <c r="A92" s="22"/>
      <c r="B92" s="31">
        <v>12</v>
      </c>
      <c r="C92" s="24">
        <v>6.8000000000000005E-2</v>
      </c>
      <c r="D92" s="32">
        <v>-157.44999999999999</v>
      </c>
      <c r="E92" s="32">
        <v>12.73</v>
      </c>
      <c r="F92" s="32">
        <v>3.33</v>
      </c>
      <c r="G92" s="23"/>
    </row>
    <row r="93" spans="1:7" x14ac:dyDescent="0.3">
      <c r="A93" s="22"/>
      <c r="B93" s="31" t="s">
        <v>61</v>
      </c>
      <c r="C93" s="24">
        <v>0</v>
      </c>
      <c r="D93" s="33">
        <v>-157.44</v>
      </c>
      <c r="E93" s="32">
        <v>13.54</v>
      </c>
      <c r="F93" s="32">
        <v>2.44</v>
      </c>
      <c r="G93" s="23"/>
    </row>
    <row r="94" spans="1:7" x14ac:dyDescent="0.3">
      <c r="A94" s="22"/>
      <c r="B94" s="31" t="s">
        <v>62</v>
      </c>
      <c r="C94" s="24">
        <v>6.8000000000000005E-2</v>
      </c>
      <c r="D94" s="33">
        <v>-157.44999999999999</v>
      </c>
      <c r="E94" s="32">
        <v>12.73</v>
      </c>
      <c r="F94" s="32">
        <v>3.33</v>
      </c>
      <c r="G94" s="23"/>
    </row>
    <row r="95" spans="1:7" x14ac:dyDescent="0.3">
      <c r="A95" s="22"/>
      <c r="B95" s="31" t="s">
        <v>65</v>
      </c>
      <c r="C95" s="24">
        <v>0</v>
      </c>
      <c r="D95" s="32">
        <v>-157.44</v>
      </c>
      <c r="E95" s="33">
        <v>13.54</v>
      </c>
      <c r="F95" s="32">
        <v>2.44</v>
      </c>
      <c r="G95" s="23"/>
    </row>
    <row r="96" spans="1:7" x14ac:dyDescent="0.3">
      <c r="A96" s="22"/>
      <c r="B96" s="31" t="s">
        <v>66</v>
      </c>
      <c r="C96" s="24">
        <v>6.8000000000000005E-2</v>
      </c>
      <c r="D96" s="32">
        <v>-157.44999999999999</v>
      </c>
      <c r="E96" s="33">
        <v>12.73</v>
      </c>
      <c r="F96" s="32">
        <v>3.33</v>
      </c>
      <c r="G96" s="23"/>
    </row>
    <row r="97" spans="1:7" x14ac:dyDescent="0.3">
      <c r="A97" s="22"/>
      <c r="B97" s="31" t="s">
        <v>67</v>
      </c>
      <c r="C97" s="24">
        <v>6.8000000000000005E-2</v>
      </c>
      <c r="D97" s="32">
        <v>-157.44999999999999</v>
      </c>
      <c r="E97" s="32">
        <v>12.73</v>
      </c>
      <c r="F97" s="33">
        <v>3.33</v>
      </c>
      <c r="G97" s="23"/>
    </row>
    <row r="98" spans="1:7" x14ac:dyDescent="0.3">
      <c r="A98" s="22"/>
      <c r="B98" s="31" t="s">
        <v>68</v>
      </c>
      <c r="C98" s="24">
        <v>0</v>
      </c>
      <c r="D98" s="32">
        <v>-157.44</v>
      </c>
      <c r="E98" s="32">
        <v>13.54</v>
      </c>
      <c r="F98" s="33">
        <v>2.44</v>
      </c>
      <c r="G98" s="23"/>
    </row>
    <row r="99" spans="1:7" x14ac:dyDescent="0.3">
      <c r="A99" s="22">
        <v>13</v>
      </c>
      <c r="B99" s="31">
        <v>12</v>
      </c>
      <c r="C99" s="24">
        <v>0</v>
      </c>
      <c r="D99" s="32">
        <v>-157.44999999999999</v>
      </c>
      <c r="E99" s="32">
        <v>13.25</v>
      </c>
      <c r="F99" s="32">
        <v>3.33</v>
      </c>
      <c r="G99" s="23" t="s">
        <v>280</v>
      </c>
    </row>
    <row r="100" spans="1:7" x14ac:dyDescent="0.3">
      <c r="A100" s="22"/>
      <c r="B100" s="31">
        <v>13</v>
      </c>
      <c r="C100" s="24">
        <v>6.8000000000000005E-2</v>
      </c>
      <c r="D100" s="32">
        <v>-157.46</v>
      </c>
      <c r="E100" s="32">
        <v>12.44</v>
      </c>
      <c r="F100" s="32">
        <v>4.21</v>
      </c>
      <c r="G100" s="23"/>
    </row>
    <row r="101" spans="1:7" x14ac:dyDescent="0.3">
      <c r="A101" s="22"/>
      <c r="B101" s="31" t="s">
        <v>61</v>
      </c>
      <c r="C101" s="24">
        <v>0</v>
      </c>
      <c r="D101" s="33">
        <v>-157.44999999999999</v>
      </c>
      <c r="E101" s="32">
        <v>13.25</v>
      </c>
      <c r="F101" s="32">
        <v>3.33</v>
      </c>
      <c r="G101" s="23"/>
    </row>
    <row r="102" spans="1:7" x14ac:dyDescent="0.3">
      <c r="A102" s="22"/>
      <c r="B102" s="31" t="s">
        <v>62</v>
      </c>
      <c r="C102" s="24">
        <v>6.8000000000000005E-2</v>
      </c>
      <c r="D102" s="33">
        <v>-157.46</v>
      </c>
      <c r="E102" s="32">
        <v>12.44</v>
      </c>
      <c r="F102" s="32">
        <v>4.21</v>
      </c>
      <c r="G102" s="23"/>
    </row>
    <row r="103" spans="1:7" x14ac:dyDescent="0.3">
      <c r="A103" s="22"/>
      <c r="B103" s="31" t="s">
        <v>65</v>
      </c>
      <c r="C103" s="24">
        <v>0</v>
      </c>
      <c r="D103" s="32">
        <v>-157.44999999999999</v>
      </c>
      <c r="E103" s="33">
        <v>13.25</v>
      </c>
      <c r="F103" s="32">
        <v>3.33</v>
      </c>
      <c r="G103" s="23"/>
    </row>
    <row r="104" spans="1:7" x14ac:dyDescent="0.3">
      <c r="A104" s="22"/>
      <c r="B104" s="31" t="s">
        <v>66</v>
      </c>
      <c r="C104" s="24">
        <v>6.8000000000000005E-2</v>
      </c>
      <c r="D104" s="32">
        <v>-157.46</v>
      </c>
      <c r="E104" s="33">
        <v>12.44</v>
      </c>
      <c r="F104" s="32">
        <v>4.21</v>
      </c>
      <c r="G104" s="23"/>
    </row>
    <row r="105" spans="1:7" x14ac:dyDescent="0.3">
      <c r="A105" s="22"/>
      <c r="B105" s="31" t="s">
        <v>67</v>
      </c>
      <c r="C105" s="24">
        <v>6.8000000000000005E-2</v>
      </c>
      <c r="D105" s="32">
        <v>-157.46</v>
      </c>
      <c r="E105" s="32">
        <v>12.44</v>
      </c>
      <c r="F105" s="33">
        <v>4.21</v>
      </c>
      <c r="G105" s="23"/>
    </row>
    <row r="106" spans="1:7" x14ac:dyDescent="0.3">
      <c r="A106" s="22"/>
      <c r="B106" s="31" t="s">
        <v>68</v>
      </c>
      <c r="C106" s="24">
        <v>0</v>
      </c>
      <c r="D106" s="32">
        <v>-157.44999999999999</v>
      </c>
      <c r="E106" s="32">
        <v>13.25</v>
      </c>
      <c r="F106" s="33">
        <v>3.33</v>
      </c>
      <c r="G106" s="23"/>
    </row>
    <row r="107" spans="1:7" x14ac:dyDescent="0.3">
      <c r="A107" s="22">
        <v>14</v>
      </c>
      <c r="B107" s="31">
        <v>13</v>
      </c>
      <c r="C107" s="24">
        <v>0</v>
      </c>
      <c r="D107" s="32">
        <v>-157.46</v>
      </c>
      <c r="E107" s="32">
        <v>12.98</v>
      </c>
      <c r="F107" s="32">
        <v>4.21</v>
      </c>
      <c r="G107" s="23" t="s">
        <v>280</v>
      </c>
    </row>
    <row r="108" spans="1:7" x14ac:dyDescent="0.3">
      <c r="A108" s="22"/>
      <c r="B108" s="31">
        <v>14</v>
      </c>
      <c r="C108" s="24">
        <v>6.8000000000000005E-2</v>
      </c>
      <c r="D108" s="32">
        <v>-157.47</v>
      </c>
      <c r="E108" s="32">
        <v>12.16</v>
      </c>
      <c r="F108" s="32">
        <v>5.07</v>
      </c>
      <c r="G108" s="23"/>
    </row>
    <row r="109" spans="1:7" x14ac:dyDescent="0.3">
      <c r="A109" s="22"/>
      <c r="B109" s="31" t="s">
        <v>61</v>
      </c>
      <c r="C109" s="24">
        <v>0</v>
      </c>
      <c r="D109" s="33">
        <v>-157.46</v>
      </c>
      <c r="E109" s="32">
        <v>12.98</v>
      </c>
      <c r="F109" s="32">
        <v>4.21</v>
      </c>
      <c r="G109" s="23"/>
    </row>
    <row r="110" spans="1:7" x14ac:dyDescent="0.3">
      <c r="A110" s="22"/>
      <c r="B110" s="31" t="s">
        <v>62</v>
      </c>
      <c r="C110" s="24">
        <v>6.8000000000000005E-2</v>
      </c>
      <c r="D110" s="33">
        <v>-157.47</v>
      </c>
      <c r="E110" s="32">
        <v>12.16</v>
      </c>
      <c r="F110" s="32">
        <v>5.07</v>
      </c>
      <c r="G110" s="23"/>
    </row>
    <row r="111" spans="1:7" x14ac:dyDescent="0.3">
      <c r="A111" s="22"/>
      <c r="B111" s="31" t="s">
        <v>65</v>
      </c>
      <c r="C111" s="24">
        <v>0</v>
      </c>
      <c r="D111" s="32">
        <v>-157.46</v>
      </c>
      <c r="E111" s="33">
        <v>12.98</v>
      </c>
      <c r="F111" s="32">
        <v>4.21</v>
      </c>
      <c r="G111" s="23"/>
    </row>
    <row r="112" spans="1:7" x14ac:dyDescent="0.3">
      <c r="A112" s="22"/>
      <c r="B112" s="31" t="s">
        <v>66</v>
      </c>
      <c r="C112" s="24">
        <v>6.8000000000000005E-2</v>
      </c>
      <c r="D112" s="32">
        <v>-157.47</v>
      </c>
      <c r="E112" s="33">
        <v>12.16</v>
      </c>
      <c r="F112" s="32">
        <v>5.07</v>
      </c>
      <c r="G112" s="23"/>
    </row>
    <row r="113" spans="1:7" x14ac:dyDescent="0.3">
      <c r="A113" s="22"/>
      <c r="B113" s="31" t="s">
        <v>67</v>
      </c>
      <c r="C113" s="24">
        <v>6.8000000000000005E-2</v>
      </c>
      <c r="D113" s="32">
        <v>-157.47</v>
      </c>
      <c r="E113" s="32">
        <v>12.16</v>
      </c>
      <c r="F113" s="33">
        <v>5.07</v>
      </c>
      <c r="G113" s="23"/>
    </row>
    <row r="114" spans="1:7" x14ac:dyDescent="0.3">
      <c r="A114" s="22"/>
      <c r="B114" s="31" t="s">
        <v>68</v>
      </c>
      <c r="C114" s="24">
        <v>0</v>
      </c>
      <c r="D114" s="32">
        <v>-157.46</v>
      </c>
      <c r="E114" s="32">
        <v>12.98</v>
      </c>
      <c r="F114" s="33">
        <v>4.21</v>
      </c>
      <c r="G114" s="23"/>
    </row>
    <row r="115" spans="1:7" x14ac:dyDescent="0.3">
      <c r="A115" s="22">
        <v>15</v>
      </c>
      <c r="B115" s="31">
        <v>14</v>
      </c>
      <c r="C115" s="24">
        <v>0</v>
      </c>
      <c r="D115" s="32">
        <v>-157.46</v>
      </c>
      <c r="E115" s="32">
        <v>12.72</v>
      </c>
      <c r="F115" s="32">
        <v>5.07</v>
      </c>
      <c r="G115" s="23" t="s">
        <v>280</v>
      </c>
    </row>
    <row r="116" spans="1:7" x14ac:dyDescent="0.3">
      <c r="A116" s="22"/>
      <c r="B116" s="31">
        <v>15</v>
      </c>
      <c r="C116" s="24">
        <v>6.8000000000000005E-2</v>
      </c>
      <c r="D116" s="32">
        <v>-157.47</v>
      </c>
      <c r="E116" s="32">
        <v>11.9</v>
      </c>
      <c r="F116" s="32">
        <v>5.91</v>
      </c>
      <c r="G116" s="23"/>
    </row>
    <row r="117" spans="1:7" x14ac:dyDescent="0.3">
      <c r="A117" s="22"/>
      <c r="B117" s="31" t="s">
        <v>61</v>
      </c>
      <c r="C117" s="24">
        <v>0</v>
      </c>
      <c r="D117" s="33">
        <v>-157.46</v>
      </c>
      <c r="E117" s="32">
        <v>12.72</v>
      </c>
      <c r="F117" s="32">
        <v>5.07</v>
      </c>
      <c r="G117" s="23"/>
    </row>
    <row r="118" spans="1:7" x14ac:dyDescent="0.3">
      <c r="A118" s="22"/>
      <c r="B118" s="31" t="s">
        <v>62</v>
      </c>
      <c r="C118" s="24">
        <v>6.8000000000000005E-2</v>
      </c>
      <c r="D118" s="33">
        <v>-157.47</v>
      </c>
      <c r="E118" s="32">
        <v>11.9</v>
      </c>
      <c r="F118" s="32">
        <v>5.91</v>
      </c>
      <c r="G118" s="23"/>
    </row>
    <row r="119" spans="1:7" x14ac:dyDescent="0.3">
      <c r="A119" s="22"/>
      <c r="B119" s="31" t="s">
        <v>65</v>
      </c>
      <c r="C119" s="24">
        <v>0</v>
      </c>
      <c r="D119" s="32">
        <v>-157.46</v>
      </c>
      <c r="E119" s="33">
        <v>12.72</v>
      </c>
      <c r="F119" s="32">
        <v>5.07</v>
      </c>
      <c r="G119" s="23"/>
    </row>
    <row r="120" spans="1:7" x14ac:dyDescent="0.3">
      <c r="A120" s="22"/>
      <c r="B120" s="31" t="s">
        <v>66</v>
      </c>
      <c r="C120" s="24">
        <v>6.8000000000000005E-2</v>
      </c>
      <c r="D120" s="32">
        <v>-157.47</v>
      </c>
      <c r="E120" s="33">
        <v>11.9</v>
      </c>
      <c r="F120" s="32">
        <v>5.91</v>
      </c>
      <c r="G120" s="23"/>
    </row>
    <row r="121" spans="1:7" x14ac:dyDescent="0.3">
      <c r="A121" s="22"/>
      <c r="B121" s="31" t="s">
        <v>67</v>
      </c>
      <c r="C121" s="24">
        <v>6.8000000000000005E-2</v>
      </c>
      <c r="D121" s="32">
        <v>-157.47</v>
      </c>
      <c r="E121" s="32">
        <v>11.9</v>
      </c>
      <c r="F121" s="33">
        <v>5.91</v>
      </c>
      <c r="G121" s="23"/>
    </row>
    <row r="122" spans="1:7" x14ac:dyDescent="0.3">
      <c r="A122" s="22"/>
      <c r="B122" s="31" t="s">
        <v>68</v>
      </c>
      <c r="C122" s="24">
        <v>0</v>
      </c>
      <c r="D122" s="32">
        <v>-157.46</v>
      </c>
      <c r="E122" s="32">
        <v>12.72</v>
      </c>
      <c r="F122" s="33">
        <v>5.07</v>
      </c>
      <c r="G122" s="23"/>
    </row>
    <row r="123" spans="1:7" x14ac:dyDescent="0.3">
      <c r="A123" s="22">
        <v>16</v>
      </c>
      <c r="B123" s="31">
        <v>15</v>
      </c>
      <c r="C123" s="24">
        <v>0</v>
      </c>
      <c r="D123" s="32">
        <v>-157.47</v>
      </c>
      <c r="E123" s="32">
        <v>12.5</v>
      </c>
      <c r="F123" s="32">
        <v>5.91</v>
      </c>
      <c r="G123" s="23" t="s">
        <v>280</v>
      </c>
    </row>
    <row r="124" spans="1:7" x14ac:dyDescent="0.3">
      <c r="A124" s="22"/>
      <c r="B124" s="31">
        <v>16</v>
      </c>
      <c r="C124" s="24">
        <v>6.8000000000000005E-2</v>
      </c>
      <c r="D124" s="32">
        <v>-157.47999999999999</v>
      </c>
      <c r="E124" s="32">
        <v>11.68</v>
      </c>
      <c r="F124" s="32">
        <v>6.73</v>
      </c>
      <c r="G124" s="23"/>
    </row>
    <row r="125" spans="1:7" x14ac:dyDescent="0.3">
      <c r="A125" s="22"/>
      <c r="B125" s="31" t="s">
        <v>61</v>
      </c>
      <c r="C125" s="24">
        <v>0</v>
      </c>
      <c r="D125" s="33">
        <v>-157.47</v>
      </c>
      <c r="E125" s="32">
        <v>12.5</v>
      </c>
      <c r="F125" s="32">
        <v>5.91</v>
      </c>
      <c r="G125" s="23"/>
    </row>
    <row r="126" spans="1:7" x14ac:dyDescent="0.3">
      <c r="A126" s="22"/>
      <c r="B126" s="31" t="s">
        <v>62</v>
      </c>
      <c r="C126" s="24">
        <v>6.8000000000000005E-2</v>
      </c>
      <c r="D126" s="33">
        <v>-157.47999999999999</v>
      </c>
      <c r="E126" s="32">
        <v>11.68</v>
      </c>
      <c r="F126" s="32">
        <v>6.73</v>
      </c>
      <c r="G126" s="23"/>
    </row>
    <row r="127" spans="1:7" x14ac:dyDescent="0.3">
      <c r="A127" s="22"/>
      <c r="B127" s="31" t="s">
        <v>65</v>
      </c>
      <c r="C127" s="24">
        <v>0</v>
      </c>
      <c r="D127" s="32">
        <v>-157.47</v>
      </c>
      <c r="E127" s="33">
        <v>12.5</v>
      </c>
      <c r="F127" s="32">
        <v>5.91</v>
      </c>
      <c r="G127" s="23"/>
    </row>
    <row r="128" spans="1:7" x14ac:dyDescent="0.3">
      <c r="A128" s="22"/>
      <c r="B128" s="31" t="s">
        <v>66</v>
      </c>
      <c r="C128" s="24">
        <v>6.8000000000000005E-2</v>
      </c>
      <c r="D128" s="32">
        <v>-157.47999999999999</v>
      </c>
      <c r="E128" s="33">
        <v>11.68</v>
      </c>
      <c r="F128" s="32">
        <v>6.73</v>
      </c>
      <c r="G128" s="23"/>
    </row>
    <row r="129" spans="1:7" x14ac:dyDescent="0.3">
      <c r="A129" s="22"/>
      <c r="B129" s="31" t="s">
        <v>67</v>
      </c>
      <c r="C129" s="24">
        <v>6.8000000000000005E-2</v>
      </c>
      <c r="D129" s="32">
        <v>-157.47999999999999</v>
      </c>
      <c r="E129" s="32">
        <v>11.68</v>
      </c>
      <c r="F129" s="33">
        <v>6.73</v>
      </c>
      <c r="G129" s="23"/>
    </row>
    <row r="130" spans="1:7" x14ac:dyDescent="0.3">
      <c r="A130" s="22"/>
      <c r="B130" s="31" t="s">
        <v>68</v>
      </c>
      <c r="C130" s="24">
        <v>0</v>
      </c>
      <c r="D130" s="32">
        <v>-157.47</v>
      </c>
      <c r="E130" s="32">
        <v>12.5</v>
      </c>
      <c r="F130" s="33">
        <v>5.91</v>
      </c>
      <c r="G130" s="23"/>
    </row>
    <row r="131" spans="1:7" x14ac:dyDescent="0.3">
      <c r="A131" s="22">
        <v>17</v>
      </c>
      <c r="B131" s="31">
        <v>16</v>
      </c>
      <c r="C131" s="24">
        <v>0</v>
      </c>
      <c r="D131" s="32">
        <v>-157.47999999999999</v>
      </c>
      <c r="E131" s="32">
        <v>12.32</v>
      </c>
      <c r="F131" s="32">
        <v>6.73</v>
      </c>
      <c r="G131" s="23" t="s">
        <v>280</v>
      </c>
    </row>
    <row r="132" spans="1:7" x14ac:dyDescent="0.3">
      <c r="A132" s="22"/>
      <c r="B132" s="31">
        <v>17</v>
      </c>
      <c r="C132" s="24">
        <v>6.8000000000000005E-2</v>
      </c>
      <c r="D132" s="32">
        <v>-157.49</v>
      </c>
      <c r="E132" s="32">
        <v>11.49</v>
      </c>
      <c r="F132" s="32">
        <v>7.54</v>
      </c>
      <c r="G132" s="23"/>
    </row>
    <row r="133" spans="1:7" x14ac:dyDescent="0.3">
      <c r="A133" s="22"/>
      <c r="B133" s="31" t="s">
        <v>61</v>
      </c>
      <c r="C133" s="24">
        <v>0</v>
      </c>
      <c r="D133" s="33">
        <v>-157.47999999999999</v>
      </c>
      <c r="E133" s="32">
        <v>12.32</v>
      </c>
      <c r="F133" s="32">
        <v>6.73</v>
      </c>
      <c r="G133" s="23"/>
    </row>
    <row r="134" spans="1:7" x14ac:dyDescent="0.3">
      <c r="A134" s="22"/>
      <c r="B134" s="31" t="s">
        <v>62</v>
      </c>
      <c r="C134" s="24">
        <v>6.8000000000000005E-2</v>
      </c>
      <c r="D134" s="33">
        <v>-157.49</v>
      </c>
      <c r="E134" s="32">
        <v>11.49</v>
      </c>
      <c r="F134" s="32">
        <v>7.54</v>
      </c>
      <c r="G134" s="23"/>
    </row>
    <row r="135" spans="1:7" x14ac:dyDescent="0.3">
      <c r="A135" s="22"/>
      <c r="B135" s="31" t="s">
        <v>65</v>
      </c>
      <c r="C135" s="24">
        <v>0</v>
      </c>
      <c r="D135" s="32">
        <v>-157.47999999999999</v>
      </c>
      <c r="E135" s="33">
        <v>12.32</v>
      </c>
      <c r="F135" s="32">
        <v>6.73</v>
      </c>
      <c r="G135" s="23"/>
    </row>
    <row r="136" spans="1:7" x14ac:dyDescent="0.3">
      <c r="A136" s="22"/>
      <c r="B136" s="31" t="s">
        <v>66</v>
      </c>
      <c r="C136" s="24">
        <v>6.8000000000000005E-2</v>
      </c>
      <c r="D136" s="32">
        <v>-157.49</v>
      </c>
      <c r="E136" s="33">
        <v>11.49</v>
      </c>
      <c r="F136" s="32">
        <v>7.54</v>
      </c>
      <c r="G136" s="23"/>
    </row>
    <row r="137" spans="1:7" x14ac:dyDescent="0.3">
      <c r="A137" s="22"/>
      <c r="B137" s="31" t="s">
        <v>67</v>
      </c>
      <c r="C137" s="24">
        <v>6.8000000000000005E-2</v>
      </c>
      <c r="D137" s="32">
        <v>-157.49</v>
      </c>
      <c r="E137" s="32">
        <v>11.49</v>
      </c>
      <c r="F137" s="33">
        <v>7.54</v>
      </c>
      <c r="G137" s="23"/>
    </row>
    <row r="138" spans="1:7" x14ac:dyDescent="0.3">
      <c r="A138" s="22"/>
      <c r="B138" s="31" t="s">
        <v>68</v>
      </c>
      <c r="C138" s="24">
        <v>0</v>
      </c>
      <c r="D138" s="32">
        <v>-157.47999999999999</v>
      </c>
      <c r="E138" s="32">
        <v>12.32</v>
      </c>
      <c r="F138" s="33">
        <v>6.73</v>
      </c>
      <c r="G138" s="23"/>
    </row>
    <row r="139" spans="1:7" x14ac:dyDescent="0.3">
      <c r="A139" s="22">
        <v>18</v>
      </c>
      <c r="B139" s="31">
        <v>17</v>
      </c>
      <c r="C139" s="24">
        <v>0</v>
      </c>
      <c r="D139" s="32">
        <v>-157.49</v>
      </c>
      <c r="E139" s="32">
        <v>11.94</v>
      </c>
      <c r="F139" s="32">
        <v>7.54</v>
      </c>
      <c r="G139" s="23" t="s">
        <v>280</v>
      </c>
    </row>
    <row r="140" spans="1:7" x14ac:dyDescent="0.3">
      <c r="A140" s="22"/>
      <c r="B140" s="31">
        <v>226</v>
      </c>
      <c r="C140" s="24">
        <v>0.02</v>
      </c>
      <c r="D140" s="32">
        <v>-157.49</v>
      </c>
      <c r="E140" s="32">
        <v>11.69</v>
      </c>
      <c r="F140" s="32">
        <v>7.78</v>
      </c>
      <c r="G140" s="23"/>
    </row>
    <row r="141" spans="1:7" x14ac:dyDescent="0.3">
      <c r="A141" s="22"/>
      <c r="B141" s="31" t="s">
        <v>61</v>
      </c>
      <c r="C141" s="24">
        <v>0</v>
      </c>
      <c r="D141" s="33">
        <v>-157.49</v>
      </c>
      <c r="E141" s="32">
        <v>11.94</v>
      </c>
      <c r="F141" s="32">
        <v>7.54</v>
      </c>
      <c r="G141" s="23"/>
    </row>
    <row r="142" spans="1:7" x14ac:dyDescent="0.3">
      <c r="A142" s="22"/>
      <c r="B142" s="31" t="s">
        <v>62</v>
      </c>
      <c r="C142" s="24">
        <v>0.02</v>
      </c>
      <c r="D142" s="33">
        <v>-157.49</v>
      </c>
      <c r="E142" s="32">
        <v>11.69</v>
      </c>
      <c r="F142" s="32">
        <v>7.78</v>
      </c>
      <c r="G142" s="23"/>
    </row>
    <row r="143" spans="1:7" x14ac:dyDescent="0.3">
      <c r="A143" s="22"/>
      <c r="B143" s="31" t="s">
        <v>65</v>
      </c>
      <c r="C143" s="24">
        <v>0</v>
      </c>
      <c r="D143" s="32">
        <v>-157.49</v>
      </c>
      <c r="E143" s="33">
        <v>11.94</v>
      </c>
      <c r="F143" s="32">
        <v>7.54</v>
      </c>
      <c r="G143" s="23"/>
    </row>
    <row r="144" spans="1:7" x14ac:dyDescent="0.3">
      <c r="A144" s="22"/>
      <c r="B144" s="31" t="s">
        <v>66</v>
      </c>
      <c r="C144" s="24">
        <v>0.02</v>
      </c>
      <c r="D144" s="32">
        <v>-157.49</v>
      </c>
      <c r="E144" s="33">
        <v>11.69</v>
      </c>
      <c r="F144" s="32">
        <v>7.78</v>
      </c>
      <c r="G144" s="23"/>
    </row>
    <row r="145" spans="1:7" x14ac:dyDescent="0.3">
      <c r="A145" s="22"/>
      <c r="B145" s="31" t="s">
        <v>67</v>
      </c>
      <c r="C145" s="24">
        <v>0.02</v>
      </c>
      <c r="D145" s="32">
        <v>-157.49</v>
      </c>
      <c r="E145" s="32">
        <v>11.69</v>
      </c>
      <c r="F145" s="33">
        <v>7.78</v>
      </c>
      <c r="G145" s="23"/>
    </row>
    <row r="146" spans="1:7" x14ac:dyDescent="0.3">
      <c r="A146" s="22"/>
      <c r="B146" s="31" t="s">
        <v>68</v>
      </c>
      <c r="C146" s="24">
        <v>0</v>
      </c>
      <c r="D146" s="32">
        <v>-157.49</v>
      </c>
      <c r="E146" s="32">
        <v>11.94</v>
      </c>
      <c r="F146" s="33">
        <v>7.54</v>
      </c>
      <c r="G146" s="23"/>
    </row>
    <row r="147" spans="1:7" x14ac:dyDescent="0.3">
      <c r="A147" s="22">
        <v>19</v>
      </c>
      <c r="B147" s="31">
        <v>226</v>
      </c>
      <c r="C147" s="24">
        <v>0</v>
      </c>
      <c r="D147" s="32">
        <v>-310.51</v>
      </c>
      <c r="E147" s="32">
        <v>11.91</v>
      </c>
      <c r="F147" s="32">
        <v>0.13</v>
      </c>
      <c r="G147" s="23" t="s">
        <v>280</v>
      </c>
    </row>
    <row r="148" spans="1:7" x14ac:dyDescent="0.3">
      <c r="A148" s="22"/>
      <c r="B148" s="31">
        <v>18</v>
      </c>
      <c r="C148" s="24">
        <v>4.8000000000000001E-2</v>
      </c>
      <c r="D148" s="32">
        <v>-310.51</v>
      </c>
      <c r="E148" s="32">
        <v>11.35</v>
      </c>
      <c r="F148" s="32">
        <v>0.69</v>
      </c>
      <c r="G148" s="23"/>
    </row>
    <row r="149" spans="1:7" x14ac:dyDescent="0.3">
      <c r="A149" s="22"/>
      <c r="B149" s="31" t="s">
        <v>61</v>
      </c>
      <c r="C149" s="24">
        <v>0</v>
      </c>
      <c r="D149" s="33">
        <v>-310.51</v>
      </c>
      <c r="E149" s="32">
        <v>11.91</v>
      </c>
      <c r="F149" s="32">
        <v>0.13</v>
      </c>
      <c r="G149" s="23"/>
    </row>
    <row r="150" spans="1:7" x14ac:dyDescent="0.3">
      <c r="A150" s="22"/>
      <c r="B150" s="31" t="s">
        <v>62</v>
      </c>
      <c r="C150" s="24">
        <v>4.8000000000000001E-2</v>
      </c>
      <c r="D150" s="33">
        <v>-310.51</v>
      </c>
      <c r="E150" s="32">
        <v>11.35</v>
      </c>
      <c r="F150" s="32">
        <v>0.69</v>
      </c>
      <c r="G150" s="23"/>
    </row>
    <row r="151" spans="1:7" x14ac:dyDescent="0.3">
      <c r="A151" s="22"/>
      <c r="B151" s="31" t="s">
        <v>65</v>
      </c>
      <c r="C151" s="24">
        <v>0</v>
      </c>
      <c r="D151" s="32">
        <v>-310.51</v>
      </c>
      <c r="E151" s="33">
        <v>11.91</v>
      </c>
      <c r="F151" s="32">
        <v>0.13</v>
      </c>
      <c r="G151" s="23"/>
    </row>
    <row r="152" spans="1:7" x14ac:dyDescent="0.3">
      <c r="A152" s="22"/>
      <c r="B152" s="31" t="s">
        <v>66</v>
      </c>
      <c r="C152" s="24">
        <v>4.8000000000000001E-2</v>
      </c>
      <c r="D152" s="32">
        <v>-310.51</v>
      </c>
      <c r="E152" s="33">
        <v>11.35</v>
      </c>
      <c r="F152" s="32">
        <v>0.69</v>
      </c>
      <c r="G152" s="23"/>
    </row>
    <row r="153" spans="1:7" x14ac:dyDescent="0.3">
      <c r="A153" s="22"/>
      <c r="B153" s="31" t="s">
        <v>67</v>
      </c>
      <c r="C153" s="24">
        <v>4.8000000000000001E-2</v>
      </c>
      <c r="D153" s="32">
        <v>-310.51</v>
      </c>
      <c r="E153" s="32">
        <v>11.35</v>
      </c>
      <c r="F153" s="33">
        <v>0.69</v>
      </c>
      <c r="G153" s="23"/>
    </row>
    <row r="154" spans="1:7" x14ac:dyDescent="0.3">
      <c r="A154" s="22"/>
      <c r="B154" s="31" t="s">
        <v>68</v>
      </c>
      <c r="C154" s="24">
        <v>0</v>
      </c>
      <c r="D154" s="32">
        <v>-310.51</v>
      </c>
      <c r="E154" s="32">
        <v>11.91</v>
      </c>
      <c r="F154" s="33">
        <v>0.13</v>
      </c>
      <c r="G154" s="23"/>
    </row>
    <row r="155" spans="1:7" x14ac:dyDescent="0.3">
      <c r="A155" s="22">
        <v>20</v>
      </c>
      <c r="B155" s="31">
        <v>18</v>
      </c>
      <c r="C155" s="24">
        <v>0</v>
      </c>
      <c r="D155" s="32">
        <v>-310.51</v>
      </c>
      <c r="E155" s="32">
        <v>11.66</v>
      </c>
      <c r="F155" s="32">
        <v>0.69</v>
      </c>
      <c r="G155" s="23" t="s">
        <v>280</v>
      </c>
    </row>
    <row r="156" spans="1:7" x14ac:dyDescent="0.3">
      <c r="A156" s="22"/>
      <c r="B156" s="31">
        <v>19</v>
      </c>
      <c r="C156" s="24">
        <v>6.8000000000000005E-2</v>
      </c>
      <c r="D156" s="32">
        <v>-310.52</v>
      </c>
      <c r="E156" s="32">
        <v>10.86</v>
      </c>
      <c r="F156" s="32">
        <v>1.45</v>
      </c>
      <c r="G156" s="23"/>
    </row>
    <row r="157" spans="1:7" x14ac:dyDescent="0.3">
      <c r="A157" s="22"/>
      <c r="B157" s="31" t="s">
        <v>61</v>
      </c>
      <c r="C157" s="24">
        <v>0</v>
      </c>
      <c r="D157" s="33">
        <v>-310.51</v>
      </c>
      <c r="E157" s="32">
        <v>11.66</v>
      </c>
      <c r="F157" s="32">
        <v>0.69</v>
      </c>
      <c r="G157" s="23"/>
    </row>
    <row r="158" spans="1:7" x14ac:dyDescent="0.3">
      <c r="A158" s="22"/>
      <c r="B158" s="31" t="s">
        <v>62</v>
      </c>
      <c r="C158" s="24">
        <v>6.8000000000000005E-2</v>
      </c>
      <c r="D158" s="33">
        <v>-310.52</v>
      </c>
      <c r="E158" s="32">
        <v>10.86</v>
      </c>
      <c r="F158" s="32">
        <v>1.45</v>
      </c>
      <c r="G158" s="23"/>
    </row>
    <row r="159" spans="1:7" x14ac:dyDescent="0.3">
      <c r="A159" s="22"/>
      <c r="B159" s="31" t="s">
        <v>65</v>
      </c>
      <c r="C159" s="24">
        <v>0</v>
      </c>
      <c r="D159" s="32">
        <v>-310.51</v>
      </c>
      <c r="E159" s="33">
        <v>11.66</v>
      </c>
      <c r="F159" s="32">
        <v>0.69</v>
      </c>
      <c r="G159" s="23"/>
    </row>
    <row r="160" spans="1:7" x14ac:dyDescent="0.3">
      <c r="A160" s="22"/>
      <c r="B160" s="31" t="s">
        <v>66</v>
      </c>
      <c r="C160" s="24">
        <v>6.8000000000000005E-2</v>
      </c>
      <c r="D160" s="32">
        <v>-310.52</v>
      </c>
      <c r="E160" s="33">
        <v>10.86</v>
      </c>
      <c r="F160" s="32">
        <v>1.45</v>
      </c>
      <c r="G160" s="23"/>
    </row>
    <row r="161" spans="1:7" x14ac:dyDescent="0.3">
      <c r="A161" s="22"/>
      <c r="B161" s="31" t="s">
        <v>67</v>
      </c>
      <c r="C161" s="24">
        <v>6.8000000000000005E-2</v>
      </c>
      <c r="D161" s="32">
        <v>-310.52</v>
      </c>
      <c r="E161" s="32">
        <v>10.86</v>
      </c>
      <c r="F161" s="33">
        <v>1.45</v>
      </c>
      <c r="G161" s="23"/>
    </row>
    <row r="162" spans="1:7" x14ac:dyDescent="0.3">
      <c r="A162" s="22"/>
      <c r="B162" s="31" t="s">
        <v>68</v>
      </c>
      <c r="C162" s="24">
        <v>0</v>
      </c>
      <c r="D162" s="32">
        <v>-310.51</v>
      </c>
      <c r="E162" s="32">
        <v>11.66</v>
      </c>
      <c r="F162" s="33">
        <v>0.69</v>
      </c>
      <c r="G162" s="23"/>
    </row>
    <row r="163" spans="1:7" x14ac:dyDescent="0.3">
      <c r="A163" s="22">
        <v>21</v>
      </c>
      <c r="B163" s="31">
        <v>19</v>
      </c>
      <c r="C163" s="24">
        <v>0</v>
      </c>
      <c r="D163" s="32">
        <v>-310.52</v>
      </c>
      <c r="E163" s="32">
        <v>11.28</v>
      </c>
      <c r="F163" s="32">
        <v>1.45</v>
      </c>
      <c r="G163" s="23" t="s">
        <v>280</v>
      </c>
    </row>
    <row r="164" spans="1:7" x14ac:dyDescent="0.3">
      <c r="A164" s="22"/>
      <c r="B164" s="31">
        <v>20</v>
      </c>
      <c r="C164" s="24">
        <v>6.8000000000000005E-2</v>
      </c>
      <c r="D164" s="32">
        <v>-310.52</v>
      </c>
      <c r="E164" s="32">
        <v>10.47</v>
      </c>
      <c r="F164" s="32">
        <v>2.2000000000000002</v>
      </c>
      <c r="G164" s="23"/>
    </row>
    <row r="165" spans="1:7" x14ac:dyDescent="0.3">
      <c r="A165" s="22"/>
      <c r="B165" s="31" t="s">
        <v>61</v>
      </c>
      <c r="C165" s="24">
        <v>0</v>
      </c>
      <c r="D165" s="33">
        <v>-310.52</v>
      </c>
      <c r="E165" s="32">
        <v>11.28</v>
      </c>
      <c r="F165" s="32">
        <v>1.45</v>
      </c>
      <c r="G165" s="23"/>
    </row>
    <row r="166" spans="1:7" x14ac:dyDescent="0.3">
      <c r="A166" s="22"/>
      <c r="B166" s="31" t="s">
        <v>62</v>
      </c>
      <c r="C166" s="24">
        <v>6.8000000000000005E-2</v>
      </c>
      <c r="D166" s="33">
        <v>-310.52</v>
      </c>
      <c r="E166" s="32">
        <v>10.47</v>
      </c>
      <c r="F166" s="32">
        <v>2.2000000000000002</v>
      </c>
      <c r="G166" s="23"/>
    </row>
    <row r="167" spans="1:7" x14ac:dyDescent="0.3">
      <c r="A167" s="22"/>
      <c r="B167" s="31" t="s">
        <v>65</v>
      </c>
      <c r="C167" s="24">
        <v>0</v>
      </c>
      <c r="D167" s="32">
        <v>-310.52</v>
      </c>
      <c r="E167" s="33">
        <v>11.28</v>
      </c>
      <c r="F167" s="32">
        <v>1.45</v>
      </c>
      <c r="G167" s="23"/>
    </row>
    <row r="168" spans="1:7" x14ac:dyDescent="0.3">
      <c r="A168" s="22"/>
      <c r="B168" s="31" t="s">
        <v>66</v>
      </c>
      <c r="C168" s="24">
        <v>6.8000000000000005E-2</v>
      </c>
      <c r="D168" s="32">
        <v>-310.52</v>
      </c>
      <c r="E168" s="33">
        <v>10.47</v>
      </c>
      <c r="F168" s="32">
        <v>2.2000000000000002</v>
      </c>
      <c r="G168" s="23"/>
    </row>
    <row r="169" spans="1:7" x14ac:dyDescent="0.3">
      <c r="A169" s="22"/>
      <c r="B169" s="31" t="s">
        <v>67</v>
      </c>
      <c r="C169" s="24">
        <v>6.8000000000000005E-2</v>
      </c>
      <c r="D169" s="32">
        <v>-310.52</v>
      </c>
      <c r="E169" s="32">
        <v>10.47</v>
      </c>
      <c r="F169" s="33">
        <v>2.2000000000000002</v>
      </c>
      <c r="G169" s="23"/>
    </row>
    <row r="170" spans="1:7" x14ac:dyDescent="0.3">
      <c r="A170" s="22"/>
      <c r="B170" s="31" t="s">
        <v>68</v>
      </c>
      <c r="C170" s="24">
        <v>0</v>
      </c>
      <c r="D170" s="32">
        <v>-310.52</v>
      </c>
      <c r="E170" s="32">
        <v>11.28</v>
      </c>
      <c r="F170" s="33">
        <v>1.45</v>
      </c>
      <c r="G170" s="23"/>
    </row>
    <row r="171" spans="1:7" x14ac:dyDescent="0.3">
      <c r="A171" s="22">
        <v>22</v>
      </c>
      <c r="B171" s="31">
        <v>20</v>
      </c>
      <c r="C171" s="24">
        <v>0</v>
      </c>
      <c r="D171" s="32">
        <v>-310.52</v>
      </c>
      <c r="E171" s="32">
        <v>10.93</v>
      </c>
      <c r="F171" s="32">
        <v>2.2000000000000002</v>
      </c>
      <c r="G171" s="23" t="s">
        <v>280</v>
      </c>
    </row>
    <row r="172" spans="1:7" x14ac:dyDescent="0.3">
      <c r="A172" s="22"/>
      <c r="B172" s="31">
        <v>21</v>
      </c>
      <c r="C172" s="24">
        <v>6.8000000000000005E-2</v>
      </c>
      <c r="D172" s="32">
        <v>-310.52999999999997</v>
      </c>
      <c r="E172" s="32">
        <v>10.11</v>
      </c>
      <c r="F172" s="32">
        <v>2.91</v>
      </c>
      <c r="G172" s="23"/>
    </row>
    <row r="173" spans="1:7" x14ac:dyDescent="0.3">
      <c r="A173" s="22"/>
      <c r="B173" s="31" t="s">
        <v>61</v>
      </c>
      <c r="C173" s="24">
        <v>0</v>
      </c>
      <c r="D173" s="33">
        <v>-310.52</v>
      </c>
      <c r="E173" s="32">
        <v>10.93</v>
      </c>
      <c r="F173" s="32">
        <v>2.2000000000000002</v>
      </c>
      <c r="G173" s="23"/>
    </row>
    <row r="174" spans="1:7" x14ac:dyDescent="0.3">
      <c r="A174" s="22"/>
      <c r="B174" s="31" t="s">
        <v>62</v>
      </c>
      <c r="C174" s="24">
        <v>6.8000000000000005E-2</v>
      </c>
      <c r="D174" s="33">
        <v>-310.52999999999997</v>
      </c>
      <c r="E174" s="32">
        <v>10.11</v>
      </c>
      <c r="F174" s="32">
        <v>2.91</v>
      </c>
      <c r="G174" s="23"/>
    </row>
    <row r="175" spans="1:7" x14ac:dyDescent="0.3">
      <c r="A175" s="22"/>
      <c r="B175" s="31" t="s">
        <v>65</v>
      </c>
      <c r="C175" s="24">
        <v>0</v>
      </c>
      <c r="D175" s="32">
        <v>-310.52</v>
      </c>
      <c r="E175" s="33">
        <v>10.93</v>
      </c>
      <c r="F175" s="32">
        <v>2.2000000000000002</v>
      </c>
      <c r="G175" s="23"/>
    </row>
    <row r="176" spans="1:7" x14ac:dyDescent="0.3">
      <c r="A176" s="22"/>
      <c r="B176" s="31" t="s">
        <v>66</v>
      </c>
      <c r="C176" s="24">
        <v>6.8000000000000005E-2</v>
      </c>
      <c r="D176" s="32">
        <v>-310.52999999999997</v>
      </c>
      <c r="E176" s="33">
        <v>10.11</v>
      </c>
      <c r="F176" s="32">
        <v>2.91</v>
      </c>
      <c r="G176" s="23"/>
    </row>
    <row r="177" spans="1:7" x14ac:dyDescent="0.3">
      <c r="A177" s="22"/>
      <c r="B177" s="31" t="s">
        <v>67</v>
      </c>
      <c r="C177" s="24">
        <v>6.8000000000000005E-2</v>
      </c>
      <c r="D177" s="32">
        <v>-310.52999999999997</v>
      </c>
      <c r="E177" s="32">
        <v>10.11</v>
      </c>
      <c r="F177" s="33">
        <v>2.91</v>
      </c>
      <c r="G177" s="23"/>
    </row>
    <row r="178" spans="1:7" x14ac:dyDescent="0.3">
      <c r="A178" s="22"/>
      <c r="B178" s="31" t="s">
        <v>68</v>
      </c>
      <c r="C178" s="24">
        <v>0</v>
      </c>
      <c r="D178" s="32">
        <v>-310.52</v>
      </c>
      <c r="E178" s="32">
        <v>10.93</v>
      </c>
      <c r="F178" s="33">
        <v>2.2000000000000002</v>
      </c>
      <c r="G178" s="23"/>
    </row>
    <row r="179" spans="1:7" x14ac:dyDescent="0.3">
      <c r="A179" s="22">
        <v>23</v>
      </c>
      <c r="B179" s="31">
        <v>21</v>
      </c>
      <c r="C179" s="24">
        <v>0</v>
      </c>
      <c r="D179" s="32">
        <v>-310.52999999999997</v>
      </c>
      <c r="E179" s="32">
        <v>10.6</v>
      </c>
      <c r="F179" s="32">
        <v>2.91</v>
      </c>
      <c r="G179" s="23" t="s">
        <v>280</v>
      </c>
    </row>
    <row r="180" spans="1:7" x14ac:dyDescent="0.3">
      <c r="A180" s="22"/>
      <c r="B180" s="31">
        <v>22</v>
      </c>
      <c r="C180" s="24">
        <v>6.8000000000000005E-2</v>
      </c>
      <c r="D180" s="32">
        <v>-310.54000000000002</v>
      </c>
      <c r="E180" s="32">
        <v>9.7799999999999994</v>
      </c>
      <c r="F180" s="32">
        <v>3.61</v>
      </c>
      <c r="G180" s="23"/>
    </row>
    <row r="181" spans="1:7" x14ac:dyDescent="0.3">
      <c r="A181" s="22"/>
      <c r="B181" s="31" t="s">
        <v>61</v>
      </c>
      <c r="C181" s="24">
        <v>0</v>
      </c>
      <c r="D181" s="33">
        <v>-310.52999999999997</v>
      </c>
      <c r="E181" s="32">
        <v>10.6</v>
      </c>
      <c r="F181" s="32">
        <v>2.91</v>
      </c>
      <c r="G181" s="23"/>
    </row>
    <row r="182" spans="1:7" x14ac:dyDescent="0.3">
      <c r="A182" s="22"/>
      <c r="B182" s="31" t="s">
        <v>62</v>
      </c>
      <c r="C182" s="24">
        <v>6.8000000000000005E-2</v>
      </c>
      <c r="D182" s="33">
        <v>-310.54000000000002</v>
      </c>
      <c r="E182" s="32">
        <v>9.7799999999999994</v>
      </c>
      <c r="F182" s="32">
        <v>3.61</v>
      </c>
      <c r="G182" s="23"/>
    </row>
    <row r="183" spans="1:7" x14ac:dyDescent="0.3">
      <c r="A183" s="22"/>
      <c r="B183" s="31" t="s">
        <v>65</v>
      </c>
      <c r="C183" s="24">
        <v>0</v>
      </c>
      <c r="D183" s="32">
        <v>-310.52999999999997</v>
      </c>
      <c r="E183" s="33">
        <v>10.6</v>
      </c>
      <c r="F183" s="32">
        <v>2.91</v>
      </c>
      <c r="G183" s="23"/>
    </row>
    <row r="184" spans="1:7" x14ac:dyDescent="0.3">
      <c r="A184" s="22"/>
      <c r="B184" s="31" t="s">
        <v>66</v>
      </c>
      <c r="C184" s="24">
        <v>6.8000000000000005E-2</v>
      </c>
      <c r="D184" s="32">
        <v>-310.54000000000002</v>
      </c>
      <c r="E184" s="33">
        <v>9.7799999999999994</v>
      </c>
      <c r="F184" s="32">
        <v>3.61</v>
      </c>
      <c r="G184" s="23"/>
    </row>
    <row r="185" spans="1:7" x14ac:dyDescent="0.3">
      <c r="A185" s="22"/>
      <c r="B185" s="31" t="s">
        <v>67</v>
      </c>
      <c r="C185" s="24">
        <v>6.8000000000000005E-2</v>
      </c>
      <c r="D185" s="32">
        <v>-310.54000000000002</v>
      </c>
      <c r="E185" s="32">
        <v>9.7799999999999994</v>
      </c>
      <c r="F185" s="33">
        <v>3.61</v>
      </c>
      <c r="G185" s="23"/>
    </row>
    <row r="186" spans="1:7" x14ac:dyDescent="0.3">
      <c r="A186" s="22"/>
      <c r="B186" s="31" t="s">
        <v>68</v>
      </c>
      <c r="C186" s="24">
        <v>0</v>
      </c>
      <c r="D186" s="32">
        <v>-310.52999999999997</v>
      </c>
      <c r="E186" s="32">
        <v>10.6</v>
      </c>
      <c r="F186" s="33">
        <v>2.91</v>
      </c>
      <c r="G186" s="23"/>
    </row>
    <row r="187" spans="1:7" x14ac:dyDescent="0.3">
      <c r="A187" s="22">
        <v>24</v>
      </c>
      <c r="B187" s="31">
        <v>22</v>
      </c>
      <c r="C187" s="24">
        <v>0</v>
      </c>
      <c r="D187" s="32">
        <v>-310.52999999999997</v>
      </c>
      <c r="E187" s="32">
        <v>10.29</v>
      </c>
      <c r="F187" s="32">
        <v>3.61</v>
      </c>
      <c r="G187" s="23" t="s">
        <v>280</v>
      </c>
    </row>
    <row r="188" spans="1:7" x14ac:dyDescent="0.3">
      <c r="A188" s="22"/>
      <c r="B188" s="31">
        <v>23</v>
      </c>
      <c r="C188" s="24">
        <v>6.8000000000000005E-2</v>
      </c>
      <c r="D188" s="32">
        <v>-310.54000000000002</v>
      </c>
      <c r="E188" s="32">
        <v>9.4600000000000009</v>
      </c>
      <c r="F188" s="32">
        <v>4.28</v>
      </c>
      <c r="G188" s="23"/>
    </row>
    <row r="189" spans="1:7" x14ac:dyDescent="0.3">
      <c r="A189" s="22"/>
      <c r="B189" s="31" t="s">
        <v>61</v>
      </c>
      <c r="C189" s="24">
        <v>0</v>
      </c>
      <c r="D189" s="33">
        <v>-310.52999999999997</v>
      </c>
      <c r="E189" s="32">
        <v>10.29</v>
      </c>
      <c r="F189" s="32">
        <v>3.61</v>
      </c>
      <c r="G189" s="23"/>
    </row>
    <row r="190" spans="1:7" x14ac:dyDescent="0.3">
      <c r="A190" s="22"/>
      <c r="B190" s="31" t="s">
        <v>62</v>
      </c>
      <c r="C190" s="24">
        <v>6.8000000000000005E-2</v>
      </c>
      <c r="D190" s="33">
        <v>-310.54000000000002</v>
      </c>
      <c r="E190" s="32">
        <v>9.4600000000000009</v>
      </c>
      <c r="F190" s="32">
        <v>4.28</v>
      </c>
      <c r="G190" s="23"/>
    </row>
    <row r="191" spans="1:7" x14ac:dyDescent="0.3">
      <c r="A191" s="22"/>
      <c r="B191" s="31" t="s">
        <v>65</v>
      </c>
      <c r="C191" s="24">
        <v>0</v>
      </c>
      <c r="D191" s="32">
        <v>-310.52999999999997</v>
      </c>
      <c r="E191" s="33">
        <v>10.29</v>
      </c>
      <c r="F191" s="32">
        <v>3.61</v>
      </c>
      <c r="G191" s="23"/>
    </row>
    <row r="192" spans="1:7" x14ac:dyDescent="0.3">
      <c r="A192" s="22"/>
      <c r="B192" s="31" t="s">
        <v>66</v>
      </c>
      <c r="C192" s="24">
        <v>6.8000000000000005E-2</v>
      </c>
      <c r="D192" s="32">
        <v>-310.54000000000002</v>
      </c>
      <c r="E192" s="33">
        <v>9.4600000000000009</v>
      </c>
      <c r="F192" s="32">
        <v>4.28</v>
      </c>
      <c r="G192" s="23"/>
    </row>
    <row r="193" spans="1:7" x14ac:dyDescent="0.3">
      <c r="A193" s="22"/>
      <c r="B193" s="31" t="s">
        <v>67</v>
      </c>
      <c r="C193" s="24">
        <v>6.8000000000000005E-2</v>
      </c>
      <c r="D193" s="32">
        <v>-310.54000000000002</v>
      </c>
      <c r="E193" s="32">
        <v>9.4600000000000009</v>
      </c>
      <c r="F193" s="33">
        <v>4.28</v>
      </c>
      <c r="G193" s="23"/>
    </row>
    <row r="194" spans="1:7" x14ac:dyDescent="0.3">
      <c r="A194" s="22"/>
      <c r="B194" s="31" t="s">
        <v>68</v>
      </c>
      <c r="C194" s="24">
        <v>0</v>
      </c>
      <c r="D194" s="32">
        <v>-310.52999999999997</v>
      </c>
      <c r="E194" s="32">
        <v>10.29</v>
      </c>
      <c r="F194" s="33">
        <v>3.61</v>
      </c>
      <c r="G194" s="23"/>
    </row>
    <row r="195" spans="1:7" x14ac:dyDescent="0.3">
      <c r="A195" s="22">
        <v>25</v>
      </c>
      <c r="B195" s="31">
        <v>23</v>
      </c>
      <c r="C195" s="24">
        <v>0</v>
      </c>
      <c r="D195" s="32">
        <v>-310.54000000000002</v>
      </c>
      <c r="E195" s="32">
        <v>9.98</v>
      </c>
      <c r="F195" s="32">
        <v>4.28</v>
      </c>
      <c r="G195" s="23" t="s">
        <v>280</v>
      </c>
    </row>
    <row r="196" spans="1:7" x14ac:dyDescent="0.3">
      <c r="A196" s="22"/>
      <c r="B196" s="31">
        <v>24</v>
      </c>
      <c r="C196" s="24">
        <v>6.8000000000000005E-2</v>
      </c>
      <c r="D196" s="32">
        <v>-310.55</v>
      </c>
      <c r="E196" s="32">
        <v>9.15</v>
      </c>
      <c r="F196" s="32">
        <v>4.93</v>
      </c>
      <c r="G196" s="23"/>
    </row>
    <row r="197" spans="1:7" x14ac:dyDescent="0.3">
      <c r="A197" s="22"/>
      <c r="B197" s="31" t="s">
        <v>61</v>
      </c>
      <c r="C197" s="24">
        <v>0</v>
      </c>
      <c r="D197" s="33">
        <v>-310.54000000000002</v>
      </c>
      <c r="E197" s="32">
        <v>9.98</v>
      </c>
      <c r="F197" s="32">
        <v>4.28</v>
      </c>
      <c r="G197" s="23"/>
    </row>
    <row r="198" spans="1:7" x14ac:dyDescent="0.3">
      <c r="A198" s="22"/>
      <c r="B198" s="31" t="s">
        <v>62</v>
      </c>
      <c r="C198" s="24">
        <v>6.8000000000000005E-2</v>
      </c>
      <c r="D198" s="33">
        <v>-310.55</v>
      </c>
      <c r="E198" s="32">
        <v>9.15</v>
      </c>
      <c r="F198" s="32">
        <v>4.93</v>
      </c>
      <c r="G198" s="23"/>
    </row>
    <row r="199" spans="1:7" x14ac:dyDescent="0.3">
      <c r="A199" s="22"/>
      <c r="B199" s="31" t="s">
        <v>65</v>
      </c>
      <c r="C199" s="24">
        <v>0</v>
      </c>
      <c r="D199" s="32">
        <v>-310.54000000000002</v>
      </c>
      <c r="E199" s="33">
        <v>9.98</v>
      </c>
      <c r="F199" s="32">
        <v>4.28</v>
      </c>
      <c r="G199" s="23"/>
    </row>
    <row r="200" spans="1:7" x14ac:dyDescent="0.3">
      <c r="A200" s="22"/>
      <c r="B200" s="31" t="s">
        <v>66</v>
      </c>
      <c r="C200" s="24">
        <v>6.8000000000000005E-2</v>
      </c>
      <c r="D200" s="32">
        <v>-310.55</v>
      </c>
      <c r="E200" s="33">
        <v>9.15</v>
      </c>
      <c r="F200" s="32">
        <v>4.93</v>
      </c>
      <c r="G200" s="23"/>
    </row>
    <row r="201" spans="1:7" x14ac:dyDescent="0.3">
      <c r="A201" s="22"/>
      <c r="B201" s="31" t="s">
        <v>67</v>
      </c>
      <c r="C201" s="24">
        <v>6.8000000000000005E-2</v>
      </c>
      <c r="D201" s="32">
        <v>-310.55</v>
      </c>
      <c r="E201" s="32">
        <v>9.15</v>
      </c>
      <c r="F201" s="33">
        <v>4.93</v>
      </c>
      <c r="G201" s="23"/>
    </row>
    <row r="202" spans="1:7" x14ac:dyDescent="0.3">
      <c r="A202" s="22"/>
      <c r="B202" s="31" t="s">
        <v>68</v>
      </c>
      <c r="C202" s="24">
        <v>0</v>
      </c>
      <c r="D202" s="32">
        <v>-310.54000000000002</v>
      </c>
      <c r="E202" s="32">
        <v>9.98</v>
      </c>
      <c r="F202" s="33">
        <v>4.28</v>
      </c>
      <c r="G202" s="23"/>
    </row>
    <row r="203" spans="1:7" x14ac:dyDescent="0.3">
      <c r="A203" s="22">
        <v>26</v>
      </c>
      <c r="B203" s="31">
        <v>24</v>
      </c>
      <c r="C203" s="24">
        <v>0</v>
      </c>
      <c r="D203" s="32">
        <v>-310.55</v>
      </c>
      <c r="E203" s="32">
        <v>9.68</v>
      </c>
      <c r="F203" s="32">
        <v>4.93</v>
      </c>
      <c r="G203" s="23" t="s">
        <v>280</v>
      </c>
    </row>
    <row r="204" spans="1:7" x14ac:dyDescent="0.3">
      <c r="A204" s="22"/>
      <c r="B204" s="31">
        <v>25</v>
      </c>
      <c r="C204" s="24">
        <v>6.8000000000000005E-2</v>
      </c>
      <c r="D204" s="32">
        <v>-310.55</v>
      </c>
      <c r="E204" s="32">
        <v>8.85</v>
      </c>
      <c r="F204" s="32">
        <v>5.56</v>
      </c>
      <c r="G204" s="23"/>
    </row>
    <row r="205" spans="1:7" x14ac:dyDescent="0.3">
      <c r="A205" s="22"/>
      <c r="B205" s="31" t="s">
        <v>61</v>
      </c>
      <c r="C205" s="24">
        <v>0</v>
      </c>
      <c r="D205" s="33">
        <v>-310.55</v>
      </c>
      <c r="E205" s="32">
        <v>9.68</v>
      </c>
      <c r="F205" s="32">
        <v>4.93</v>
      </c>
      <c r="G205" s="23"/>
    </row>
    <row r="206" spans="1:7" x14ac:dyDescent="0.3">
      <c r="A206" s="22"/>
      <c r="B206" s="31" t="s">
        <v>62</v>
      </c>
      <c r="C206" s="24">
        <v>6.8000000000000005E-2</v>
      </c>
      <c r="D206" s="33">
        <v>-310.55</v>
      </c>
      <c r="E206" s="32">
        <v>8.85</v>
      </c>
      <c r="F206" s="32">
        <v>5.56</v>
      </c>
      <c r="G206" s="23"/>
    </row>
    <row r="207" spans="1:7" x14ac:dyDescent="0.3">
      <c r="A207" s="22"/>
      <c r="B207" s="31" t="s">
        <v>65</v>
      </c>
      <c r="C207" s="24">
        <v>0</v>
      </c>
      <c r="D207" s="32">
        <v>-310.55</v>
      </c>
      <c r="E207" s="33">
        <v>9.68</v>
      </c>
      <c r="F207" s="32">
        <v>4.93</v>
      </c>
      <c r="G207" s="23"/>
    </row>
    <row r="208" spans="1:7" x14ac:dyDescent="0.3">
      <c r="A208" s="22"/>
      <c r="B208" s="31" t="s">
        <v>66</v>
      </c>
      <c r="C208" s="24">
        <v>6.8000000000000005E-2</v>
      </c>
      <c r="D208" s="32">
        <v>-310.55</v>
      </c>
      <c r="E208" s="33">
        <v>8.85</v>
      </c>
      <c r="F208" s="32">
        <v>5.56</v>
      </c>
      <c r="G208" s="23"/>
    </row>
    <row r="209" spans="1:7" x14ac:dyDescent="0.3">
      <c r="A209" s="22"/>
      <c r="B209" s="31" t="s">
        <v>67</v>
      </c>
      <c r="C209" s="24">
        <v>6.8000000000000005E-2</v>
      </c>
      <c r="D209" s="32">
        <v>-310.55</v>
      </c>
      <c r="E209" s="32">
        <v>8.85</v>
      </c>
      <c r="F209" s="33">
        <v>5.56</v>
      </c>
      <c r="G209" s="23"/>
    </row>
    <row r="210" spans="1:7" x14ac:dyDescent="0.3">
      <c r="A210" s="22"/>
      <c r="B210" s="31" t="s">
        <v>68</v>
      </c>
      <c r="C210" s="24">
        <v>0</v>
      </c>
      <c r="D210" s="32">
        <v>-310.55</v>
      </c>
      <c r="E210" s="32">
        <v>9.68</v>
      </c>
      <c r="F210" s="33">
        <v>4.93</v>
      </c>
      <c r="G210" s="23"/>
    </row>
    <row r="211" spans="1:7" x14ac:dyDescent="0.3">
      <c r="A211" s="22">
        <v>27</v>
      </c>
      <c r="B211" s="31">
        <v>25</v>
      </c>
      <c r="C211" s="24">
        <v>0</v>
      </c>
      <c r="D211" s="32">
        <v>-310.55</v>
      </c>
      <c r="E211" s="32">
        <v>9.39</v>
      </c>
      <c r="F211" s="32">
        <v>5.56</v>
      </c>
      <c r="G211" s="23" t="s">
        <v>280</v>
      </c>
    </row>
    <row r="212" spans="1:7" x14ac:dyDescent="0.3">
      <c r="A212" s="22"/>
      <c r="B212" s="31">
        <v>26</v>
      </c>
      <c r="C212" s="24">
        <v>6.8000000000000005E-2</v>
      </c>
      <c r="D212" s="32">
        <v>-310.56</v>
      </c>
      <c r="E212" s="32">
        <v>8.5399999999999991</v>
      </c>
      <c r="F212" s="32">
        <v>6.18</v>
      </c>
      <c r="G212" s="23"/>
    </row>
    <row r="213" spans="1:7" x14ac:dyDescent="0.3">
      <c r="A213" s="22"/>
      <c r="B213" s="31" t="s">
        <v>61</v>
      </c>
      <c r="C213" s="24">
        <v>0</v>
      </c>
      <c r="D213" s="33">
        <v>-310.55</v>
      </c>
      <c r="E213" s="32">
        <v>9.39</v>
      </c>
      <c r="F213" s="32">
        <v>5.56</v>
      </c>
      <c r="G213" s="23"/>
    </row>
    <row r="214" spans="1:7" x14ac:dyDescent="0.3">
      <c r="A214" s="22"/>
      <c r="B214" s="31" t="s">
        <v>62</v>
      </c>
      <c r="C214" s="24">
        <v>6.8000000000000005E-2</v>
      </c>
      <c r="D214" s="33">
        <v>-310.56</v>
      </c>
      <c r="E214" s="32">
        <v>8.5399999999999991</v>
      </c>
      <c r="F214" s="32">
        <v>6.18</v>
      </c>
      <c r="G214" s="23"/>
    </row>
    <row r="215" spans="1:7" x14ac:dyDescent="0.3">
      <c r="A215" s="22"/>
      <c r="B215" s="31" t="s">
        <v>65</v>
      </c>
      <c r="C215" s="24">
        <v>0</v>
      </c>
      <c r="D215" s="32">
        <v>-310.55</v>
      </c>
      <c r="E215" s="33">
        <v>9.39</v>
      </c>
      <c r="F215" s="32">
        <v>5.56</v>
      </c>
      <c r="G215" s="23"/>
    </row>
    <row r="216" spans="1:7" x14ac:dyDescent="0.3">
      <c r="A216" s="22"/>
      <c r="B216" s="31" t="s">
        <v>66</v>
      </c>
      <c r="C216" s="24">
        <v>6.8000000000000005E-2</v>
      </c>
      <c r="D216" s="32">
        <v>-310.56</v>
      </c>
      <c r="E216" s="33">
        <v>8.5399999999999991</v>
      </c>
      <c r="F216" s="32">
        <v>6.18</v>
      </c>
      <c r="G216" s="23"/>
    </row>
    <row r="217" spans="1:7" x14ac:dyDescent="0.3">
      <c r="A217" s="22"/>
      <c r="B217" s="31" t="s">
        <v>67</v>
      </c>
      <c r="C217" s="24">
        <v>6.8000000000000005E-2</v>
      </c>
      <c r="D217" s="32">
        <v>-310.56</v>
      </c>
      <c r="E217" s="32">
        <v>8.5399999999999991</v>
      </c>
      <c r="F217" s="33">
        <v>6.18</v>
      </c>
      <c r="G217" s="23"/>
    </row>
    <row r="218" spans="1:7" x14ac:dyDescent="0.3">
      <c r="A218" s="22"/>
      <c r="B218" s="31" t="s">
        <v>68</v>
      </c>
      <c r="C218" s="24">
        <v>0</v>
      </c>
      <c r="D218" s="32">
        <v>-310.55</v>
      </c>
      <c r="E218" s="32">
        <v>9.39</v>
      </c>
      <c r="F218" s="33">
        <v>5.56</v>
      </c>
      <c r="G218" s="23"/>
    </row>
    <row r="219" spans="1:7" x14ac:dyDescent="0.3">
      <c r="A219" s="22">
        <v>28</v>
      </c>
      <c r="B219" s="31">
        <v>26</v>
      </c>
      <c r="C219" s="24">
        <v>0</v>
      </c>
      <c r="D219" s="32">
        <v>-310.56</v>
      </c>
      <c r="E219" s="32">
        <v>9.1</v>
      </c>
      <c r="F219" s="32">
        <v>6.18</v>
      </c>
      <c r="G219" s="23" t="s">
        <v>280</v>
      </c>
    </row>
    <row r="220" spans="1:7" x14ac:dyDescent="0.3">
      <c r="A220" s="22"/>
      <c r="B220" s="31">
        <v>27</v>
      </c>
      <c r="C220" s="24">
        <v>6.8000000000000005E-2</v>
      </c>
      <c r="D220" s="32">
        <v>-310.56</v>
      </c>
      <c r="E220" s="32">
        <v>8.25</v>
      </c>
      <c r="F220" s="32">
        <v>6.77</v>
      </c>
      <c r="G220" s="23"/>
    </row>
    <row r="221" spans="1:7" x14ac:dyDescent="0.3">
      <c r="A221" s="22"/>
      <c r="B221" s="31" t="s">
        <v>61</v>
      </c>
      <c r="C221" s="24">
        <v>0</v>
      </c>
      <c r="D221" s="33">
        <v>-310.56</v>
      </c>
      <c r="E221" s="32">
        <v>9.1</v>
      </c>
      <c r="F221" s="32">
        <v>6.18</v>
      </c>
      <c r="G221" s="23"/>
    </row>
    <row r="222" spans="1:7" x14ac:dyDescent="0.3">
      <c r="A222" s="22"/>
      <c r="B222" s="31" t="s">
        <v>62</v>
      </c>
      <c r="C222" s="24">
        <v>6.8000000000000005E-2</v>
      </c>
      <c r="D222" s="33">
        <v>-310.56</v>
      </c>
      <c r="E222" s="32">
        <v>8.25</v>
      </c>
      <c r="F222" s="32">
        <v>6.77</v>
      </c>
      <c r="G222" s="23"/>
    </row>
    <row r="223" spans="1:7" x14ac:dyDescent="0.3">
      <c r="A223" s="22"/>
      <c r="B223" s="31" t="s">
        <v>65</v>
      </c>
      <c r="C223" s="24">
        <v>0</v>
      </c>
      <c r="D223" s="32">
        <v>-310.56</v>
      </c>
      <c r="E223" s="33">
        <v>9.1</v>
      </c>
      <c r="F223" s="32">
        <v>6.18</v>
      </c>
      <c r="G223" s="23"/>
    </row>
    <row r="224" spans="1:7" x14ac:dyDescent="0.3">
      <c r="A224" s="22"/>
      <c r="B224" s="31" t="s">
        <v>66</v>
      </c>
      <c r="C224" s="24">
        <v>6.8000000000000005E-2</v>
      </c>
      <c r="D224" s="32">
        <v>-310.56</v>
      </c>
      <c r="E224" s="33">
        <v>8.25</v>
      </c>
      <c r="F224" s="32">
        <v>6.77</v>
      </c>
      <c r="G224" s="23"/>
    </row>
    <row r="225" spans="1:7" x14ac:dyDescent="0.3">
      <c r="A225" s="22"/>
      <c r="B225" s="31" t="s">
        <v>67</v>
      </c>
      <c r="C225" s="24">
        <v>6.8000000000000005E-2</v>
      </c>
      <c r="D225" s="32">
        <v>-310.56</v>
      </c>
      <c r="E225" s="32">
        <v>8.25</v>
      </c>
      <c r="F225" s="33">
        <v>6.77</v>
      </c>
      <c r="G225" s="23"/>
    </row>
    <row r="226" spans="1:7" x14ac:dyDescent="0.3">
      <c r="A226" s="22"/>
      <c r="B226" s="31" t="s">
        <v>68</v>
      </c>
      <c r="C226" s="24">
        <v>0</v>
      </c>
      <c r="D226" s="32">
        <v>-310.56</v>
      </c>
      <c r="E226" s="32">
        <v>9.1</v>
      </c>
      <c r="F226" s="33">
        <v>6.18</v>
      </c>
      <c r="G226" s="23"/>
    </row>
    <row r="227" spans="1:7" x14ac:dyDescent="0.3">
      <c r="A227" s="22">
        <v>29</v>
      </c>
      <c r="B227" s="31">
        <v>27</v>
      </c>
      <c r="C227" s="24">
        <v>0</v>
      </c>
      <c r="D227" s="32">
        <v>-310.56</v>
      </c>
      <c r="E227" s="32">
        <v>8.81</v>
      </c>
      <c r="F227" s="32">
        <v>6.77</v>
      </c>
      <c r="G227" s="23" t="s">
        <v>280</v>
      </c>
    </row>
    <row r="228" spans="1:7" x14ac:dyDescent="0.3">
      <c r="A228" s="22"/>
      <c r="B228" s="31">
        <v>28</v>
      </c>
      <c r="C228" s="24">
        <v>6.8000000000000005E-2</v>
      </c>
      <c r="D228" s="32">
        <v>-310.57</v>
      </c>
      <c r="E228" s="32">
        <v>7.95</v>
      </c>
      <c r="F228" s="32">
        <v>7.34</v>
      </c>
      <c r="G228" s="23"/>
    </row>
    <row r="229" spans="1:7" x14ac:dyDescent="0.3">
      <c r="A229" s="22"/>
      <c r="B229" s="31" t="s">
        <v>61</v>
      </c>
      <c r="C229" s="24">
        <v>0</v>
      </c>
      <c r="D229" s="33">
        <v>-310.56</v>
      </c>
      <c r="E229" s="32">
        <v>8.81</v>
      </c>
      <c r="F229" s="32">
        <v>6.77</v>
      </c>
      <c r="G229" s="23"/>
    </row>
    <row r="230" spans="1:7" x14ac:dyDescent="0.3">
      <c r="A230" s="22"/>
      <c r="B230" s="31" t="s">
        <v>62</v>
      </c>
      <c r="C230" s="24">
        <v>6.8000000000000005E-2</v>
      </c>
      <c r="D230" s="33">
        <v>-310.57</v>
      </c>
      <c r="E230" s="32">
        <v>7.95</v>
      </c>
      <c r="F230" s="32">
        <v>7.34</v>
      </c>
      <c r="G230" s="23"/>
    </row>
    <row r="231" spans="1:7" x14ac:dyDescent="0.3">
      <c r="A231" s="22"/>
      <c r="B231" s="31" t="s">
        <v>65</v>
      </c>
      <c r="C231" s="24">
        <v>0</v>
      </c>
      <c r="D231" s="32">
        <v>-310.56</v>
      </c>
      <c r="E231" s="33">
        <v>8.81</v>
      </c>
      <c r="F231" s="32">
        <v>6.77</v>
      </c>
      <c r="G231" s="23"/>
    </row>
    <row r="232" spans="1:7" x14ac:dyDescent="0.3">
      <c r="A232" s="22"/>
      <c r="B232" s="31" t="s">
        <v>66</v>
      </c>
      <c r="C232" s="24">
        <v>6.8000000000000005E-2</v>
      </c>
      <c r="D232" s="32">
        <v>-310.57</v>
      </c>
      <c r="E232" s="33">
        <v>7.95</v>
      </c>
      <c r="F232" s="32">
        <v>7.34</v>
      </c>
      <c r="G232" s="23"/>
    </row>
    <row r="233" spans="1:7" x14ac:dyDescent="0.3">
      <c r="A233" s="22"/>
      <c r="B233" s="31" t="s">
        <v>67</v>
      </c>
      <c r="C233" s="24">
        <v>6.8000000000000005E-2</v>
      </c>
      <c r="D233" s="32">
        <v>-310.57</v>
      </c>
      <c r="E233" s="32">
        <v>7.95</v>
      </c>
      <c r="F233" s="33">
        <v>7.34</v>
      </c>
      <c r="G233" s="23"/>
    </row>
    <row r="234" spans="1:7" x14ac:dyDescent="0.3">
      <c r="A234" s="22"/>
      <c r="B234" s="31" t="s">
        <v>68</v>
      </c>
      <c r="C234" s="24">
        <v>0</v>
      </c>
      <c r="D234" s="32">
        <v>-310.56</v>
      </c>
      <c r="E234" s="32">
        <v>8.81</v>
      </c>
      <c r="F234" s="33">
        <v>6.77</v>
      </c>
      <c r="G234" s="23"/>
    </row>
    <row r="235" spans="1:7" x14ac:dyDescent="0.3">
      <c r="A235" s="22">
        <v>30</v>
      </c>
      <c r="B235" s="31">
        <v>28</v>
      </c>
      <c r="C235" s="24">
        <v>0</v>
      </c>
      <c r="D235" s="32">
        <v>-310.57</v>
      </c>
      <c r="E235" s="32">
        <v>8.52</v>
      </c>
      <c r="F235" s="32">
        <v>7.34</v>
      </c>
      <c r="G235" s="23" t="s">
        <v>280</v>
      </c>
    </row>
    <row r="236" spans="1:7" x14ac:dyDescent="0.3">
      <c r="A236" s="22"/>
      <c r="B236" s="31">
        <v>29</v>
      </c>
      <c r="C236" s="24">
        <v>6.8000000000000005E-2</v>
      </c>
      <c r="D236" s="32">
        <v>-310.57</v>
      </c>
      <c r="E236" s="32">
        <v>7.66</v>
      </c>
      <c r="F236" s="32">
        <v>7.89</v>
      </c>
      <c r="G236" s="23"/>
    </row>
    <row r="237" spans="1:7" x14ac:dyDescent="0.3">
      <c r="A237" s="22"/>
      <c r="B237" s="31" t="s">
        <v>61</v>
      </c>
      <c r="C237" s="24">
        <v>0</v>
      </c>
      <c r="D237" s="33">
        <v>-310.57</v>
      </c>
      <c r="E237" s="32">
        <v>8.52</v>
      </c>
      <c r="F237" s="32">
        <v>7.34</v>
      </c>
      <c r="G237" s="23"/>
    </row>
    <row r="238" spans="1:7" x14ac:dyDescent="0.3">
      <c r="A238" s="22"/>
      <c r="B238" s="31" t="s">
        <v>62</v>
      </c>
      <c r="C238" s="24">
        <v>6.8000000000000005E-2</v>
      </c>
      <c r="D238" s="33">
        <v>-310.57</v>
      </c>
      <c r="E238" s="32">
        <v>7.66</v>
      </c>
      <c r="F238" s="32">
        <v>7.89</v>
      </c>
      <c r="G238" s="23"/>
    </row>
    <row r="239" spans="1:7" x14ac:dyDescent="0.3">
      <c r="A239" s="22"/>
      <c r="B239" s="31" t="s">
        <v>65</v>
      </c>
      <c r="C239" s="24">
        <v>0</v>
      </c>
      <c r="D239" s="32">
        <v>-310.57</v>
      </c>
      <c r="E239" s="33">
        <v>8.52</v>
      </c>
      <c r="F239" s="32">
        <v>7.34</v>
      </c>
      <c r="G239" s="23"/>
    </row>
    <row r="240" spans="1:7" x14ac:dyDescent="0.3">
      <c r="A240" s="22"/>
      <c r="B240" s="31" t="s">
        <v>66</v>
      </c>
      <c r="C240" s="24">
        <v>6.8000000000000005E-2</v>
      </c>
      <c r="D240" s="32">
        <v>-310.57</v>
      </c>
      <c r="E240" s="33">
        <v>7.66</v>
      </c>
      <c r="F240" s="32">
        <v>7.89</v>
      </c>
      <c r="G240" s="23"/>
    </row>
    <row r="241" spans="1:7" x14ac:dyDescent="0.3">
      <c r="A241" s="22"/>
      <c r="B241" s="31" t="s">
        <v>67</v>
      </c>
      <c r="C241" s="24">
        <v>6.8000000000000005E-2</v>
      </c>
      <c r="D241" s="32">
        <v>-310.57</v>
      </c>
      <c r="E241" s="32">
        <v>7.66</v>
      </c>
      <c r="F241" s="33">
        <v>7.89</v>
      </c>
      <c r="G241" s="23"/>
    </row>
    <row r="242" spans="1:7" x14ac:dyDescent="0.3">
      <c r="A242" s="22"/>
      <c r="B242" s="31" t="s">
        <v>68</v>
      </c>
      <c r="C242" s="24">
        <v>0</v>
      </c>
      <c r="D242" s="32">
        <v>-310.57</v>
      </c>
      <c r="E242" s="32">
        <v>8.52</v>
      </c>
      <c r="F242" s="33">
        <v>7.34</v>
      </c>
      <c r="G242" s="23"/>
    </row>
    <row r="243" spans="1:7" x14ac:dyDescent="0.3">
      <c r="A243" s="22">
        <v>31</v>
      </c>
      <c r="B243" s="31">
        <v>29</v>
      </c>
      <c r="C243" s="24">
        <v>0</v>
      </c>
      <c r="D243" s="32">
        <v>-310.57</v>
      </c>
      <c r="E243" s="32">
        <v>8.24</v>
      </c>
      <c r="F243" s="32">
        <v>7.89</v>
      </c>
      <c r="G243" s="23" t="s">
        <v>280</v>
      </c>
    </row>
    <row r="244" spans="1:7" x14ac:dyDescent="0.3">
      <c r="A244" s="22"/>
      <c r="B244" s="31">
        <v>30</v>
      </c>
      <c r="C244" s="24">
        <v>6.8000000000000005E-2</v>
      </c>
      <c r="D244" s="32">
        <v>-310.58</v>
      </c>
      <c r="E244" s="32">
        <v>7.38</v>
      </c>
      <c r="F244" s="32">
        <v>8.42</v>
      </c>
      <c r="G244" s="23"/>
    </row>
    <row r="245" spans="1:7" x14ac:dyDescent="0.3">
      <c r="A245" s="22"/>
      <c r="B245" s="31" t="s">
        <v>61</v>
      </c>
      <c r="C245" s="24">
        <v>0</v>
      </c>
      <c r="D245" s="33">
        <v>-310.57</v>
      </c>
      <c r="E245" s="32">
        <v>8.24</v>
      </c>
      <c r="F245" s="32">
        <v>7.89</v>
      </c>
      <c r="G245" s="23"/>
    </row>
    <row r="246" spans="1:7" x14ac:dyDescent="0.3">
      <c r="A246" s="22"/>
      <c r="B246" s="31" t="s">
        <v>62</v>
      </c>
      <c r="C246" s="24">
        <v>6.8000000000000005E-2</v>
      </c>
      <c r="D246" s="33">
        <v>-310.58</v>
      </c>
      <c r="E246" s="32">
        <v>7.38</v>
      </c>
      <c r="F246" s="32">
        <v>8.42</v>
      </c>
      <c r="G246" s="23"/>
    </row>
    <row r="247" spans="1:7" x14ac:dyDescent="0.3">
      <c r="A247" s="22"/>
      <c r="B247" s="31" t="s">
        <v>65</v>
      </c>
      <c r="C247" s="24">
        <v>0</v>
      </c>
      <c r="D247" s="32">
        <v>-310.57</v>
      </c>
      <c r="E247" s="33">
        <v>8.24</v>
      </c>
      <c r="F247" s="32">
        <v>7.89</v>
      </c>
      <c r="G247" s="23"/>
    </row>
    <row r="248" spans="1:7" x14ac:dyDescent="0.3">
      <c r="A248" s="22"/>
      <c r="B248" s="31" t="s">
        <v>66</v>
      </c>
      <c r="C248" s="24">
        <v>6.8000000000000005E-2</v>
      </c>
      <c r="D248" s="32">
        <v>-310.58</v>
      </c>
      <c r="E248" s="33">
        <v>7.38</v>
      </c>
      <c r="F248" s="32">
        <v>8.42</v>
      </c>
      <c r="G248" s="23"/>
    </row>
    <row r="249" spans="1:7" x14ac:dyDescent="0.3">
      <c r="A249" s="22"/>
      <c r="B249" s="31" t="s">
        <v>67</v>
      </c>
      <c r="C249" s="24">
        <v>6.8000000000000005E-2</v>
      </c>
      <c r="D249" s="32">
        <v>-310.58</v>
      </c>
      <c r="E249" s="32">
        <v>7.38</v>
      </c>
      <c r="F249" s="33">
        <v>8.42</v>
      </c>
      <c r="G249" s="23"/>
    </row>
    <row r="250" spans="1:7" x14ac:dyDescent="0.3">
      <c r="A250" s="22"/>
      <c r="B250" s="31" t="s">
        <v>68</v>
      </c>
      <c r="C250" s="24">
        <v>0</v>
      </c>
      <c r="D250" s="32">
        <v>-310.57</v>
      </c>
      <c r="E250" s="32">
        <v>8.24</v>
      </c>
      <c r="F250" s="33">
        <v>7.89</v>
      </c>
      <c r="G250" s="23"/>
    </row>
    <row r="251" spans="1:7" x14ac:dyDescent="0.3">
      <c r="A251" s="22">
        <v>32</v>
      </c>
      <c r="B251" s="31">
        <v>30</v>
      </c>
      <c r="C251" s="24">
        <v>0</v>
      </c>
      <c r="D251" s="32">
        <v>-310.58</v>
      </c>
      <c r="E251" s="32">
        <v>7.96</v>
      </c>
      <c r="F251" s="32">
        <v>8.42</v>
      </c>
      <c r="G251" s="23" t="s">
        <v>280</v>
      </c>
    </row>
    <row r="252" spans="1:7" x14ac:dyDescent="0.3">
      <c r="A252" s="22"/>
      <c r="B252" s="31">
        <v>31</v>
      </c>
      <c r="C252" s="24">
        <v>6.8000000000000005E-2</v>
      </c>
      <c r="D252" s="32">
        <v>-310.58</v>
      </c>
      <c r="E252" s="32">
        <v>7.1</v>
      </c>
      <c r="F252" s="32">
        <v>8.94</v>
      </c>
      <c r="G252" s="23"/>
    </row>
    <row r="253" spans="1:7" x14ac:dyDescent="0.3">
      <c r="A253" s="22"/>
      <c r="B253" s="31" t="s">
        <v>61</v>
      </c>
      <c r="C253" s="24">
        <v>0</v>
      </c>
      <c r="D253" s="33">
        <v>-310.58</v>
      </c>
      <c r="E253" s="32">
        <v>7.96</v>
      </c>
      <c r="F253" s="32">
        <v>8.42</v>
      </c>
      <c r="G253" s="23"/>
    </row>
    <row r="254" spans="1:7" x14ac:dyDescent="0.3">
      <c r="A254" s="22"/>
      <c r="B254" s="31" t="s">
        <v>62</v>
      </c>
      <c r="C254" s="24">
        <v>6.8000000000000005E-2</v>
      </c>
      <c r="D254" s="33">
        <v>-310.58</v>
      </c>
      <c r="E254" s="32">
        <v>7.1</v>
      </c>
      <c r="F254" s="32">
        <v>8.94</v>
      </c>
      <c r="G254" s="23"/>
    </row>
    <row r="255" spans="1:7" x14ac:dyDescent="0.3">
      <c r="A255" s="22"/>
      <c r="B255" s="31" t="s">
        <v>65</v>
      </c>
      <c r="C255" s="24">
        <v>0</v>
      </c>
      <c r="D255" s="32">
        <v>-310.58</v>
      </c>
      <c r="E255" s="33">
        <v>7.96</v>
      </c>
      <c r="F255" s="32">
        <v>8.42</v>
      </c>
      <c r="G255" s="23"/>
    </row>
    <row r="256" spans="1:7" x14ac:dyDescent="0.3">
      <c r="A256" s="22"/>
      <c r="B256" s="31" t="s">
        <v>66</v>
      </c>
      <c r="C256" s="24">
        <v>6.8000000000000005E-2</v>
      </c>
      <c r="D256" s="32">
        <v>-310.58</v>
      </c>
      <c r="E256" s="33">
        <v>7.1</v>
      </c>
      <c r="F256" s="32">
        <v>8.94</v>
      </c>
      <c r="G256" s="23"/>
    </row>
    <row r="257" spans="1:7" x14ac:dyDescent="0.3">
      <c r="A257" s="22"/>
      <c r="B257" s="31" t="s">
        <v>67</v>
      </c>
      <c r="C257" s="24">
        <v>6.8000000000000005E-2</v>
      </c>
      <c r="D257" s="32">
        <v>-310.58</v>
      </c>
      <c r="E257" s="32">
        <v>7.1</v>
      </c>
      <c r="F257" s="33">
        <v>8.94</v>
      </c>
      <c r="G257" s="23"/>
    </row>
    <row r="258" spans="1:7" x14ac:dyDescent="0.3">
      <c r="A258" s="22"/>
      <c r="B258" s="31" t="s">
        <v>68</v>
      </c>
      <c r="C258" s="24">
        <v>0</v>
      </c>
      <c r="D258" s="32">
        <v>-310.58</v>
      </c>
      <c r="E258" s="32">
        <v>7.96</v>
      </c>
      <c r="F258" s="33">
        <v>8.42</v>
      </c>
      <c r="G258" s="23"/>
    </row>
    <row r="259" spans="1:7" x14ac:dyDescent="0.3">
      <c r="A259" s="22">
        <v>33</v>
      </c>
      <c r="B259" s="31">
        <v>31</v>
      </c>
      <c r="C259" s="24">
        <v>0</v>
      </c>
      <c r="D259" s="32">
        <v>-310.58</v>
      </c>
      <c r="E259" s="32">
        <v>7.69</v>
      </c>
      <c r="F259" s="32">
        <v>8.94</v>
      </c>
      <c r="G259" s="23" t="s">
        <v>280</v>
      </c>
    </row>
    <row r="260" spans="1:7" x14ac:dyDescent="0.3">
      <c r="A260" s="22"/>
      <c r="B260" s="31">
        <v>32</v>
      </c>
      <c r="C260" s="24">
        <v>6.8000000000000005E-2</v>
      </c>
      <c r="D260" s="32">
        <v>-310.58999999999997</v>
      </c>
      <c r="E260" s="32">
        <v>6.82</v>
      </c>
      <c r="F260" s="32">
        <v>9.43</v>
      </c>
      <c r="G260" s="23"/>
    </row>
    <row r="261" spans="1:7" x14ac:dyDescent="0.3">
      <c r="A261" s="22"/>
      <c r="B261" s="31" t="s">
        <v>61</v>
      </c>
      <c r="C261" s="24">
        <v>0</v>
      </c>
      <c r="D261" s="33">
        <v>-310.58</v>
      </c>
      <c r="E261" s="32">
        <v>7.69</v>
      </c>
      <c r="F261" s="32">
        <v>8.94</v>
      </c>
      <c r="G261" s="23"/>
    </row>
    <row r="262" spans="1:7" x14ac:dyDescent="0.3">
      <c r="A262" s="22"/>
      <c r="B262" s="31" t="s">
        <v>62</v>
      </c>
      <c r="C262" s="24">
        <v>6.8000000000000005E-2</v>
      </c>
      <c r="D262" s="33">
        <v>-310.58999999999997</v>
      </c>
      <c r="E262" s="32">
        <v>6.82</v>
      </c>
      <c r="F262" s="32">
        <v>9.43</v>
      </c>
      <c r="G262" s="23"/>
    </row>
    <row r="263" spans="1:7" x14ac:dyDescent="0.3">
      <c r="A263" s="22"/>
      <c r="B263" s="31" t="s">
        <v>65</v>
      </c>
      <c r="C263" s="24">
        <v>0</v>
      </c>
      <c r="D263" s="32">
        <v>-310.58</v>
      </c>
      <c r="E263" s="33">
        <v>7.69</v>
      </c>
      <c r="F263" s="32">
        <v>8.94</v>
      </c>
      <c r="G263" s="23"/>
    </row>
    <row r="264" spans="1:7" x14ac:dyDescent="0.3">
      <c r="A264" s="22"/>
      <c r="B264" s="31" t="s">
        <v>66</v>
      </c>
      <c r="C264" s="24">
        <v>6.8000000000000005E-2</v>
      </c>
      <c r="D264" s="32">
        <v>-310.58999999999997</v>
      </c>
      <c r="E264" s="33">
        <v>6.82</v>
      </c>
      <c r="F264" s="32">
        <v>9.43</v>
      </c>
      <c r="G264" s="23"/>
    </row>
    <row r="265" spans="1:7" x14ac:dyDescent="0.3">
      <c r="A265" s="22"/>
      <c r="B265" s="31" t="s">
        <v>67</v>
      </c>
      <c r="C265" s="24">
        <v>6.8000000000000005E-2</v>
      </c>
      <c r="D265" s="32">
        <v>-310.58999999999997</v>
      </c>
      <c r="E265" s="32">
        <v>6.82</v>
      </c>
      <c r="F265" s="33">
        <v>9.43</v>
      </c>
      <c r="G265" s="23"/>
    </row>
    <row r="266" spans="1:7" x14ac:dyDescent="0.3">
      <c r="A266" s="22"/>
      <c r="B266" s="31" t="s">
        <v>68</v>
      </c>
      <c r="C266" s="24">
        <v>0</v>
      </c>
      <c r="D266" s="32">
        <v>-310.58</v>
      </c>
      <c r="E266" s="32">
        <v>7.69</v>
      </c>
      <c r="F266" s="33">
        <v>8.94</v>
      </c>
      <c r="G266" s="23"/>
    </row>
    <row r="267" spans="1:7" x14ac:dyDescent="0.3">
      <c r="A267" s="22">
        <v>34</v>
      </c>
      <c r="B267" s="31">
        <v>32</v>
      </c>
      <c r="C267" s="24">
        <v>0</v>
      </c>
      <c r="D267" s="32">
        <v>-310.58999999999997</v>
      </c>
      <c r="E267" s="32">
        <v>7.44</v>
      </c>
      <c r="F267" s="32">
        <v>9.43</v>
      </c>
      <c r="G267" s="23" t="s">
        <v>280</v>
      </c>
    </row>
    <row r="268" spans="1:7" x14ac:dyDescent="0.3">
      <c r="A268" s="22"/>
      <c r="B268" s="31">
        <v>33</v>
      </c>
      <c r="C268" s="24">
        <v>6.8000000000000005E-2</v>
      </c>
      <c r="D268" s="32">
        <v>-310.58999999999997</v>
      </c>
      <c r="E268" s="32">
        <v>6.57</v>
      </c>
      <c r="F268" s="32">
        <v>9.91</v>
      </c>
      <c r="G268" s="23"/>
    </row>
    <row r="269" spans="1:7" x14ac:dyDescent="0.3">
      <c r="A269" s="22"/>
      <c r="B269" s="31" t="s">
        <v>61</v>
      </c>
      <c r="C269" s="24">
        <v>0</v>
      </c>
      <c r="D269" s="33">
        <v>-310.58999999999997</v>
      </c>
      <c r="E269" s="32">
        <v>7.44</v>
      </c>
      <c r="F269" s="32">
        <v>9.43</v>
      </c>
      <c r="G269" s="23"/>
    </row>
    <row r="270" spans="1:7" x14ac:dyDescent="0.3">
      <c r="A270" s="22"/>
      <c r="B270" s="31" t="s">
        <v>62</v>
      </c>
      <c r="C270" s="24">
        <v>6.8000000000000005E-2</v>
      </c>
      <c r="D270" s="33">
        <v>-310.58999999999997</v>
      </c>
      <c r="E270" s="32">
        <v>6.57</v>
      </c>
      <c r="F270" s="32">
        <v>9.91</v>
      </c>
      <c r="G270" s="23"/>
    </row>
    <row r="271" spans="1:7" x14ac:dyDescent="0.3">
      <c r="A271" s="22"/>
      <c r="B271" s="31" t="s">
        <v>65</v>
      </c>
      <c r="C271" s="24">
        <v>0</v>
      </c>
      <c r="D271" s="32">
        <v>-310.58999999999997</v>
      </c>
      <c r="E271" s="33">
        <v>7.44</v>
      </c>
      <c r="F271" s="32">
        <v>9.43</v>
      </c>
      <c r="G271" s="23"/>
    </row>
    <row r="272" spans="1:7" x14ac:dyDescent="0.3">
      <c r="A272" s="22"/>
      <c r="B272" s="31" t="s">
        <v>66</v>
      </c>
      <c r="C272" s="24">
        <v>6.8000000000000005E-2</v>
      </c>
      <c r="D272" s="32">
        <v>-310.58999999999997</v>
      </c>
      <c r="E272" s="33">
        <v>6.57</v>
      </c>
      <c r="F272" s="32">
        <v>9.91</v>
      </c>
      <c r="G272" s="23"/>
    </row>
    <row r="273" spans="1:7" x14ac:dyDescent="0.3">
      <c r="A273" s="22"/>
      <c r="B273" s="31" t="s">
        <v>67</v>
      </c>
      <c r="C273" s="24">
        <v>6.8000000000000005E-2</v>
      </c>
      <c r="D273" s="32">
        <v>-310.58999999999997</v>
      </c>
      <c r="E273" s="32">
        <v>6.57</v>
      </c>
      <c r="F273" s="33">
        <v>9.91</v>
      </c>
      <c r="G273" s="23"/>
    </row>
    <row r="274" spans="1:7" x14ac:dyDescent="0.3">
      <c r="A274" s="22"/>
      <c r="B274" s="31" t="s">
        <v>68</v>
      </c>
      <c r="C274" s="24">
        <v>0</v>
      </c>
      <c r="D274" s="32">
        <v>-310.58999999999997</v>
      </c>
      <c r="E274" s="32">
        <v>7.44</v>
      </c>
      <c r="F274" s="33">
        <v>9.43</v>
      </c>
      <c r="G274" s="23"/>
    </row>
    <row r="275" spans="1:7" x14ac:dyDescent="0.3">
      <c r="A275" s="22">
        <v>35</v>
      </c>
      <c r="B275" s="31">
        <v>33</v>
      </c>
      <c r="C275" s="24">
        <v>0</v>
      </c>
      <c r="D275" s="32">
        <v>-310.58999999999997</v>
      </c>
      <c r="E275" s="32">
        <v>7.21</v>
      </c>
      <c r="F275" s="32">
        <v>9.91</v>
      </c>
      <c r="G275" s="23" t="s">
        <v>280</v>
      </c>
    </row>
    <row r="276" spans="1:7" x14ac:dyDescent="0.3">
      <c r="A276" s="22"/>
      <c r="B276" s="31">
        <v>34</v>
      </c>
      <c r="C276" s="24">
        <v>6.8000000000000005E-2</v>
      </c>
      <c r="D276" s="32">
        <v>-310.60000000000002</v>
      </c>
      <c r="E276" s="32">
        <v>6.33</v>
      </c>
      <c r="F276" s="32">
        <v>10.37</v>
      </c>
      <c r="G276" s="23"/>
    </row>
    <row r="277" spans="1:7" x14ac:dyDescent="0.3">
      <c r="A277" s="22"/>
      <c r="B277" s="31" t="s">
        <v>61</v>
      </c>
      <c r="C277" s="24">
        <v>0</v>
      </c>
      <c r="D277" s="33">
        <v>-310.58999999999997</v>
      </c>
      <c r="E277" s="32">
        <v>7.21</v>
      </c>
      <c r="F277" s="32">
        <v>9.91</v>
      </c>
      <c r="G277" s="23"/>
    </row>
    <row r="278" spans="1:7" x14ac:dyDescent="0.3">
      <c r="A278" s="22"/>
      <c r="B278" s="31" t="s">
        <v>62</v>
      </c>
      <c r="C278" s="24">
        <v>6.8000000000000005E-2</v>
      </c>
      <c r="D278" s="33">
        <v>-310.60000000000002</v>
      </c>
      <c r="E278" s="32">
        <v>6.33</v>
      </c>
      <c r="F278" s="32">
        <v>10.37</v>
      </c>
      <c r="G278" s="23"/>
    </row>
    <row r="279" spans="1:7" x14ac:dyDescent="0.3">
      <c r="A279" s="22"/>
      <c r="B279" s="31" t="s">
        <v>65</v>
      </c>
      <c r="C279" s="24">
        <v>0</v>
      </c>
      <c r="D279" s="32">
        <v>-310.58999999999997</v>
      </c>
      <c r="E279" s="33">
        <v>7.21</v>
      </c>
      <c r="F279" s="32">
        <v>9.91</v>
      </c>
      <c r="G279" s="23"/>
    </row>
    <row r="280" spans="1:7" x14ac:dyDescent="0.3">
      <c r="A280" s="22"/>
      <c r="B280" s="31" t="s">
        <v>66</v>
      </c>
      <c r="C280" s="24">
        <v>6.8000000000000005E-2</v>
      </c>
      <c r="D280" s="32">
        <v>-310.60000000000002</v>
      </c>
      <c r="E280" s="33">
        <v>6.33</v>
      </c>
      <c r="F280" s="32">
        <v>10.37</v>
      </c>
      <c r="G280" s="23"/>
    </row>
    <row r="281" spans="1:7" x14ac:dyDescent="0.3">
      <c r="A281" s="22"/>
      <c r="B281" s="31" t="s">
        <v>67</v>
      </c>
      <c r="C281" s="24">
        <v>6.8000000000000005E-2</v>
      </c>
      <c r="D281" s="32">
        <v>-310.60000000000002</v>
      </c>
      <c r="E281" s="32">
        <v>6.33</v>
      </c>
      <c r="F281" s="33">
        <v>10.37</v>
      </c>
      <c r="G281" s="23"/>
    </row>
    <row r="282" spans="1:7" x14ac:dyDescent="0.3">
      <c r="A282" s="22"/>
      <c r="B282" s="31" t="s">
        <v>68</v>
      </c>
      <c r="C282" s="24">
        <v>0</v>
      </c>
      <c r="D282" s="32">
        <v>-310.58999999999997</v>
      </c>
      <c r="E282" s="32">
        <v>7.21</v>
      </c>
      <c r="F282" s="33">
        <v>9.91</v>
      </c>
      <c r="G282" s="23"/>
    </row>
    <row r="283" spans="1:7" x14ac:dyDescent="0.3">
      <c r="A283" s="22">
        <v>36</v>
      </c>
      <c r="B283" s="31">
        <v>34</v>
      </c>
      <c r="C283" s="24">
        <v>0</v>
      </c>
      <c r="D283" s="32">
        <v>-310.60000000000002</v>
      </c>
      <c r="E283" s="32">
        <v>6.96</v>
      </c>
      <c r="F283" s="32">
        <v>10.37</v>
      </c>
      <c r="G283" s="23" t="s">
        <v>280</v>
      </c>
    </row>
    <row r="284" spans="1:7" x14ac:dyDescent="0.3">
      <c r="A284" s="22"/>
      <c r="B284" s="31">
        <v>229</v>
      </c>
      <c r="C284" s="24">
        <v>5.7000000000000002E-2</v>
      </c>
      <c r="D284" s="32">
        <v>-310.60000000000002</v>
      </c>
      <c r="E284" s="32">
        <v>6.22</v>
      </c>
      <c r="F284" s="32">
        <v>10.74</v>
      </c>
      <c r="G284" s="23"/>
    </row>
    <row r="285" spans="1:7" x14ac:dyDescent="0.3">
      <c r="A285" s="22"/>
      <c r="B285" s="31" t="s">
        <v>61</v>
      </c>
      <c r="C285" s="24">
        <v>0</v>
      </c>
      <c r="D285" s="33">
        <v>-310.60000000000002</v>
      </c>
      <c r="E285" s="32">
        <v>6.96</v>
      </c>
      <c r="F285" s="32">
        <v>10.37</v>
      </c>
      <c r="G285" s="23"/>
    </row>
    <row r="286" spans="1:7" x14ac:dyDescent="0.3">
      <c r="A286" s="22"/>
      <c r="B286" s="31" t="s">
        <v>62</v>
      </c>
      <c r="C286" s="24">
        <v>5.7000000000000002E-2</v>
      </c>
      <c r="D286" s="33">
        <v>-310.60000000000002</v>
      </c>
      <c r="E286" s="32">
        <v>6.22</v>
      </c>
      <c r="F286" s="32">
        <v>10.74</v>
      </c>
      <c r="G286" s="23"/>
    </row>
    <row r="287" spans="1:7" x14ac:dyDescent="0.3">
      <c r="A287" s="22"/>
      <c r="B287" s="31" t="s">
        <v>65</v>
      </c>
      <c r="C287" s="24">
        <v>0</v>
      </c>
      <c r="D287" s="32">
        <v>-310.60000000000002</v>
      </c>
      <c r="E287" s="33">
        <v>6.96</v>
      </c>
      <c r="F287" s="32">
        <v>10.37</v>
      </c>
      <c r="G287" s="23"/>
    </row>
    <row r="288" spans="1:7" x14ac:dyDescent="0.3">
      <c r="A288" s="22"/>
      <c r="B288" s="31" t="s">
        <v>66</v>
      </c>
      <c r="C288" s="24">
        <v>5.7000000000000002E-2</v>
      </c>
      <c r="D288" s="32">
        <v>-310.60000000000002</v>
      </c>
      <c r="E288" s="33">
        <v>6.22</v>
      </c>
      <c r="F288" s="32">
        <v>10.74</v>
      </c>
      <c r="G288" s="23"/>
    </row>
    <row r="289" spans="1:7" x14ac:dyDescent="0.3">
      <c r="A289" s="22"/>
      <c r="B289" s="31" t="s">
        <v>67</v>
      </c>
      <c r="C289" s="24">
        <v>5.7000000000000002E-2</v>
      </c>
      <c r="D289" s="32">
        <v>-310.60000000000002</v>
      </c>
      <c r="E289" s="32">
        <v>6.22</v>
      </c>
      <c r="F289" s="33">
        <v>10.74</v>
      </c>
      <c r="G289" s="23"/>
    </row>
    <row r="290" spans="1:7" x14ac:dyDescent="0.3">
      <c r="A290" s="22"/>
      <c r="B290" s="31" t="s">
        <v>68</v>
      </c>
      <c r="C290" s="24">
        <v>0</v>
      </c>
      <c r="D290" s="32">
        <v>-310.60000000000002</v>
      </c>
      <c r="E290" s="32">
        <v>6.96</v>
      </c>
      <c r="F290" s="33">
        <v>10.37</v>
      </c>
      <c r="G290" s="23"/>
    </row>
    <row r="291" spans="1:7" x14ac:dyDescent="0.3">
      <c r="A291" s="22">
        <v>37</v>
      </c>
      <c r="B291" s="31">
        <v>229</v>
      </c>
      <c r="C291" s="24">
        <v>0</v>
      </c>
      <c r="D291" s="32">
        <v>-418.28</v>
      </c>
      <c r="E291" s="32">
        <v>6.55</v>
      </c>
      <c r="F291" s="32">
        <v>5.36</v>
      </c>
      <c r="G291" s="23" t="s">
        <v>280</v>
      </c>
    </row>
    <row r="292" spans="1:7" x14ac:dyDescent="0.3">
      <c r="A292" s="22"/>
      <c r="B292" s="31">
        <v>35</v>
      </c>
      <c r="C292" s="24">
        <v>1.0999999999999999E-2</v>
      </c>
      <c r="D292" s="32">
        <v>-418.28</v>
      </c>
      <c r="E292" s="32">
        <v>6.41</v>
      </c>
      <c r="F292" s="32">
        <v>5.43</v>
      </c>
      <c r="G292" s="23"/>
    </row>
    <row r="293" spans="1:7" x14ac:dyDescent="0.3">
      <c r="A293" s="22"/>
      <c r="B293" s="31" t="s">
        <v>61</v>
      </c>
      <c r="C293" s="24">
        <v>0</v>
      </c>
      <c r="D293" s="33">
        <v>-418.28</v>
      </c>
      <c r="E293" s="32">
        <v>6.55</v>
      </c>
      <c r="F293" s="32">
        <v>5.36</v>
      </c>
      <c r="G293" s="23"/>
    </row>
    <row r="294" spans="1:7" x14ac:dyDescent="0.3">
      <c r="A294" s="22"/>
      <c r="B294" s="31" t="s">
        <v>62</v>
      </c>
      <c r="C294" s="24">
        <v>1.0999999999999999E-2</v>
      </c>
      <c r="D294" s="33">
        <v>-418.28</v>
      </c>
      <c r="E294" s="32">
        <v>6.41</v>
      </c>
      <c r="F294" s="32">
        <v>5.43</v>
      </c>
      <c r="G294" s="23"/>
    </row>
    <row r="295" spans="1:7" x14ac:dyDescent="0.3">
      <c r="A295" s="22"/>
      <c r="B295" s="31" t="s">
        <v>65</v>
      </c>
      <c r="C295" s="24">
        <v>0</v>
      </c>
      <c r="D295" s="32">
        <v>-418.28</v>
      </c>
      <c r="E295" s="33">
        <v>6.55</v>
      </c>
      <c r="F295" s="32">
        <v>5.36</v>
      </c>
      <c r="G295" s="23"/>
    </row>
    <row r="296" spans="1:7" x14ac:dyDescent="0.3">
      <c r="A296" s="22"/>
      <c r="B296" s="31" t="s">
        <v>66</v>
      </c>
      <c r="C296" s="24">
        <v>1.0999999999999999E-2</v>
      </c>
      <c r="D296" s="32">
        <v>-418.28</v>
      </c>
      <c r="E296" s="33">
        <v>6.41</v>
      </c>
      <c r="F296" s="32">
        <v>5.43</v>
      </c>
      <c r="G296" s="23"/>
    </row>
    <row r="297" spans="1:7" x14ac:dyDescent="0.3">
      <c r="A297" s="22"/>
      <c r="B297" s="31" t="s">
        <v>67</v>
      </c>
      <c r="C297" s="24">
        <v>1.0999999999999999E-2</v>
      </c>
      <c r="D297" s="32">
        <v>-418.28</v>
      </c>
      <c r="E297" s="32">
        <v>6.41</v>
      </c>
      <c r="F297" s="33">
        <v>5.43</v>
      </c>
      <c r="G297" s="23"/>
    </row>
    <row r="298" spans="1:7" x14ac:dyDescent="0.3">
      <c r="A298" s="22"/>
      <c r="B298" s="31" t="s">
        <v>68</v>
      </c>
      <c r="C298" s="24">
        <v>0</v>
      </c>
      <c r="D298" s="32">
        <v>-418.28</v>
      </c>
      <c r="E298" s="32">
        <v>6.55</v>
      </c>
      <c r="F298" s="33">
        <v>5.36</v>
      </c>
      <c r="G298" s="23"/>
    </row>
    <row r="299" spans="1:7" x14ac:dyDescent="0.3">
      <c r="A299" s="22">
        <v>38</v>
      </c>
      <c r="B299" s="31">
        <v>35</v>
      </c>
      <c r="C299" s="24">
        <v>0</v>
      </c>
      <c r="D299" s="32">
        <v>-418.28</v>
      </c>
      <c r="E299" s="32">
        <v>6.67</v>
      </c>
      <c r="F299" s="32">
        <v>5.43</v>
      </c>
      <c r="G299" s="23" t="s">
        <v>280</v>
      </c>
    </row>
    <row r="300" spans="1:7" x14ac:dyDescent="0.3">
      <c r="A300" s="22"/>
      <c r="B300" s="31">
        <v>36</v>
      </c>
      <c r="C300" s="24">
        <v>6.8000000000000005E-2</v>
      </c>
      <c r="D300" s="32">
        <v>-418.28</v>
      </c>
      <c r="E300" s="32">
        <v>5.81</v>
      </c>
      <c r="F300" s="32">
        <v>5.86</v>
      </c>
      <c r="G300" s="23"/>
    </row>
    <row r="301" spans="1:7" x14ac:dyDescent="0.3">
      <c r="A301" s="22"/>
      <c r="B301" s="31" t="s">
        <v>61</v>
      </c>
      <c r="C301" s="24">
        <v>0</v>
      </c>
      <c r="D301" s="33">
        <v>-418.28</v>
      </c>
      <c r="E301" s="32">
        <v>6.67</v>
      </c>
      <c r="F301" s="32">
        <v>5.43</v>
      </c>
      <c r="G301" s="23"/>
    </row>
    <row r="302" spans="1:7" x14ac:dyDescent="0.3">
      <c r="A302" s="22"/>
      <c r="B302" s="31" t="s">
        <v>62</v>
      </c>
      <c r="C302" s="24">
        <v>6.8000000000000005E-2</v>
      </c>
      <c r="D302" s="33">
        <v>-418.28</v>
      </c>
      <c r="E302" s="32">
        <v>5.81</v>
      </c>
      <c r="F302" s="32">
        <v>5.86</v>
      </c>
      <c r="G302" s="23"/>
    </row>
    <row r="303" spans="1:7" x14ac:dyDescent="0.3">
      <c r="A303" s="22"/>
      <c r="B303" s="31" t="s">
        <v>65</v>
      </c>
      <c r="C303" s="24">
        <v>0</v>
      </c>
      <c r="D303" s="32">
        <v>-418.28</v>
      </c>
      <c r="E303" s="33">
        <v>6.67</v>
      </c>
      <c r="F303" s="32">
        <v>5.43</v>
      </c>
      <c r="G303" s="23"/>
    </row>
    <row r="304" spans="1:7" x14ac:dyDescent="0.3">
      <c r="A304" s="22"/>
      <c r="B304" s="31" t="s">
        <v>66</v>
      </c>
      <c r="C304" s="24">
        <v>6.8000000000000005E-2</v>
      </c>
      <c r="D304" s="32">
        <v>-418.28</v>
      </c>
      <c r="E304" s="33">
        <v>5.81</v>
      </c>
      <c r="F304" s="32">
        <v>5.86</v>
      </c>
      <c r="G304" s="23"/>
    </row>
    <row r="305" spans="1:7" x14ac:dyDescent="0.3">
      <c r="A305" s="22"/>
      <c r="B305" s="31" t="s">
        <v>67</v>
      </c>
      <c r="C305" s="24">
        <v>6.8000000000000005E-2</v>
      </c>
      <c r="D305" s="32">
        <v>-418.28</v>
      </c>
      <c r="E305" s="32">
        <v>5.81</v>
      </c>
      <c r="F305" s="33">
        <v>5.86</v>
      </c>
      <c r="G305" s="23"/>
    </row>
    <row r="306" spans="1:7" x14ac:dyDescent="0.3">
      <c r="A306" s="22"/>
      <c r="B306" s="31" t="s">
        <v>68</v>
      </c>
      <c r="C306" s="24">
        <v>0</v>
      </c>
      <c r="D306" s="32">
        <v>-418.28</v>
      </c>
      <c r="E306" s="32">
        <v>6.67</v>
      </c>
      <c r="F306" s="33">
        <v>5.43</v>
      </c>
      <c r="G306" s="23"/>
    </row>
    <row r="307" spans="1:7" x14ac:dyDescent="0.3">
      <c r="A307" s="22">
        <v>39</v>
      </c>
      <c r="B307" s="31">
        <v>36</v>
      </c>
      <c r="C307" s="24">
        <v>0</v>
      </c>
      <c r="D307" s="32">
        <v>-418.28</v>
      </c>
      <c r="E307" s="32">
        <v>6.3</v>
      </c>
      <c r="F307" s="32">
        <v>5.86</v>
      </c>
      <c r="G307" s="23" t="s">
        <v>280</v>
      </c>
    </row>
    <row r="308" spans="1:7" x14ac:dyDescent="0.3">
      <c r="A308" s="22"/>
      <c r="B308" s="31">
        <v>37</v>
      </c>
      <c r="C308" s="24">
        <v>6.8000000000000005E-2</v>
      </c>
      <c r="D308" s="32">
        <v>-418.29</v>
      </c>
      <c r="E308" s="32">
        <v>5.44</v>
      </c>
      <c r="F308" s="32">
        <v>6.26</v>
      </c>
      <c r="G308" s="23"/>
    </row>
    <row r="309" spans="1:7" x14ac:dyDescent="0.3">
      <c r="A309" s="22"/>
      <c r="B309" s="31" t="s">
        <v>61</v>
      </c>
      <c r="C309" s="24">
        <v>0</v>
      </c>
      <c r="D309" s="33">
        <v>-418.28</v>
      </c>
      <c r="E309" s="32">
        <v>6.3</v>
      </c>
      <c r="F309" s="32">
        <v>5.86</v>
      </c>
      <c r="G309" s="23"/>
    </row>
    <row r="310" spans="1:7" x14ac:dyDescent="0.3">
      <c r="A310" s="22"/>
      <c r="B310" s="31" t="s">
        <v>62</v>
      </c>
      <c r="C310" s="24">
        <v>6.8000000000000005E-2</v>
      </c>
      <c r="D310" s="33">
        <v>-418.29</v>
      </c>
      <c r="E310" s="32">
        <v>5.44</v>
      </c>
      <c r="F310" s="32">
        <v>6.26</v>
      </c>
      <c r="G310" s="23"/>
    </row>
    <row r="311" spans="1:7" x14ac:dyDescent="0.3">
      <c r="A311" s="22"/>
      <c r="B311" s="31" t="s">
        <v>65</v>
      </c>
      <c r="C311" s="24">
        <v>0</v>
      </c>
      <c r="D311" s="32">
        <v>-418.28</v>
      </c>
      <c r="E311" s="33">
        <v>6.3</v>
      </c>
      <c r="F311" s="32">
        <v>5.86</v>
      </c>
      <c r="G311" s="23"/>
    </row>
    <row r="312" spans="1:7" x14ac:dyDescent="0.3">
      <c r="A312" s="22"/>
      <c r="B312" s="31" t="s">
        <v>66</v>
      </c>
      <c r="C312" s="24">
        <v>6.8000000000000005E-2</v>
      </c>
      <c r="D312" s="32">
        <v>-418.29</v>
      </c>
      <c r="E312" s="33">
        <v>5.44</v>
      </c>
      <c r="F312" s="32">
        <v>6.26</v>
      </c>
      <c r="G312" s="23"/>
    </row>
    <row r="313" spans="1:7" x14ac:dyDescent="0.3">
      <c r="A313" s="22"/>
      <c r="B313" s="31" t="s">
        <v>67</v>
      </c>
      <c r="C313" s="24">
        <v>6.8000000000000005E-2</v>
      </c>
      <c r="D313" s="32">
        <v>-418.29</v>
      </c>
      <c r="E313" s="32">
        <v>5.44</v>
      </c>
      <c r="F313" s="33">
        <v>6.26</v>
      </c>
      <c r="G313" s="23"/>
    </row>
    <row r="314" spans="1:7" x14ac:dyDescent="0.3">
      <c r="A314" s="22"/>
      <c r="B314" s="31" t="s">
        <v>68</v>
      </c>
      <c r="C314" s="24">
        <v>0</v>
      </c>
      <c r="D314" s="32">
        <v>-418.28</v>
      </c>
      <c r="E314" s="32">
        <v>6.3</v>
      </c>
      <c r="F314" s="33">
        <v>5.86</v>
      </c>
      <c r="G314" s="23"/>
    </row>
    <row r="315" spans="1:7" x14ac:dyDescent="0.3">
      <c r="A315" s="22">
        <v>40</v>
      </c>
      <c r="B315" s="31">
        <v>37</v>
      </c>
      <c r="C315" s="24">
        <v>0</v>
      </c>
      <c r="D315" s="32">
        <v>-418.29</v>
      </c>
      <c r="E315" s="32">
        <v>5.95</v>
      </c>
      <c r="F315" s="32">
        <v>6.26</v>
      </c>
      <c r="G315" s="23" t="s">
        <v>280</v>
      </c>
    </row>
    <row r="316" spans="1:7" x14ac:dyDescent="0.3">
      <c r="A316" s="22"/>
      <c r="B316" s="31">
        <v>38</v>
      </c>
      <c r="C316" s="24">
        <v>6.8000000000000005E-2</v>
      </c>
      <c r="D316" s="32">
        <v>-418.29</v>
      </c>
      <c r="E316" s="32">
        <v>5.09</v>
      </c>
      <c r="F316" s="32">
        <v>6.64</v>
      </c>
      <c r="G316" s="23"/>
    </row>
    <row r="317" spans="1:7" x14ac:dyDescent="0.3">
      <c r="A317" s="22"/>
      <c r="B317" s="31" t="s">
        <v>61</v>
      </c>
      <c r="C317" s="24">
        <v>0</v>
      </c>
      <c r="D317" s="33">
        <v>-418.29</v>
      </c>
      <c r="E317" s="32">
        <v>5.95</v>
      </c>
      <c r="F317" s="32">
        <v>6.26</v>
      </c>
      <c r="G317" s="23"/>
    </row>
    <row r="318" spans="1:7" x14ac:dyDescent="0.3">
      <c r="A318" s="22"/>
      <c r="B318" s="31" t="s">
        <v>62</v>
      </c>
      <c r="C318" s="24">
        <v>6.8000000000000005E-2</v>
      </c>
      <c r="D318" s="33">
        <v>-418.29</v>
      </c>
      <c r="E318" s="32">
        <v>5.09</v>
      </c>
      <c r="F318" s="32">
        <v>6.64</v>
      </c>
      <c r="G318" s="23"/>
    </row>
    <row r="319" spans="1:7" x14ac:dyDescent="0.3">
      <c r="A319" s="22"/>
      <c r="B319" s="31" t="s">
        <v>65</v>
      </c>
      <c r="C319" s="24">
        <v>0</v>
      </c>
      <c r="D319" s="32">
        <v>-418.29</v>
      </c>
      <c r="E319" s="33">
        <v>5.95</v>
      </c>
      <c r="F319" s="32">
        <v>6.26</v>
      </c>
      <c r="G319" s="23"/>
    </row>
    <row r="320" spans="1:7" x14ac:dyDescent="0.3">
      <c r="A320" s="22"/>
      <c r="B320" s="31" t="s">
        <v>66</v>
      </c>
      <c r="C320" s="24">
        <v>6.8000000000000005E-2</v>
      </c>
      <c r="D320" s="32">
        <v>-418.29</v>
      </c>
      <c r="E320" s="33">
        <v>5.09</v>
      </c>
      <c r="F320" s="32">
        <v>6.64</v>
      </c>
      <c r="G320" s="23"/>
    </row>
    <row r="321" spans="1:7" x14ac:dyDescent="0.3">
      <c r="A321" s="22"/>
      <c r="B321" s="31" t="s">
        <v>67</v>
      </c>
      <c r="C321" s="24">
        <v>6.8000000000000005E-2</v>
      </c>
      <c r="D321" s="32">
        <v>-418.29</v>
      </c>
      <c r="E321" s="32">
        <v>5.09</v>
      </c>
      <c r="F321" s="33">
        <v>6.64</v>
      </c>
      <c r="G321" s="23"/>
    </row>
    <row r="322" spans="1:7" x14ac:dyDescent="0.3">
      <c r="A322" s="22"/>
      <c r="B322" s="31" t="s">
        <v>68</v>
      </c>
      <c r="C322" s="24">
        <v>0</v>
      </c>
      <c r="D322" s="32">
        <v>-418.29</v>
      </c>
      <c r="E322" s="32">
        <v>5.95</v>
      </c>
      <c r="F322" s="33">
        <v>6.26</v>
      </c>
      <c r="G322" s="23"/>
    </row>
    <row r="323" spans="1:7" x14ac:dyDescent="0.3">
      <c r="A323" s="22">
        <v>41</v>
      </c>
      <c r="B323" s="31">
        <v>38</v>
      </c>
      <c r="C323" s="24">
        <v>0</v>
      </c>
      <c r="D323" s="32">
        <v>-418.29</v>
      </c>
      <c r="E323" s="32">
        <v>5.63</v>
      </c>
      <c r="F323" s="32">
        <v>6.64</v>
      </c>
      <c r="G323" s="23" t="s">
        <v>280</v>
      </c>
    </row>
    <row r="324" spans="1:7" x14ac:dyDescent="0.3">
      <c r="A324" s="22"/>
      <c r="B324" s="31">
        <v>39</v>
      </c>
      <c r="C324" s="24">
        <v>6.8000000000000005E-2</v>
      </c>
      <c r="D324" s="32">
        <v>-418.29</v>
      </c>
      <c r="E324" s="32">
        <v>4.76</v>
      </c>
      <c r="F324" s="32">
        <v>6.99</v>
      </c>
      <c r="G324" s="23"/>
    </row>
    <row r="325" spans="1:7" x14ac:dyDescent="0.3">
      <c r="A325" s="22"/>
      <c r="B325" s="31" t="s">
        <v>61</v>
      </c>
      <c r="C325" s="24">
        <v>0</v>
      </c>
      <c r="D325" s="33">
        <v>-418.29</v>
      </c>
      <c r="E325" s="32">
        <v>5.63</v>
      </c>
      <c r="F325" s="32">
        <v>6.64</v>
      </c>
      <c r="G325" s="23"/>
    </row>
    <row r="326" spans="1:7" x14ac:dyDescent="0.3">
      <c r="A326" s="22"/>
      <c r="B326" s="31" t="s">
        <v>62</v>
      </c>
      <c r="C326" s="24">
        <v>6.8000000000000005E-2</v>
      </c>
      <c r="D326" s="33">
        <v>-418.29</v>
      </c>
      <c r="E326" s="32">
        <v>4.76</v>
      </c>
      <c r="F326" s="32">
        <v>6.99</v>
      </c>
      <c r="G326" s="23"/>
    </row>
    <row r="327" spans="1:7" x14ac:dyDescent="0.3">
      <c r="A327" s="22"/>
      <c r="B327" s="31" t="s">
        <v>65</v>
      </c>
      <c r="C327" s="24">
        <v>0</v>
      </c>
      <c r="D327" s="32">
        <v>-418.29</v>
      </c>
      <c r="E327" s="33">
        <v>5.63</v>
      </c>
      <c r="F327" s="32">
        <v>6.64</v>
      </c>
      <c r="G327" s="23"/>
    </row>
    <row r="328" spans="1:7" x14ac:dyDescent="0.3">
      <c r="A328" s="22"/>
      <c r="B328" s="31" t="s">
        <v>66</v>
      </c>
      <c r="C328" s="24">
        <v>6.8000000000000005E-2</v>
      </c>
      <c r="D328" s="32">
        <v>-418.29</v>
      </c>
      <c r="E328" s="33">
        <v>4.76</v>
      </c>
      <c r="F328" s="32">
        <v>6.99</v>
      </c>
      <c r="G328" s="23"/>
    </row>
    <row r="329" spans="1:7" x14ac:dyDescent="0.3">
      <c r="A329" s="22"/>
      <c r="B329" s="31" t="s">
        <v>67</v>
      </c>
      <c r="C329" s="24">
        <v>6.8000000000000005E-2</v>
      </c>
      <c r="D329" s="32">
        <v>-418.29</v>
      </c>
      <c r="E329" s="32">
        <v>4.76</v>
      </c>
      <c r="F329" s="33">
        <v>6.99</v>
      </c>
      <c r="G329" s="23"/>
    </row>
    <row r="330" spans="1:7" x14ac:dyDescent="0.3">
      <c r="A330" s="22"/>
      <c r="B330" s="31" t="s">
        <v>68</v>
      </c>
      <c r="C330" s="24">
        <v>0</v>
      </c>
      <c r="D330" s="32">
        <v>-418.29</v>
      </c>
      <c r="E330" s="32">
        <v>5.63</v>
      </c>
      <c r="F330" s="33">
        <v>6.64</v>
      </c>
      <c r="G330" s="23"/>
    </row>
    <row r="331" spans="1:7" x14ac:dyDescent="0.3">
      <c r="A331" s="22">
        <v>42</v>
      </c>
      <c r="B331" s="31">
        <v>39</v>
      </c>
      <c r="C331" s="24">
        <v>0</v>
      </c>
      <c r="D331" s="32">
        <v>-418.29</v>
      </c>
      <c r="E331" s="32">
        <v>5.32</v>
      </c>
      <c r="F331" s="32">
        <v>6.99</v>
      </c>
      <c r="G331" s="23" t="s">
        <v>280</v>
      </c>
    </row>
    <row r="332" spans="1:7" x14ac:dyDescent="0.3">
      <c r="A332" s="22"/>
      <c r="B332" s="31">
        <v>40</v>
      </c>
      <c r="C332" s="24">
        <v>6.8000000000000005E-2</v>
      </c>
      <c r="D332" s="32">
        <v>-418.3</v>
      </c>
      <c r="E332" s="32">
        <v>4.4400000000000004</v>
      </c>
      <c r="F332" s="32">
        <v>7.32</v>
      </c>
      <c r="G332" s="23"/>
    </row>
    <row r="333" spans="1:7" x14ac:dyDescent="0.3">
      <c r="A333" s="22"/>
      <c r="B333" s="31" t="s">
        <v>61</v>
      </c>
      <c r="C333" s="24">
        <v>0</v>
      </c>
      <c r="D333" s="33">
        <v>-418.29</v>
      </c>
      <c r="E333" s="32">
        <v>5.32</v>
      </c>
      <c r="F333" s="32">
        <v>6.99</v>
      </c>
      <c r="G333" s="23"/>
    </row>
    <row r="334" spans="1:7" x14ac:dyDescent="0.3">
      <c r="A334" s="22"/>
      <c r="B334" s="31" t="s">
        <v>62</v>
      </c>
      <c r="C334" s="24">
        <v>6.8000000000000005E-2</v>
      </c>
      <c r="D334" s="33">
        <v>-418.3</v>
      </c>
      <c r="E334" s="32">
        <v>4.4400000000000004</v>
      </c>
      <c r="F334" s="32">
        <v>7.32</v>
      </c>
      <c r="G334" s="23"/>
    </row>
    <row r="335" spans="1:7" x14ac:dyDescent="0.3">
      <c r="A335" s="22"/>
      <c r="B335" s="31" t="s">
        <v>65</v>
      </c>
      <c r="C335" s="24">
        <v>0</v>
      </c>
      <c r="D335" s="32">
        <v>-418.29</v>
      </c>
      <c r="E335" s="33">
        <v>5.32</v>
      </c>
      <c r="F335" s="32">
        <v>6.99</v>
      </c>
      <c r="G335" s="23"/>
    </row>
    <row r="336" spans="1:7" x14ac:dyDescent="0.3">
      <c r="A336" s="22"/>
      <c r="B336" s="31" t="s">
        <v>66</v>
      </c>
      <c r="C336" s="24">
        <v>6.8000000000000005E-2</v>
      </c>
      <c r="D336" s="32">
        <v>-418.3</v>
      </c>
      <c r="E336" s="33">
        <v>4.4400000000000004</v>
      </c>
      <c r="F336" s="32">
        <v>7.32</v>
      </c>
      <c r="G336" s="23"/>
    </row>
    <row r="337" spans="1:7" x14ac:dyDescent="0.3">
      <c r="A337" s="22"/>
      <c r="B337" s="31" t="s">
        <v>67</v>
      </c>
      <c r="C337" s="24">
        <v>6.8000000000000005E-2</v>
      </c>
      <c r="D337" s="32">
        <v>-418.3</v>
      </c>
      <c r="E337" s="32">
        <v>4.4400000000000004</v>
      </c>
      <c r="F337" s="33">
        <v>7.32</v>
      </c>
      <c r="G337" s="23"/>
    </row>
    <row r="338" spans="1:7" x14ac:dyDescent="0.3">
      <c r="A338" s="22"/>
      <c r="B338" s="31" t="s">
        <v>68</v>
      </c>
      <c r="C338" s="24">
        <v>0</v>
      </c>
      <c r="D338" s="32">
        <v>-418.29</v>
      </c>
      <c r="E338" s="32">
        <v>5.32</v>
      </c>
      <c r="F338" s="33">
        <v>6.99</v>
      </c>
      <c r="G338" s="23"/>
    </row>
    <row r="339" spans="1:7" x14ac:dyDescent="0.3">
      <c r="A339" s="22">
        <v>43</v>
      </c>
      <c r="B339" s="31">
        <v>40</v>
      </c>
      <c r="C339" s="24">
        <v>0</v>
      </c>
      <c r="D339" s="32">
        <v>-418.3</v>
      </c>
      <c r="E339" s="32">
        <v>5.01</v>
      </c>
      <c r="F339" s="32">
        <v>7.32</v>
      </c>
      <c r="G339" s="23" t="s">
        <v>280</v>
      </c>
    </row>
    <row r="340" spans="1:7" x14ac:dyDescent="0.3">
      <c r="A340" s="22"/>
      <c r="B340" s="31">
        <v>41</v>
      </c>
      <c r="C340" s="24">
        <v>6.8000000000000005E-2</v>
      </c>
      <c r="D340" s="32">
        <v>-418.3</v>
      </c>
      <c r="E340" s="32">
        <v>4.13</v>
      </c>
      <c r="F340" s="32">
        <v>7.64</v>
      </c>
      <c r="G340" s="23"/>
    </row>
    <row r="341" spans="1:7" x14ac:dyDescent="0.3">
      <c r="A341" s="22"/>
      <c r="B341" s="31" t="s">
        <v>61</v>
      </c>
      <c r="C341" s="24">
        <v>0</v>
      </c>
      <c r="D341" s="33">
        <v>-418.3</v>
      </c>
      <c r="E341" s="32">
        <v>5.01</v>
      </c>
      <c r="F341" s="32">
        <v>7.32</v>
      </c>
      <c r="G341" s="23"/>
    </row>
    <row r="342" spans="1:7" x14ac:dyDescent="0.3">
      <c r="A342" s="22"/>
      <c r="B342" s="31" t="s">
        <v>62</v>
      </c>
      <c r="C342" s="24">
        <v>6.8000000000000005E-2</v>
      </c>
      <c r="D342" s="33">
        <v>-418.3</v>
      </c>
      <c r="E342" s="32">
        <v>4.13</v>
      </c>
      <c r="F342" s="32">
        <v>7.64</v>
      </c>
      <c r="G342" s="23"/>
    </row>
    <row r="343" spans="1:7" x14ac:dyDescent="0.3">
      <c r="A343" s="22"/>
      <c r="B343" s="31" t="s">
        <v>65</v>
      </c>
      <c r="C343" s="24">
        <v>0</v>
      </c>
      <c r="D343" s="32">
        <v>-418.3</v>
      </c>
      <c r="E343" s="33">
        <v>5.01</v>
      </c>
      <c r="F343" s="32">
        <v>7.32</v>
      </c>
      <c r="G343" s="23"/>
    </row>
    <row r="344" spans="1:7" x14ac:dyDescent="0.3">
      <c r="A344" s="22"/>
      <c r="B344" s="31" t="s">
        <v>66</v>
      </c>
      <c r="C344" s="24">
        <v>6.8000000000000005E-2</v>
      </c>
      <c r="D344" s="32">
        <v>-418.3</v>
      </c>
      <c r="E344" s="33">
        <v>4.13</v>
      </c>
      <c r="F344" s="32">
        <v>7.64</v>
      </c>
      <c r="G344" s="23"/>
    </row>
    <row r="345" spans="1:7" x14ac:dyDescent="0.3">
      <c r="A345" s="22"/>
      <c r="B345" s="31" t="s">
        <v>67</v>
      </c>
      <c r="C345" s="24">
        <v>6.8000000000000005E-2</v>
      </c>
      <c r="D345" s="32">
        <v>-418.3</v>
      </c>
      <c r="E345" s="32">
        <v>4.13</v>
      </c>
      <c r="F345" s="33">
        <v>7.64</v>
      </c>
      <c r="G345" s="23"/>
    </row>
    <row r="346" spans="1:7" x14ac:dyDescent="0.3">
      <c r="A346" s="22"/>
      <c r="B346" s="31" t="s">
        <v>68</v>
      </c>
      <c r="C346" s="24">
        <v>0</v>
      </c>
      <c r="D346" s="32">
        <v>-418.3</v>
      </c>
      <c r="E346" s="32">
        <v>5.01</v>
      </c>
      <c r="F346" s="33">
        <v>7.32</v>
      </c>
      <c r="G346" s="23"/>
    </row>
    <row r="347" spans="1:7" x14ac:dyDescent="0.3">
      <c r="A347" s="22">
        <v>44</v>
      </c>
      <c r="B347" s="31">
        <v>41</v>
      </c>
      <c r="C347" s="24">
        <v>0</v>
      </c>
      <c r="D347" s="32">
        <v>-418.3</v>
      </c>
      <c r="E347" s="32">
        <v>4.71</v>
      </c>
      <c r="F347" s="32">
        <v>7.64</v>
      </c>
      <c r="G347" s="23" t="s">
        <v>280</v>
      </c>
    </row>
    <row r="348" spans="1:7" x14ac:dyDescent="0.3">
      <c r="A348" s="22"/>
      <c r="B348" s="31">
        <v>42</v>
      </c>
      <c r="C348" s="24">
        <v>6.8000000000000005E-2</v>
      </c>
      <c r="D348" s="32">
        <v>-418.3</v>
      </c>
      <c r="E348" s="32">
        <v>3.83</v>
      </c>
      <c r="F348" s="32">
        <v>7.93</v>
      </c>
      <c r="G348" s="23"/>
    </row>
    <row r="349" spans="1:7" x14ac:dyDescent="0.3">
      <c r="A349" s="22"/>
      <c r="B349" s="31" t="s">
        <v>61</v>
      </c>
      <c r="C349" s="24">
        <v>0</v>
      </c>
      <c r="D349" s="33">
        <v>-418.3</v>
      </c>
      <c r="E349" s="32">
        <v>4.71</v>
      </c>
      <c r="F349" s="32">
        <v>7.64</v>
      </c>
      <c r="G349" s="23"/>
    </row>
    <row r="350" spans="1:7" x14ac:dyDescent="0.3">
      <c r="A350" s="22"/>
      <c r="B350" s="31" t="s">
        <v>62</v>
      </c>
      <c r="C350" s="24">
        <v>6.8000000000000005E-2</v>
      </c>
      <c r="D350" s="33">
        <v>-418.3</v>
      </c>
      <c r="E350" s="32">
        <v>3.83</v>
      </c>
      <c r="F350" s="32">
        <v>7.93</v>
      </c>
      <c r="G350" s="23"/>
    </row>
    <row r="351" spans="1:7" x14ac:dyDescent="0.3">
      <c r="A351" s="22"/>
      <c r="B351" s="31" t="s">
        <v>65</v>
      </c>
      <c r="C351" s="24">
        <v>0</v>
      </c>
      <c r="D351" s="32">
        <v>-418.3</v>
      </c>
      <c r="E351" s="33">
        <v>4.71</v>
      </c>
      <c r="F351" s="32">
        <v>7.64</v>
      </c>
      <c r="G351" s="23"/>
    </row>
    <row r="352" spans="1:7" x14ac:dyDescent="0.3">
      <c r="A352" s="22"/>
      <c r="B352" s="31" t="s">
        <v>66</v>
      </c>
      <c r="C352" s="24">
        <v>6.8000000000000005E-2</v>
      </c>
      <c r="D352" s="32">
        <v>-418.3</v>
      </c>
      <c r="E352" s="33">
        <v>3.83</v>
      </c>
      <c r="F352" s="32">
        <v>7.93</v>
      </c>
      <c r="G352" s="23"/>
    </row>
    <row r="353" spans="1:7" x14ac:dyDescent="0.3">
      <c r="A353" s="22"/>
      <c r="B353" s="31" t="s">
        <v>67</v>
      </c>
      <c r="C353" s="24">
        <v>6.8000000000000005E-2</v>
      </c>
      <c r="D353" s="32">
        <v>-418.3</v>
      </c>
      <c r="E353" s="32">
        <v>3.83</v>
      </c>
      <c r="F353" s="33">
        <v>7.93</v>
      </c>
      <c r="G353" s="23"/>
    </row>
    <row r="354" spans="1:7" x14ac:dyDescent="0.3">
      <c r="A354" s="22"/>
      <c r="B354" s="31" t="s">
        <v>68</v>
      </c>
      <c r="C354" s="24">
        <v>0</v>
      </c>
      <c r="D354" s="32">
        <v>-418.3</v>
      </c>
      <c r="E354" s="32">
        <v>4.71</v>
      </c>
      <c r="F354" s="33">
        <v>7.64</v>
      </c>
      <c r="G354" s="23"/>
    </row>
    <row r="355" spans="1:7" x14ac:dyDescent="0.3">
      <c r="A355" s="22">
        <v>45</v>
      </c>
      <c r="B355" s="31">
        <v>42</v>
      </c>
      <c r="C355" s="24">
        <v>0</v>
      </c>
      <c r="D355" s="32">
        <v>-418.3</v>
      </c>
      <c r="E355" s="32">
        <v>4.41</v>
      </c>
      <c r="F355" s="32">
        <v>7.93</v>
      </c>
      <c r="G355" s="23" t="s">
        <v>280</v>
      </c>
    </row>
    <row r="356" spans="1:7" x14ac:dyDescent="0.3">
      <c r="A356" s="22"/>
      <c r="B356" s="31">
        <v>43</v>
      </c>
      <c r="C356" s="24">
        <v>6.8000000000000005E-2</v>
      </c>
      <c r="D356" s="32">
        <v>-418.31</v>
      </c>
      <c r="E356" s="32">
        <v>3.53</v>
      </c>
      <c r="F356" s="32">
        <v>8.1999999999999993</v>
      </c>
      <c r="G356" s="23"/>
    </row>
    <row r="357" spans="1:7" x14ac:dyDescent="0.3">
      <c r="A357" s="22"/>
      <c r="B357" s="31" t="s">
        <v>61</v>
      </c>
      <c r="C357" s="24">
        <v>0</v>
      </c>
      <c r="D357" s="33">
        <v>-418.3</v>
      </c>
      <c r="E357" s="32">
        <v>4.41</v>
      </c>
      <c r="F357" s="32">
        <v>7.93</v>
      </c>
      <c r="G357" s="23"/>
    </row>
    <row r="358" spans="1:7" x14ac:dyDescent="0.3">
      <c r="A358" s="22"/>
      <c r="B358" s="31" t="s">
        <v>62</v>
      </c>
      <c r="C358" s="24">
        <v>6.8000000000000005E-2</v>
      </c>
      <c r="D358" s="33">
        <v>-418.31</v>
      </c>
      <c r="E358" s="32">
        <v>3.53</v>
      </c>
      <c r="F358" s="32">
        <v>8.1999999999999993</v>
      </c>
      <c r="G358" s="23"/>
    </row>
    <row r="359" spans="1:7" x14ac:dyDescent="0.3">
      <c r="A359" s="22"/>
      <c r="B359" s="31" t="s">
        <v>65</v>
      </c>
      <c r="C359" s="24">
        <v>0</v>
      </c>
      <c r="D359" s="32">
        <v>-418.3</v>
      </c>
      <c r="E359" s="33">
        <v>4.41</v>
      </c>
      <c r="F359" s="32">
        <v>7.93</v>
      </c>
      <c r="G359" s="23"/>
    </row>
    <row r="360" spans="1:7" x14ac:dyDescent="0.3">
      <c r="A360" s="22"/>
      <c r="B360" s="31" t="s">
        <v>66</v>
      </c>
      <c r="C360" s="24">
        <v>6.8000000000000005E-2</v>
      </c>
      <c r="D360" s="32">
        <v>-418.31</v>
      </c>
      <c r="E360" s="33">
        <v>3.53</v>
      </c>
      <c r="F360" s="32">
        <v>8.1999999999999993</v>
      </c>
      <c r="G360" s="23"/>
    </row>
    <row r="361" spans="1:7" x14ac:dyDescent="0.3">
      <c r="A361" s="22"/>
      <c r="B361" s="31" t="s">
        <v>67</v>
      </c>
      <c r="C361" s="24">
        <v>6.8000000000000005E-2</v>
      </c>
      <c r="D361" s="32">
        <v>-418.31</v>
      </c>
      <c r="E361" s="32">
        <v>3.53</v>
      </c>
      <c r="F361" s="33">
        <v>8.1999999999999993</v>
      </c>
      <c r="G361" s="23"/>
    </row>
    <row r="362" spans="1:7" x14ac:dyDescent="0.3">
      <c r="A362" s="22"/>
      <c r="B362" s="31" t="s">
        <v>68</v>
      </c>
      <c r="C362" s="24">
        <v>0</v>
      </c>
      <c r="D362" s="32">
        <v>-418.3</v>
      </c>
      <c r="E362" s="32">
        <v>4.41</v>
      </c>
      <c r="F362" s="33">
        <v>7.93</v>
      </c>
      <c r="G362" s="23"/>
    </row>
    <row r="363" spans="1:7" x14ac:dyDescent="0.3">
      <c r="A363" s="22">
        <v>46</v>
      </c>
      <c r="B363" s="31">
        <v>43</v>
      </c>
      <c r="C363" s="24">
        <v>0</v>
      </c>
      <c r="D363" s="32">
        <v>-418.31</v>
      </c>
      <c r="E363" s="32">
        <v>4.12</v>
      </c>
      <c r="F363" s="32">
        <v>8.1999999999999993</v>
      </c>
      <c r="G363" s="23" t="s">
        <v>280</v>
      </c>
    </row>
    <row r="364" spans="1:7" x14ac:dyDescent="0.3">
      <c r="A364" s="22"/>
      <c r="B364" s="31">
        <v>44</v>
      </c>
      <c r="C364" s="24">
        <v>6.8000000000000005E-2</v>
      </c>
      <c r="D364" s="32">
        <v>-418.31</v>
      </c>
      <c r="E364" s="32">
        <v>3.23</v>
      </c>
      <c r="F364" s="32">
        <v>8.4499999999999993</v>
      </c>
      <c r="G364" s="23"/>
    </row>
    <row r="365" spans="1:7" x14ac:dyDescent="0.3">
      <c r="A365" s="22"/>
      <c r="B365" s="31" t="s">
        <v>61</v>
      </c>
      <c r="C365" s="24">
        <v>0</v>
      </c>
      <c r="D365" s="33">
        <v>-418.31</v>
      </c>
      <c r="E365" s="32">
        <v>4.12</v>
      </c>
      <c r="F365" s="32">
        <v>8.1999999999999993</v>
      </c>
      <c r="G365" s="23"/>
    </row>
    <row r="366" spans="1:7" x14ac:dyDescent="0.3">
      <c r="A366" s="22"/>
      <c r="B366" s="31" t="s">
        <v>62</v>
      </c>
      <c r="C366" s="24">
        <v>6.8000000000000005E-2</v>
      </c>
      <c r="D366" s="33">
        <v>-418.31</v>
      </c>
      <c r="E366" s="32">
        <v>3.23</v>
      </c>
      <c r="F366" s="32">
        <v>8.4499999999999993</v>
      </c>
      <c r="G366" s="23"/>
    </row>
    <row r="367" spans="1:7" x14ac:dyDescent="0.3">
      <c r="A367" s="22"/>
      <c r="B367" s="31" t="s">
        <v>65</v>
      </c>
      <c r="C367" s="24">
        <v>0</v>
      </c>
      <c r="D367" s="32">
        <v>-418.31</v>
      </c>
      <c r="E367" s="33">
        <v>4.12</v>
      </c>
      <c r="F367" s="32">
        <v>8.1999999999999993</v>
      </c>
      <c r="G367" s="23"/>
    </row>
    <row r="368" spans="1:7" x14ac:dyDescent="0.3">
      <c r="A368" s="22"/>
      <c r="B368" s="31" t="s">
        <v>66</v>
      </c>
      <c r="C368" s="24">
        <v>6.8000000000000005E-2</v>
      </c>
      <c r="D368" s="32">
        <v>-418.31</v>
      </c>
      <c r="E368" s="33">
        <v>3.23</v>
      </c>
      <c r="F368" s="32">
        <v>8.4499999999999993</v>
      </c>
      <c r="G368" s="23"/>
    </row>
    <row r="369" spans="1:7" x14ac:dyDescent="0.3">
      <c r="A369" s="22"/>
      <c r="B369" s="31" t="s">
        <v>67</v>
      </c>
      <c r="C369" s="24">
        <v>6.8000000000000005E-2</v>
      </c>
      <c r="D369" s="32">
        <v>-418.31</v>
      </c>
      <c r="E369" s="32">
        <v>3.23</v>
      </c>
      <c r="F369" s="33">
        <v>8.4499999999999993</v>
      </c>
      <c r="G369" s="23"/>
    </row>
    <row r="370" spans="1:7" x14ac:dyDescent="0.3">
      <c r="A370" s="22"/>
      <c r="B370" s="31" t="s">
        <v>68</v>
      </c>
      <c r="C370" s="24">
        <v>0</v>
      </c>
      <c r="D370" s="32">
        <v>-418.31</v>
      </c>
      <c r="E370" s="32">
        <v>4.12</v>
      </c>
      <c r="F370" s="33">
        <v>8.1999999999999993</v>
      </c>
      <c r="G370" s="23"/>
    </row>
    <row r="371" spans="1:7" x14ac:dyDescent="0.3">
      <c r="A371" s="22">
        <v>47</v>
      </c>
      <c r="B371" s="31">
        <v>44</v>
      </c>
      <c r="C371" s="24">
        <v>0</v>
      </c>
      <c r="D371" s="32">
        <v>-418.31</v>
      </c>
      <c r="E371" s="32">
        <v>3.82</v>
      </c>
      <c r="F371" s="32">
        <v>8.4499999999999993</v>
      </c>
      <c r="G371" s="23" t="s">
        <v>280</v>
      </c>
    </row>
    <row r="372" spans="1:7" x14ac:dyDescent="0.3">
      <c r="A372" s="22"/>
      <c r="B372" s="31">
        <v>45</v>
      </c>
      <c r="C372" s="24">
        <v>6.8000000000000005E-2</v>
      </c>
      <c r="D372" s="32">
        <v>-418.31</v>
      </c>
      <c r="E372" s="32">
        <v>2.94</v>
      </c>
      <c r="F372" s="32">
        <v>8.68</v>
      </c>
      <c r="G372" s="23"/>
    </row>
    <row r="373" spans="1:7" x14ac:dyDescent="0.3">
      <c r="A373" s="22"/>
      <c r="B373" s="31" t="s">
        <v>61</v>
      </c>
      <c r="C373" s="24">
        <v>0</v>
      </c>
      <c r="D373" s="33">
        <v>-418.31</v>
      </c>
      <c r="E373" s="32">
        <v>3.82</v>
      </c>
      <c r="F373" s="32">
        <v>8.4499999999999993</v>
      </c>
      <c r="G373" s="23"/>
    </row>
    <row r="374" spans="1:7" x14ac:dyDescent="0.3">
      <c r="A374" s="22"/>
      <c r="B374" s="31" t="s">
        <v>62</v>
      </c>
      <c r="C374" s="24">
        <v>6.8000000000000005E-2</v>
      </c>
      <c r="D374" s="33">
        <v>-418.31</v>
      </c>
      <c r="E374" s="32">
        <v>2.94</v>
      </c>
      <c r="F374" s="32">
        <v>8.68</v>
      </c>
      <c r="G374" s="23"/>
    </row>
    <row r="375" spans="1:7" x14ac:dyDescent="0.3">
      <c r="A375" s="22"/>
      <c r="B375" s="31" t="s">
        <v>65</v>
      </c>
      <c r="C375" s="24">
        <v>0</v>
      </c>
      <c r="D375" s="32">
        <v>-418.31</v>
      </c>
      <c r="E375" s="33">
        <v>3.82</v>
      </c>
      <c r="F375" s="32">
        <v>8.4499999999999993</v>
      </c>
      <c r="G375" s="23"/>
    </row>
    <row r="376" spans="1:7" x14ac:dyDescent="0.3">
      <c r="A376" s="22"/>
      <c r="B376" s="31" t="s">
        <v>66</v>
      </c>
      <c r="C376" s="24">
        <v>6.8000000000000005E-2</v>
      </c>
      <c r="D376" s="32">
        <v>-418.31</v>
      </c>
      <c r="E376" s="33">
        <v>2.94</v>
      </c>
      <c r="F376" s="32">
        <v>8.68</v>
      </c>
      <c r="G376" s="23"/>
    </row>
    <row r="377" spans="1:7" x14ac:dyDescent="0.3">
      <c r="A377" s="22"/>
      <c r="B377" s="31" t="s">
        <v>67</v>
      </c>
      <c r="C377" s="24">
        <v>6.8000000000000005E-2</v>
      </c>
      <c r="D377" s="32">
        <v>-418.31</v>
      </c>
      <c r="E377" s="32">
        <v>2.94</v>
      </c>
      <c r="F377" s="33">
        <v>8.68</v>
      </c>
      <c r="G377" s="23"/>
    </row>
    <row r="378" spans="1:7" x14ac:dyDescent="0.3">
      <c r="A378" s="22"/>
      <c r="B378" s="31" t="s">
        <v>68</v>
      </c>
      <c r="C378" s="24">
        <v>0</v>
      </c>
      <c r="D378" s="32">
        <v>-418.31</v>
      </c>
      <c r="E378" s="32">
        <v>3.82</v>
      </c>
      <c r="F378" s="33">
        <v>8.4499999999999993</v>
      </c>
      <c r="G378" s="23"/>
    </row>
    <row r="379" spans="1:7" x14ac:dyDescent="0.3">
      <c r="A379" s="22">
        <v>48</v>
      </c>
      <c r="B379" s="31">
        <v>45</v>
      </c>
      <c r="C379" s="24">
        <v>0</v>
      </c>
      <c r="D379" s="32">
        <v>-418.31</v>
      </c>
      <c r="E379" s="32">
        <v>3.53</v>
      </c>
      <c r="F379" s="32">
        <v>8.68</v>
      </c>
      <c r="G379" s="23" t="s">
        <v>280</v>
      </c>
    </row>
    <row r="380" spans="1:7" x14ac:dyDescent="0.3">
      <c r="A380" s="22"/>
      <c r="B380" s="31">
        <v>46</v>
      </c>
      <c r="C380" s="24">
        <v>6.8000000000000005E-2</v>
      </c>
      <c r="D380" s="32">
        <v>-418.31</v>
      </c>
      <c r="E380" s="32">
        <v>2.64</v>
      </c>
      <c r="F380" s="32">
        <v>8.89</v>
      </c>
      <c r="G380" s="23"/>
    </row>
    <row r="381" spans="1:7" x14ac:dyDescent="0.3">
      <c r="A381" s="22"/>
      <c r="B381" s="31" t="s">
        <v>61</v>
      </c>
      <c r="C381" s="24">
        <v>0</v>
      </c>
      <c r="D381" s="33">
        <v>-418.31</v>
      </c>
      <c r="E381" s="32">
        <v>3.53</v>
      </c>
      <c r="F381" s="32">
        <v>8.68</v>
      </c>
      <c r="G381" s="23"/>
    </row>
    <row r="382" spans="1:7" x14ac:dyDescent="0.3">
      <c r="A382" s="22"/>
      <c r="B382" s="31" t="s">
        <v>62</v>
      </c>
      <c r="C382" s="24">
        <v>6.8000000000000005E-2</v>
      </c>
      <c r="D382" s="33">
        <v>-418.31</v>
      </c>
      <c r="E382" s="32">
        <v>2.64</v>
      </c>
      <c r="F382" s="32">
        <v>8.89</v>
      </c>
      <c r="G382" s="23"/>
    </row>
    <row r="383" spans="1:7" x14ac:dyDescent="0.3">
      <c r="A383" s="22"/>
      <c r="B383" s="31" t="s">
        <v>65</v>
      </c>
      <c r="C383" s="24">
        <v>0</v>
      </c>
      <c r="D383" s="32">
        <v>-418.31</v>
      </c>
      <c r="E383" s="33">
        <v>3.53</v>
      </c>
      <c r="F383" s="32">
        <v>8.68</v>
      </c>
      <c r="G383" s="23"/>
    </row>
    <row r="384" spans="1:7" x14ac:dyDescent="0.3">
      <c r="A384" s="22"/>
      <c r="B384" s="31" t="s">
        <v>66</v>
      </c>
      <c r="C384" s="24">
        <v>6.8000000000000005E-2</v>
      </c>
      <c r="D384" s="32">
        <v>-418.31</v>
      </c>
      <c r="E384" s="33">
        <v>2.64</v>
      </c>
      <c r="F384" s="32">
        <v>8.89</v>
      </c>
      <c r="G384" s="23"/>
    </row>
    <row r="385" spans="1:7" x14ac:dyDescent="0.3">
      <c r="A385" s="22"/>
      <c r="B385" s="31" t="s">
        <v>67</v>
      </c>
      <c r="C385" s="24">
        <v>6.8000000000000005E-2</v>
      </c>
      <c r="D385" s="32">
        <v>-418.31</v>
      </c>
      <c r="E385" s="32">
        <v>2.64</v>
      </c>
      <c r="F385" s="33">
        <v>8.89</v>
      </c>
      <c r="G385" s="23"/>
    </row>
    <row r="386" spans="1:7" x14ac:dyDescent="0.3">
      <c r="A386" s="22"/>
      <c r="B386" s="31" t="s">
        <v>68</v>
      </c>
      <c r="C386" s="24">
        <v>0</v>
      </c>
      <c r="D386" s="32">
        <v>-418.31</v>
      </c>
      <c r="E386" s="32">
        <v>3.53</v>
      </c>
      <c r="F386" s="33">
        <v>8.68</v>
      </c>
      <c r="G386" s="23"/>
    </row>
    <row r="387" spans="1:7" x14ac:dyDescent="0.3">
      <c r="A387" s="22">
        <v>49</v>
      </c>
      <c r="B387" s="31">
        <v>46</v>
      </c>
      <c r="C387" s="24">
        <v>0</v>
      </c>
      <c r="D387" s="32">
        <v>-418.31</v>
      </c>
      <c r="E387" s="32">
        <v>3.24</v>
      </c>
      <c r="F387" s="32">
        <v>8.89</v>
      </c>
      <c r="G387" s="23" t="s">
        <v>280</v>
      </c>
    </row>
    <row r="388" spans="1:7" x14ac:dyDescent="0.3">
      <c r="A388" s="22"/>
      <c r="B388" s="31">
        <v>47</v>
      </c>
      <c r="C388" s="24">
        <v>6.8000000000000005E-2</v>
      </c>
      <c r="D388" s="32">
        <v>-418.32</v>
      </c>
      <c r="E388" s="32">
        <v>2.34</v>
      </c>
      <c r="F388" s="32">
        <v>9.08</v>
      </c>
      <c r="G388" s="23"/>
    </row>
    <row r="389" spans="1:7" x14ac:dyDescent="0.3">
      <c r="A389" s="22"/>
      <c r="B389" s="31" t="s">
        <v>61</v>
      </c>
      <c r="C389" s="24">
        <v>0</v>
      </c>
      <c r="D389" s="33">
        <v>-418.31</v>
      </c>
      <c r="E389" s="32">
        <v>3.24</v>
      </c>
      <c r="F389" s="32">
        <v>8.89</v>
      </c>
      <c r="G389" s="23"/>
    </row>
    <row r="390" spans="1:7" x14ac:dyDescent="0.3">
      <c r="A390" s="22"/>
      <c r="B390" s="31" t="s">
        <v>62</v>
      </c>
      <c r="C390" s="24">
        <v>6.8000000000000005E-2</v>
      </c>
      <c r="D390" s="33">
        <v>-418.32</v>
      </c>
      <c r="E390" s="32">
        <v>2.34</v>
      </c>
      <c r="F390" s="32">
        <v>9.08</v>
      </c>
      <c r="G390" s="23"/>
    </row>
    <row r="391" spans="1:7" x14ac:dyDescent="0.3">
      <c r="A391" s="22"/>
      <c r="B391" s="31" t="s">
        <v>65</v>
      </c>
      <c r="C391" s="24">
        <v>0</v>
      </c>
      <c r="D391" s="32">
        <v>-418.31</v>
      </c>
      <c r="E391" s="33">
        <v>3.24</v>
      </c>
      <c r="F391" s="32">
        <v>8.89</v>
      </c>
      <c r="G391" s="23"/>
    </row>
    <row r="392" spans="1:7" x14ac:dyDescent="0.3">
      <c r="A392" s="22"/>
      <c r="B392" s="31" t="s">
        <v>66</v>
      </c>
      <c r="C392" s="24">
        <v>6.8000000000000005E-2</v>
      </c>
      <c r="D392" s="32">
        <v>-418.32</v>
      </c>
      <c r="E392" s="33">
        <v>2.34</v>
      </c>
      <c r="F392" s="32">
        <v>9.08</v>
      </c>
      <c r="G392" s="23"/>
    </row>
    <row r="393" spans="1:7" x14ac:dyDescent="0.3">
      <c r="A393" s="22"/>
      <c r="B393" s="31" t="s">
        <v>67</v>
      </c>
      <c r="C393" s="24">
        <v>6.8000000000000005E-2</v>
      </c>
      <c r="D393" s="32">
        <v>-418.32</v>
      </c>
      <c r="E393" s="32">
        <v>2.34</v>
      </c>
      <c r="F393" s="33">
        <v>9.08</v>
      </c>
      <c r="G393" s="23"/>
    </row>
    <row r="394" spans="1:7" x14ac:dyDescent="0.3">
      <c r="A394" s="22"/>
      <c r="B394" s="31" t="s">
        <v>68</v>
      </c>
      <c r="C394" s="24">
        <v>0</v>
      </c>
      <c r="D394" s="32">
        <v>-418.31</v>
      </c>
      <c r="E394" s="32">
        <v>3.24</v>
      </c>
      <c r="F394" s="33">
        <v>8.89</v>
      </c>
      <c r="G394" s="23"/>
    </row>
    <row r="395" spans="1:7" x14ac:dyDescent="0.3">
      <c r="A395" s="22">
        <v>50</v>
      </c>
      <c r="B395" s="31">
        <v>47</v>
      </c>
      <c r="C395" s="24">
        <v>0</v>
      </c>
      <c r="D395" s="32">
        <v>-418.32</v>
      </c>
      <c r="E395" s="32">
        <v>2.94</v>
      </c>
      <c r="F395" s="32">
        <v>9.08</v>
      </c>
      <c r="G395" s="23" t="s">
        <v>280</v>
      </c>
    </row>
    <row r="396" spans="1:7" x14ac:dyDescent="0.3">
      <c r="A396" s="22"/>
      <c r="B396" s="31">
        <v>48</v>
      </c>
      <c r="C396" s="24">
        <v>6.8000000000000005E-2</v>
      </c>
      <c r="D396" s="32">
        <v>-418.32</v>
      </c>
      <c r="E396" s="32">
        <v>2.0499999999999998</v>
      </c>
      <c r="F396" s="32">
        <v>9.25</v>
      </c>
      <c r="G396" s="23"/>
    </row>
    <row r="397" spans="1:7" x14ac:dyDescent="0.3">
      <c r="A397" s="22"/>
      <c r="B397" s="31" t="s">
        <v>61</v>
      </c>
      <c r="C397" s="24">
        <v>0</v>
      </c>
      <c r="D397" s="33">
        <v>-418.32</v>
      </c>
      <c r="E397" s="32">
        <v>2.94</v>
      </c>
      <c r="F397" s="32">
        <v>9.08</v>
      </c>
      <c r="G397" s="23"/>
    </row>
    <row r="398" spans="1:7" x14ac:dyDescent="0.3">
      <c r="A398" s="22"/>
      <c r="B398" s="31" t="s">
        <v>62</v>
      </c>
      <c r="C398" s="24">
        <v>6.8000000000000005E-2</v>
      </c>
      <c r="D398" s="33">
        <v>-418.32</v>
      </c>
      <c r="E398" s="32">
        <v>2.0499999999999998</v>
      </c>
      <c r="F398" s="32">
        <v>9.25</v>
      </c>
      <c r="G398" s="23"/>
    </row>
    <row r="399" spans="1:7" x14ac:dyDescent="0.3">
      <c r="A399" s="22"/>
      <c r="B399" s="31" t="s">
        <v>65</v>
      </c>
      <c r="C399" s="24">
        <v>0</v>
      </c>
      <c r="D399" s="32">
        <v>-418.32</v>
      </c>
      <c r="E399" s="33">
        <v>2.94</v>
      </c>
      <c r="F399" s="32">
        <v>9.08</v>
      </c>
      <c r="G399" s="23"/>
    </row>
    <row r="400" spans="1:7" x14ac:dyDescent="0.3">
      <c r="A400" s="22"/>
      <c r="B400" s="31" t="s">
        <v>66</v>
      </c>
      <c r="C400" s="24">
        <v>6.8000000000000005E-2</v>
      </c>
      <c r="D400" s="32">
        <v>-418.32</v>
      </c>
      <c r="E400" s="33">
        <v>2.0499999999999998</v>
      </c>
      <c r="F400" s="32">
        <v>9.25</v>
      </c>
      <c r="G400" s="23"/>
    </row>
    <row r="401" spans="1:7" x14ac:dyDescent="0.3">
      <c r="A401" s="22"/>
      <c r="B401" s="31" t="s">
        <v>67</v>
      </c>
      <c r="C401" s="24">
        <v>6.8000000000000005E-2</v>
      </c>
      <c r="D401" s="32">
        <v>-418.32</v>
      </c>
      <c r="E401" s="32">
        <v>2.0499999999999998</v>
      </c>
      <c r="F401" s="33">
        <v>9.25</v>
      </c>
      <c r="G401" s="23"/>
    </row>
    <row r="402" spans="1:7" x14ac:dyDescent="0.3">
      <c r="A402" s="22"/>
      <c r="B402" s="31" t="s">
        <v>68</v>
      </c>
      <c r="C402" s="24">
        <v>0</v>
      </c>
      <c r="D402" s="32">
        <v>-418.32</v>
      </c>
      <c r="E402" s="32">
        <v>2.94</v>
      </c>
      <c r="F402" s="33">
        <v>9.08</v>
      </c>
      <c r="G402" s="23"/>
    </row>
    <row r="403" spans="1:7" x14ac:dyDescent="0.3">
      <c r="A403" s="22">
        <v>51</v>
      </c>
      <c r="B403" s="31">
        <v>48</v>
      </c>
      <c r="C403" s="24">
        <v>0</v>
      </c>
      <c r="D403" s="32">
        <v>-418.32</v>
      </c>
      <c r="E403" s="32">
        <v>2.65</v>
      </c>
      <c r="F403" s="32">
        <v>9.25</v>
      </c>
      <c r="G403" s="23" t="s">
        <v>280</v>
      </c>
    </row>
    <row r="404" spans="1:7" x14ac:dyDescent="0.3">
      <c r="A404" s="22"/>
      <c r="B404" s="31">
        <v>49</v>
      </c>
      <c r="C404" s="24">
        <v>6.8000000000000005E-2</v>
      </c>
      <c r="D404" s="32">
        <v>-418.32</v>
      </c>
      <c r="E404" s="32">
        <v>1.76</v>
      </c>
      <c r="F404" s="32">
        <v>9.4</v>
      </c>
      <c r="G404" s="23"/>
    </row>
    <row r="405" spans="1:7" x14ac:dyDescent="0.3">
      <c r="A405" s="22"/>
      <c r="B405" s="31" t="s">
        <v>61</v>
      </c>
      <c r="C405" s="24">
        <v>0</v>
      </c>
      <c r="D405" s="33">
        <v>-418.32</v>
      </c>
      <c r="E405" s="32">
        <v>2.65</v>
      </c>
      <c r="F405" s="32">
        <v>9.25</v>
      </c>
      <c r="G405" s="23"/>
    </row>
    <row r="406" spans="1:7" x14ac:dyDescent="0.3">
      <c r="A406" s="22"/>
      <c r="B406" s="31" t="s">
        <v>62</v>
      </c>
      <c r="C406" s="24">
        <v>6.8000000000000005E-2</v>
      </c>
      <c r="D406" s="33">
        <v>-418.32</v>
      </c>
      <c r="E406" s="32">
        <v>1.76</v>
      </c>
      <c r="F406" s="32">
        <v>9.4</v>
      </c>
      <c r="G406" s="23"/>
    </row>
    <row r="407" spans="1:7" x14ac:dyDescent="0.3">
      <c r="A407" s="22"/>
      <c r="B407" s="31" t="s">
        <v>65</v>
      </c>
      <c r="C407" s="24">
        <v>0</v>
      </c>
      <c r="D407" s="32">
        <v>-418.32</v>
      </c>
      <c r="E407" s="33">
        <v>2.65</v>
      </c>
      <c r="F407" s="32">
        <v>9.25</v>
      </c>
      <c r="G407" s="23"/>
    </row>
    <row r="408" spans="1:7" x14ac:dyDescent="0.3">
      <c r="A408" s="22"/>
      <c r="B408" s="31" t="s">
        <v>66</v>
      </c>
      <c r="C408" s="24">
        <v>6.8000000000000005E-2</v>
      </c>
      <c r="D408" s="32">
        <v>-418.32</v>
      </c>
      <c r="E408" s="33">
        <v>1.76</v>
      </c>
      <c r="F408" s="32">
        <v>9.4</v>
      </c>
      <c r="G408" s="23"/>
    </row>
    <row r="409" spans="1:7" x14ac:dyDescent="0.3">
      <c r="A409" s="22"/>
      <c r="B409" s="31" t="s">
        <v>67</v>
      </c>
      <c r="C409" s="24">
        <v>6.8000000000000005E-2</v>
      </c>
      <c r="D409" s="32">
        <v>-418.32</v>
      </c>
      <c r="E409" s="32">
        <v>1.76</v>
      </c>
      <c r="F409" s="33">
        <v>9.4</v>
      </c>
      <c r="G409" s="23"/>
    </row>
    <row r="410" spans="1:7" x14ac:dyDescent="0.3">
      <c r="A410" s="22"/>
      <c r="B410" s="31" t="s">
        <v>68</v>
      </c>
      <c r="C410" s="24">
        <v>0</v>
      </c>
      <c r="D410" s="32">
        <v>-418.32</v>
      </c>
      <c r="E410" s="32">
        <v>2.65</v>
      </c>
      <c r="F410" s="33">
        <v>9.25</v>
      </c>
      <c r="G410" s="23"/>
    </row>
    <row r="411" spans="1:7" x14ac:dyDescent="0.3">
      <c r="A411" s="22">
        <v>52</v>
      </c>
      <c r="B411" s="31">
        <v>49</v>
      </c>
      <c r="C411" s="24">
        <v>0</v>
      </c>
      <c r="D411" s="32">
        <v>-418.32</v>
      </c>
      <c r="E411" s="32">
        <v>2.36</v>
      </c>
      <c r="F411" s="32">
        <v>9.4</v>
      </c>
      <c r="G411" s="23" t="s">
        <v>280</v>
      </c>
    </row>
    <row r="412" spans="1:7" x14ac:dyDescent="0.3">
      <c r="A412" s="22"/>
      <c r="B412" s="31">
        <v>50</v>
      </c>
      <c r="C412" s="24">
        <v>6.8000000000000005E-2</v>
      </c>
      <c r="D412" s="32">
        <v>-418.32</v>
      </c>
      <c r="E412" s="32">
        <v>1.46</v>
      </c>
      <c r="F412" s="32">
        <v>9.5299999999999994</v>
      </c>
      <c r="G412" s="23"/>
    </row>
    <row r="413" spans="1:7" x14ac:dyDescent="0.3">
      <c r="A413" s="22"/>
      <c r="B413" s="31" t="s">
        <v>61</v>
      </c>
      <c r="C413" s="24">
        <v>0</v>
      </c>
      <c r="D413" s="33">
        <v>-418.32</v>
      </c>
      <c r="E413" s="32">
        <v>2.36</v>
      </c>
      <c r="F413" s="32">
        <v>9.4</v>
      </c>
      <c r="G413" s="23"/>
    </row>
    <row r="414" spans="1:7" x14ac:dyDescent="0.3">
      <c r="A414" s="22"/>
      <c r="B414" s="31" t="s">
        <v>62</v>
      </c>
      <c r="C414" s="24">
        <v>6.8000000000000005E-2</v>
      </c>
      <c r="D414" s="33">
        <v>-418.32</v>
      </c>
      <c r="E414" s="32">
        <v>1.46</v>
      </c>
      <c r="F414" s="32">
        <v>9.5299999999999994</v>
      </c>
      <c r="G414" s="23"/>
    </row>
    <row r="415" spans="1:7" x14ac:dyDescent="0.3">
      <c r="A415" s="22"/>
      <c r="B415" s="31" t="s">
        <v>65</v>
      </c>
      <c r="C415" s="24">
        <v>0</v>
      </c>
      <c r="D415" s="32">
        <v>-418.32</v>
      </c>
      <c r="E415" s="33">
        <v>2.36</v>
      </c>
      <c r="F415" s="32">
        <v>9.4</v>
      </c>
      <c r="G415" s="23"/>
    </row>
    <row r="416" spans="1:7" x14ac:dyDescent="0.3">
      <c r="A416" s="22"/>
      <c r="B416" s="31" t="s">
        <v>66</v>
      </c>
      <c r="C416" s="24">
        <v>6.8000000000000005E-2</v>
      </c>
      <c r="D416" s="32">
        <v>-418.32</v>
      </c>
      <c r="E416" s="33">
        <v>1.46</v>
      </c>
      <c r="F416" s="32">
        <v>9.5299999999999994</v>
      </c>
      <c r="G416" s="23"/>
    </row>
    <row r="417" spans="1:7" x14ac:dyDescent="0.3">
      <c r="A417" s="22"/>
      <c r="B417" s="31" t="s">
        <v>67</v>
      </c>
      <c r="C417" s="24">
        <v>6.8000000000000005E-2</v>
      </c>
      <c r="D417" s="32">
        <v>-418.32</v>
      </c>
      <c r="E417" s="32">
        <v>1.46</v>
      </c>
      <c r="F417" s="33">
        <v>9.5299999999999994</v>
      </c>
      <c r="G417" s="23"/>
    </row>
    <row r="418" spans="1:7" x14ac:dyDescent="0.3">
      <c r="A418" s="22"/>
      <c r="B418" s="31" t="s">
        <v>68</v>
      </c>
      <c r="C418" s="24">
        <v>0</v>
      </c>
      <c r="D418" s="32">
        <v>-418.32</v>
      </c>
      <c r="E418" s="32">
        <v>2.36</v>
      </c>
      <c r="F418" s="33">
        <v>9.4</v>
      </c>
      <c r="G418" s="23"/>
    </row>
    <row r="419" spans="1:7" x14ac:dyDescent="0.3">
      <c r="A419" s="22">
        <v>53</v>
      </c>
      <c r="B419" s="31">
        <v>50</v>
      </c>
      <c r="C419" s="24">
        <v>0</v>
      </c>
      <c r="D419" s="32">
        <v>-418.32</v>
      </c>
      <c r="E419" s="32">
        <v>2.0699999999999998</v>
      </c>
      <c r="F419" s="32">
        <v>9.5299999999999994</v>
      </c>
      <c r="G419" s="23" t="s">
        <v>280</v>
      </c>
    </row>
    <row r="420" spans="1:7" x14ac:dyDescent="0.3">
      <c r="A420" s="22"/>
      <c r="B420" s="31">
        <v>51</v>
      </c>
      <c r="C420" s="24">
        <v>6.8000000000000005E-2</v>
      </c>
      <c r="D420" s="32">
        <v>-418.32</v>
      </c>
      <c r="E420" s="32">
        <v>1.17</v>
      </c>
      <c r="F420" s="32">
        <v>9.64</v>
      </c>
      <c r="G420" s="23"/>
    </row>
    <row r="421" spans="1:7" x14ac:dyDescent="0.3">
      <c r="A421" s="22"/>
      <c r="B421" s="31" t="s">
        <v>61</v>
      </c>
      <c r="C421" s="24">
        <v>0</v>
      </c>
      <c r="D421" s="33">
        <v>-418.32</v>
      </c>
      <c r="E421" s="32">
        <v>2.0699999999999998</v>
      </c>
      <c r="F421" s="32">
        <v>9.5299999999999994</v>
      </c>
      <c r="G421" s="23"/>
    </row>
    <row r="422" spans="1:7" x14ac:dyDescent="0.3">
      <c r="A422" s="22"/>
      <c r="B422" s="31" t="s">
        <v>62</v>
      </c>
      <c r="C422" s="24">
        <v>6.8000000000000005E-2</v>
      </c>
      <c r="D422" s="33">
        <v>-418.32</v>
      </c>
      <c r="E422" s="32">
        <v>1.17</v>
      </c>
      <c r="F422" s="32">
        <v>9.64</v>
      </c>
      <c r="G422" s="23"/>
    </row>
    <row r="423" spans="1:7" x14ac:dyDescent="0.3">
      <c r="A423" s="22"/>
      <c r="B423" s="31" t="s">
        <v>65</v>
      </c>
      <c r="C423" s="24">
        <v>0</v>
      </c>
      <c r="D423" s="32">
        <v>-418.32</v>
      </c>
      <c r="E423" s="33">
        <v>2.0699999999999998</v>
      </c>
      <c r="F423" s="32">
        <v>9.5299999999999994</v>
      </c>
      <c r="G423" s="23"/>
    </row>
    <row r="424" spans="1:7" x14ac:dyDescent="0.3">
      <c r="A424" s="22"/>
      <c r="B424" s="31" t="s">
        <v>66</v>
      </c>
      <c r="C424" s="24">
        <v>6.8000000000000005E-2</v>
      </c>
      <c r="D424" s="32">
        <v>-418.32</v>
      </c>
      <c r="E424" s="33">
        <v>1.17</v>
      </c>
      <c r="F424" s="32">
        <v>9.64</v>
      </c>
      <c r="G424" s="23"/>
    </row>
    <row r="425" spans="1:7" x14ac:dyDescent="0.3">
      <c r="A425" s="22"/>
      <c r="B425" s="31" t="s">
        <v>67</v>
      </c>
      <c r="C425" s="24">
        <v>6.8000000000000005E-2</v>
      </c>
      <c r="D425" s="32">
        <v>-418.32</v>
      </c>
      <c r="E425" s="32">
        <v>1.17</v>
      </c>
      <c r="F425" s="33">
        <v>9.64</v>
      </c>
      <c r="G425" s="23"/>
    </row>
    <row r="426" spans="1:7" x14ac:dyDescent="0.3">
      <c r="A426" s="22"/>
      <c r="B426" s="31" t="s">
        <v>68</v>
      </c>
      <c r="C426" s="24">
        <v>0</v>
      </c>
      <c r="D426" s="32">
        <v>-418.32</v>
      </c>
      <c r="E426" s="32">
        <v>2.0699999999999998</v>
      </c>
      <c r="F426" s="33">
        <v>9.5299999999999994</v>
      </c>
      <c r="G426" s="23"/>
    </row>
    <row r="427" spans="1:7" x14ac:dyDescent="0.3">
      <c r="A427" s="22">
        <v>54</v>
      </c>
      <c r="B427" s="31">
        <v>51</v>
      </c>
      <c r="C427" s="24">
        <v>0</v>
      </c>
      <c r="D427" s="32">
        <v>-418.32</v>
      </c>
      <c r="E427" s="32">
        <v>1.77</v>
      </c>
      <c r="F427" s="32">
        <v>9.64</v>
      </c>
      <c r="G427" s="23" t="s">
        <v>280</v>
      </c>
    </row>
    <row r="428" spans="1:7" x14ac:dyDescent="0.3">
      <c r="A428" s="22"/>
      <c r="B428" s="31">
        <v>52</v>
      </c>
      <c r="C428" s="24">
        <v>6.9000000000000006E-2</v>
      </c>
      <c r="D428" s="32">
        <v>-418.32</v>
      </c>
      <c r="E428" s="32">
        <v>0.87</v>
      </c>
      <c r="F428" s="32">
        <v>9.73</v>
      </c>
      <c r="G428" s="23"/>
    </row>
    <row r="429" spans="1:7" x14ac:dyDescent="0.3">
      <c r="A429" s="22"/>
      <c r="B429" s="31" t="s">
        <v>61</v>
      </c>
      <c r="C429" s="24">
        <v>0</v>
      </c>
      <c r="D429" s="33">
        <v>-418.32</v>
      </c>
      <c r="E429" s="32">
        <v>1.77</v>
      </c>
      <c r="F429" s="32">
        <v>9.64</v>
      </c>
      <c r="G429" s="23"/>
    </row>
    <row r="430" spans="1:7" x14ac:dyDescent="0.3">
      <c r="A430" s="22"/>
      <c r="B430" s="31" t="s">
        <v>62</v>
      </c>
      <c r="C430" s="24">
        <v>6.9000000000000006E-2</v>
      </c>
      <c r="D430" s="33">
        <v>-418.32</v>
      </c>
      <c r="E430" s="32">
        <v>0.87</v>
      </c>
      <c r="F430" s="32">
        <v>9.73</v>
      </c>
      <c r="G430" s="23"/>
    </row>
    <row r="431" spans="1:7" x14ac:dyDescent="0.3">
      <c r="A431" s="22"/>
      <c r="B431" s="31" t="s">
        <v>65</v>
      </c>
      <c r="C431" s="24">
        <v>0</v>
      </c>
      <c r="D431" s="32">
        <v>-418.32</v>
      </c>
      <c r="E431" s="33">
        <v>1.77</v>
      </c>
      <c r="F431" s="32">
        <v>9.64</v>
      </c>
      <c r="G431" s="23"/>
    </row>
    <row r="432" spans="1:7" x14ac:dyDescent="0.3">
      <c r="A432" s="22"/>
      <c r="B432" s="31" t="s">
        <v>66</v>
      </c>
      <c r="C432" s="24">
        <v>6.9000000000000006E-2</v>
      </c>
      <c r="D432" s="32">
        <v>-418.32</v>
      </c>
      <c r="E432" s="33">
        <v>0.87</v>
      </c>
      <c r="F432" s="32">
        <v>9.73</v>
      </c>
      <c r="G432" s="23"/>
    </row>
    <row r="433" spans="1:7" x14ac:dyDescent="0.3">
      <c r="A433" s="22"/>
      <c r="B433" s="31" t="s">
        <v>67</v>
      </c>
      <c r="C433" s="24">
        <v>6.9000000000000006E-2</v>
      </c>
      <c r="D433" s="32">
        <v>-418.32</v>
      </c>
      <c r="E433" s="32">
        <v>0.87</v>
      </c>
      <c r="F433" s="33">
        <v>9.73</v>
      </c>
      <c r="G433" s="23"/>
    </row>
    <row r="434" spans="1:7" x14ac:dyDescent="0.3">
      <c r="A434" s="22"/>
      <c r="B434" s="31" t="s">
        <v>68</v>
      </c>
      <c r="C434" s="24">
        <v>0</v>
      </c>
      <c r="D434" s="32">
        <v>-418.32</v>
      </c>
      <c r="E434" s="32">
        <v>1.77</v>
      </c>
      <c r="F434" s="33">
        <v>9.64</v>
      </c>
      <c r="G434" s="23"/>
    </row>
    <row r="435" spans="1:7" x14ac:dyDescent="0.3">
      <c r="A435" s="22">
        <v>55</v>
      </c>
      <c r="B435" s="31">
        <v>52</v>
      </c>
      <c r="C435" s="24">
        <v>0</v>
      </c>
      <c r="D435" s="32">
        <v>-418.32</v>
      </c>
      <c r="E435" s="32">
        <v>1.48</v>
      </c>
      <c r="F435" s="32">
        <v>9.73</v>
      </c>
      <c r="G435" s="23" t="s">
        <v>280</v>
      </c>
    </row>
    <row r="436" spans="1:7" x14ac:dyDescent="0.3">
      <c r="A436" s="22"/>
      <c r="B436" s="31">
        <v>53</v>
      </c>
      <c r="C436" s="24">
        <v>6.8000000000000005E-2</v>
      </c>
      <c r="D436" s="32">
        <v>-418.32</v>
      </c>
      <c r="E436" s="32">
        <v>0.57999999999999996</v>
      </c>
      <c r="F436" s="32">
        <v>9.8000000000000007</v>
      </c>
      <c r="G436" s="23"/>
    </row>
    <row r="437" spans="1:7" x14ac:dyDescent="0.3">
      <c r="A437" s="22"/>
      <c r="B437" s="31" t="s">
        <v>61</v>
      </c>
      <c r="C437" s="24">
        <v>0</v>
      </c>
      <c r="D437" s="33">
        <v>-418.32</v>
      </c>
      <c r="E437" s="32">
        <v>1.48</v>
      </c>
      <c r="F437" s="32">
        <v>9.73</v>
      </c>
      <c r="G437" s="23"/>
    </row>
    <row r="438" spans="1:7" x14ac:dyDescent="0.3">
      <c r="A438" s="22"/>
      <c r="B438" s="31" t="s">
        <v>62</v>
      </c>
      <c r="C438" s="24">
        <v>6.8000000000000005E-2</v>
      </c>
      <c r="D438" s="33">
        <v>-418.32</v>
      </c>
      <c r="E438" s="32">
        <v>0.57999999999999996</v>
      </c>
      <c r="F438" s="32">
        <v>9.8000000000000007</v>
      </c>
      <c r="G438" s="23"/>
    </row>
    <row r="439" spans="1:7" x14ac:dyDescent="0.3">
      <c r="A439" s="22"/>
      <c r="B439" s="31" t="s">
        <v>65</v>
      </c>
      <c r="C439" s="24">
        <v>0</v>
      </c>
      <c r="D439" s="32">
        <v>-418.32</v>
      </c>
      <c r="E439" s="33">
        <v>1.48</v>
      </c>
      <c r="F439" s="32">
        <v>9.73</v>
      </c>
      <c r="G439" s="23"/>
    </row>
    <row r="440" spans="1:7" x14ac:dyDescent="0.3">
      <c r="A440" s="22"/>
      <c r="B440" s="31" t="s">
        <v>66</v>
      </c>
      <c r="C440" s="24">
        <v>6.8000000000000005E-2</v>
      </c>
      <c r="D440" s="32">
        <v>-418.32</v>
      </c>
      <c r="E440" s="33">
        <v>0.57999999999999996</v>
      </c>
      <c r="F440" s="32">
        <v>9.8000000000000007</v>
      </c>
      <c r="G440" s="23"/>
    </row>
    <row r="441" spans="1:7" x14ac:dyDescent="0.3">
      <c r="A441" s="22"/>
      <c r="B441" s="31" t="s">
        <v>67</v>
      </c>
      <c r="C441" s="24">
        <v>6.8000000000000005E-2</v>
      </c>
      <c r="D441" s="32">
        <v>-418.32</v>
      </c>
      <c r="E441" s="32">
        <v>0.57999999999999996</v>
      </c>
      <c r="F441" s="33">
        <v>9.8000000000000007</v>
      </c>
      <c r="G441" s="23"/>
    </row>
    <row r="442" spans="1:7" x14ac:dyDescent="0.3">
      <c r="A442" s="22"/>
      <c r="B442" s="31" t="s">
        <v>68</v>
      </c>
      <c r="C442" s="24">
        <v>0</v>
      </c>
      <c r="D442" s="32">
        <v>-418.32</v>
      </c>
      <c r="E442" s="32">
        <v>1.48</v>
      </c>
      <c r="F442" s="33">
        <v>9.73</v>
      </c>
      <c r="G442" s="23"/>
    </row>
    <row r="443" spans="1:7" x14ac:dyDescent="0.3">
      <c r="A443" s="22">
        <v>56</v>
      </c>
      <c r="B443" s="31">
        <v>53</v>
      </c>
      <c r="C443" s="24">
        <v>0</v>
      </c>
      <c r="D443" s="32">
        <v>-418.32</v>
      </c>
      <c r="E443" s="32">
        <v>1.18</v>
      </c>
      <c r="F443" s="32">
        <v>9.8000000000000007</v>
      </c>
      <c r="G443" s="23" t="s">
        <v>280</v>
      </c>
    </row>
    <row r="444" spans="1:7" x14ac:dyDescent="0.3">
      <c r="A444" s="22"/>
      <c r="B444" s="31">
        <v>54</v>
      </c>
      <c r="C444" s="24">
        <v>6.8000000000000005E-2</v>
      </c>
      <c r="D444" s="32">
        <v>-418.32</v>
      </c>
      <c r="E444" s="32">
        <v>0.28000000000000003</v>
      </c>
      <c r="F444" s="32">
        <v>9.85</v>
      </c>
      <c r="G444" s="23"/>
    </row>
    <row r="445" spans="1:7" x14ac:dyDescent="0.3">
      <c r="A445" s="22"/>
      <c r="B445" s="31" t="s">
        <v>61</v>
      </c>
      <c r="C445" s="24">
        <v>0</v>
      </c>
      <c r="D445" s="33">
        <v>-418.32</v>
      </c>
      <c r="E445" s="32">
        <v>1.18</v>
      </c>
      <c r="F445" s="32">
        <v>9.8000000000000007</v>
      </c>
      <c r="G445" s="23"/>
    </row>
    <row r="446" spans="1:7" x14ac:dyDescent="0.3">
      <c r="A446" s="22"/>
      <c r="B446" s="31" t="s">
        <v>62</v>
      </c>
      <c r="C446" s="24">
        <v>6.8000000000000005E-2</v>
      </c>
      <c r="D446" s="33">
        <v>-418.32</v>
      </c>
      <c r="E446" s="32">
        <v>0.28000000000000003</v>
      </c>
      <c r="F446" s="32">
        <v>9.85</v>
      </c>
      <c r="G446" s="23"/>
    </row>
    <row r="447" spans="1:7" x14ac:dyDescent="0.3">
      <c r="A447" s="22"/>
      <c r="B447" s="31" t="s">
        <v>65</v>
      </c>
      <c r="C447" s="24">
        <v>0</v>
      </c>
      <c r="D447" s="32">
        <v>-418.32</v>
      </c>
      <c r="E447" s="33">
        <v>1.18</v>
      </c>
      <c r="F447" s="32">
        <v>9.8000000000000007</v>
      </c>
      <c r="G447" s="23"/>
    </row>
    <row r="448" spans="1:7" x14ac:dyDescent="0.3">
      <c r="A448" s="22"/>
      <c r="B448" s="31" t="s">
        <v>66</v>
      </c>
      <c r="C448" s="24">
        <v>6.8000000000000005E-2</v>
      </c>
      <c r="D448" s="32">
        <v>-418.32</v>
      </c>
      <c r="E448" s="33">
        <v>0.28000000000000003</v>
      </c>
      <c r="F448" s="32">
        <v>9.85</v>
      </c>
      <c r="G448" s="23"/>
    </row>
    <row r="449" spans="1:7" x14ac:dyDescent="0.3">
      <c r="A449" s="22"/>
      <c r="B449" s="31" t="s">
        <v>67</v>
      </c>
      <c r="C449" s="24">
        <v>6.8000000000000005E-2</v>
      </c>
      <c r="D449" s="32">
        <v>-418.32</v>
      </c>
      <c r="E449" s="32">
        <v>0.28000000000000003</v>
      </c>
      <c r="F449" s="33">
        <v>9.85</v>
      </c>
      <c r="G449" s="23"/>
    </row>
    <row r="450" spans="1:7" x14ac:dyDescent="0.3">
      <c r="A450" s="22"/>
      <c r="B450" s="31" t="s">
        <v>68</v>
      </c>
      <c r="C450" s="24">
        <v>0</v>
      </c>
      <c r="D450" s="32">
        <v>-418.32</v>
      </c>
      <c r="E450" s="32">
        <v>1.18</v>
      </c>
      <c r="F450" s="33">
        <v>9.8000000000000007</v>
      </c>
      <c r="G450" s="23"/>
    </row>
    <row r="451" spans="1:7" x14ac:dyDescent="0.3">
      <c r="A451" s="22">
        <v>57</v>
      </c>
      <c r="B451" s="31">
        <v>54</v>
      </c>
      <c r="C451" s="24">
        <v>0</v>
      </c>
      <c r="D451" s="32">
        <v>-418.32</v>
      </c>
      <c r="E451" s="32">
        <v>0.89</v>
      </c>
      <c r="F451" s="32">
        <v>9.85</v>
      </c>
      <c r="G451" s="23" t="s">
        <v>280</v>
      </c>
    </row>
    <row r="452" spans="1:7" x14ac:dyDescent="0.3">
      <c r="A452" s="22"/>
      <c r="B452" s="31">
        <v>55</v>
      </c>
      <c r="C452" s="24">
        <v>6.8000000000000005E-2</v>
      </c>
      <c r="D452" s="32">
        <v>-418.32</v>
      </c>
      <c r="E452" s="32">
        <v>-0.01</v>
      </c>
      <c r="F452" s="32">
        <v>9.8800000000000008</v>
      </c>
      <c r="G452" s="23"/>
    </row>
    <row r="453" spans="1:7" x14ac:dyDescent="0.3">
      <c r="A453" s="22"/>
      <c r="B453" s="31" t="s">
        <v>61</v>
      </c>
      <c r="C453" s="24">
        <v>0</v>
      </c>
      <c r="D453" s="33">
        <v>-418.32</v>
      </c>
      <c r="E453" s="32">
        <v>0.89</v>
      </c>
      <c r="F453" s="32">
        <v>9.85</v>
      </c>
      <c r="G453" s="23"/>
    </row>
    <row r="454" spans="1:7" x14ac:dyDescent="0.3">
      <c r="A454" s="22"/>
      <c r="B454" s="31" t="s">
        <v>62</v>
      </c>
      <c r="C454" s="24">
        <v>6.8000000000000005E-2</v>
      </c>
      <c r="D454" s="33">
        <v>-418.32</v>
      </c>
      <c r="E454" s="32">
        <v>-0.01</v>
      </c>
      <c r="F454" s="32">
        <v>9.8800000000000008</v>
      </c>
      <c r="G454" s="23"/>
    </row>
    <row r="455" spans="1:7" x14ac:dyDescent="0.3">
      <c r="A455" s="22"/>
      <c r="B455" s="31" t="s">
        <v>65</v>
      </c>
      <c r="C455" s="24">
        <v>0</v>
      </c>
      <c r="D455" s="32">
        <v>-418.32</v>
      </c>
      <c r="E455" s="33">
        <v>0.89</v>
      </c>
      <c r="F455" s="32">
        <v>9.85</v>
      </c>
      <c r="G455" s="23"/>
    </row>
    <row r="456" spans="1:7" x14ac:dyDescent="0.3">
      <c r="A456" s="22"/>
      <c r="B456" s="31" t="s">
        <v>66</v>
      </c>
      <c r="C456" s="24">
        <v>6.8000000000000005E-2</v>
      </c>
      <c r="D456" s="32">
        <v>-418.32</v>
      </c>
      <c r="E456" s="33">
        <v>-0.01</v>
      </c>
      <c r="F456" s="32">
        <v>9.8800000000000008</v>
      </c>
      <c r="G456" s="23"/>
    </row>
    <row r="457" spans="1:7" x14ac:dyDescent="0.3">
      <c r="A457" s="22"/>
      <c r="B457" s="31" t="s">
        <v>67</v>
      </c>
      <c r="C457" s="24">
        <v>6.8000000000000005E-2</v>
      </c>
      <c r="D457" s="32">
        <v>-418.32</v>
      </c>
      <c r="E457" s="32">
        <v>-0.01</v>
      </c>
      <c r="F457" s="33">
        <v>9.8800000000000008</v>
      </c>
      <c r="G457" s="23"/>
    </row>
    <row r="458" spans="1:7" x14ac:dyDescent="0.3">
      <c r="A458" s="22"/>
      <c r="B458" s="31" t="s">
        <v>68</v>
      </c>
      <c r="C458" s="24">
        <v>0</v>
      </c>
      <c r="D458" s="32">
        <v>-418.32</v>
      </c>
      <c r="E458" s="32">
        <v>0.89</v>
      </c>
      <c r="F458" s="33">
        <v>9.85</v>
      </c>
      <c r="G458" s="23"/>
    </row>
    <row r="459" spans="1:7" x14ac:dyDescent="0.3">
      <c r="A459" s="22">
        <v>58</v>
      </c>
      <c r="B459" s="31">
        <v>55</v>
      </c>
      <c r="C459" s="24">
        <v>0</v>
      </c>
      <c r="D459" s="32">
        <v>-418.32</v>
      </c>
      <c r="E459" s="32">
        <v>0.6</v>
      </c>
      <c r="F459" s="32">
        <v>9.8800000000000008</v>
      </c>
      <c r="G459" s="23" t="s">
        <v>280</v>
      </c>
    </row>
    <row r="460" spans="1:7" x14ac:dyDescent="0.3">
      <c r="A460" s="22"/>
      <c r="B460" s="31">
        <v>56</v>
      </c>
      <c r="C460" s="24">
        <v>6.8000000000000005E-2</v>
      </c>
      <c r="D460" s="32">
        <v>-418.32</v>
      </c>
      <c r="E460" s="32">
        <v>-0.3</v>
      </c>
      <c r="F460" s="32">
        <v>9.89</v>
      </c>
      <c r="G460" s="23"/>
    </row>
    <row r="461" spans="1:7" x14ac:dyDescent="0.3">
      <c r="A461" s="22"/>
      <c r="B461" s="31" t="s">
        <v>61</v>
      </c>
      <c r="C461" s="24">
        <v>0</v>
      </c>
      <c r="D461" s="33">
        <v>-418.32</v>
      </c>
      <c r="E461" s="32">
        <v>0.6</v>
      </c>
      <c r="F461" s="32">
        <v>9.8800000000000008</v>
      </c>
      <c r="G461" s="23"/>
    </row>
    <row r="462" spans="1:7" x14ac:dyDescent="0.3">
      <c r="A462" s="22"/>
      <c r="B462" s="31" t="s">
        <v>62</v>
      </c>
      <c r="C462" s="24">
        <v>4.8000000000000001E-2</v>
      </c>
      <c r="D462" s="33">
        <v>-418.32</v>
      </c>
      <c r="E462" s="32">
        <v>-0.03</v>
      </c>
      <c r="F462" s="32">
        <v>9.89</v>
      </c>
      <c r="G462" s="23"/>
    </row>
    <row r="463" spans="1:7" x14ac:dyDescent="0.3">
      <c r="A463" s="22"/>
      <c r="B463" s="31" t="s">
        <v>65</v>
      </c>
      <c r="C463" s="24">
        <v>0</v>
      </c>
      <c r="D463" s="32">
        <v>-418.32</v>
      </c>
      <c r="E463" s="33">
        <v>0.6</v>
      </c>
      <c r="F463" s="32">
        <v>9.8800000000000008</v>
      </c>
      <c r="G463" s="23"/>
    </row>
    <row r="464" spans="1:7" x14ac:dyDescent="0.3">
      <c r="A464" s="22"/>
      <c r="B464" s="31" t="s">
        <v>66</v>
      </c>
      <c r="C464" s="24">
        <v>6.8000000000000005E-2</v>
      </c>
      <c r="D464" s="32">
        <v>-418.32</v>
      </c>
      <c r="E464" s="33">
        <v>-0.3</v>
      </c>
      <c r="F464" s="32">
        <v>9.89</v>
      </c>
      <c r="G464" s="23"/>
    </row>
    <row r="465" spans="1:7" x14ac:dyDescent="0.3">
      <c r="A465" s="22"/>
      <c r="B465" s="31" t="s">
        <v>67</v>
      </c>
      <c r="C465" s="24">
        <v>4.8000000000000001E-2</v>
      </c>
      <c r="D465" s="32">
        <v>-418.32</v>
      </c>
      <c r="E465" s="32">
        <v>-0.03</v>
      </c>
      <c r="F465" s="33">
        <v>9.89</v>
      </c>
      <c r="G465" s="23"/>
    </row>
    <row r="466" spans="1:7" x14ac:dyDescent="0.3">
      <c r="A466" s="22"/>
      <c r="B466" s="31" t="s">
        <v>68</v>
      </c>
      <c r="C466" s="24">
        <v>0</v>
      </c>
      <c r="D466" s="32">
        <v>-418.32</v>
      </c>
      <c r="E466" s="32">
        <v>0.6</v>
      </c>
      <c r="F466" s="33">
        <v>9.8800000000000008</v>
      </c>
      <c r="G466" s="23"/>
    </row>
    <row r="467" spans="1:7" x14ac:dyDescent="0.3">
      <c r="A467" s="22">
        <v>59</v>
      </c>
      <c r="B467" s="31">
        <v>56</v>
      </c>
      <c r="C467" s="24">
        <v>0</v>
      </c>
      <c r="D467" s="32">
        <v>-418.32</v>
      </c>
      <c r="E467" s="32">
        <v>0.3</v>
      </c>
      <c r="F467" s="32">
        <v>9.89</v>
      </c>
      <c r="G467" s="23" t="s">
        <v>280</v>
      </c>
    </row>
    <row r="468" spans="1:7" x14ac:dyDescent="0.3">
      <c r="A468" s="22"/>
      <c r="B468" s="31">
        <v>57</v>
      </c>
      <c r="C468" s="24">
        <v>6.8000000000000005E-2</v>
      </c>
      <c r="D468" s="32">
        <v>-418.32</v>
      </c>
      <c r="E468" s="32">
        <v>-0.6</v>
      </c>
      <c r="F468" s="32">
        <v>9.8800000000000008</v>
      </c>
      <c r="G468" s="23"/>
    </row>
    <row r="469" spans="1:7" x14ac:dyDescent="0.3">
      <c r="A469" s="22"/>
      <c r="B469" s="31" t="s">
        <v>61</v>
      </c>
      <c r="C469" s="24">
        <v>6.8000000000000005E-2</v>
      </c>
      <c r="D469" s="33">
        <v>-418.32</v>
      </c>
      <c r="E469" s="32">
        <v>-0.6</v>
      </c>
      <c r="F469" s="32">
        <v>9.8800000000000008</v>
      </c>
      <c r="G469" s="23"/>
    </row>
    <row r="470" spans="1:7" x14ac:dyDescent="0.3">
      <c r="A470" s="22"/>
      <c r="B470" s="31" t="s">
        <v>62</v>
      </c>
      <c r="C470" s="24">
        <v>7.0000000000000001E-3</v>
      </c>
      <c r="D470" s="33">
        <v>-418.32</v>
      </c>
      <c r="E470" s="32">
        <v>0.21</v>
      </c>
      <c r="F470" s="32">
        <v>9.89</v>
      </c>
      <c r="G470" s="23"/>
    </row>
    <row r="471" spans="1:7" x14ac:dyDescent="0.3">
      <c r="A471" s="22"/>
      <c r="B471" s="31" t="s">
        <v>65</v>
      </c>
      <c r="C471" s="24">
        <v>0</v>
      </c>
      <c r="D471" s="32">
        <v>-418.32</v>
      </c>
      <c r="E471" s="33">
        <v>0.3</v>
      </c>
      <c r="F471" s="32">
        <v>9.89</v>
      </c>
      <c r="G471" s="23"/>
    </row>
    <row r="472" spans="1:7" x14ac:dyDescent="0.3">
      <c r="A472" s="22"/>
      <c r="B472" s="31" t="s">
        <v>66</v>
      </c>
      <c r="C472" s="24">
        <v>6.8000000000000005E-2</v>
      </c>
      <c r="D472" s="32">
        <v>-418.32</v>
      </c>
      <c r="E472" s="33">
        <v>-0.6</v>
      </c>
      <c r="F472" s="32">
        <v>9.8800000000000008</v>
      </c>
      <c r="G472" s="23"/>
    </row>
    <row r="473" spans="1:7" x14ac:dyDescent="0.3">
      <c r="A473" s="22"/>
      <c r="B473" s="31" t="s">
        <v>67</v>
      </c>
      <c r="C473" s="24">
        <v>0.02</v>
      </c>
      <c r="D473" s="32">
        <v>-418.32</v>
      </c>
      <c r="E473" s="32">
        <v>0.03</v>
      </c>
      <c r="F473" s="33">
        <v>9.89</v>
      </c>
      <c r="G473" s="23"/>
    </row>
    <row r="474" spans="1:7" x14ac:dyDescent="0.3">
      <c r="A474" s="22"/>
      <c r="B474" s="31" t="s">
        <v>68</v>
      </c>
      <c r="C474" s="24">
        <v>6.8000000000000005E-2</v>
      </c>
      <c r="D474" s="32">
        <v>-418.32</v>
      </c>
      <c r="E474" s="32">
        <v>-0.6</v>
      </c>
      <c r="F474" s="33">
        <v>9.8800000000000008</v>
      </c>
      <c r="G474" s="23"/>
    </row>
    <row r="475" spans="1:7" x14ac:dyDescent="0.3">
      <c r="A475" s="22">
        <v>60</v>
      </c>
      <c r="B475" s="31">
        <v>57</v>
      </c>
      <c r="C475" s="24">
        <v>0</v>
      </c>
      <c r="D475" s="32">
        <v>-418.32</v>
      </c>
      <c r="E475" s="32">
        <v>0.01</v>
      </c>
      <c r="F475" s="32">
        <v>9.8800000000000008</v>
      </c>
      <c r="G475" s="23" t="s">
        <v>280</v>
      </c>
    </row>
    <row r="476" spans="1:7" x14ac:dyDescent="0.3">
      <c r="A476" s="22"/>
      <c r="B476" s="31">
        <v>58</v>
      </c>
      <c r="C476" s="24">
        <v>6.8000000000000005E-2</v>
      </c>
      <c r="D476" s="32">
        <v>-418.32</v>
      </c>
      <c r="E476" s="32">
        <v>-0.89</v>
      </c>
      <c r="F476" s="32">
        <v>9.85</v>
      </c>
      <c r="G476" s="23"/>
    </row>
    <row r="477" spans="1:7" x14ac:dyDescent="0.3">
      <c r="A477" s="22"/>
      <c r="B477" s="31" t="s">
        <v>61</v>
      </c>
      <c r="C477" s="24">
        <v>6.8000000000000005E-2</v>
      </c>
      <c r="D477" s="33">
        <v>-418.32</v>
      </c>
      <c r="E477" s="32">
        <v>-0.89</v>
      </c>
      <c r="F477" s="32">
        <v>9.85</v>
      </c>
      <c r="G477" s="23"/>
    </row>
    <row r="478" spans="1:7" x14ac:dyDescent="0.3">
      <c r="A478" s="22"/>
      <c r="B478" s="31" t="s">
        <v>62</v>
      </c>
      <c r="C478" s="24">
        <v>0</v>
      </c>
      <c r="D478" s="33">
        <v>-418.32</v>
      </c>
      <c r="E478" s="32">
        <v>0.01</v>
      </c>
      <c r="F478" s="32">
        <v>9.8800000000000008</v>
      </c>
      <c r="G478" s="23"/>
    </row>
    <row r="479" spans="1:7" x14ac:dyDescent="0.3">
      <c r="A479" s="22"/>
      <c r="B479" s="31" t="s">
        <v>65</v>
      </c>
      <c r="C479" s="24">
        <v>0</v>
      </c>
      <c r="D479" s="32">
        <v>-418.32</v>
      </c>
      <c r="E479" s="33">
        <v>0.01</v>
      </c>
      <c r="F479" s="32">
        <v>9.8800000000000008</v>
      </c>
      <c r="G479" s="23"/>
    </row>
    <row r="480" spans="1:7" x14ac:dyDescent="0.3">
      <c r="A480" s="22"/>
      <c r="B480" s="31" t="s">
        <v>66</v>
      </c>
      <c r="C480" s="24">
        <v>6.8000000000000005E-2</v>
      </c>
      <c r="D480" s="32">
        <v>-418.32</v>
      </c>
      <c r="E480" s="33">
        <v>-0.89</v>
      </c>
      <c r="F480" s="32">
        <v>9.85</v>
      </c>
      <c r="G480" s="23"/>
    </row>
    <row r="481" spans="1:7" x14ac:dyDescent="0.3">
      <c r="A481" s="22"/>
      <c r="B481" s="31" t="s">
        <v>67</v>
      </c>
      <c r="C481" s="24">
        <v>0</v>
      </c>
      <c r="D481" s="32">
        <v>-418.32</v>
      </c>
      <c r="E481" s="32">
        <v>0.01</v>
      </c>
      <c r="F481" s="33">
        <v>9.8800000000000008</v>
      </c>
      <c r="G481" s="23"/>
    </row>
    <row r="482" spans="1:7" x14ac:dyDescent="0.3">
      <c r="A482" s="22"/>
      <c r="B482" s="31" t="s">
        <v>68</v>
      </c>
      <c r="C482" s="24">
        <v>6.8000000000000005E-2</v>
      </c>
      <c r="D482" s="32">
        <v>-418.32</v>
      </c>
      <c r="E482" s="32">
        <v>-0.89</v>
      </c>
      <c r="F482" s="33">
        <v>9.85</v>
      </c>
      <c r="G482" s="23"/>
    </row>
    <row r="483" spans="1:7" x14ac:dyDescent="0.3">
      <c r="A483" s="22">
        <v>61</v>
      </c>
      <c r="B483" s="31">
        <v>58</v>
      </c>
      <c r="C483" s="24">
        <v>0</v>
      </c>
      <c r="D483" s="32">
        <v>-418.32</v>
      </c>
      <c r="E483" s="32">
        <v>-0.28000000000000003</v>
      </c>
      <c r="F483" s="32">
        <v>9.85</v>
      </c>
      <c r="G483" s="23" t="s">
        <v>280</v>
      </c>
    </row>
    <row r="484" spans="1:7" x14ac:dyDescent="0.3">
      <c r="A484" s="22"/>
      <c r="B484" s="31">
        <v>59</v>
      </c>
      <c r="C484" s="24">
        <v>6.8000000000000005E-2</v>
      </c>
      <c r="D484" s="32">
        <v>-418.32</v>
      </c>
      <c r="E484" s="32">
        <v>-1.18</v>
      </c>
      <c r="F484" s="32">
        <v>9.8000000000000007</v>
      </c>
      <c r="G484" s="23"/>
    </row>
    <row r="485" spans="1:7" x14ac:dyDescent="0.3">
      <c r="A485" s="22"/>
      <c r="B485" s="31" t="s">
        <v>61</v>
      </c>
      <c r="C485" s="24">
        <v>6.8000000000000005E-2</v>
      </c>
      <c r="D485" s="33">
        <v>-418.32</v>
      </c>
      <c r="E485" s="32">
        <v>-1.18</v>
      </c>
      <c r="F485" s="32">
        <v>9.8000000000000007</v>
      </c>
      <c r="G485" s="23"/>
    </row>
    <row r="486" spans="1:7" x14ac:dyDescent="0.3">
      <c r="A486" s="22"/>
      <c r="B486" s="31" t="s">
        <v>62</v>
      </c>
      <c r="C486" s="24">
        <v>0</v>
      </c>
      <c r="D486" s="33">
        <v>-418.32</v>
      </c>
      <c r="E486" s="32">
        <v>-0.28000000000000003</v>
      </c>
      <c r="F486" s="32">
        <v>9.85</v>
      </c>
      <c r="G486" s="23"/>
    </row>
    <row r="487" spans="1:7" x14ac:dyDescent="0.3">
      <c r="A487" s="22"/>
      <c r="B487" s="31" t="s">
        <v>65</v>
      </c>
      <c r="C487" s="24">
        <v>0</v>
      </c>
      <c r="D487" s="32">
        <v>-418.32</v>
      </c>
      <c r="E487" s="33">
        <v>-0.28000000000000003</v>
      </c>
      <c r="F487" s="32">
        <v>9.85</v>
      </c>
      <c r="G487" s="23"/>
    </row>
    <row r="488" spans="1:7" x14ac:dyDescent="0.3">
      <c r="A488" s="22"/>
      <c r="B488" s="31" t="s">
        <v>66</v>
      </c>
      <c r="C488" s="24">
        <v>6.8000000000000005E-2</v>
      </c>
      <c r="D488" s="32">
        <v>-418.32</v>
      </c>
      <c r="E488" s="33">
        <v>-1.18</v>
      </c>
      <c r="F488" s="32">
        <v>9.8000000000000007</v>
      </c>
      <c r="G488" s="23"/>
    </row>
    <row r="489" spans="1:7" x14ac:dyDescent="0.3">
      <c r="A489" s="22"/>
      <c r="B489" s="31" t="s">
        <v>67</v>
      </c>
      <c r="C489" s="24">
        <v>0</v>
      </c>
      <c r="D489" s="32">
        <v>-418.32</v>
      </c>
      <c r="E489" s="32">
        <v>-0.28000000000000003</v>
      </c>
      <c r="F489" s="33">
        <v>9.85</v>
      </c>
      <c r="G489" s="23"/>
    </row>
    <row r="490" spans="1:7" x14ac:dyDescent="0.3">
      <c r="A490" s="22"/>
      <c r="B490" s="31" t="s">
        <v>68</v>
      </c>
      <c r="C490" s="24">
        <v>6.8000000000000005E-2</v>
      </c>
      <c r="D490" s="32">
        <v>-418.32</v>
      </c>
      <c r="E490" s="32">
        <v>-1.18</v>
      </c>
      <c r="F490" s="33">
        <v>9.8000000000000007</v>
      </c>
      <c r="G490" s="23"/>
    </row>
    <row r="491" spans="1:7" x14ac:dyDescent="0.3">
      <c r="A491" s="22">
        <v>62</v>
      </c>
      <c r="B491" s="31">
        <v>59</v>
      </c>
      <c r="C491" s="24">
        <v>0</v>
      </c>
      <c r="D491" s="32">
        <v>-418.32</v>
      </c>
      <c r="E491" s="32">
        <v>-0.57999999999999996</v>
      </c>
      <c r="F491" s="32">
        <v>9.8000000000000007</v>
      </c>
      <c r="G491" s="23" t="s">
        <v>280</v>
      </c>
    </row>
    <row r="492" spans="1:7" x14ac:dyDescent="0.3">
      <c r="A492" s="22"/>
      <c r="B492" s="31">
        <v>60</v>
      </c>
      <c r="C492" s="24">
        <v>6.8000000000000005E-2</v>
      </c>
      <c r="D492" s="32">
        <v>-418.32</v>
      </c>
      <c r="E492" s="32">
        <v>-1.48</v>
      </c>
      <c r="F492" s="32">
        <v>9.73</v>
      </c>
      <c r="G492" s="23"/>
    </row>
    <row r="493" spans="1:7" x14ac:dyDescent="0.3">
      <c r="A493" s="22"/>
      <c r="B493" s="31" t="s">
        <v>61</v>
      </c>
      <c r="C493" s="24">
        <v>6.8000000000000005E-2</v>
      </c>
      <c r="D493" s="33">
        <v>-418.32</v>
      </c>
      <c r="E493" s="32">
        <v>-1.48</v>
      </c>
      <c r="F493" s="32">
        <v>9.73</v>
      </c>
      <c r="G493" s="23"/>
    </row>
    <row r="494" spans="1:7" x14ac:dyDescent="0.3">
      <c r="A494" s="22"/>
      <c r="B494" s="31" t="s">
        <v>62</v>
      </c>
      <c r="C494" s="24">
        <v>0</v>
      </c>
      <c r="D494" s="33">
        <v>-418.32</v>
      </c>
      <c r="E494" s="32">
        <v>-0.57999999999999996</v>
      </c>
      <c r="F494" s="32">
        <v>9.8000000000000007</v>
      </c>
      <c r="G494" s="23"/>
    </row>
    <row r="495" spans="1:7" x14ac:dyDescent="0.3">
      <c r="A495" s="22"/>
      <c r="B495" s="31" t="s">
        <v>65</v>
      </c>
      <c r="C495" s="24">
        <v>0</v>
      </c>
      <c r="D495" s="32">
        <v>-418.32</v>
      </c>
      <c r="E495" s="33">
        <v>-0.57999999999999996</v>
      </c>
      <c r="F495" s="32">
        <v>9.8000000000000007</v>
      </c>
      <c r="G495" s="23"/>
    </row>
    <row r="496" spans="1:7" x14ac:dyDescent="0.3">
      <c r="A496" s="22"/>
      <c r="B496" s="31" t="s">
        <v>66</v>
      </c>
      <c r="C496" s="24">
        <v>6.8000000000000005E-2</v>
      </c>
      <c r="D496" s="32">
        <v>-418.32</v>
      </c>
      <c r="E496" s="33">
        <v>-1.48</v>
      </c>
      <c r="F496" s="32">
        <v>9.73</v>
      </c>
      <c r="G496" s="23"/>
    </row>
    <row r="497" spans="1:7" x14ac:dyDescent="0.3">
      <c r="A497" s="22"/>
      <c r="B497" s="31" t="s">
        <v>67</v>
      </c>
      <c r="C497" s="24">
        <v>0</v>
      </c>
      <c r="D497" s="32">
        <v>-418.32</v>
      </c>
      <c r="E497" s="32">
        <v>-0.57999999999999996</v>
      </c>
      <c r="F497" s="33">
        <v>9.8000000000000007</v>
      </c>
      <c r="G497" s="23"/>
    </row>
    <row r="498" spans="1:7" x14ac:dyDescent="0.3">
      <c r="A498" s="22"/>
      <c r="B498" s="31" t="s">
        <v>68</v>
      </c>
      <c r="C498" s="24">
        <v>6.8000000000000005E-2</v>
      </c>
      <c r="D498" s="32">
        <v>-418.32</v>
      </c>
      <c r="E498" s="32">
        <v>-1.48</v>
      </c>
      <c r="F498" s="33">
        <v>9.73</v>
      </c>
      <c r="G498" s="23"/>
    </row>
    <row r="499" spans="1:7" x14ac:dyDescent="0.3">
      <c r="A499" s="22">
        <v>63</v>
      </c>
      <c r="B499" s="31">
        <v>60</v>
      </c>
      <c r="C499" s="24">
        <v>0</v>
      </c>
      <c r="D499" s="32">
        <v>-418.32</v>
      </c>
      <c r="E499" s="32">
        <v>-0.87</v>
      </c>
      <c r="F499" s="32">
        <v>9.73</v>
      </c>
      <c r="G499" s="23" t="s">
        <v>280</v>
      </c>
    </row>
    <row r="500" spans="1:7" x14ac:dyDescent="0.3">
      <c r="A500" s="22"/>
      <c r="B500" s="31">
        <v>61</v>
      </c>
      <c r="C500" s="24">
        <v>6.8000000000000005E-2</v>
      </c>
      <c r="D500" s="32">
        <v>-418.32</v>
      </c>
      <c r="E500" s="32">
        <v>-1.77</v>
      </c>
      <c r="F500" s="32">
        <v>9.64</v>
      </c>
      <c r="G500" s="23"/>
    </row>
    <row r="501" spans="1:7" x14ac:dyDescent="0.3">
      <c r="A501" s="22"/>
      <c r="B501" s="31" t="s">
        <v>61</v>
      </c>
      <c r="C501" s="24">
        <v>6.8000000000000005E-2</v>
      </c>
      <c r="D501" s="33">
        <v>-418.32</v>
      </c>
      <c r="E501" s="32">
        <v>-1.77</v>
      </c>
      <c r="F501" s="32">
        <v>9.64</v>
      </c>
      <c r="G501" s="23"/>
    </row>
    <row r="502" spans="1:7" x14ac:dyDescent="0.3">
      <c r="A502" s="22"/>
      <c r="B502" s="31" t="s">
        <v>62</v>
      </c>
      <c r="C502" s="24">
        <v>0</v>
      </c>
      <c r="D502" s="33">
        <v>-418.32</v>
      </c>
      <c r="E502" s="32">
        <v>-0.87</v>
      </c>
      <c r="F502" s="32">
        <v>9.73</v>
      </c>
      <c r="G502" s="23"/>
    </row>
    <row r="503" spans="1:7" x14ac:dyDescent="0.3">
      <c r="A503" s="22"/>
      <c r="B503" s="31" t="s">
        <v>65</v>
      </c>
      <c r="C503" s="24">
        <v>0</v>
      </c>
      <c r="D503" s="32">
        <v>-418.32</v>
      </c>
      <c r="E503" s="33">
        <v>-0.87</v>
      </c>
      <c r="F503" s="32">
        <v>9.73</v>
      </c>
      <c r="G503" s="23"/>
    </row>
    <row r="504" spans="1:7" x14ac:dyDescent="0.3">
      <c r="A504" s="22"/>
      <c r="B504" s="31" t="s">
        <v>66</v>
      </c>
      <c r="C504" s="24">
        <v>6.8000000000000005E-2</v>
      </c>
      <c r="D504" s="32">
        <v>-418.32</v>
      </c>
      <c r="E504" s="33">
        <v>-1.77</v>
      </c>
      <c r="F504" s="32">
        <v>9.64</v>
      </c>
      <c r="G504" s="23"/>
    </row>
    <row r="505" spans="1:7" x14ac:dyDescent="0.3">
      <c r="A505" s="22"/>
      <c r="B505" s="31" t="s">
        <v>67</v>
      </c>
      <c r="C505" s="24">
        <v>0</v>
      </c>
      <c r="D505" s="32">
        <v>-418.32</v>
      </c>
      <c r="E505" s="32">
        <v>-0.87</v>
      </c>
      <c r="F505" s="33">
        <v>9.73</v>
      </c>
      <c r="G505" s="23"/>
    </row>
    <row r="506" spans="1:7" x14ac:dyDescent="0.3">
      <c r="A506" s="22"/>
      <c r="B506" s="31" t="s">
        <v>68</v>
      </c>
      <c r="C506" s="24">
        <v>6.8000000000000005E-2</v>
      </c>
      <c r="D506" s="32">
        <v>-418.32</v>
      </c>
      <c r="E506" s="32">
        <v>-1.77</v>
      </c>
      <c r="F506" s="33">
        <v>9.64</v>
      </c>
      <c r="G506" s="23"/>
    </row>
    <row r="507" spans="1:7" x14ac:dyDescent="0.3">
      <c r="A507" s="22">
        <v>64</v>
      </c>
      <c r="B507" s="31">
        <v>61</v>
      </c>
      <c r="C507" s="24">
        <v>0</v>
      </c>
      <c r="D507" s="32">
        <v>-418.32</v>
      </c>
      <c r="E507" s="32">
        <v>-1.17</v>
      </c>
      <c r="F507" s="32">
        <v>9.64</v>
      </c>
      <c r="G507" s="23" t="s">
        <v>280</v>
      </c>
    </row>
    <row r="508" spans="1:7" x14ac:dyDescent="0.3">
      <c r="A508" s="22"/>
      <c r="B508" s="31">
        <v>62</v>
      </c>
      <c r="C508" s="24">
        <v>6.8000000000000005E-2</v>
      </c>
      <c r="D508" s="32">
        <v>-418.32</v>
      </c>
      <c r="E508" s="32">
        <v>-2.06</v>
      </c>
      <c r="F508" s="32">
        <v>9.5299999999999994</v>
      </c>
      <c r="G508" s="23"/>
    </row>
    <row r="509" spans="1:7" x14ac:dyDescent="0.3">
      <c r="A509" s="22"/>
      <c r="B509" s="31" t="s">
        <v>61</v>
      </c>
      <c r="C509" s="24">
        <v>6.8000000000000005E-2</v>
      </c>
      <c r="D509" s="33">
        <v>-418.32</v>
      </c>
      <c r="E509" s="32">
        <v>-2.06</v>
      </c>
      <c r="F509" s="32">
        <v>9.5299999999999994</v>
      </c>
      <c r="G509" s="23"/>
    </row>
    <row r="510" spans="1:7" x14ac:dyDescent="0.3">
      <c r="A510" s="22"/>
      <c r="B510" s="31" t="s">
        <v>62</v>
      </c>
      <c r="C510" s="24">
        <v>0</v>
      </c>
      <c r="D510" s="33">
        <v>-418.32</v>
      </c>
      <c r="E510" s="32">
        <v>-1.17</v>
      </c>
      <c r="F510" s="32">
        <v>9.64</v>
      </c>
      <c r="G510" s="23"/>
    </row>
    <row r="511" spans="1:7" x14ac:dyDescent="0.3">
      <c r="A511" s="22"/>
      <c r="B511" s="31" t="s">
        <v>65</v>
      </c>
      <c r="C511" s="24">
        <v>0</v>
      </c>
      <c r="D511" s="32">
        <v>-418.32</v>
      </c>
      <c r="E511" s="33">
        <v>-1.17</v>
      </c>
      <c r="F511" s="32">
        <v>9.64</v>
      </c>
      <c r="G511" s="23"/>
    </row>
    <row r="512" spans="1:7" x14ac:dyDescent="0.3">
      <c r="A512" s="22"/>
      <c r="B512" s="31" t="s">
        <v>66</v>
      </c>
      <c r="C512" s="24">
        <v>6.8000000000000005E-2</v>
      </c>
      <c r="D512" s="32">
        <v>-418.32</v>
      </c>
      <c r="E512" s="33">
        <v>-2.06</v>
      </c>
      <c r="F512" s="32">
        <v>9.5299999999999994</v>
      </c>
      <c r="G512" s="23"/>
    </row>
    <row r="513" spans="1:7" x14ac:dyDescent="0.3">
      <c r="A513" s="22"/>
      <c r="B513" s="31" t="s">
        <v>67</v>
      </c>
      <c r="C513" s="24">
        <v>0</v>
      </c>
      <c r="D513" s="32">
        <v>-418.32</v>
      </c>
      <c r="E513" s="32">
        <v>-1.17</v>
      </c>
      <c r="F513" s="33">
        <v>9.64</v>
      </c>
      <c r="G513" s="23"/>
    </row>
    <row r="514" spans="1:7" x14ac:dyDescent="0.3">
      <c r="A514" s="22"/>
      <c r="B514" s="31" t="s">
        <v>68</v>
      </c>
      <c r="C514" s="24">
        <v>6.8000000000000005E-2</v>
      </c>
      <c r="D514" s="32">
        <v>-418.32</v>
      </c>
      <c r="E514" s="32">
        <v>-2.06</v>
      </c>
      <c r="F514" s="33">
        <v>9.5299999999999994</v>
      </c>
      <c r="G514" s="23"/>
    </row>
    <row r="515" spans="1:7" x14ac:dyDescent="0.3">
      <c r="A515" s="22">
        <v>65</v>
      </c>
      <c r="B515" s="31">
        <v>62</v>
      </c>
      <c r="C515" s="24">
        <v>0</v>
      </c>
      <c r="D515" s="32">
        <v>-418.32</v>
      </c>
      <c r="E515" s="32">
        <v>-1.46</v>
      </c>
      <c r="F515" s="32">
        <v>9.5299999999999994</v>
      </c>
      <c r="G515" s="23" t="s">
        <v>280</v>
      </c>
    </row>
    <row r="516" spans="1:7" x14ac:dyDescent="0.3">
      <c r="A516" s="22"/>
      <c r="B516" s="31">
        <v>63</v>
      </c>
      <c r="C516" s="24">
        <v>6.8000000000000005E-2</v>
      </c>
      <c r="D516" s="32">
        <v>-418.32</v>
      </c>
      <c r="E516" s="32">
        <v>-2.36</v>
      </c>
      <c r="F516" s="32">
        <v>9.4</v>
      </c>
      <c r="G516" s="23"/>
    </row>
    <row r="517" spans="1:7" x14ac:dyDescent="0.3">
      <c r="A517" s="22"/>
      <c r="B517" s="31" t="s">
        <v>61</v>
      </c>
      <c r="C517" s="24">
        <v>6.8000000000000005E-2</v>
      </c>
      <c r="D517" s="33">
        <v>-418.32</v>
      </c>
      <c r="E517" s="32">
        <v>-2.36</v>
      </c>
      <c r="F517" s="32">
        <v>9.4</v>
      </c>
      <c r="G517" s="23"/>
    </row>
    <row r="518" spans="1:7" x14ac:dyDescent="0.3">
      <c r="A518" s="22"/>
      <c r="B518" s="31" t="s">
        <v>62</v>
      </c>
      <c r="C518" s="24">
        <v>0</v>
      </c>
      <c r="D518" s="33">
        <v>-418.32</v>
      </c>
      <c r="E518" s="32">
        <v>-1.46</v>
      </c>
      <c r="F518" s="32">
        <v>9.5299999999999994</v>
      </c>
      <c r="G518" s="23"/>
    </row>
    <row r="519" spans="1:7" x14ac:dyDescent="0.3">
      <c r="A519" s="22"/>
      <c r="B519" s="31" t="s">
        <v>65</v>
      </c>
      <c r="C519" s="24">
        <v>0</v>
      </c>
      <c r="D519" s="32">
        <v>-418.32</v>
      </c>
      <c r="E519" s="33">
        <v>-1.46</v>
      </c>
      <c r="F519" s="32">
        <v>9.5299999999999994</v>
      </c>
      <c r="G519" s="23"/>
    </row>
    <row r="520" spans="1:7" x14ac:dyDescent="0.3">
      <c r="A520" s="22"/>
      <c r="B520" s="31" t="s">
        <v>66</v>
      </c>
      <c r="C520" s="24">
        <v>6.8000000000000005E-2</v>
      </c>
      <c r="D520" s="32">
        <v>-418.32</v>
      </c>
      <c r="E520" s="33">
        <v>-2.36</v>
      </c>
      <c r="F520" s="32">
        <v>9.4</v>
      </c>
      <c r="G520" s="23"/>
    </row>
    <row r="521" spans="1:7" x14ac:dyDescent="0.3">
      <c r="A521" s="22"/>
      <c r="B521" s="31" t="s">
        <v>67</v>
      </c>
      <c r="C521" s="24">
        <v>0</v>
      </c>
      <c r="D521" s="32">
        <v>-418.32</v>
      </c>
      <c r="E521" s="32">
        <v>-1.46</v>
      </c>
      <c r="F521" s="33">
        <v>9.5299999999999994</v>
      </c>
      <c r="G521" s="23"/>
    </row>
    <row r="522" spans="1:7" x14ac:dyDescent="0.3">
      <c r="A522" s="22"/>
      <c r="B522" s="31" t="s">
        <v>68</v>
      </c>
      <c r="C522" s="24">
        <v>6.8000000000000005E-2</v>
      </c>
      <c r="D522" s="32">
        <v>-418.32</v>
      </c>
      <c r="E522" s="32">
        <v>-2.36</v>
      </c>
      <c r="F522" s="33">
        <v>9.4</v>
      </c>
      <c r="G522" s="23"/>
    </row>
    <row r="523" spans="1:7" x14ac:dyDescent="0.3">
      <c r="A523" s="22">
        <v>66</v>
      </c>
      <c r="B523" s="31">
        <v>63</v>
      </c>
      <c r="C523" s="24">
        <v>0</v>
      </c>
      <c r="D523" s="32">
        <v>-418.32</v>
      </c>
      <c r="E523" s="32">
        <v>-1.75</v>
      </c>
      <c r="F523" s="32">
        <v>9.4</v>
      </c>
      <c r="G523" s="23" t="s">
        <v>280</v>
      </c>
    </row>
    <row r="524" spans="1:7" x14ac:dyDescent="0.3">
      <c r="A524" s="22"/>
      <c r="B524" s="31">
        <v>64</v>
      </c>
      <c r="C524" s="24">
        <v>6.8000000000000005E-2</v>
      </c>
      <c r="D524" s="32">
        <v>-418.32</v>
      </c>
      <c r="E524" s="32">
        <v>-2.65</v>
      </c>
      <c r="F524" s="32">
        <v>9.25</v>
      </c>
      <c r="G524" s="23"/>
    </row>
    <row r="525" spans="1:7" x14ac:dyDescent="0.3">
      <c r="A525" s="22"/>
      <c r="B525" s="31" t="s">
        <v>61</v>
      </c>
      <c r="C525" s="24">
        <v>6.8000000000000005E-2</v>
      </c>
      <c r="D525" s="33">
        <v>-418.32</v>
      </c>
      <c r="E525" s="32">
        <v>-2.65</v>
      </c>
      <c r="F525" s="32">
        <v>9.25</v>
      </c>
      <c r="G525" s="23"/>
    </row>
    <row r="526" spans="1:7" x14ac:dyDescent="0.3">
      <c r="A526" s="22"/>
      <c r="B526" s="31" t="s">
        <v>62</v>
      </c>
      <c r="C526" s="24">
        <v>0</v>
      </c>
      <c r="D526" s="33">
        <v>-418.32</v>
      </c>
      <c r="E526" s="32">
        <v>-1.75</v>
      </c>
      <c r="F526" s="32">
        <v>9.4</v>
      </c>
      <c r="G526" s="23"/>
    </row>
    <row r="527" spans="1:7" x14ac:dyDescent="0.3">
      <c r="A527" s="22"/>
      <c r="B527" s="31" t="s">
        <v>65</v>
      </c>
      <c r="C527" s="24">
        <v>0</v>
      </c>
      <c r="D527" s="32">
        <v>-418.32</v>
      </c>
      <c r="E527" s="33">
        <v>-1.75</v>
      </c>
      <c r="F527" s="32">
        <v>9.4</v>
      </c>
      <c r="G527" s="23"/>
    </row>
    <row r="528" spans="1:7" x14ac:dyDescent="0.3">
      <c r="A528" s="22"/>
      <c r="B528" s="31" t="s">
        <v>66</v>
      </c>
      <c r="C528" s="24">
        <v>6.8000000000000005E-2</v>
      </c>
      <c r="D528" s="32">
        <v>-418.32</v>
      </c>
      <c r="E528" s="33">
        <v>-2.65</v>
      </c>
      <c r="F528" s="32">
        <v>9.25</v>
      </c>
      <c r="G528" s="23"/>
    </row>
    <row r="529" spans="1:7" x14ac:dyDescent="0.3">
      <c r="A529" s="22"/>
      <c r="B529" s="31" t="s">
        <v>67</v>
      </c>
      <c r="C529" s="24">
        <v>0</v>
      </c>
      <c r="D529" s="32">
        <v>-418.32</v>
      </c>
      <c r="E529" s="32">
        <v>-1.75</v>
      </c>
      <c r="F529" s="33">
        <v>9.4</v>
      </c>
      <c r="G529" s="23"/>
    </row>
    <row r="530" spans="1:7" x14ac:dyDescent="0.3">
      <c r="A530" s="22"/>
      <c r="B530" s="31" t="s">
        <v>68</v>
      </c>
      <c r="C530" s="24">
        <v>6.8000000000000005E-2</v>
      </c>
      <c r="D530" s="32">
        <v>-418.32</v>
      </c>
      <c r="E530" s="32">
        <v>-2.65</v>
      </c>
      <c r="F530" s="33">
        <v>9.25</v>
      </c>
      <c r="G530" s="23"/>
    </row>
    <row r="531" spans="1:7" x14ac:dyDescent="0.3">
      <c r="A531" s="22">
        <v>67</v>
      </c>
      <c r="B531" s="31">
        <v>64</v>
      </c>
      <c r="C531" s="24">
        <v>0</v>
      </c>
      <c r="D531" s="32">
        <v>-418.32</v>
      </c>
      <c r="E531" s="32">
        <v>-2.0499999999999998</v>
      </c>
      <c r="F531" s="32">
        <v>9.25</v>
      </c>
      <c r="G531" s="23" t="s">
        <v>280</v>
      </c>
    </row>
    <row r="532" spans="1:7" x14ac:dyDescent="0.3">
      <c r="A532" s="22"/>
      <c r="B532" s="31">
        <v>65</v>
      </c>
      <c r="C532" s="24">
        <v>6.8000000000000005E-2</v>
      </c>
      <c r="D532" s="32">
        <v>-418.32</v>
      </c>
      <c r="E532" s="32">
        <v>-2.94</v>
      </c>
      <c r="F532" s="32">
        <v>9.08</v>
      </c>
      <c r="G532" s="23"/>
    </row>
    <row r="533" spans="1:7" x14ac:dyDescent="0.3">
      <c r="A533" s="22"/>
      <c r="B533" s="31" t="s">
        <v>61</v>
      </c>
      <c r="C533" s="24">
        <v>6.8000000000000005E-2</v>
      </c>
      <c r="D533" s="33">
        <v>-418.32</v>
      </c>
      <c r="E533" s="32">
        <v>-2.94</v>
      </c>
      <c r="F533" s="32">
        <v>9.08</v>
      </c>
      <c r="G533" s="23"/>
    </row>
    <row r="534" spans="1:7" x14ac:dyDescent="0.3">
      <c r="A534" s="22"/>
      <c r="B534" s="31" t="s">
        <v>62</v>
      </c>
      <c r="C534" s="24">
        <v>0</v>
      </c>
      <c r="D534" s="33">
        <v>-418.32</v>
      </c>
      <c r="E534" s="32">
        <v>-2.0499999999999998</v>
      </c>
      <c r="F534" s="32">
        <v>9.25</v>
      </c>
      <c r="G534" s="23"/>
    </row>
    <row r="535" spans="1:7" x14ac:dyDescent="0.3">
      <c r="A535" s="22"/>
      <c r="B535" s="31" t="s">
        <v>65</v>
      </c>
      <c r="C535" s="24">
        <v>0</v>
      </c>
      <c r="D535" s="32">
        <v>-418.32</v>
      </c>
      <c r="E535" s="33">
        <v>-2.0499999999999998</v>
      </c>
      <c r="F535" s="32">
        <v>9.25</v>
      </c>
      <c r="G535" s="23"/>
    </row>
    <row r="536" spans="1:7" x14ac:dyDescent="0.3">
      <c r="A536" s="22"/>
      <c r="B536" s="31" t="s">
        <v>66</v>
      </c>
      <c r="C536" s="24">
        <v>6.8000000000000005E-2</v>
      </c>
      <c r="D536" s="32">
        <v>-418.32</v>
      </c>
      <c r="E536" s="33">
        <v>-2.94</v>
      </c>
      <c r="F536" s="32">
        <v>9.08</v>
      </c>
      <c r="G536" s="23"/>
    </row>
    <row r="537" spans="1:7" x14ac:dyDescent="0.3">
      <c r="A537" s="22"/>
      <c r="B537" s="31" t="s">
        <v>67</v>
      </c>
      <c r="C537" s="24">
        <v>0</v>
      </c>
      <c r="D537" s="32">
        <v>-418.32</v>
      </c>
      <c r="E537" s="32">
        <v>-2.0499999999999998</v>
      </c>
      <c r="F537" s="33">
        <v>9.25</v>
      </c>
      <c r="G537" s="23"/>
    </row>
    <row r="538" spans="1:7" x14ac:dyDescent="0.3">
      <c r="A538" s="22"/>
      <c r="B538" s="31" t="s">
        <v>68</v>
      </c>
      <c r="C538" s="24">
        <v>6.8000000000000005E-2</v>
      </c>
      <c r="D538" s="32">
        <v>-418.32</v>
      </c>
      <c r="E538" s="32">
        <v>-2.94</v>
      </c>
      <c r="F538" s="33">
        <v>9.08</v>
      </c>
      <c r="G538" s="23"/>
    </row>
    <row r="539" spans="1:7" x14ac:dyDescent="0.3">
      <c r="A539" s="22">
        <v>68</v>
      </c>
      <c r="B539" s="31">
        <v>65</v>
      </c>
      <c r="C539" s="24">
        <v>0</v>
      </c>
      <c r="D539" s="32">
        <v>-418.32</v>
      </c>
      <c r="E539" s="32">
        <v>-2.34</v>
      </c>
      <c r="F539" s="32">
        <v>9.08</v>
      </c>
      <c r="G539" s="23" t="s">
        <v>280</v>
      </c>
    </row>
    <row r="540" spans="1:7" x14ac:dyDescent="0.3">
      <c r="A540" s="22"/>
      <c r="B540" s="31">
        <v>66</v>
      </c>
      <c r="C540" s="24">
        <v>6.8000000000000005E-2</v>
      </c>
      <c r="D540" s="32">
        <v>-418.31</v>
      </c>
      <c r="E540" s="32">
        <v>-3.24</v>
      </c>
      <c r="F540" s="32">
        <v>8.89</v>
      </c>
      <c r="G540" s="23"/>
    </row>
    <row r="541" spans="1:7" x14ac:dyDescent="0.3">
      <c r="A541" s="22"/>
      <c r="B541" s="31" t="s">
        <v>61</v>
      </c>
      <c r="C541" s="24">
        <v>6.8000000000000005E-2</v>
      </c>
      <c r="D541" s="33">
        <v>-418.31</v>
      </c>
      <c r="E541" s="32">
        <v>-3.24</v>
      </c>
      <c r="F541" s="32">
        <v>8.89</v>
      </c>
      <c r="G541" s="23"/>
    </row>
    <row r="542" spans="1:7" x14ac:dyDescent="0.3">
      <c r="A542" s="22"/>
      <c r="B542" s="31" t="s">
        <v>62</v>
      </c>
      <c r="C542" s="24">
        <v>0</v>
      </c>
      <c r="D542" s="33">
        <v>-418.32</v>
      </c>
      <c r="E542" s="32">
        <v>-2.34</v>
      </c>
      <c r="F542" s="32">
        <v>9.08</v>
      </c>
      <c r="G542" s="23"/>
    </row>
    <row r="543" spans="1:7" x14ac:dyDescent="0.3">
      <c r="A543" s="22"/>
      <c r="B543" s="31" t="s">
        <v>65</v>
      </c>
      <c r="C543" s="24">
        <v>0</v>
      </c>
      <c r="D543" s="32">
        <v>-418.32</v>
      </c>
      <c r="E543" s="33">
        <v>-2.34</v>
      </c>
      <c r="F543" s="32">
        <v>9.08</v>
      </c>
      <c r="G543" s="23"/>
    </row>
    <row r="544" spans="1:7" x14ac:dyDescent="0.3">
      <c r="A544" s="22"/>
      <c r="B544" s="31" t="s">
        <v>66</v>
      </c>
      <c r="C544" s="24">
        <v>6.8000000000000005E-2</v>
      </c>
      <c r="D544" s="32">
        <v>-418.31</v>
      </c>
      <c r="E544" s="33">
        <v>-3.24</v>
      </c>
      <c r="F544" s="32">
        <v>8.89</v>
      </c>
      <c r="G544" s="23"/>
    </row>
    <row r="545" spans="1:7" x14ac:dyDescent="0.3">
      <c r="A545" s="22"/>
      <c r="B545" s="31" t="s">
        <v>67</v>
      </c>
      <c r="C545" s="24">
        <v>0</v>
      </c>
      <c r="D545" s="32">
        <v>-418.32</v>
      </c>
      <c r="E545" s="32">
        <v>-2.34</v>
      </c>
      <c r="F545" s="33">
        <v>9.08</v>
      </c>
      <c r="G545" s="23"/>
    </row>
    <row r="546" spans="1:7" x14ac:dyDescent="0.3">
      <c r="A546" s="22"/>
      <c r="B546" s="31" t="s">
        <v>68</v>
      </c>
      <c r="C546" s="24">
        <v>6.8000000000000005E-2</v>
      </c>
      <c r="D546" s="32">
        <v>-418.31</v>
      </c>
      <c r="E546" s="32">
        <v>-3.24</v>
      </c>
      <c r="F546" s="33">
        <v>8.89</v>
      </c>
      <c r="G546" s="23"/>
    </row>
    <row r="547" spans="1:7" x14ac:dyDescent="0.3">
      <c r="A547" s="22">
        <v>69</v>
      </c>
      <c r="B547" s="31">
        <v>66</v>
      </c>
      <c r="C547" s="24">
        <v>0</v>
      </c>
      <c r="D547" s="32">
        <v>-418.31</v>
      </c>
      <c r="E547" s="32">
        <v>-2.64</v>
      </c>
      <c r="F547" s="32">
        <v>8.89</v>
      </c>
      <c r="G547" s="23" t="s">
        <v>280</v>
      </c>
    </row>
    <row r="548" spans="1:7" x14ac:dyDescent="0.3">
      <c r="A548" s="22"/>
      <c r="B548" s="31">
        <v>67</v>
      </c>
      <c r="C548" s="24">
        <v>6.8000000000000005E-2</v>
      </c>
      <c r="D548" s="32">
        <v>-418.31</v>
      </c>
      <c r="E548" s="32">
        <v>-3.53</v>
      </c>
      <c r="F548" s="32">
        <v>8.68</v>
      </c>
      <c r="G548" s="23"/>
    </row>
    <row r="549" spans="1:7" x14ac:dyDescent="0.3">
      <c r="A549" s="22"/>
      <c r="B549" s="31" t="s">
        <v>61</v>
      </c>
      <c r="C549" s="24">
        <v>6.8000000000000005E-2</v>
      </c>
      <c r="D549" s="33">
        <v>-418.31</v>
      </c>
      <c r="E549" s="32">
        <v>-3.53</v>
      </c>
      <c r="F549" s="32">
        <v>8.68</v>
      </c>
      <c r="G549" s="23"/>
    </row>
    <row r="550" spans="1:7" x14ac:dyDescent="0.3">
      <c r="A550" s="22"/>
      <c r="B550" s="31" t="s">
        <v>62</v>
      </c>
      <c r="C550" s="24">
        <v>0</v>
      </c>
      <c r="D550" s="33">
        <v>-418.31</v>
      </c>
      <c r="E550" s="32">
        <v>-2.64</v>
      </c>
      <c r="F550" s="32">
        <v>8.89</v>
      </c>
      <c r="G550" s="23"/>
    </row>
    <row r="551" spans="1:7" x14ac:dyDescent="0.3">
      <c r="A551" s="22"/>
      <c r="B551" s="31" t="s">
        <v>65</v>
      </c>
      <c r="C551" s="24">
        <v>0</v>
      </c>
      <c r="D551" s="32">
        <v>-418.31</v>
      </c>
      <c r="E551" s="33">
        <v>-2.64</v>
      </c>
      <c r="F551" s="32">
        <v>8.89</v>
      </c>
      <c r="G551" s="23"/>
    </row>
    <row r="552" spans="1:7" x14ac:dyDescent="0.3">
      <c r="A552" s="22"/>
      <c r="B552" s="31" t="s">
        <v>66</v>
      </c>
      <c r="C552" s="24">
        <v>6.8000000000000005E-2</v>
      </c>
      <c r="D552" s="32">
        <v>-418.31</v>
      </c>
      <c r="E552" s="33">
        <v>-3.53</v>
      </c>
      <c r="F552" s="32">
        <v>8.68</v>
      </c>
      <c r="G552" s="23"/>
    </row>
    <row r="553" spans="1:7" x14ac:dyDescent="0.3">
      <c r="A553" s="22"/>
      <c r="B553" s="31" t="s">
        <v>67</v>
      </c>
      <c r="C553" s="24">
        <v>0</v>
      </c>
      <c r="D553" s="32">
        <v>-418.31</v>
      </c>
      <c r="E553" s="32">
        <v>-2.64</v>
      </c>
      <c r="F553" s="33">
        <v>8.89</v>
      </c>
      <c r="G553" s="23"/>
    </row>
    <row r="554" spans="1:7" x14ac:dyDescent="0.3">
      <c r="A554" s="22"/>
      <c r="B554" s="31" t="s">
        <v>68</v>
      </c>
      <c r="C554" s="24">
        <v>6.8000000000000005E-2</v>
      </c>
      <c r="D554" s="32">
        <v>-418.31</v>
      </c>
      <c r="E554" s="32">
        <v>-3.53</v>
      </c>
      <c r="F554" s="33">
        <v>8.68</v>
      </c>
      <c r="G554" s="23"/>
    </row>
    <row r="555" spans="1:7" x14ac:dyDescent="0.3">
      <c r="A555" s="22">
        <v>70</v>
      </c>
      <c r="B555" s="31">
        <v>67</v>
      </c>
      <c r="C555" s="24">
        <v>0</v>
      </c>
      <c r="D555" s="32">
        <v>-418.31</v>
      </c>
      <c r="E555" s="32">
        <v>-2.93</v>
      </c>
      <c r="F555" s="32">
        <v>8.68</v>
      </c>
      <c r="G555" s="23" t="s">
        <v>280</v>
      </c>
    </row>
    <row r="556" spans="1:7" x14ac:dyDescent="0.3">
      <c r="A556" s="22"/>
      <c r="B556" s="31">
        <v>68</v>
      </c>
      <c r="C556" s="24">
        <v>6.8000000000000005E-2</v>
      </c>
      <c r="D556" s="32">
        <v>-418.31</v>
      </c>
      <c r="E556" s="32">
        <v>-3.82</v>
      </c>
      <c r="F556" s="32">
        <v>8.4499999999999993</v>
      </c>
      <c r="G556" s="23"/>
    </row>
    <row r="557" spans="1:7" x14ac:dyDescent="0.3">
      <c r="A557" s="22"/>
      <c r="B557" s="31" t="s">
        <v>61</v>
      </c>
      <c r="C557" s="24">
        <v>6.8000000000000005E-2</v>
      </c>
      <c r="D557" s="33">
        <v>-418.31</v>
      </c>
      <c r="E557" s="32">
        <v>-3.82</v>
      </c>
      <c r="F557" s="32">
        <v>8.4499999999999993</v>
      </c>
      <c r="G557" s="23"/>
    </row>
    <row r="558" spans="1:7" x14ac:dyDescent="0.3">
      <c r="A558" s="22"/>
      <c r="B558" s="31" t="s">
        <v>62</v>
      </c>
      <c r="C558" s="24">
        <v>0</v>
      </c>
      <c r="D558" s="33">
        <v>-418.31</v>
      </c>
      <c r="E558" s="32">
        <v>-2.93</v>
      </c>
      <c r="F558" s="32">
        <v>8.68</v>
      </c>
      <c r="G558" s="23"/>
    </row>
    <row r="559" spans="1:7" x14ac:dyDescent="0.3">
      <c r="A559" s="22"/>
      <c r="B559" s="31" t="s">
        <v>65</v>
      </c>
      <c r="C559" s="24">
        <v>0</v>
      </c>
      <c r="D559" s="32">
        <v>-418.31</v>
      </c>
      <c r="E559" s="33">
        <v>-2.93</v>
      </c>
      <c r="F559" s="32">
        <v>8.68</v>
      </c>
      <c r="G559" s="23"/>
    </row>
    <row r="560" spans="1:7" x14ac:dyDescent="0.3">
      <c r="A560" s="22"/>
      <c r="B560" s="31" t="s">
        <v>66</v>
      </c>
      <c r="C560" s="24">
        <v>6.8000000000000005E-2</v>
      </c>
      <c r="D560" s="32">
        <v>-418.31</v>
      </c>
      <c r="E560" s="33">
        <v>-3.82</v>
      </c>
      <c r="F560" s="32">
        <v>8.4499999999999993</v>
      </c>
      <c r="G560" s="23"/>
    </row>
    <row r="561" spans="1:7" x14ac:dyDescent="0.3">
      <c r="A561" s="22"/>
      <c r="B561" s="31" t="s">
        <v>67</v>
      </c>
      <c r="C561" s="24">
        <v>0</v>
      </c>
      <c r="D561" s="32">
        <v>-418.31</v>
      </c>
      <c r="E561" s="32">
        <v>-2.93</v>
      </c>
      <c r="F561" s="33">
        <v>8.68</v>
      </c>
      <c r="G561" s="23"/>
    </row>
    <row r="562" spans="1:7" x14ac:dyDescent="0.3">
      <c r="A562" s="22"/>
      <c r="B562" s="31" t="s">
        <v>68</v>
      </c>
      <c r="C562" s="24">
        <v>6.8000000000000005E-2</v>
      </c>
      <c r="D562" s="32">
        <v>-418.31</v>
      </c>
      <c r="E562" s="32">
        <v>-3.82</v>
      </c>
      <c r="F562" s="33">
        <v>8.4499999999999993</v>
      </c>
      <c r="G562" s="23"/>
    </row>
    <row r="563" spans="1:7" x14ac:dyDescent="0.3">
      <c r="A563" s="22">
        <v>71</v>
      </c>
      <c r="B563" s="31">
        <v>68</v>
      </c>
      <c r="C563" s="24">
        <v>0</v>
      </c>
      <c r="D563" s="32">
        <v>-418.31</v>
      </c>
      <c r="E563" s="32">
        <v>-3.23</v>
      </c>
      <c r="F563" s="32">
        <v>8.4499999999999993</v>
      </c>
      <c r="G563" s="23" t="s">
        <v>280</v>
      </c>
    </row>
    <row r="564" spans="1:7" x14ac:dyDescent="0.3">
      <c r="A564" s="22"/>
      <c r="B564" s="31">
        <v>69</v>
      </c>
      <c r="C564" s="24">
        <v>6.8000000000000005E-2</v>
      </c>
      <c r="D564" s="32">
        <v>-418.31</v>
      </c>
      <c r="E564" s="32">
        <v>-4.12</v>
      </c>
      <c r="F564" s="32">
        <v>8.1999999999999993</v>
      </c>
      <c r="G564" s="23"/>
    </row>
    <row r="565" spans="1:7" x14ac:dyDescent="0.3">
      <c r="A565" s="22"/>
      <c r="B565" s="31" t="s">
        <v>61</v>
      </c>
      <c r="C565" s="24">
        <v>6.8000000000000005E-2</v>
      </c>
      <c r="D565" s="33">
        <v>-418.31</v>
      </c>
      <c r="E565" s="32">
        <v>-4.12</v>
      </c>
      <c r="F565" s="32">
        <v>8.1999999999999993</v>
      </c>
      <c r="G565" s="23"/>
    </row>
    <row r="566" spans="1:7" x14ac:dyDescent="0.3">
      <c r="A566" s="22"/>
      <c r="B566" s="31" t="s">
        <v>62</v>
      </c>
      <c r="C566" s="24">
        <v>0</v>
      </c>
      <c r="D566" s="33">
        <v>-418.31</v>
      </c>
      <c r="E566" s="32">
        <v>-3.23</v>
      </c>
      <c r="F566" s="32">
        <v>8.4499999999999993</v>
      </c>
      <c r="G566" s="23"/>
    </row>
    <row r="567" spans="1:7" x14ac:dyDescent="0.3">
      <c r="A567" s="22"/>
      <c r="B567" s="31" t="s">
        <v>65</v>
      </c>
      <c r="C567" s="24">
        <v>0</v>
      </c>
      <c r="D567" s="32">
        <v>-418.31</v>
      </c>
      <c r="E567" s="33">
        <v>-3.23</v>
      </c>
      <c r="F567" s="32">
        <v>8.4499999999999993</v>
      </c>
      <c r="G567" s="23"/>
    </row>
    <row r="568" spans="1:7" x14ac:dyDescent="0.3">
      <c r="A568" s="22"/>
      <c r="B568" s="31" t="s">
        <v>66</v>
      </c>
      <c r="C568" s="24">
        <v>6.8000000000000005E-2</v>
      </c>
      <c r="D568" s="32">
        <v>-418.31</v>
      </c>
      <c r="E568" s="33">
        <v>-4.12</v>
      </c>
      <c r="F568" s="32">
        <v>8.1999999999999993</v>
      </c>
      <c r="G568" s="23"/>
    </row>
    <row r="569" spans="1:7" x14ac:dyDescent="0.3">
      <c r="A569" s="22"/>
      <c r="B569" s="31" t="s">
        <v>67</v>
      </c>
      <c r="C569" s="24">
        <v>0</v>
      </c>
      <c r="D569" s="32">
        <v>-418.31</v>
      </c>
      <c r="E569" s="32">
        <v>-3.23</v>
      </c>
      <c r="F569" s="33">
        <v>8.4499999999999993</v>
      </c>
      <c r="G569" s="23"/>
    </row>
    <row r="570" spans="1:7" x14ac:dyDescent="0.3">
      <c r="A570" s="22"/>
      <c r="B570" s="31" t="s">
        <v>68</v>
      </c>
      <c r="C570" s="24">
        <v>6.8000000000000005E-2</v>
      </c>
      <c r="D570" s="32">
        <v>-418.31</v>
      </c>
      <c r="E570" s="32">
        <v>-4.12</v>
      </c>
      <c r="F570" s="33">
        <v>8.1999999999999993</v>
      </c>
      <c r="G570" s="23"/>
    </row>
    <row r="571" spans="1:7" x14ac:dyDescent="0.3">
      <c r="A571" s="22">
        <v>72</v>
      </c>
      <c r="B571" s="31">
        <v>69</v>
      </c>
      <c r="C571" s="24">
        <v>0</v>
      </c>
      <c r="D571" s="32">
        <v>-418.31</v>
      </c>
      <c r="E571" s="32">
        <v>-3.53</v>
      </c>
      <c r="F571" s="32">
        <v>8.1999999999999993</v>
      </c>
      <c r="G571" s="23" t="s">
        <v>280</v>
      </c>
    </row>
    <row r="572" spans="1:7" x14ac:dyDescent="0.3">
      <c r="A572" s="22"/>
      <c r="B572" s="31">
        <v>70</v>
      </c>
      <c r="C572" s="24">
        <v>6.8000000000000005E-2</v>
      </c>
      <c r="D572" s="32">
        <v>-418.3</v>
      </c>
      <c r="E572" s="32">
        <v>-4.41</v>
      </c>
      <c r="F572" s="32">
        <v>7.93</v>
      </c>
      <c r="G572" s="23"/>
    </row>
    <row r="573" spans="1:7" x14ac:dyDescent="0.3">
      <c r="A573" s="22"/>
      <c r="B573" s="31" t="s">
        <v>61</v>
      </c>
      <c r="C573" s="24">
        <v>6.8000000000000005E-2</v>
      </c>
      <c r="D573" s="33">
        <v>-418.3</v>
      </c>
      <c r="E573" s="32">
        <v>-4.41</v>
      </c>
      <c r="F573" s="32">
        <v>7.93</v>
      </c>
      <c r="G573" s="23"/>
    </row>
    <row r="574" spans="1:7" x14ac:dyDescent="0.3">
      <c r="A574" s="22"/>
      <c r="B574" s="31" t="s">
        <v>62</v>
      </c>
      <c r="C574" s="24">
        <v>0</v>
      </c>
      <c r="D574" s="33">
        <v>-418.31</v>
      </c>
      <c r="E574" s="32">
        <v>-3.53</v>
      </c>
      <c r="F574" s="32">
        <v>8.1999999999999993</v>
      </c>
      <c r="G574" s="23"/>
    </row>
    <row r="575" spans="1:7" x14ac:dyDescent="0.3">
      <c r="A575" s="22"/>
      <c r="B575" s="31" t="s">
        <v>65</v>
      </c>
      <c r="C575" s="24">
        <v>0</v>
      </c>
      <c r="D575" s="32">
        <v>-418.31</v>
      </c>
      <c r="E575" s="33">
        <v>-3.53</v>
      </c>
      <c r="F575" s="32">
        <v>8.1999999999999993</v>
      </c>
      <c r="G575" s="23"/>
    </row>
    <row r="576" spans="1:7" x14ac:dyDescent="0.3">
      <c r="A576" s="22"/>
      <c r="B576" s="31" t="s">
        <v>66</v>
      </c>
      <c r="C576" s="24">
        <v>6.8000000000000005E-2</v>
      </c>
      <c r="D576" s="32">
        <v>-418.3</v>
      </c>
      <c r="E576" s="33">
        <v>-4.41</v>
      </c>
      <c r="F576" s="32">
        <v>7.93</v>
      </c>
      <c r="G576" s="23"/>
    </row>
    <row r="577" spans="1:7" x14ac:dyDescent="0.3">
      <c r="A577" s="22"/>
      <c r="B577" s="31" t="s">
        <v>67</v>
      </c>
      <c r="C577" s="24">
        <v>0</v>
      </c>
      <c r="D577" s="32">
        <v>-418.31</v>
      </c>
      <c r="E577" s="32">
        <v>-3.53</v>
      </c>
      <c r="F577" s="33">
        <v>8.1999999999999993</v>
      </c>
      <c r="G577" s="23"/>
    </row>
    <row r="578" spans="1:7" x14ac:dyDescent="0.3">
      <c r="A578" s="22"/>
      <c r="B578" s="31" t="s">
        <v>68</v>
      </c>
      <c r="C578" s="24">
        <v>6.8000000000000005E-2</v>
      </c>
      <c r="D578" s="32">
        <v>-418.3</v>
      </c>
      <c r="E578" s="32">
        <v>-4.41</v>
      </c>
      <c r="F578" s="33">
        <v>7.93</v>
      </c>
      <c r="G578" s="23"/>
    </row>
    <row r="579" spans="1:7" x14ac:dyDescent="0.3">
      <c r="A579" s="22">
        <v>73</v>
      </c>
      <c r="B579" s="31">
        <v>70</v>
      </c>
      <c r="C579" s="24">
        <v>0</v>
      </c>
      <c r="D579" s="32">
        <v>-418.3</v>
      </c>
      <c r="E579" s="32">
        <v>-3.83</v>
      </c>
      <c r="F579" s="32">
        <v>7.93</v>
      </c>
      <c r="G579" s="23" t="s">
        <v>280</v>
      </c>
    </row>
    <row r="580" spans="1:7" x14ac:dyDescent="0.3">
      <c r="A580" s="22"/>
      <c r="B580" s="31">
        <v>71</v>
      </c>
      <c r="C580" s="24">
        <v>6.8000000000000005E-2</v>
      </c>
      <c r="D580" s="32">
        <v>-418.3</v>
      </c>
      <c r="E580" s="32">
        <v>-4.71</v>
      </c>
      <c r="F580" s="32">
        <v>7.64</v>
      </c>
      <c r="G580" s="23"/>
    </row>
    <row r="581" spans="1:7" x14ac:dyDescent="0.3">
      <c r="A581" s="22"/>
      <c r="B581" s="31" t="s">
        <v>61</v>
      </c>
      <c r="C581" s="24">
        <v>6.8000000000000005E-2</v>
      </c>
      <c r="D581" s="33">
        <v>-418.3</v>
      </c>
      <c r="E581" s="32">
        <v>-4.71</v>
      </c>
      <c r="F581" s="32">
        <v>7.64</v>
      </c>
      <c r="G581" s="23"/>
    </row>
    <row r="582" spans="1:7" x14ac:dyDescent="0.3">
      <c r="A582" s="22"/>
      <c r="B582" s="31" t="s">
        <v>62</v>
      </c>
      <c r="C582" s="24">
        <v>0</v>
      </c>
      <c r="D582" s="33">
        <v>-418.3</v>
      </c>
      <c r="E582" s="32">
        <v>-3.83</v>
      </c>
      <c r="F582" s="32">
        <v>7.93</v>
      </c>
      <c r="G582" s="23"/>
    </row>
    <row r="583" spans="1:7" x14ac:dyDescent="0.3">
      <c r="A583" s="22"/>
      <c r="B583" s="31" t="s">
        <v>65</v>
      </c>
      <c r="C583" s="24">
        <v>0</v>
      </c>
      <c r="D583" s="32">
        <v>-418.3</v>
      </c>
      <c r="E583" s="33">
        <v>-3.83</v>
      </c>
      <c r="F583" s="32">
        <v>7.93</v>
      </c>
      <c r="G583" s="23"/>
    </row>
    <row r="584" spans="1:7" x14ac:dyDescent="0.3">
      <c r="A584" s="22"/>
      <c r="B584" s="31" t="s">
        <v>66</v>
      </c>
      <c r="C584" s="24">
        <v>6.8000000000000005E-2</v>
      </c>
      <c r="D584" s="32">
        <v>-418.3</v>
      </c>
      <c r="E584" s="33">
        <v>-4.71</v>
      </c>
      <c r="F584" s="32">
        <v>7.64</v>
      </c>
      <c r="G584" s="23"/>
    </row>
    <row r="585" spans="1:7" x14ac:dyDescent="0.3">
      <c r="A585" s="22"/>
      <c r="B585" s="31" t="s">
        <v>67</v>
      </c>
      <c r="C585" s="24">
        <v>0</v>
      </c>
      <c r="D585" s="32">
        <v>-418.3</v>
      </c>
      <c r="E585" s="32">
        <v>-3.83</v>
      </c>
      <c r="F585" s="33">
        <v>7.93</v>
      </c>
      <c r="G585" s="23"/>
    </row>
    <row r="586" spans="1:7" x14ac:dyDescent="0.3">
      <c r="A586" s="22"/>
      <c r="B586" s="31" t="s">
        <v>68</v>
      </c>
      <c r="C586" s="24">
        <v>6.8000000000000005E-2</v>
      </c>
      <c r="D586" s="32">
        <v>-418.3</v>
      </c>
      <c r="E586" s="32">
        <v>-4.71</v>
      </c>
      <c r="F586" s="33">
        <v>7.64</v>
      </c>
      <c r="G586" s="23"/>
    </row>
    <row r="587" spans="1:7" x14ac:dyDescent="0.3">
      <c r="A587" s="22">
        <v>74</v>
      </c>
      <c r="B587" s="31">
        <v>71</v>
      </c>
      <c r="C587" s="24">
        <v>0</v>
      </c>
      <c r="D587" s="32">
        <v>-418.3</v>
      </c>
      <c r="E587" s="32">
        <v>-4.13</v>
      </c>
      <c r="F587" s="32">
        <v>7.64</v>
      </c>
      <c r="G587" s="23" t="s">
        <v>280</v>
      </c>
    </row>
    <row r="588" spans="1:7" x14ac:dyDescent="0.3">
      <c r="A588" s="22"/>
      <c r="B588" s="31">
        <v>72</v>
      </c>
      <c r="C588" s="24">
        <v>6.8000000000000005E-2</v>
      </c>
      <c r="D588" s="32">
        <v>-418.3</v>
      </c>
      <c r="E588" s="32">
        <v>-5.01</v>
      </c>
      <c r="F588" s="32">
        <v>7.33</v>
      </c>
      <c r="G588" s="23"/>
    </row>
    <row r="589" spans="1:7" x14ac:dyDescent="0.3">
      <c r="A589" s="22"/>
      <c r="B589" s="31" t="s">
        <v>61</v>
      </c>
      <c r="C589" s="24">
        <v>6.8000000000000005E-2</v>
      </c>
      <c r="D589" s="33">
        <v>-418.3</v>
      </c>
      <c r="E589" s="32">
        <v>-5.01</v>
      </c>
      <c r="F589" s="32">
        <v>7.33</v>
      </c>
      <c r="G589" s="23"/>
    </row>
    <row r="590" spans="1:7" x14ac:dyDescent="0.3">
      <c r="A590" s="22"/>
      <c r="B590" s="31" t="s">
        <v>62</v>
      </c>
      <c r="C590" s="24">
        <v>0</v>
      </c>
      <c r="D590" s="33">
        <v>-418.3</v>
      </c>
      <c r="E590" s="32">
        <v>-4.13</v>
      </c>
      <c r="F590" s="32">
        <v>7.64</v>
      </c>
      <c r="G590" s="23"/>
    </row>
    <row r="591" spans="1:7" x14ac:dyDescent="0.3">
      <c r="A591" s="22"/>
      <c r="B591" s="31" t="s">
        <v>65</v>
      </c>
      <c r="C591" s="24">
        <v>0</v>
      </c>
      <c r="D591" s="32">
        <v>-418.3</v>
      </c>
      <c r="E591" s="33">
        <v>-4.13</v>
      </c>
      <c r="F591" s="32">
        <v>7.64</v>
      </c>
      <c r="G591" s="23"/>
    </row>
    <row r="592" spans="1:7" x14ac:dyDescent="0.3">
      <c r="A592" s="22"/>
      <c r="B592" s="31" t="s">
        <v>66</v>
      </c>
      <c r="C592" s="24">
        <v>6.8000000000000005E-2</v>
      </c>
      <c r="D592" s="32">
        <v>-418.3</v>
      </c>
      <c r="E592" s="33">
        <v>-5.01</v>
      </c>
      <c r="F592" s="32">
        <v>7.33</v>
      </c>
      <c r="G592" s="23"/>
    </row>
    <row r="593" spans="1:7" x14ac:dyDescent="0.3">
      <c r="A593" s="22"/>
      <c r="B593" s="31" t="s">
        <v>67</v>
      </c>
      <c r="C593" s="24">
        <v>0</v>
      </c>
      <c r="D593" s="32">
        <v>-418.3</v>
      </c>
      <c r="E593" s="32">
        <v>-4.13</v>
      </c>
      <c r="F593" s="33">
        <v>7.64</v>
      </c>
      <c r="G593" s="23"/>
    </row>
    <row r="594" spans="1:7" x14ac:dyDescent="0.3">
      <c r="A594" s="22"/>
      <c r="B594" s="31" t="s">
        <v>68</v>
      </c>
      <c r="C594" s="24">
        <v>6.8000000000000005E-2</v>
      </c>
      <c r="D594" s="32">
        <v>-418.3</v>
      </c>
      <c r="E594" s="32">
        <v>-5.01</v>
      </c>
      <c r="F594" s="33">
        <v>7.33</v>
      </c>
      <c r="G594" s="23"/>
    </row>
    <row r="595" spans="1:7" x14ac:dyDescent="0.3">
      <c r="A595" s="22">
        <v>75</v>
      </c>
      <c r="B595" s="31">
        <v>72</v>
      </c>
      <c r="C595" s="24">
        <v>0</v>
      </c>
      <c r="D595" s="32">
        <v>-418.3</v>
      </c>
      <c r="E595" s="32">
        <v>-4.4400000000000004</v>
      </c>
      <c r="F595" s="32">
        <v>7.33</v>
      </c>
      <c r="G595" s="23" t="s">
        <v>280</v>
      </c>
    </row>
    <row r="596" spans="1:7" x14ac:dyDescent="0.3">
      <c r="A596" s="22"/>
      <c r="B596" s="31">
        <v>73</v>
      </c>
      <c r="C596" s="24">
        <v>6.8000000000000005E-2</v>
      </c>
      <c r="D596" s="32">
        <v>-418.29</v>
      </c>
      <c r="E596" s="32">
        <v>-5.32</v>
      </c>
      <c r="F596" s="32">
        <v>6.99</v>
      </c>
      <c r="G596" s="23"/>
    </row>
    <row r="597" spans="1:7" x14ac:dyDescent="0.3">
      <c r="A597" s="22"/>
      <c r="B597" s="31" t="s">
        <v>61</v>
      </c>
      <c r="C597" s="24">
        <v>6.8000000000000005E-2</v>
      </c>
      <c r="D597" s="33">
        <v>-418.29</v>
      </c>
      <c r="E597" s="32">
        <v>-5.32</v>
      </c>
      <c r="F597" s="32">
        <v>6.99</v>
      </c>
      <c r="G597" s="23"/>
    </row>
    <row r="598" spans="1:7" x14ac:dyDescent="0.3">
      <c r="A598" s="22"/>
      <c r="B598" s="31" t="s">
        <v>62</v>
      </c>
      <c r="C598" s="24">
        <v>0</v>
      </c>
      <c r="D598" s="33">
        <v>-418.3</v>
      </c>
      <c r="E598" s="32">
        <v>-4.4400000000000004</v>
      </c>
      <c r="F598" s="32">
        <v>7.33</v>
      </c>
      <c r="G598" s="23"/>
    </row>
    <row r="599" spans="1:7" x14ac:dyDescent="0.3">
      <c r="A599" s="22"/>
      <c r="B599" s="31" t="s">
        <v>65</v>
      </c>
      <c r="C599" s="24">
        <v>0</v>
      </c>
      <c r="D599" s="32">
        <v>-418.3</v>
      </c>
      <c r="E599" s="33">
        <v>-4.4400000000000004</v>
      </c>
      <c r="F599" s="32">
        <v>7.33</v>
      </c>
      <c r="G599" s="23"/>
    </row>
    <row r="600" spans="1:7" x14ac:dyDescent="0.3">
      <c r="A600" s="22"/>
      <c r="B600" s="31" t="s">
        <v>66</v>
      </c>
      <c r="C600" s="24">
        <v>6.8000000000000005E-2</v>
      </c>
      <c r="D600" s="32">
        <v>-418.29</v>
      </c>
      <c r="E600" s="33">
        <v>-5.32</v>
      </c>
      <c r="F600" s="32">
        <v>6.99</v>
      </c>
      <c r="G600" s="23"/>
    </row>
    <row r="601" spans="1:7" x14ac:dyDescent="0.3">
      <c r="A601" s="22"/>
      <c r="B601" s="31" t="s">
        <v>67</v>
      </c>
      <c r="C601" s="24">
        <v>0</v>
      </c>
      <c r="D601" s="32">
        <v>-418.3</v>
      </c>
      <c r="E601" s="32">
        <v>-4.4400000000000004</v>
      </c>
      <c r="F601" s="33">
        <v>7.33</v>
      </c>
      <c r="G601" s="23"/>
    </row>
    <row r="602" spans="1:7" x14ac:dyDescent="0.3">
      <c r="A602" s="22"/>
      <c r="B602" s="31" t="s">
        <v>68</v>
      </c>
      <c r="C602" s="24">
        <v>6.8000000000000005E-2</v>
      </c>
      <c r="D602" s="32">
        <v>-418.29</v>
      </c>
      <c r="E602" s="32">
        <v>-5.32</v>
      </c>
      <c r="F602" s="33">
        <v>6.99</v>
      </c>
      <c r="G602" s="23"/>
    </row>
    <row r="603" spans="1:7" x14ac:dyDescent="0.3">
      <c r="A603" s="22">
        <v>76</v>
      </c>
      <c r="B603" s="31">
        <v>73</v>
      </c>
      <c r="C603" s="24">
        <v>0</v>
      </c>
      <c r="D603" s="32">
        <v>-418.29</v>
      </c>
      <c r="E603" s="32">
        <v>-4.76</v>
      </c>
      <c r="F603" s="32">
        <v>6.99</v>
      </c>
      <c r="G603" s="23" t="s">
        <v>280</v>
      </c>
    </row>
    <row r="604" spans="1:7" x14ac:dyDescent="0.3">
      <c r="A604" s="22"/>
      <c r="B604" s="31">
        <v>74</v>
      </c>
      <c r="C604" s="24">
        <v>6.8000000000000005E-2</v>
      </c>
      <c r="D604" s="32">
        <v>-418.29</v>
      </c>
      <c r="E604" s="32">
        <v>-5.63</v>
      </c>
      <c r="F604" s="32">
        <v>6.64</v>
      </c>
      <c r="G604" s="23"/>
    </row>
    <row r="605" spans="1:7" x14ac:dyDescent="0.3">
      <c r="A605" s="22"/>
      <c r="B605" s="31" t="s">
        <v>61</v>
      </c>
      <c r="C605" s="24">
        <v>6.8000000000000005E-2</v>
      </c>
      <c r="D605" s="33">
        <v>-418.29</v>
      </c>
      <c r="E605" s="32">
        <v>-5.63</v>
      </c>
      <c r="F605" s="32">
        <v>6.64</v>
      </c>
      <c r="G605" s="23"/>
    </row>
    <row r="606" spans="1:7" x14ac:dyDescent="0.3">
      <c r="A606" s="22"/>
      <c r="B606" s="31" t="s">
        <v>62</v>
      </c>
      <c r="C606" s="24">
        <v>0</v>
      </c>
      <c r="D606" s="33">
        <v>-418.29</v>
      </c>
      <c r="E606" s="32">
        <v>-4.76</v>
      </c>
      <c r="F606" s="32">
        <v>6.99</v>
      </c>
      <c r="G606" s="23"/>
    </row>
    <row r="607" spans="1:7" x14ac:dyDescent="0.3">
      <c r="A607" s="22"/>
      <c r="B607" s="31" t="s">
        <v>65</v>
      </c>
      <c r="C607" s="24">
        <v>0</v>
      </c>
      <c r="D607" s="32">
        <v>-418.29</v>
      </c>
      <c r="E607" s="33">
        <v>-4.76</v>
      </c>
      <c r="F607" s="32">
        <v>6.99</v>
      </c>
      <c r="G607" s="23"/>
    </row>
    <row r="608" spans="1:7" x14ac:dyDescent="0.3">
      <c r="A608" s="22"/>
      <c r="B608" s="31" t="s">
        <v>66</v>
      </c>
      <c r="C608" s="24">
        <v>6.8000000000000005E-2</v>
      </c>
      <c r="D608" s="32">
        <v>-418.29</v>
      </c>
      <c r="E608" s="33">
        <v>-5.63</v>
      </c>
      <c r="F608" s="32">
        <v>6.64</v>
      </c>
      <c r="G608" s="23"/>
    </row>
    <row r="609" spans="1:7" x14ac:dyDescent="0.3">
      <c r="A609" s="22"/>
      <c r="B609" s="31" t="s">
        <v>67</v>
      </c>
      <c r="C609" s="24">
        <v>0</v>
      </c>
      <c r="D609" s="32">
        <v>-418.29</v>
      </c>
      <c r="E609" s="32">
        <v>-4.76</v>
      </c>
      <c r="F609" s="33">
        <v>6.99</v>
      </c>
      <c r="G609" s="23"/>
    </row>
    <row r="610" spans="1:7" x14ac:dyDescent="0.3">
      <c r="A610" s="22"/>
      <c r="B610" s="31" t="s">
        <v>68</v>
      </c>
      <c r="C610" s="24">
        <v>6.8000000000000005E-2</v>
      </c>
      <c r="D610" s="32">
        <v>-418.29</v>
      </c>
      <c r="E610" s="32">
        <v>-5.63</v>
      </c>
      <c r="F610" s="33">
        <v>6.64</v>
      </c>
      <c r="G610" s="23"/>
    </row>
    <row r="611" spans="1:7" x14ac:dyDescent="0.3">
      <c r="A611" s="22">
        <v>77</v>
      </c>
      <c r="B611" s="31">
        <v>74</v>
      </c>
      <c r="C611" s="24">
        <v>0</v>
      </c>
      <c r="D611" s="32">
        <v>-418.29</v>
      </c>
      <c r="E611" s="32">
        <v>-5.09</v>
      </c>
      <c r="F611" s="32">
        <v>6.64</v>
      </c>
      <c r="G611" s="23" t="s">
        <v>280</v>
      </c>
    </row>
    <row r="612" spans="1:7" x14ac:dyDescent="0.3">
      <c r="A612" s="22"/>
      <c r="B612" s="31">
        <v>75</v>
      </c>
      <c r="C612" s="24">
        <v>6.8000000000000005E-2</v>
      </c>
      <c r="D612" s="32">
        <v>-418.29</v>
      </c>
      <c r="E612" s="32">
        <v>-5.95</v>
      </c>
      <c r="F612" s="32">
        <v>6.26</v>
      </c>
      <c r="G612" s="23"/>
    </row>
    <row r="613" spans="1:7" x14ac:dyDescent="0.3">
      <c r="A613" s="22"/>
      <c r="B613" s="31" t="s">
        <v>61</v>
      </c>
      <c r="C613" s="24">
        <v>6.8000000000000005E-2</v>
      </c>
      <c r="D613" s="33">
        <v>-418.29</v>
      </c>
      <c r="E613" s="32">
        <v>-5.95</v>
      </c>
      <c r="F613" s="32">
        <v>6.26</v>
      </c>
      <c r="G613" s="23"/>
    </row>
    <row r="614" spans="1:7" x14ac:dyDescent="0.3">
      <c r="A614" s="22"/>
      <c r="B614" s="31" t="s">
        <v>62</v>
      </c>
      <c r="C614" s="24">
        <v>0</v>
      </c>
      <c r="D614" s="33">
        <v>-418.29</v>
      </c>
      <c r="E614" s="32">
        <v>-5.09</v>
      </c>
      <c r="F614" s="32">
        <v>6.64</v>
      </c>
      <c r="G614" s="23"/>
    </row>
    <row r="615" spans="1:7" x14ac:dyDescent="0.3">
      <c r="A615" s="22"/>
      <c r="B615" s="31" t="s">
        <v>65</v>
      </c>
      <c r="C615" s="24">
        <v>0</v>
      </c>
      <c r="D615" s="32">
        <v>-418.29</v>
      </c>
      <c r="E615" s="33">
        <v>-5.09</v>
      </c>
      <c r="F615" s="32">
        <v>6.64</v>
      </c>
      <c r="G615" s="23"/>
    </row>
    <row r="616" spans="1:7" x14ac:dyDescent="0.3">
      <c r="A616" s="22"/>
      <c r="B616" s="31" t="s">
        <v>66</v>
      </c>
      <c r="C616" s="24">
        <v>6.8000000000000005E-2</v>
      </c>
      <c r="D616" s="32">
        <v>-418.29</v>
      </c>
      <c r="E616" s="33">
        <v>-5.95</v>
      </c>
      <c r="F616" s="32">
        <v>6.26</v>
      </c>
      <c r="G616" s="23"/>
    </row>
    <row r="617" spans="1:7" x14ac:dyDescent="0.3">
      <c r="A617" s="22"/>
      <c r="B617" s="31" t="s">
        <v>67</v>
      </c>
      <c r="C617" s="24">
        <v>0</v>
      </c>
      <c r="D617" s="32">
        <v>-418.29</v>
      </c>
      <c r="E617" s="32">
        <v>-5.09</v>
      </c>
      <c r="F617" s="33">
        <v>6.64</v>
      </c>
      <c r="G617" s="23"/>
    </row>
    <row r="618" spans="1:7" x14ac:dyDescent="0.3">
      <c r="A618" s="22"/>
      <c r="B618" s="31" t="s">
        <v>68</v>
      </c>
      <c r="C618" s="24">
        <v>6.8000000000000005E-2</v>
      </c>
      <c r="D618" s="32">
        <v>-418.29</v>
      </c>
      <c r="E618" s="32">
        <v>-5.95</v>
      </c>
      <c r="F618" s="33">
        <v>6.26</v>
      </c>
      <c r="G618" s="23"/>
    </row>
    <row r="619" spans="1:7" x14ac:dyDescent="0.3">
      <c r="A619" s="22">
        <v>78</v>
      </c>
      <c r="B619" s="31">
        <v>75</v>
      </c>
      <c r="C619" s="24">
        <v>0</v>
      </c>
      <c r="D619" s="32">
        <v>-418.29</v>
      </c>
      <c r="E619" s="32">
        <v>-5.43</v>
      </c>
      <c r="F619" s="32">
        <v>6.26</v>
      </c>
      <c r="G619" s="23" t="s">
        <v>280</v>
      </c>
    </row>
    <row r="620" spans="1:7" x14ac:dyDescent="0.3">
      <c r="A620" s="22"/>
      <c r="B620" s="31">
        <v>76</v>
      </c>
      <c r="C620" s="24">
        <v>6.8000000000000005E-2</v>
      </c>
      <c r="D620" s="32">
        <v>-418.28</v>
      </c>
      <c r="E620" s="32">
        <v>-6.3</v>
      </c>
      <c r="F620" s="32">
        <v>5.86</v>
      </c>
      <c r="G620" s="23"/>
    </row>
    <row r="621" spans="1:7" x14ac:dyDescent="0.3">
      <c r="A621" s="22"/>
      <c r="B621" s="31" t="s">
        <v>61</v>
      </c>
      <c r="C621" s="24">
        <v>6.8000000000000005E-2</v>
      </c>
      <c r="D621" s="33">
        <v>-418.28</v>
      </c>
      <c r="E621" s="32">
        <v>-6.3</v>
      </c>
      <c r="F621" s="32">
        <v>5.86</v>
      </c>
      <c r="G621" s="23"/>
    </row>
    <row r="622" spans="1:7" x14ac:dyDescent="0.3">
      <c r="A622" s="22"/>
      <c r="B622" s="31" t="s">
        <v>62</v>
      </c>
      <c r="C622" s="24">
        <v>0</v>
      </c>
      <c r="D622" s="33">
        <v>-418.29</v>
      </c>
      <c r="E622" s="32">
        <v>-5.43</v>
      </c>
      <c r="F622" s="32">
        <v>6.26</v>
      </c>
      <c r="G622" s="23"/>
    </row>
    <row r="623" spans="1:7" x14ac:dyDescent="0.3">
      <c r="A623" s="22"/>
      <c r="B623" s="31" t="s">
        <v>65</v>
      </c>
      <c r="C623" s="24">
        <v>0</v>
      </c>
      <c r="D623" s="32">
        <v>-418.29</v>
      </c>
      <c r="E623" s="33">
        <v>-5.43</v>
      </c>
      <c r="F623" s="32">
        <v>6.26</v>
      </c>
      <c r="G623" s="23"/>
    </row>
    <row r="624" spans="1:7" x14ac:dyDescent="0.3">
      <c r="A624" s="22"/>
      <c r="B624" s="31" t="s">
        <v>66</v>
      </c>
      <c r="C624" s="24">
        <v>6.8000000000000005E-2</v>
      </c>
      <c r="D624" s="32">
        <v>-418.28</v>
      </c>
      <c r="E624" s="33">
        <v>-6.3</v>
      </c>
      <c r="F624" s="32">
        <v>5.86</v>
      </c>
      <c r="G624" s="23"/>
    </row>
    <row r="625" spans="1:7" x14ac:dyDescent="0.3">
      <c r="A625" s="22"/>
      <c r="B625" s="31" t="s">
        <v>67</v>
      </c>
      <c r="C625" s="24">
        <v>0</v>
      </c>
      <c r="D625" s="32">
        <v>-418.29</v>
      </c>
      <c r="E625" s="32">
        <v>-5.43</v>
      </c>
      <c r="F625" s="33">
        <v>6.26</v>
      </c>
      <c r="G625" s="23"/>
    </row>
    <row r="626" spans="1:7" x14ac:dyDescent="0.3">
      <c r="A626" s="22"/>
      <c r="B626" s="31" t="s">
        <v>68</v>
      </c>
      <c r="C626" s="24">
        <v>6.8000000000000005E-2</v>
      </c>
      <c r="D626" s="32">
        <v>-418.28</v>
      </c>
      <c r="E626" s="32">
        <v>-6.3</v>
      </c>
      <c r="F626" s="33">
        <v>5.86</v>
      </c>
      <c r="G626" s="23"/>
    </row>
    <row r="627" spans="1:7" x14ac:dyDescent="0.3">
      <c r="A627" s="22">
        <v>79</v>
      </c>
      <c r="B627" s="31">
        <v>76</v>
      </c>
      <c r="C627" s="24">
        <v>0</v>
      </c>
      <c r="D627" s="32">
        <v>-418.28</v>
      </c>
      <c r="E627" s="32">
        <v>-5.81</v>
      </c>
      <c r="F627" s="32">
        <v>5.86</v>
      </c>
      <c r="G627" s="23" t="s">
        <v>280</v>
      </c>
    </row>
    <row r="628" spans="1:7" x14ac:dyDescent="0.3">
      <c r="A628" s="22"/>
      <c r="B628" s="31">
        <v>77</v>
      </c>
      <c r="C628" s="24">
        <v>6.8000000000000005E-2</v>
      </c>
      <c r="D628" s="32">
        <v>-418.28</v>
      </c>
      <c r="E628" s="32">
        <v>-6.67</v>
      </c>
      <c r="F628" s="32">
        <v>5.44</v>
      </c>
      <c r="G628" s="23"/>
    </row>
    <row r="629" spans="1:7" x14ac:dyDescent="0.3">
      <c r="A629" s="22"/>
      <c r="B629" s="31" t="s">
        <v>61</v>
      </c>
      <c r="C629" s="24">
        <v>6.8000000000000005E-2</v>
      </c>
      <c r="D629" s="33">
        <v>-418.28</v>
      </c>
      <c r="E629" s="32">
        <v>-6.67</v>
      </c>
      <c r="F629" s="32">
        <v>5.44</v>
      </c>
      <c r="G629" s="23"/>
    </row>
    <row r="630" spans="1:7" x14ac:dyDescent="0.3">
      <c r="A630" s="22"/>
      <c r="B630" s="31" t="s">
        <v>62</v>
      </c>
      <c r="C630" s="24">
        <v>0</v>
      </c>
      <c r="D630" s="33">
        <v>-418.28</v>
      </c>
      <c r="E630" s="32">
        <v>-5.81</v>
      </c>
      <c r="F630" s="32">
        <v>5.86</v>
      </c>
      <c r="G630" s="23"/>
    </row>
    <row r="631" spans="1:7" x14ac:dyDescent="0.3">
      <c r="A631" s="22"/>
      <c r="B631" s="31" t="s">
        <v>65</v>
      </c>
      <c r="C631" s="24">
        <v>0</v>
      </c>
      <c r="D631" s="32">
        <v>-418.28</v>
      </c>
      <c r="E631" s="33">
        <v>-5.81</v>
      </c>
      <c r="F631" s="32">
        <v>5.86</v>
      </c>
      <c r="G631" s="23"/>
    </row>
    <row r="632" spans="1:7" x14ac:dyDescent="0.3">
      <c r="A632" s="22"/>
      <c r="B632" s="31" t="s">
        <v>66</v>
      </c>
      <c r="C632" s="24">
        <v>6.8000000000000005E-2</v>
      </c>
      <c r="D632" s="32">
        <v>-418.28</v>
      </c>
      <c r="E632" s="33">
        <v>-6.67</v>
      </c>
      <c r="F632" s="32">
        <v>5.44</v>
      </c>
      <c r="G632" s="23"/>
    </row>
    <row r="633" spans="1:7" x14ac:dyDescent="0.3">
      <c r="A633" s="22"/>
      <c r="B633" s="31" t="s">
        <v>67</v>
      </c>
      <c r="C633" s="24">
        <v>0</v>
      </c>
      <c r="D633" s="32">
        <v>-418.28</v>
      </c>
      <c r="E633" s="32">
        <v>-5.81</v>
      </c>
      <c r="F633" s="33">
        <v>5.86</v>
      </c>
      <c r="G633" s="23"/>
    </row>
    <row r="634" spans="1:7" x14ac:dyDescent="0.3">
      <c r="A634" s="22"/>
      <c r="B634" s="31" t="s">
        <v>68</v>
      </c>
      <c r="C634" s="24">
        <v>6.8000000000000005E-2</v>
      </c>
      <c r="D634" s="32">
        <v>-418.28</v>
      </c>
      <c r="E634" s="32">
        <v>-6.67</v>
      </c>
      <c r="F634" s="33">
        <v>5.44</v>
      </c>
      <c r="G634" s="23"/>
    </row>
    <row r="635" spans="1:7" x14ac:dyDescent="0.3">
      <c r="A635" s="22">
        <v>80</v>
      </c>
      <c r="B635" s="31">
        <v>77</v>
      </c>
      <c r="C635" s="24">
        <v>0</v>
      </c>
      <c r="D635" s="32">
        <v>-418.28</v>
      </c>
      <c r="E635" s="32">
        <v>-6.41</v>
      </c>
      <c r="F635" s="32">
        <v>5.44</v>
      </c>
      <c r="G635" s="23" t="s">
        <v>280</v>
      </c>
    </row>
    <row r="636" spans="1:7" x14ac:dyDescent="0.3">
      <c r="A636" s="22"/>
      <c r="B636" s="31">
        <v>238</v>
      </c>
      <c r="C636" s="24">
        <v>1.2E-2</v>
      </c>
      <c r="D636" s="32">
        <v>-418.28</v>
      </c>
      <c r="E636" s="32">
        <v>-6.55</v>
      </c>
      <c r="F636" s="32">
        <v>5.36</v>
      </c>
      <c r="G636" s="23"/>
    </row>
    <row r="637" spans="1:7" x14ac:dyDescent="0.3">
      <c r="A637" s="22"/>
      <c r="B637" s="31" t="s">
        <v>61</v>
      </c>
      <c r="C637" s="24">
        <v>1.2E-2</v>
      </c>
      <c r="D637" s="33">
        <v>-418.28</v>
      </c>
      <c r="E637" s="32">
        <v>-6.55</v>
      </c>
      <c r="F637" s="32">
        <v>5.36</v>
      </c>
      <c r="G637" s="23"/>
    </row>
    <row r="638" spans="1:7" x14ac:dyDescent="0.3">
      <c r="A638" s="22"/>
      <c r="B638" s="31" t="s">
        <v>62</v>
      </c>
      <c r="C638" s="24">
        <v>0</v>
      </c>
      <c r="D638" s="33">
        <v>-418.28</v>
      </c>
      <c r="E638" s="32">
        <v>-6.41</v>
      </c>
      <c r="F638" s="32">
        <v>5.44</v>
      </c>
      <c r="G638" s="23"/>
    </row>
    <row r="639" spans="1:7" x14ac:dyDescent="0.3">
      <c r="A639" s="22"/>
      <c r="B639" s="31" t="s">
        <v>65</v>
      </c>
      <c r="C639" s="24">
        <v>0</v>
      </c>
      <c r="D639" s="32">
        <v>-418.28</v>
      </c>
      <c r="E639" s="33">
        <v>-6.41</v>
      </c>
      <c r="F639" s="32">
        <v>5.44</v>
      </c>
      <c r="G639" s="23"/>
    </row>
    <row r="640" spans="1:7" x14ac:dyDescent="0.3">
      <c r="A640" s="22"/>
      <c r="B640" s="31" t="s">
        <v>66</v>
      </c>
      <c r="C640" s="24">
        <v>1.2E-2</v>
      </c>
      <c r="D640" s="32">
        <v>-418.28</v>
      </c>
      <c r="E640" s="33">
        <v>-6.55</v>
      </c>
      <c r="F640" s="32">
        <v>5.36</v>
      </c>
      <c r="G640" s="23"/>
    </row>
    <row r="641" spans="1:7" x14ac:dyDescent="0.3">
      <c r="A641" s="22"/>
      <c r="B641" s="31" t="s">
        <v>67</v>
      </c>
      <c r="C641" s="24">
        <v>0</v>
      </c>
      <c r="D641" s="32">
        <v>-418.28</v>
      </c>
      <c r="E641" s="32">
        <v>-6.41</v>
      </c>
      <c r="F641" s="33">
        <v>5.44</v>
      </c>
      <c r="G641" s="23"/>
    </row>
    <row r="642" spans="1:7" x14ac:dyDescent="0.3">
      <c r="A642" s="22"/>
      <c r="B642" s="31" t="s">
        <v>68</v>
      </c>
      <c r="C642" s="24">
        <v>1.2E-2</v>
      </c>
      <c r="D642" s="32">
        <v>-418.28</v>
      </c>
      <c r="E642" s="32">
        <v>-6.55</v>
      </c>
      <c r="F642" s="33">
        <v>5.36</v>
      </c>
      <c r="G642" s="23"/>
    </row>
    <row r="643" spans="1:7" x14ac:dyDescent="0.3">
      <c r="A643" s="22">
        <v>81</v>
      </c>
      <c r="B643" s="31">
        <v>238</v>
      </c>
      <c r="C643" s="24">
        <v>0</v>
      </c>
      <c r="D643" s="32">
        <v>-310.61</v>
      </c>
      <c r="E643" s="32">
        <v>-6.22</v>
      </c>
      <c r="F643" s="32">
        <v>10.74</v>
      </c>
      <c r="G643" s="23" t="s">
        <v>280</v>
      </c>
    </row>
    <row r="644" spans="1:7" x14ac:dyDescent="0.3">
      <c r="A644" s="22"/>
      <c r="B644" s="31">
        <v>78</v>
      </c>
      <c r="C644" s="24">
        <v>5.7000000000000002E-2</v>
      </c>
      <c r="D644" s="32">
        <v>-310.61</v>
      </c>
      <c r="E644" s="32">
        <v>-6.95</v>
      </c>
      <c r="F644" s="32">
        <v>10.37</v>
      </c>
      <c r="G644" s="23"/>
    </row>
    <row r="645" spans="1:7" x14ac:dyDescent="0.3">
      <c r="A645" s="22"/>
      <c r="B645" s="31" t="s">
        <v>61</v>
      </c>
      <c r="C645" s="24">
        <v>5.7000000000000002E-2</v>
      </c>
      <c r="D645" s="33">
        <v>-310.61</v>
      </c>
      <c r="E645" s="32">
        <v>-6.95</v>
      </c>
      <c r="F645" s="32">
        <v>10.37</v>
      </c>
      <c r="G645" s="23"/>
    </row>
    <row r="646" spans="1:7" x14ac:dyDescent="0.3">
      <c r="A646" s="22"/>
      <c r="B646" s="31" t="s">
        <v>62</v>
      </c>
      <c r="C646" s="24">
        <v>0</v>
      </c>
      <c r="D646" s="33">
        <v>-310.61</v>
      </c>
      <c r="E646" s="32">
        <v>-6.22</v>
      </c>
      <c r="F646" s="32">
        <v>10.74</v>
      </c>
      <c r="G646" s="23"/>
    </row>
    <row r="647" spans="1:7" x14ac:dyDescent="0.3">
      <c r="A647" s="22"/>
      <c r="B647" s="31" t="s">
        <v>65</v>
      </c>
      <c r="C647" s="24">
        <v>0</v>
      </c>
      <c r="D647" s="32">
        <v>-310.61</v>
      </c>
      <c r="E647" s="33">
        <v>-6.22</v>
      </c>
      <c r="F647" s="32">
        <v>10.74</v>
      </c>
      <c r="G647" s="23"/>
    </row>
    <row r="648" spans="1:7" x14ac:dyDescent="0.3">
      <c r="A648" s="22"/>
      <c r="B648" s="31" t="s">
        <v>66</v>
      </c>
      <c r="C648" s="24">
        <v>5.7000000000000002E-2</v>
      </c>
      <c r="D648" s="32">
        <v>-310.61</v>
      </c>
      <c r="E648" s="33">
        <v>-6.95</v>
      </c>
      <c r="F648" s="32">
        <v>10.37</v>
      </c>
      <c r="G648" s="23"/>
    </row>
    <row r="649" spans="1:7" x14ac:dyDescent="0.3">
      <c r="A649" s="22"/>
      <c r="B649" s="31" t="s">
        <v>67</v>
      </c>
      <c r="C649" s="24">
        <v>0</v>
      </c>
      <c r="D649" s="32">
        <v>-310.61</v>
      </c>
      <c r="E649" s="32">
        <v>-6.22</v>
      </c>
      <c r="F649" s="33">
        <v>10.74</v>
      </c>
      <c r="G649" s="23"/>
    </row>
    <row r="650" spans="1:7" x14ac:dyDescent="0.3">
      <c r="A650" s="22"/>
      <c r="B650" s="31" t="s">
        <v>68</v>
      </c>
      <c r="C650" s="24">
        <v>5.7000000000000002E-2</v>
      </c>
      <c r="D650" s="32">
        <v>-310.61</v>
      </c>
      <c r="E650" s="32">
        <v>-6.95</v>
      </c>
      <c r="F650" s="33">
        <v>10.37</v>
      </c>
      <c r="G650" s="23"/>
    </row>
    <row r="651" spans="1:7" x14ac:dyDescent="0.3">
      <c r="A651" s="22">
        <v>82</v>
      </c>
      <c r="B651" s="31">
        <v>78</v>
      </c>
      <c r="C651" s="24">
        <v>0</v>
      </c>
      <c r="D651" s="32">
        <v>-310.61</v>
      </c>
      <c r="E651" s="32">
        <v>-6.33</v>
      </c>
      <c r="F651" s="32">
        <v>10.37</v>
      </c>
      <c r="G651" s="23" t="s">
        <v>280</v>
      </c>
    </row>
    <row r="652" spans="1:7" x14ac:dyDescent="0.3">
      <c r="A652" s="22"/>
      <c r="B652" s="31">
        <v>79</v>
      </c>
      <c r="C652" s="24">
        <v>6.8000000000000005E-2</v>
      </c>
      <c r="D652" s="32">
        <v>-310.60000000000002</v>
      </c>
      <c r="E652" s="32">
        <v>-7.21</v>
      </c>
      <c r="F652" s="32">
        <v>9.91</v>
      </c>
      <c r="G652" s="23"/>
    </row>
    <row r="653" spans="1:7" x14ac:dyDescent="0.3">
      <c r="A653" s="22"/>
      <c r="B653" s="31" t="s">
        <v>61</v>
      </c>
      <c r="C653" s="24">
        <v>6.8000000000000005E-2</v>
      </c>
      <c r="D653" s="33">
        <v>-310.60000000000002</v>
      </c>
      <c r="E653" s="32">
        <v>-7.21</v>
      </c>
      <c r="F653" s="32">
        <v>9.91</v>
      </c>
      <c r="G653" s="23"/>
    </row>
    <row r="654" spans="1:7" x14ac:dyDescent="0.3">
      <c r="A654" s="22"/>
      <c r="B654" s="31" t="s">
        <v>62</v>
      </c>
      <c r="C654" s="24">
        <v>0</v>
      </c>
      <c r="D654" s="33">
        <v>-310.61</v>
      </c>
      <c r="E654" s="32">
        <v>-6.33</v>
      </c>
      <c r="F654" s="32">
        <v>10.37</v>
      </c>
      <c r="G654" s="23"/>
    </row>
    <row r="655" spans="1:7" x14ac:dyDescent="0.3">
      <c r="A655" s="22"/>
      <c r="B655" s="31" t="s">
        <v>65</v>
      </c>
      <c r="C655" s="24">
        <v>0</v>
      </c>
      <c r="D655" s="32">
        <v>-310.61</v>
      </c>
      <c r="E655" s="33">
        <v>-6.33</v>
      </c>
      <c r="F655" s="32">
        <v>10.37</v>
      </c>
      <c r="G655" s="23"/>
    </row>
    <row r="656" spans="1:7" x14ac:dyDescent="0.3">
      <c r="A656" s="22"/>
      <c r="B656" s="31" t="s">
        <v>66</v>
      </c>
      <c r="C656" s="24">
        <v>6.8000000000000005E-2</v>
      </c>
      <c r="D656" s="32">
        <v>-310.60000000000002</v>
      </c>
      <c r="E656" s="33">
        <v>-7.21</v>
      </c>
      <c r="F656" s="32">
        <v>9.91</v>
      </c>
      <c r="G656" s="23"/>
    </row>
    <row r="657" spans="1:7" x14ac:dyDescent="0.3">
      <c r="A657" s="22"/>
      <c r="B657" s="31" t="s">
        <v>67</v>
      </c>
      <c r="C657" s="24">
        <v>0</v>
      </c>
      <c r="D657" s="32">
        <v>-310.61</v>
      </c>
      <c r="E657" s="32">
        <v>-6.33</v>
      </c>
      <c r="F657" s="33">
        <v>10.37</v>
      </c>
      <c r="G657" s="23"/>
    </row>
    <row r="658" spans="1:7" x14ac:dyDescent="0.3">
      <c r="A658" s="22"/>
      <c r="B658" s="31" t="s">
        <v>68</v>
      </c>
      <c r="C658" s="24">
        <v>6.8000000000000005E-2</v>
      </c>
      <c r="D658" s="32">
        <v>-310.60000000000002</v>
      </c>
      <c r="E658" s="32">
        <v>-7.21</v>
      </c>
      <c r="F658" s="33">
        <v>9.91</v>
      </c>
      <c r="G658" s="23"/>
    </row>
    <row r="659" spans="1:7" x14ac:dyDescent="0.3">
      <c r="A659" s="22">
        <v>83</v>
      </c>
      <c r="B659" s="31">
        <v>79</v>
      </c>
      <c r="C659" s="24">
        <v>0</v>
      </c>
      <c r="D659" s="32">
        <v>-310.60000000000002</v>
      </c>
      <c r="E659" s="32">
        <v>-6.57</v>
      </c>
      <c r="F659" s="32">
        <v>9.91</v>
      </c>
      <c r="G659" s="23" t="s">
        <v>280</v>
      </c>
    </row>
    <row r="660" spans="1:7" x14ac:dyDescent="0.3">
      <c r="A660" s="22"/>
      <c r="B660" s="31">
        <v>80</v>
      </c>
      <c r="C660" s="24">
        <v>6.8000000000000005E-2</v>
      </c>
      <c r="D660" s="32">
        <v>-310.60000000000002</v>
      </c>
      <c r="E660" s="32">
        <v>-7.44</v>
      </c>
      <c r="F660" s="32">
        <v>9.43</v>
      </c>
      <c r="G660" s="23"/>
    </row>
    <row r="661" spans="1:7" x14ac:dyDescent="0.3">
      <c r="A661" s="22"/>
      <c r="B661" s="31" t="s">
        <v>61</v>
      </c>
      <c r="C661" s="24">
        <v>6.8000000000000005E-2</v>
      </c>
      <c r="D661" s="33">
        <v>-310.60000000000002</v>
      </c>
      <c r="E661" s="32">
        <v>-7.44</v>
      </c>
      <c r="F661" s="32">
        <v>9.43</v>
      </c>
      <c r="G661" s="23"/>
    </row>
    <row r="662" spans="1:7" x14ac:dyDescent="0.3">
      <c r="A662" s="22"/>
      <c r="B662" s="31" t="s">
        <v>62</v>
      </c>
      <c r="C662" s="24">
        <v>0</v>
      </c>
      <c r="D662" s="33">
        <v>-310.60000000000002</v>
      </c>
      <c r="E662" s="32">
        <v>-6.57</v>
      </c>
      <c r="F662" s="32">
        <v>9.91</v>
      </c>
      <c r="G662" s="23"/>
    </row>
    <row r="663" spans="1:7" x14ac:dyDescent="0.3">
      <c r="A663" s="22"/>
      <c r="B663" s="31" t="s">
        <v>65</v>
      </c>
      <c r="C663" s="24">
        <v>0</v>
      </c>
      <c r="D663" s="32">
        <v>-310.60000000000002</v>
      </c>
      <c r="E663" s="33">
        <v>-6.57</v>
      </c>
      <c r="F663" s="32">
        <v>9.91</v>
      </c>
      <c r="G663" s="23"/>
    </row>
    <row r="664" spans="1:7" x14ac:dyDescent="0.3">
      <c r="A664" s="22"/>
      <c r="B664" s="31" t="s">
        <v>66</v>
      </c>
      <c r="C664" s="24">
        <v>6.8000000000000005E-2</v>
      </c>
      <c r="D664" s="32">
        <v>-310.60000000000002</v>
      </c>
      <c r="E664" s="33">
        <v>-7.44</v>
      </c>
      <c r="F664" s="32">
        <v>9.43</v>
      </c>
      <c r="G664" s="23"/>
    </row>
    <row r="665" spans="1:7" x14ac:dyDescent="0.3">
      <c r="A665" s="22"/>
      <c r="B665" s="31" t="s">
        <v>67</v>
      </c>
      <c r="C665" s="24">
        <v>0</v>
      </c>
      <c r="D665" s="32">
        <v>-310.60000000000002</v>
      </c>
      <c r="E665" s="32">
        <v>-6.57</v>
      </c>
      <c r="F665" s="33">
        <v>9.91</v>
      </c>
      <c r="G665" s="23"/>
    </row>
    <row r="666" spans="1:7" x14ac:dyDescent="0.3">
      <c r="A666" s="22"/>
      <c r="B666" s="31" t="s">
        <v>68</v>
      </c>
      <c r="C666" s="24">
        <v>6.8000000000000005E-2</v>
      </c>
      <c r="D666" s="32">
        <v>-310.60000000000002</v>
      </c>
      <c r="E666" s="32">
        <v>-7.44</v>
      </c>
      <c r="F666" s="33">
        <v>9.43</v>
      </c>
      <c r="G666" s="23"/>
    </row>
    <row r="667" spans="1:7" x14ac:dyDescent="0.3">
      <c r="A667" s="22">
        <v>84</v>
      </c>
      <c r="B667" s="31">
        <v>80</v>
      </c>
      <c r="C667" s="24">
        <v>0</v>
      </c>
      <c r="D667" s="32">
        <v>-310.60000000000002</v>
      </c>
      <c r="E667" s="32">
        <v>-6.82</v>
      </c>
      <c r="F667" s="32">
        <v>9.43</v>
      </c>
      <c r="G667" s="23" t="s">
        <v>280</v>
      </c>
    </row>
    <row r="668" spans="1:7" x14ac:dyDescent="0.3">
      <c r="A668" s="22"/>
      <c r="B668" s="31">
        <v>81</v>
      </c>
      <c r="C668" s="24">
        <v>6.8000000000000005E-2</v>
      </c>
      <c r="D668" s="32">
        <v>-310.58999999999997</v>
      </c>
      <c r="E668" s="32">
        <v>-7.69</v>
      </c>
      <c r="F668" s="32">
        <v>8.94</v>
      </c>
      <c r="G668" s="23"/>
    </row>
    <row r="669" spans="1:7" x14ac:dyDescent="0.3">
      <c r="A669" s="22"/>
      <c r="B669" s="31" t="s">
        <v>61</v>
      </c>
      <c r="C669" s="24">
        <v>6.8000000000000005E-2</v>
      </c>
      <c r="D669" s="33">
        <v>-310.58999999999997</v>
      </c>
      <c r="E669" s="32">
        <v>-7.69</v>
      </c>
      <c r="F669" s="32">
        <v>8.94</v>
      </c>
      <c r="G669" s="23"/>
    </row>
    <row r="670" spans="1:7" x14ac:dyDescent="0.3">
      <c r="A670" s="22"/>
      <c r="B670" s="31" t="s">
        <v>62</v>
      </c>
      <c r="C670" s="24">
        <v>0</v>
      </c>
      <c r="D670" s="33">
        <v>-310.60000000000002</v>
      </c>
      <c r="E670" s="32">
        <v>-6.82</v>
      </c>
      <c r="F670" s="32">
        <v>9.43</v>
      </c>
      <c r="G670" s="23"/>
    </row>
    <row r="671" spans="1:7" x14ac:dyDescent="0.3">
      <c r="A671" s="22"/>
      <c r="B671" s="31" t="s">
        <v>65</v>
      </c>
      <c r="C671" s="24">
        <v>0</v>
      </c>
      <c r="D671" s="32">
        <v>-310.60000000000002</v>
      </c>
      <c r="E671" s="33">
        <v>-6.82</v>
      </c>
      <c r="F671" s="32">
        <v>9.43</v>
      </c>
      <c r="G671" s="23"/>
    </row>
    <row r="672" spans="1:7" x14ac:dyDescent="0.3">
      <c r="A672" s="22"/>
      <c r="B672" s="31" t="s">
        <v>66</v>
      </c>
      <c r="C672" s="24">
        <v>6.8000000000000005E-2</v>
      </c>
      <c r="D672" s="32">
        <v>-310.58999999999997</v>
      </c>
      <c r="E672" s="33">
        <v>-7.69</v>
      </c>
      <c r="F672" s="32">
        <v>8.94</v>
      </c>
      <c r="G672" s="23"/>
    </row>
    <row r="673" spans="1:7" x14ac:dyDescent="0.3">
      <c r="A673" s="22"/>
      <c r="B673" s="31" t="s">
        <v>67</v>
      </c>
      <c r="C673" s="24">
        <v>0</v>
      </c>
      <c r="D673" s="32">
        <v>-310.60000000000002</v>
      </c>
      <c r="E673" s="32">
        <v>-6.82</v>
      </c>
      <c r="F673" s="33">
        <v>9.43</v>
      </c>
      <c r="G673" s="23"/>
    </row>
    <row r="674" spans="1:7" x14ac:dyDescent="0.3">
      <c r="A674" s="22"/>
      <c r="B674" s="31" t="s">
        <v>68</v>
      </c>
      <c r="C674" s="24">
        <v>6.8000000000000005E-2</v>
      </c>
      <c r="D674" s="32">
        <v>-310.58999999999997</v>
      </c>
      <c r="E674" s="32">
        <v>-7.69</v>
      </c>
      <c r="F674" s="33">
        <v>8.94</v>
      </c>
      <c r="G674" s="23"/>
    </row>
    <row r="675" spans="1:7" x14ac:dyDescent="0.3">
      <c r="A675" s="22">
        <v>85</v>
      </c>
      <c r="B675" s="31">
        <v>81</v>
      </c>
      <c r="C675" s="24">
        <v>0</v>
      </c>
      <c r="D675" s="32">
        <v>-310.58999999999997</v>
      </c>
      <c r="E675" s="32">
        <v>-7.09</v>
      </c>
      <c r="F675" s="32">
        <v>8.94</v>
      </c>
      <c r="G675" s="23" t="s">
        <v>280</v>
      </c>
    </row>
    <row r="676" spans="1:7" x14ac:dyDescent="0.3">
      <c r="A676" s="22"/>
      <c r="B676" s="31">
        <v>82</v>
      </c>
      <c r="C676" s="24">
        <v>6.8000000000000005E-2</v>
      </c>
      <c r="D676" s="32">
        <v>-310.58999999999997</v>
      </c>
      <c r="E676" s="32">
        <v>-7.96</v>
      </c>
      <c r="F676" s="32">
        <v>8.42</v>
      </c>
      <c r="G676" s="23"/>
    </row>
    <row r="677" spans="1:7" x14ac:dyDescent="0.3">
      <c r="A677" s="22"/>
      <c r="B677" s="31" t="s">
        <v>61</v>
      </c>
      <c r="C677" s="24">
        <v>6.8000000000000005E-2</v>
      </c>
      <c r="D677" s="33">
        <v>-310.58999999999997</v>
      </c>
      <c r="E677" s="32">
        <v>-7.96</v>
      </c>
      <c r="F677" s="32">
        <v>8.42</v>
      </c>
      <c r="G677" s="23"/>
    </row>
    <row r="678" spans="1:7" x14ac:dyDescent="0.3">
      <c r="A678" s="22"/>
      <c r="B678" s="31" t="s">
        <v>62</v>
      </c>
      <c r="C678" s="24">
        <v>0</v>
      </c>
      <c r="D678" s="33">
        <v>-310.58999999999997</v>
      </c>
      <c r="E678" s="32">
        <v>-7.09</v>
      </c>
      <c r="F678" s="32">
        <v>8.94</v>
      </c>
      <c r="G678" s="23"/>
    </row>
    <row r="679" spans="1:7" x14ac:dyDescent="0.3">
      <c r="A679" s="22"/>
      <c r="B679" s="31" t="s">
        <v>65</v>
      </c>
      <c r="C679" s="24">
        <v>0</v>
      </c>
      <c r="D679" s="32">
        <v>-310.58999999999997</v>
      </c>
      <c r="E679" s="33">
        <v>-7.09</v>
      </c>
      <c r="F679" s="32">
        <v>8.94</v>
      </c>
      <c r="G679" s="23"/>
    </row>
    <row r="680" spans="1:7" x14ac:dyDescent="0.3">
      <c r="A680" s="22"/>
      <c r="B680" s="31" t="s">
        <v>66</v>
      </c>
      <c r="C680" s="24">
        <v>6.8000000000000005E-2</v>
      </c>
      <c r="D680" s="32">
        <v>-310.58999999999997</v>
      </c>
      <c r="E680" s="33">
        <v>-7.96</v>
      </c>
      <c r="F680" s="32">
        <v>8.42</v>
      </c>
      <c r="G680" s="23"/>
    </row>
    <row r="681" spans="1:7" x14ac:dyDescent="0.3">
      <c r="A681" s="22"/>
      <c r="B681" s="31" t="s">
        <v>67</v>
      </c>
      <c r="C681" s="24">
        <v>0</v>
      </c>
      <c r="D681" s="32">
        <v>-310.58999999999997</v>
      </c>
      <c r="E681" s="32">
        <v>-7.09</v>
      </c>
      <c r="F681" s="33">
        <v>8.94</v>
      </c>
      <c r="G681" s="23"/>
    </row>
    <row r="682" spans="1:7" x14ac:dyDescent="0.3">
      <c r="A682" s="22"/>
      <c r="B682" s="31" t="s">
        <v>68</v>
      </c>
      <c r="C682" s="24">
        <v>6.8000000000000005E-2</v>
      </c>
      <c r="D682" s="32">
        <v>-310.58999999999997</v>
      </c>
      <c r="E682" s="32">
        <v>-7.96</v>
      </c>
      <c r="F682" s="33">
        <v>8.42</v>
      </c>
      <c r="G682" s="23"/>
    </row>
    <row r="683" spans="1:7" x14ac:dyDescent="0.3">
      <c r="A683" s="22">
        <v>86</v>
      </c>
      <c r="B683" s="31">
        <v>82</v>
      </c>
      <c r="C683" s="24">
        <v>0</v>
      </c>
      <c r="D683" s="32">
        <v>-310.58999999999997</v>
      </c>
      <c r="E683" s="32">
        <v>-7.38</v>
      </c>
      <c r="F683" s="32">
        <v>8.42</v>
      </c>
      <c r="G683" s="23" t="s">
        <v>280</v>
      </c>
    </row>
    <row r="684" spans="1:7" x14ac:dyDescent="0.3">
      <c r="A684" s="22"/>
      <c r="B684" s="31">
        <v>83</v>
      </c>
      <c r="C684" s="24">
        <v>6.8000000000000005E-2</v>
      </c>
      <c r="D684" s="32">
        <v>-310.58</v>
      </c>
      <c r="E684" s="32">
        <v>-8.24</v>
      </c>
      <c r="F684" s="32">
        <v>7.89</v>
      </c>
      <c r="G684" s="23"/>
    </row>
    <row r="685" spans="1:7" x14ac:dyDescent="0.3">
      <c r="A685" s="22"/>
      <c r="B685" s="31" t="s">
        <v>61</v>
      </c>
      <c r="C685" s="24">
        <v>6.8000000000000005E-2</v>
      </c>
      <c r="D685" s="33">
        <v>-310.58</v>
      </c>
      <c r="E685" s="32">
        <v>-8.24</v>
      </c>
      <c r="F685" s="32">
        <v>7.89</v>
      </c>
      <c r="G685" s="23"/>
    </row>
    <row r="686" spans="1:7" x14ac:dyDescent="0.3">
      <c r="A686" s="22"/>
      <c r="B686" s="31" t="s">
        <v>62</v>
      </c>
      <c r="C686" s="24">
        <v>0</v>
      </c>
      <c r="D686" s="33">
        <v>-310.58999999999997</v>
      </c>
      <c r="E686" s="32">
        <v>-7.38</v>
      </c>
      <c r="F686" s="32">
        <v>8.42</v>
      </c>
      <c r="G686" s="23"/>
    </row>
    <row r="687" spans="1:7" x14ac:dyDescent="0.3">
      <c r="A687" s="22"/>
      <c r="B687" s="31" t="s">
        <v>65</v>
      </c>
      <c r="C687" s="24">
        <v>0</v>
      </c>
      <c r="D687" s="32">
        <v>-310.58999999999997</v>
      </c>
      <c r="E687" s="33">
        <v>-7.38</v>
      </c>
      <c r="F687" s="32">
        <v>8.42</v>
      </c>
      <c r="G687" s="23"/>
    </row>
    <row r="688" spans="1:7" x14ac:dyDescent="0.3">
      <c r="A688" s="22"/>
      <c r="B688" s="31" t="s">
        <v>66</v>
      </c>
      <c r="C688" s="24">
        <v>6.8000000000000005E-2</v>
      </c>
      <c r="D688" s="32">
        <v>-310.58</v>
      </c>
      <c r="E688" s="33">
        <v>-8.24</v>
      </c>
      <c r="F688" s="32">
        <v>7.89</v>
      </c>
      <c r="G688" s="23"/>
    </row>
    <row r="689" spans="1:7" x14ac:dyDescent="0.3">
      <c r="A689" s="22"/>
      <c r="B689" s="31" t="s">
        <v>67</v>
      </c>
      <c r="C689" s="24">
        <v>0</v>
      </c>
      <c r="D689" s="32">
        <v>-310.58999999999997</v>
      </c>
      <c r="E689" s="32">
        <v>-7.38</v>
      </c>
      <c r="F689" s="33">
        <v>8.42</v>
      </c>
      <c r="G689" s="23"/>
    </row>
    <row r="690" spans="1:7" x14ac:dyDescent="0.3">
      <c r="A690" s="22"/>
      <c r="B690" s="31" t="s">
        <v>68</v>
      </c>
      <c r="C690" s="24">
        <v>6.8000000000000005E-2</v>
      </c>
      <c r="D690" s="32">
        <v>-310.58</v>
      </c>
      <c r="E690" s="32">
        <v>-8.24</v>
      </c>
      <c r="F690" s="33">
        <v>7.89</v>
      </c>
      <c r="G690" s="23"/>
    </row>
    <row r="691" spans="1:7" x14ac:dyDescent="0.3">
      <c r="A691" s="22">
        <v>87</v>
      </c>
      <c r="B691" s="31">
        <v>83</v>
      </c>
      <c r="C691" s="24">
        <v>0</v>
      </c>
      <c r="D691" s="32">
        <v>-310.58</v>
      </c>
      <c r="E691" s="32">
        <v>-7.66</v>
      </c>
      <c r="F691" s="32">
        <v>7.89</v>
      </c>
      <c r="G691" s="23" t="s">
        <v>280</v>
      </c>
    </row>
    <row r="692" spans="1:7" x14ac:dyDescent="0.3">
      <c r="A692" s="22"/>
      <c r="B692" s="31">
        <v>84</v>
      </c>
      <c r="C692" s="24">
        <v>6.8000000000000005E-2</v>
      </c>
      <c r="D692" s="32">
        <v>-310.58</v>
      </c>
      <c r="E692" s="32">
        <v>-8.52</v>
      </c>
      <c r="F692" s="32">
        <v>7.34</v>
      </c>
      <c r="G692" s="23"/>
    </row>
    <row r="693" spans="1:7" x14ac:dyDescent="0.3">
      <c r="A693" s="22"/>
      <c r="B693" s="31" t="s">
        <v>61</v>
      </c>
      <c r="C693" s="24">
        <v>6.8000000000000005E-2</v>
      </c>
      <c r="D693" s="33">
        <v>-310.58</v>
      </c>
      <c r="E693" s="32">
        <v>-8.52</v>
      </c>
      <c r="F693" s="32">
        <v>7.34</v>
      </c>
      <c r="G693" s="23"/>
    </row>
    <row r="694" spans="1:7" x14ac:dyDescent="0.3">
      <c r="A694" s="22"/>
      <c r="B694" s="31" t="s">
        <v>62</v>
      </c>
      <c r="C694" s="24">
        <v>0</v>
      </c>
      <c r="D694" s="33">
        <v>-310.58</v>
      </c>
      <c r="E694" s="32">
        <v>-7.66</v>
      </c>
      <c r="F694" s="32">
        <v>7.89</v>
      </c>
      <c r="G694" s="23"/>
    </row>
    <row r="695" spans="1:7" x14ac:dyDescent="0.3">
      <c r="A695" s="22"/>
      <c r="B695" s="31" t="s">
        <v>65</v>
      </c>
      <c r="C695" s="24">
        <v>0</v>
      </c>
      <c r="D695" s="32">
        <v>-310.58</v>
      </c>
      <c r="E695" s="33">
        <v>-7.66</v>
      </c>
      <c r="F695" s="32">
        <v>7.89</v>
      </c>
      <c r="G695" s="23"/>
    </row>
    <row r="696" spans="1:7" x14ac:dyDescent="0.3">
      <c r="A696" s="22"/>
      <c r="B696" s="31" t="s">
        <v>66</v>
      </c>
      <c r="C696" s="24">
        <v>6.8000000000000005E-2</v>
      </c>
      <c r="D696" s="32">
        <v>-310.58</v>
      </c>
      <c r="E696" s="33">
        <v>-8.52</v>
      </c>
      <c r="F696" s="32">
        <v>7.34</v>
      </c>
      <c r="G696" s="23"/>
    </row>
    <row r="697" spans="1:7" x14ac:dyDescent="0.3">
      <c r="A697" s="22"/>
      <c r="B697" s="31" t="s">
        <v>67</v>
      </c>
      <c r="C697" s="24">
        <v>0</v>
      </c>
      <c r="D697" s="32">
        <v>-310.58</v>
      </c>
      <c r="E697" s="32">
        <v>-7.66</v>
      </c>
      <c r="F697" s="33">
        <v>7.89</v>
      </c>
      <c r="G697" s="23"/>
    </row>
    <row r="698" spans="1:7" x14ac:dyDescent="0.3">
      <c r="A698" s="22"/>
      <c r="B698" s="31" t="s">
        <v>68</v>
      </c>
      <c r="C698" s="24">
        <v>6.8000000000000005E-2</v>
      </c>
      <c r="D698" s="32">
        <v>-310.58</v>
      </c>
      <c r="E698" s="32">
        <v>-8.52</v>
      </c>
      <c r="F698" s="33">
        <v>7.34</v>
      </c>
      <c r="G698" s="23"/>
    </row>
    <row r="699" spans="1:7" x14ac:dyDescent="0.3">
      <c r="A699" s="22">
        <v>88</v>
      </c>
      <c r="B699" s="31">
        <v>84</v>
      </c>
      <c r="C699" s="24">
        <v>0</v>
      </c>
      <c r="D699" s="32">
        <v>-310.58</v>
      </c>
      <c r="E699" s="32">
        <v>-7.95</v>
      </c>
      <c r="F699" s="32">
        <v>7.34</v>
      </c>
      <c r="G699" s="23" t="s">
        <v>280</v>
      </c>
    </row>
    <row r="700" spans="1:7" x14ac:dyDescent="0.3">
      <c r="A700" s="22"/>
      <c r="B700" s="31">
        <v>85</v>
      </c>
      <c r="C700" s="24">
        <v>6.8000000000000005E-2</v>
      </c>
      <c r="D700" s="32">
        <v>-310.57</v>
      </c>
      <c r="E700" s="32">
        <v>-8.81</v>
      </c>
      <c r="F700" s="32">
        <v>6.77</v>
      </c>
      <c r="G700" s="23"/>
    </row>
    <row r="701" spans="1:7" x14ac:dyDescent="0.3">
      <c r="A701" s="22"/>
      <c r="B701" s="31" t="s">
        <v>61</v>
      </c>
      <c r="C701" s="24">
        <v>6.8000000000000005E-2</v>
      </c>
      <c r="D701" s="33">
        <v>-310.57</v>
      </c>
      <c r="E701" s="32">
        <v>-8.81</v>
      </c>
      <c r="F701" s="32">
        <v>6.77</v>
      </c>
      <c r="G701" s="23"/>
    </row>
    <row r="702" spans="1:7" x14ac:dyDescent="0.3">
      <c r="A702" s="22"/>
      <c r="B702" s="31" t="s">
        <v>62</v>
      </c>
      <c r="C702" s="24">
        <v>0</v>
      </c>
      <c r="D702" s="33">
        <v>-310.58</v>
      </c>
      <c r="E702" s="32">
        <v>-7.95</v>
      </c>
      <c r="F702" s="32">
        <v>7.34</v>
      </c>
      <c r="G702" s="23"/>
    </row>
    <row r="703" spans="1:7" x14ac:dyDescent="0.3">
      <c r="A703" s="22"/>
      <c r="B703" s="31" t="s">
        <v>65</v>
      </c>
      <c r="C703" s="24">
        <v>0</v>
      </c>
      <c r="D703" s="32">
        <v>-310.58</v>
      </c>
      <c r="E703" s="33">
        <v>-7.95</v>
      </c>
      <c r="F703" s="32">
        <v>7.34</v>
      </c>
      <c r="G703" s="23"/>
    </row>
    <row r="704" spans="1:7" x14ac:dyDescent="0.3">
      <c r="A704" s="22"/>
      <c r="B704" s="31" t="s">
        <v>66</v>
      </c>
      <c r="C704" s="24">
        <v>6.8000000000000005E-2</v>
      </c>
      <c r="D704" s="32">
        <v>-310.57</v>
      </c>
      <c r="E704" s="33">
        <v>-8.81</v>
      </c>
      <c r="F704" s="32">
        <v>6.77</v>
      </c>
      <c r="G704" s="23"/>
    </row>
    <row r="705" spans="1:7" x14ac:dyDescent="0.3">
      <c r="A705" s="22"/>
      <c r="B705" s="31" t="s">
        <v>67</v>
      </c>
      <c r="C705" s="24">
        <v>0</v>
      </c>
      <c r="D705" s="32">
        <v>-310.58</v>
      </c>
      <c r="E705" s="32">
        <v>-7.95</v>
      </c>
      <c r="F705" s="33">
        <v>7.34</v>
      </c>
      <c r="G705" s="23"/>
    </row>
    <row r="706" spans="1:7" x14ac:dyDescent="0.3">
      <c r="A706" s="22"/>
      <c r="B706" s="31" t="s">
        <v>68</v>
      </c>
      <c r="C706" s="24">
        <v>6.8000000000000005E-2</v>
      </c>
      <c r="D706" s="32">
        <v>-310.57</v>
      </c>
      <c r="E706" s="32">
        <v>-8.81</v>
      </c>
      <c r="F706" s="33">
        <v>6.77</v>
      </c>
      <c r="G706" s="23"/>
    </row>
    <row r="707" spans="1:7" x14ac:dyDescent="0.3">
      <c r="A707" s="22">
        <v>89</v>
      </c>
      <c r="B707" s="31">
        <v>85</v>
      </c>
      <c r="C707" s="24">
        <v>0</v>
      </c>
      <c r="D707" s="32">
        <v>-310.57</v>
      </c>
      <c r="E707" s="32">
        <v>-8.25</v>
      </c>
      <c r="F707" s="32">
        <v>6.77</v>
      </c>
      <c r="G707" s="23" t="s">
        <v>280</v>
      </c>
    </row>
    <row r="708" spans="1:7" x14ac:dyDescent="0.3">
      <c r="A708" s="22"/>
      <c r="B708" s="31">
        <v>86</v>
      </c>
      <c r="C708" s="24">
        <v>6.8000000000000005E-2</v>
      </c>
      <c r="D708" s="32">
        <v>-310.57</v>
      </c>
      <c r="E708" s="32">
        <v>-9.1</v>
      </c>
      <c r="F708" s="32">
        <v>6.18</v>
      </c>
      <c r="G708" s="23"/>
    </row>
    <row r="709" spans="1:7" x14ac:dyDescent="0.3">
      <c r="A709" s="22"/>
      <c r="B709" s="31" t="s">
        <v>61</v>
      </c>
      <c r="C709" s="24">
        <v>6.8000000000000005E-2</v>
      </c>
      <c r="D709" s="33">
        <v>-310.57</v>
      </c>
      <c r="E709" s="32">
        <v>-9.1</v>
      </c>
      <c r="F709" s="32">
        <v>6.18</v>
      </c>
      <c r="G709" s="23"/>
    </row>
    <row r="710" spans="1:7" x14ac:dyDescent="0.3">
      <c r="A710" s="22"/>
      <c r="B710" s="31" t="s">
        <v>62</v>
      </c>
      <c r="C710" s="24">
        <v>0</v>
      </c>
      <c r="D710" s="33">
        <v>-310.57</v>
      </c>
      <c r="E710" s="32">
        <v>-8.25</v>
      </c>
      <c r="F710" s="32">
        <v>6.77</v>
      </c>
      <c r="G710" s="23"/>
    </row>
    <row r="711" spans="1:7" x14ac:dyDescent="0.3">
      <c r="A711" s="22"/>
      <c r="B711" s="31" t="s">
        <v>65</v>
      </c>
      <c r="C711" s="24">
        <v>0</v>
      </c>
      <c r="D711" s="32">
        <v>-310.57</v>
      </c>
      <c r="E711" s="33">
        <v>-8.25</v>
      </c>
      <c r="F711" s="32">
        <v>6.77</v>
      </c>
      <c r="G711" s="23"/>
    </row>
    <row r="712" spans="1:7" x14ac:dyDescent="0.3">
      <c r="A712" s="22"/>
      <c r="B712" s="31" t="s">
        <v>66</v>
      </c>
      <c r="C712" s="24">
        <v>6.8000000000000005E-2</v>
      </c>
      <c r="D712" s="32">
        <v>-310.57</v>
      </c>
      <c r="E712" s="33">
        <v>-9.1</v>
      </c>
      <c r="F712" s="32">
        <v>6.18</v>
      </c>
      <c r="G712" s="23"/>
    </row>
    <row r="713" spans="1:7" x14ac:dyDescent="0.3">
      <c r="A713" s="22"/>
      <c r="B713" s="31" t="s">
        <v>67</v>
      </c>
      <c r="C713" s="24">
        <v>0</v>
      </c>
      <c r="D713" s="32">
        <v>-310.57</v>
      </c>
      <c r="E713" s="32">
        <v>-8.25</v>
      </c>
      <c r="F713" s="33">
        <v>6.77</v>
      </c>
      <c r="G713" s="23"/>
    </row>
    <row r="714" spans="1:7" x14ac:dyDescent="0.3">
      <c r="A714" s="22"/>
      <c r="B714" s="31" t="s">
        <v>68</v>
      </c>
      <c r="C714" s="24">
        <v>6.8000000000000005E-2</v>
      </c>
      <c r="D714" s="32">
        <v>-310.57</v>
      </c>
      <c r="E714" s="32">
        <v>-9.1</v>
      </c>
      <c r="F714" s="33">
        <v>6.18</v>
      </c>
      <c r="G714" s="23"/>
    </row>
    <row r="715" spans="1:7" x14ac:dyDescent="0.3">
      <c r="A715" s="22">
        <v>90</v>
      </c>
      <c r="B715" s="31">
        <v>86</v>
      </c>
      <c r="C715" s="24">
        <v>0</v>
      </c>
      <c r="D715" s="32">
        <v>-310.57</v>
      </c>
      <c r="E715" s="32">
        <v>-8.5399999999999991</v>
      </c>
      <c r="F715" s="32">
        <v>6.18</v>
      </c>
      <c r="G715" s="23" t="s">
        <v>280</v>
      </c>
    </row>
    <row r="716" spans="1:7" x14ac:dyDescent="0.3">
      <c r="A716" s="22"/>
      <c r="B716" s="31">
        <v>87</v>
      </c>
      <c r="C716" s="24">
        <v>6.8000000000000005E-2</v>
      </c>
      <c r="D716" s="32">
        <v>-310.56</v>
      </c>
      <c r="E716" s="32">
        <v>-9.39</v>
      </c>
      <c r="F716" s="32">
        <v>5.57</v>
      </c>
      <c r="G716" s="23"/>
    </row>
    <row r="717" spans="1:7" x14ac:dyDescent="0.3">
      <c r="A717" s="22"/>
      <c r="B717" s="31" t="s">
        <v>61</v>
      </c>
      <c r="C717" s="24">
        <v>6.8000000000000005E-2</v>
      </c>
      <c r="D717" s="33">
        <v>-310.56</v>
      </c>
      <c r="E717" s="32">
        <v>-9.39</v>
      </c>
      <c r="F717" s="32">
        <v>5.57</v>
      </c>
      <c r="G717" s="23"/>
    </row>
    <row r="718" spans="1:7" x14ac:dyDescent="0.3">
      <c r="A718" s="22"/>
      <c r="B718" s="31" t="s">
        <v>62</v>
      </c>
      <c r="C718" s="24">
        <v>0</v>
      </c>
      <c r="D718" s="33">
        <v>-310.57</v>
      </c>
      <c r="E718" s="32">
        <v>-8.5399999999999991</v>
      </c>
      <c r="F718" s="32">
        <v>6.18</v>
      </c>
      <c r="G718" s="23"/>
    </row>
    <row r="719" spans="1:7" x14ac:dyDescent="0.3">
      <c r="A719" s="22"/>
      <c r="B719" s="31" t="s">
        <v>65</v>
      </c>
      <c r="C719" s="24">
        <v>0</v>
      </c>
      <c r="D719" s="32">
        <v>-310.57</v>
      </c>
      <c r="E719" s="33">
        <v>-8.5399999999999991</v>
      </c>
      <c r="F719" s="32">
        <v>6.18</v>
      </c>
      <c r="G719" s="23"/>
    </row>
    <row r="720" spans="1:7" x14ac:dyDescent="0.3">
      <c r="A720" s="22"/>
      <c r="B720" s="31" t="s">
        <v>66</v>
      </c>
      <c r="C720" s="24">
        <v>6.8000000000000005E-2</v>
      </c>
      <c r="D720" s="32">
        <v>-310.56</v>
      </c>
      <c r="E720" s="33">
        <v>-9.39</v>
      </c>
      <c r="F720" s="32">
        <v>5.57</v>
      </c>
      <c r="G720" s="23"/>
    </row>
    <row r="721" spans="1:7" x14ac:dyDescent="0.3">
      <c r="A721" s="22"/>
      <c r="B721" s="31" t="s">
        <v>67</v>
      </c>
      <c r="C721" s="24">
        <v>0</v>
      </c>
      <c r="D721" s="32">
        <v>-310.57</v>
      </c>
      <c r="E721" s="32">
        <v>-8.5399999999999991</v>
      </c>
      <c r="F721" s="33">
        <v>6.18</v>
      </c>
      <c r="G721" s="23"/>
    </row>
    <row r="722" spans="1:7" x14ac:dyDescent="0.3">
      <c r="A722" s="22"/>
      <c r="B722" s="31" t="s">
        <v>68</v>
      </c>
      <c r="C722" s="24">
        <v>6.8000000000000005E-2</v>
      </c>
      <c r="D722" s="32">
        <v>-310.56</v>
      </c>
      <c r="E722" s="32">
        <v>-9.39</v>
      </c>
      <c r="F722" s="33">
        <v>5.57</v>
      </c>
      <c r="G722" s="23"/>
    </row>
    <row r="723" spans="1:7" x14ac:dyDescent="0.3">
      <c r="A723" s="22">
        <v>91</v>
      </c>
      <c r="B723" s="31">
        <v>87</v>
      </c>
      <c r="C723" s="24">
        <v>0</v>
      </c>
      <c r="D723" s="32">
        <v>-310.56</v>
      </c>
      <c r="E723" s="32">
        <v>-8.84</v>
      </c>
      <c r="F723" s="32">
        <v>5.57</v>
      </c>
      <c r="G723" s="23" t="s">
        <v>280</v>
      </c>
    </row>
    <row r="724" spans="1:7" x14ac:dyDescent="0.3">
      <c r="A724" s="22"/>
      <c r="B724" s="31">
        <v>88</v>
      </c>
      <c r="C724" s="24">
        <v>6.8000000000000005E-2</v>
      </c>
      <c r="D724" s="32">
        <v>-310.55</v>
      </c>
      <c r="E724" s="32">
        <v>-9.68</v>
      </c>
      <c r="F724" s="32">
        <v>4.93</v>
      </c>
      <c r="G724" s="23"/>
    </row>
    <row r="725" spans="1:7" x14ac:dyDescent="0.3">
      <c r="A725" s="22"/>
      <c r="B725" s="31" t="s">
        <v>61</v>
      </c>
      <c r="C725" s="24">
        <v>6.8000000000000005E-2</v>
      </c>
      <c r="D725" s="33">
        <v>-310.55</v>
      </c>
      <c r="E725" s="32">
        <v>-9.68</v>
      </c>
      <c r="F725" s="32">
        <v>4.93</v>
      </c>
      <c r="G725" s="23"/>
    </row>
    <row r="726" spans="1:7" x14ac:dyDescent="0.3">
      <c r="A726" s="22"/>
      <c r="B726" s="31" t="s">
        <v>62</v>
      </c>
      <c r="C726" s="24">
        <v>0</v>
      </c>
      <c r="D726" s="33">
        <v>-310.56</v>
      </c>
      <c r="E726" s="32">
        <v>-8.84</v>
      </c>
      <c r="F726" s="32">
        <v>5.57</v>
      </c>
      <c r="G726" s="23"/>
    </row>
    <row r="727" spans="1:7" x14ac:dyDescent="0.3">
      <c r="A727" s="22"/>
      <c r="B727" s="31" t="s">
        <v>65</v>
      </c>
      <c r="C727" s="24">
        <v>0</v>
      </c>
      <c r="D727" s="32">
        <v>-310.56</v>
      </c>
      <c r="E727" s="33">
        <v>-8.84</v>
      </c>
      <c r="F727" s="32">
        <v>5.57</v>
      </c>
      <c r="G727" s="23"/>
    </row>
    <row r="728" spans="1:7" x14ac:dyDescent="0.3">
      <c r="A728" s="22"/>
      <c r="B728" s="31" t="s">
        <v>66</v>
      </c>
      <c r="C728" s="24">
        <v>6.8000000000000005E-2</v>
      </c>
      <c r="D728" s="32">
        <v>-310.55</v>
      </c>
      <c r="E728" s="33">
        <v>-9.68</v>
      </c>
      <c r="F728" s="32">
        <v>4.93</v>
      </c>
      <c r="G728" s="23"/>
    </row>
    <row r="729" spans="1:7" x14ac:dyDescent="0.3">
      <c r="A729" s="22"/>
      <c r="B729" s="31" t="s">
        <v>67</v>
      </c>
      <c r="C729" s="24">
        <v>0</v>
      </c>
      <c r="D729" s="32">
        <v>-310.56</v>
      </c>
      <c r="E729" s="32">
        <v>-8.84</v>
      </c>
      <c r="F729" s="33">
        <v>5.57</v>
      </c>
      <c r="G729" s="23"/>
    </row>
    <row r="730" spans="1:7" x14ac:dyDescent="0.3">
      <c r="A730" s="22"/>
      <c r="B730" s="31" t="s">
        <v>68</v>
      </c>
      <c r="C730" s="24">
        <v>6.8000000000000005E-2</v>
      </c>
      <c r="D730" s="32">
        <v>-310.55</v>
      </c>
      <c r="E730" s="32">
        <v>-9.68</v>
      </c>
      <c r="F730" s="33">
        <v>4.93</v>
      </c>
      <c r="G730" s="23"/>
    </row>
    <row r="731" spans="1:7" x14ac:dyDescent="0.3">
      <c r="A731" s="22">
        <v>92</v>
      </c>
      <c r="B731" s="31">
        <v>88</v>
      </c>
      <c r="C731" s="24">
        <v>0</v>
      </c>
      <c r="D731" s="32">
        <v>-310.56</v>
      </c>
      <c r="E731" s="32">
        <v>-9.15</v>
      </c>
      <c r="F731" s="32">
        <v>4.93</v>
      </c>
      <c r="G731" s="23" t="s">
        <v>280</v>
      </c>
    </row>
    <row r="732" spans="1:7" x14ac:dyDescent="0.3">
      <c r="A732" s="22"/>
      <c r="B732" s="31">
        <v>89</v>
      </c>
      <c r="C732" s="24">
        <v>6.8000000000000005E-2</v>
      </c>
      <c r="D732" s="32">
        <v>-310.55</v>
      </c>
      <c r="E732" s="32">
        <v>-9.98</v>
      </c>
      <c r="F732" s="32">
        <v>4.28</v>
      </c>
      <c r="G732" s="23"/>
    </row>
    <row r="733" spans="1:7" x14ac:dyDescent="0.3">
      <c r="A733" s="22"/>
      <c r="B733" s="31" t="s">
        <v>61</v>
      </c>
      <c r="C733" s="24">
        <v>6.8000000000000005E-2</v>
      </c>
      <c r="D733" s="33">
        <v>-310.55</v>
      </c>
      <c r="E733" s="32">
        <v>-9.98</v>
      </c>
      <c r="F733" s="32">
        <v>4.28</v>
      </c>
      <c r="G733" s="23"/>
    </row>
    <row r="734" spans="1:7" x14ac:dyDescent="0.3">
      <c r="A734" s="22"/>
      <c r="B734" s="31" t="s">
        <v>62</v>
      </c>
      <c r="C734" s="24">
        <v>0</v>
      </c>
      <c r="D734" s="33">
        <v>-310.56</v>
      </c>
      <c r="E734" s="32">
        <v>-9.15</v>
      </c>
      <c r="F734" s="32">
        <v>4.93</v>
      </c>
      <c r="G734" s="23"/>
    </row>
    <row r="735" spans="1:7" x14ac:dyDescent="0.3">
      <c r="A735" s="22"/>
      <c r="B735" s="31" t="s">
        <v>65</v>
      </c>
      <c r="C735" s="24">
        <v>0</v>
      </c>
      <c r="D735" s="32">
        <v>-310.56</v>
      </c>
      <c r="E735" s="33">
        <v>-9.15</v>
      </c>
      <c r="F735" s="32">
        <v>4.93</v>
      </c>
      <c r="G735" s="23"/>
    </row>
    <row r="736" spans="1:7" x14ac:dyDescent="0.3">
      <c r="A736" s="22"/>
      <c r="B736" s="31" t="s">
        <v>66</v>
      </c>
      <c r="C736" s="24">
        <v>6.8000000000000005E-2</v>
      </c>
      <c r="D736" s="32">
        <v>-310.55</v>
      </c>
      <c r="E736" s="33">
        <v>-9.98</v>
      </c>
      <c r="F736" s="32">
        <v>4.28</v>
      </c>
      <c r="G736" s="23"/>
    </row>
    <row r="737" spans="1:7" x14ac:dyDescent="0.3">
      <c r="A737" s="22"/>
      <c r="B737" s="31" t="s">
        <v>67</v>
      </c>
      <c r="C737" s="24">
        <v>0</v>
      </c>
      <c r="D737" s="32">
        <v>-310.56</v>
      </c>
      <c r="E737" s="32">
        <v>-9.15</v>
      </c>
      <c r="F737" s="33">
        <v>4.93</v>
      </c>
      <c r="G737" s="23"/>
    </row>
    <row r="738" spans="1:7" x14ac:dyDescent="0.3">
      <c r="A738" s="22"/>
      <c r="B738" s="31" t="s">
        <v>68</v>
      </c>
      <c r="C738" s="24">
        <v>6.8000000000000005E-2</v>
      </c>
      <c r="D738" s="32">
        <v>-310.55</v>
      </c>
      <c r="E738" s="32">
        <v>-9.98</v>
      </c>
      <c r="F738" s="33">
        <v>4.28</v>
      </c>
      <c r="G738" s="23"/>
    </row>
    <row r="739" spans="1:7" x14ac:dyDescent="0.3">
      <c r="A739" s="22">
        <v>93</v>
      </c>
      <c r="B739" s="31">
        <v>89</v>
      </c>
      <c r="C739" s="24">
        <v>0</v>
      </c>
      <c r="D739" s="32">
        <v>-310.55</v>
      </c>
      <c r="E739" s="32">
        <v>-9.4600000000000009</v>
      </c>
      <c r="F739" s="32">
        <v>4.28</v>
      </c>
      <c r="G739" s="23" t="s">
        <v>280</v>
      </c>
    </row>
    <row r="740" spans="1:7" x14ac:dyDescent="0.3">
      <c r="A740" s="22"/>
      <c r="B740" s="31">
        <v>90</v>
      </c>
      <c r="C740" s="24">
        <v>6.8000000000000005E-2</v>
      </c>
      <c r="D740" s="32">
        <v>-310.54000000000002</v>
      </c>
      <c r="E740" s="32">
        <v>-10.29</v>
      </c>
      <c r="F740" s="32">
        <v>3.61</v>
      </c>
      <c r="G740" s="23"/>
    </row>
    <row r="741" spans="1:7" x14ac:dyDescent="0.3">
      <c r="A741" s="22"/>
      <c r="B741" s="31" t="s">
        <v>61</v>
      </c>
      <c r="C741" s="24">
        <v>6.8000000000000005E-2</v>
      </c>
      <c r="D741" s="33">
        <v>-310.54000000000002</v>
      </c>
      <c r="E741" s="32">
        <v>-10.29</v>
      </c>
      <c r="F741" s="32">
        <v>3.61</v>
      </c>
      <c r="G741" s="23"/>
    </row>
    <row r="742" spans="1:7" x14ac:dyDescent="0.3">
      <c r="A742" s="22"/>
      <c r="B742" s="31" t="s">
        <v>62</v>
      </c>
      <c r="C742" s="24">
        <v>0</v>
      </c>
      <c r="D742" s="33">
        <v>-310.55</v>
      </c>
      <c r="E742" s="32">
        <v>-9.4600000000000009</v>
      </c>
      <c r="F742" s="32">
        <v>4.28</v>
      </c>
      <c r="G742" s="23"/>
    </row>
    <row r="743" spans="1:7" x14ac:dyDescent="0.3">
      <c r="A743" s="22"/>
      <c r="B743" s="31" t="s">
        <v>65</v>
      </c>
      <c r="C743" s="24">
        <v>0</v>
      </c>
      <c r="D743" s="32">
        <v>-310.55</v>
      </c>
      <c r="E743" s="33">
        <v>-9.4600000000000009</v>
      </c>
      <c r="F743" s="32">
        <v>4.28</v>
      </c>
      <c r="G743" s="23"/>
    </row>
    <row r="744" spans="1:7" x14ac:dyDescent="0.3">
      <c r="A744" s="22"/>
      <c r="B744" s="31" t="s">
        <v>66</v>
      </c>
      <c r="C744" s="24">
        <v>6.8000000000000005E-2</v>
      </c>
      <c r="D744" s="32">
        <v>-310.54000000000002</v>
      </c>
      <c r="E744" s="33">
        <v>-10.29</v>
      </c>
      <c r="F744" s="32">
        <v>3.61</v>
      </c>
      <c r="G744" s="23"/>
    </row>
    <row r="745" spans="1:7" x14ac:dyDescent="0.3">
      <c r="A745" s="22"/>
      <c r="B745" s="31" t="s">
        <v>67</v>
      </c>
      <c r="C745" s="24">
        <v>0</v>
      </c>
      <c r="D745" s="32">
        <v>-310.55</v>
      </c>
      <c r="E745" s="32">
        <v>-9.4600000000000009</v>
      </c>
      <c r="F745" s="33">
        <v>4.28</v>
      </c>
      <c r="G745" s="23"/>
    </row>
    <row r="746" spans="1:7" x14ac:dyDescent="0.3">
      <c r="A746" s="22"/>
      <c r="B746" s="31" t="s">
        <v>68</v>
      </c>
      <c r="C746" s="24">
        <v>6.8000000000000005E-2</v>
      </c>
      <c r="D746" s="32">
        <v>-310.54000000000002</v>
      </c>
      <c r="E746" s="32">
        <v>-10.29</v>
      </c>
      <c r="F746" s="33">
        <v>3.61</v>
      </c>
      <c r="G746" s="23"/>
    </row>
    <row r="747" spans="1:7" x14ac:dyDescent="0.3">
      <c r="A747" s="22">
        <v>94</v>
      </c>
      <c r="B747" s="31">
        <v>90</v>
      </c>
      <c r="C747" s="24">
        <v>0</v>
      </c>
      <c r="D747" s="32">
        <v>-310.54000000000002</v>
      </c>
      <c r="E747" s="32">
        <v>-9.7799999999999994</v>
      </c>
      <c r="F747" s="32">
        <v>3.61</v>
      </c>
      <c r="G747" s="23" t="s">
        <v>280</v>
      </c>
    </row>
    <row r="748" spans="1:7" x14ac:dyDescent="0.3">
      <c r="A748" s="22"/>
      <c r="B748" s="31">
        <v>91</v>
      </c>
      <c r="C748" s="24">
        <v>6.8000000000000005E-2</v>
      </c>
      <c r="D748" s="32">
        <v>-310.54000000000002</v>
      </c>
      <c r="E748" s="32">
        <v>-10.6</v>
      </c>
      <c r="F748" s="32">
        <v>2.91</v>
      </c>
      <c r="G748" s="23"/>
    </row>
    <row r="749" spans="1:7" x14ac:dyDescent="0.3">
      <c r="A749" s="22"/>
      <c r="B749" s="31" t="s">
        <v>61</v>
      </c>
      <c r="C749" s="24">
        <v>6.8000000000000005E-2</v>
      </c>
      <c r="D749" s="33">
        <v>-310.54000000000002</v>
      </c>
      <c r="E749" s="32">
        <v>-10.6</v>
      </c>
      <c r="F749" s="32">
        <v>2.91</v>
      </c>
      <c r="G749" s="23"/>
    </row>
    <row r="750" spans="1:7" x14ac:dyDescent="0.3">
      <c r="A750" s="22"/>
      <c r="B750" s="31" t="s">
        <v>62</v>
      </c>
      <c r="C750" s="24">
        <v>0</v>
      </c>
      <c r="D750" s="33">
        <v>-310.54000000000002</v>
      </c>
      <c r="E750" s="32">
        <v>-9.7799999999999994</v>
      </c>
      <c r="F750" s="32">
        <v>3.61</v>
      </c>
      <c r="G750" s="23"/>
    </row>
    <row r="751" spans="1:7" x14ac:dyDescent="0.3">
      <c r="A751" s="22"/>
      <c r="B751" s="31" t="s">
        <v>65</v>
      </c>
      <c r="C751" s="24">
        <v>0</v>
      </c>
      <c r="D751" s="32">
        <v>-310.54000000000002</v>
      </c>
      <c r="E751" s="33">
        <v>-9.7799999999999994</v>
      </c>
      <c r="F751" s="32">
        <v>3.61</v>
      </c>
      <c r="G751" s="23"/>
    </row>
    <row r="752" spans="1:7" x14ac:dyDescent="0.3">
      <c r="A752" s="22"/>
      <c r="B752" s="31" t="s">
        <v>66</v>
      </c>
      <c r="C752" s="24">
        <v>6.8000000000000005E-2</v>
      </c>
      <c r="D752" s="32">
        <v>-310.54000000000002</v>
      </c>
      <c r="E752" s="33">
        <v>-10.6</v>
      </c>
      <c r="F752" s="32">
        <v>2.91</v>
      </c>
      <c r="G752" s="23"/>
    </row>
    <row r="753" spans="1:7" x14ac:dyDescent="0.3">
      <c r="A753" s="22"/>
      <c r="B753" s="31" t="s">
        <v>67</v>
      </c>
      <c r="C753" s="24">
        <v>0</v>
      </c>
      <c r="D753" s="32">
        <v>-310.54000000000002</v>
      </c>
      <c r="E753" s="32">
        <v>-9.7799999999999994</v>
      </c>
      <c r="F753" s="33">
        <v>3.61</v>
      </c>
      <c r="G753" s="23"/>
    </row>
    <row r="754" spans="1:7" x14ac:dyDescent="0.3">
      <c r="A754" s="22"/>
      <c r="B754" s="31" t="s">
        <v>68</v>
      </c>
      <c r="C754" s="24">
        <v>6.8000000000000005E-2</v>
      </c>
      <c r="D754" s="32">
        <v>-310.54000000000002</v>
      </c>
      <c r="E754" s="32">
        <v>-10.6</v>
      </c>
      <c r="F754" s="33">
        <v>2.91</v>
      </c>
      <c r="G754" s="23"/>
    </row>
    <row r="755" spans="1:7" x14ac:dyDescent="0.3">
      <c r="A755" s="22">
        <v>95</v>
      </c>
      <c r="B755" s="31">
        <v>91</v>
      </c>
      <c r="C755" s="24">
        <v>0</v>
      </c>
      <c r="D755" s="32">
        <v>-310.54000000000002</v>
      </c>
      <c r="E755" s="32">
        <v>-10.11</v>
      </c>
      <c r="F755" s="32">
        <v>2.91</v>
      </c>
      <c r="G755" s="23" t="s">
        <v>280</v>
      </c>
    </row>
    <row r="756" spans="1:7" x14ac:dyDescent="0.3">
      <c r="A756" s="22"/>
      <c r="B756" s="31">
        <v>92</v>
      </c>
      <c r="C756" s="24">
        <v>6.8000000000000005E-2</v>
      </c>
      <c r="D756" s="32">
        <v>-310.52999999999997</v>
      </c>
      <c r="E756" s="32">
        <v>-10.93</v>
      </c>
      <c r="F756" s="32">
        <v>2.2000000000000002</v>
      </c>
      <c r="G756" s="23"/>
    </row>
    <row r="757" spans="1:7" x14ac:dyDescent="0.3">
      <c r="A757" s="22"/>
      <c r="B757" s="31" t="s">
        <v>61</v>
      </c>
      <c r="C757" s="24">
        <v>6.8000000000000005E-2</v>
      </c>
      <c r="D757" s="33">
        <v>-310.52999999999997</v>
      </c>
      <c r="E757" s="32">
        <v>-10.93</v>
      </c>
      <c r="F757" s="32">
        <v>2.2000000000000002</v>
      </c>
      <c r="G757" s="23"/>
    </row>
    <row r="758" spans="1:7" x14ac:dyDescent="0.3">
      <c r="A758" s="22"/>
      <c r="B758" s="31" t="s">
        <v>62</v>
      </c>
      <c r="C758" s="24">
        <v>0</v>
      </c>
      <c r="D758" s="33">
        <v>-310.54000000000002</v>
      </c>
      <c r="E758" s="32">
        <v>-10.11</v>
      </c>
      <c r="F758" s="32">
        <v>2.91</v>
      </c>
      <c r="G758" s="23"/>
    </row>
    <row r="759" spans="1:7" x14ac:dyDescent="0.3">
      <c r="A759" s="22"/>
      <c r="B759" s="31" t="s">
        <v>65</v>
      </c>
      <c r="C759" s="24">
        <v>0</v>
      </c>
      <c r="D759" s="32">
        <v>-310.54000000000002</v>
      </c>
      <c r="E759" s="33">
        <v>-10.11</v>
      </c>
      <c r="F759" s="32">
        <v>2.91</v>
      </c>
      <c r="G759" s="23"/>
    </row>
    <row r="760" spans="1:7" x14ac:dyDescent="0.3">
      <c r="A760" s="22"/>
      <c r="B760" s="31" t="s">
        <v>66</v>
      </c>
      <c r="C760" s="24">
        <v>6.8000000000000005E-2</v>
      </c>
      <c r="D760" s="32">
        <v>-310.52999999999997</v>
      </c>
      <c r="E760" s="33">
        <v>-10.93</v>
      </c>
      <c r="F760" s="32">
        <v>2.2000000000000002</v>
      </c>
      <c r="G760" s="23"/>
    </row>
    <row r="761" spans="1:7" x14ac:dyDescent="0.3">
      <c r="A761" s="22"/>
      <c r="B761" s="31" t="s">
        <v>67</v>
      </c>
      <c r="C761" s="24">
        <v>0</v>
      </c>
      <c r="D761" s="32">
        <v>-310.54000000000002</v>
      </c>
      <c r="E761" s="32">
        <v>-10.11</v>
      </c>
      <c r="F761" s="33">
        <v>2.91</v>
      </c>
      <c r="G761" s="23"/>
    </row>
    <row r="762" spans="1:7" x14ac:dyDescent="0.3">
      <c r="A762" s="22"/>
      <c r="B762" s="31" t="s">
        <v>68</v>
      </c>
      <c r="C762" s="24">
        <v>6.8000000000000005E-2</v>
      </c>
      <c r="D762" s="32">
        <v>-310.52999999999997</v>
      </c>
      <c r="E762" s="32">
        <v>-10.93</v>
      </c>
      <c r="F762" s="33">
        <v>2.2000000000000002</v>
      </c>
      <c r="G762" s="23"/>
    </row>
    <row r="763" spans="1:7" x14ac:dyDescent="0.3">
      <c r="A763" s="22">
        <v>96</v>
      </c>
      <c r="B763" s="31">
        <v>92</v>
      </c>
      <c r="C763" s="24">
        <v>0</v>
      </c>
      <c r="D763" s="32">
        <v>-310.52999999999997</v>
      </c>
      <c r="E763" s="32">
        <v>-10.47</v>
      </c>
      <c r="F763" s="32">
        <v>2.2000000000000002</v>
      </c>
      <c r="G763" s="23" t="s">
        <v>280</v>
      </c>
    </row>
    <row r="764" spans="1:7" x14ac:dyDescent="0.3">
      <c r="A764" s="22"/>
      <c r="B764" s="31">
        <v>93</v>
      </c>
      <c r="C764" s="24">
        <v>6.8000000000000005E-2</v>
      </c>
      <c r="D764" s="32">
        <v>-310.52999999999997</v>
      </c>
      <c r="E764" s="32">
        <v>-11.28</v>
      </c>
      <c r="F764" s="32">
        <v>1.46</v>
      </c>
      <c r="G764" s="23"/>
    </row>
    <row r="765" spans="1:7" x14ac:dyDescent="0.3">
      <c r="A765" s="22"/>
      <c r="B765" s="31" t="s">
        <v>61</v>
      </c>
      <c r="C765" s="24">
        <v>6.8000000000000005E-2</v>
      </c>
      <c r="D765" s="33">
        <v>-310.52999999999997</v>
      </c>
      <c r="E765" s="32">
        <v>-11.28</v>
      </c>
      <c r="F765" s="32">
        <v>1.46</v>
      </c>
      <c r="G765" s="23"/>
    </row>
    <row r="766" spans="1:7" x14ac:dyDescent="0.3">
      <c r="A766" s="22"/>
      <c r="B766" s="31" t="s">
        <v>62</v>
      </c>
      <c r="C766" s="24">
        <v>0</v>
      </c>
      <c r="D766" s="33">
        <v>-310.52999999999997</v>
      </c>
      <c r="E766" s="32">
        <v>-10.47</v>
      </c>
      <c r="F766" s="32">
        <v>2.2000000000000002</v>
      </c>
      <c r="G766" s="23"/>
    </row>
    <row r="767" spans="1:7" x14ac:dyDescent="0.3">
      <c r="A767" s="22"/>
      <c r="B767" s="31" t="s">
        <v>65</v>
      </c>
      <c r="C767" s="24">
        <v>0</v>
      </c>
      <c r="D767" s="32">
        <v>-310.52999999999997</v>
      </c>
      <c r="E767" s="33">
        <v>-10.47</v>
      </c>
      <c r="F767" s="32">
        <v>2.2000000000000002</v>
      </c>
      <c r="G767" s="23"/>
    </row>
    <row r="768" spans="1:7" x14ac:dyDescent="0.3">
      <c r="A768" s="22"/>
      <c r="B768" s="31" t="s">
        <v>66</v>
      </c>
      <c r="C768" s="24">
        <v>6.8000000000000005E-2</v>
      </c>
      <c r="D768" s="32">
        <v>-310.52999999999997</v>
      </c>
      <c r="E768" s="33">
        <v>-11.28</v>
      </c>
      <c r="F768" s="32">
        <v>1.46</v>
      </c>
      <c r="G768" s="23"/>
    </row>
    <row r="769" spans="1:7" x14ac:dyDescent="0.3">
      <c r="A769" s="22"/>
      <c r="B769" s="31" t="s">
        <v>67</v>
      </c>
      <c r="C769" s="24">
        <v>0</v>
      </c>
      <c r="D769" s="32">
        <v>-310.52999999999997</v>
      </c>
      <c r="E769" s="32">
        <v>-10.47</v>
      </c>
      <c r="F769" s="33">
        <v>2.2000000000000002</v>
      </c>
      <c r="G769" s="23"/>
    </row>
    <row r="770" spans="1:7" x14ac:dyDescent="0.3">
      <c r="A770" s="22"/>
      <c r="B770" s="31" t="s">
        <v>68</v>
      </c>
      <c r="C770" s="24">
        <v>6.8000000000000005E-2</v>
      </c>
      <c r="D770" s="32">
        <v>-310.52999999999997</v>
      </c>
      <c r="E770" s="32">
        <v>-11.28</v>
      </c>
      <c r="F770" s="33">
        <v>1.46</v>
      </c>
      <c r="G770" s="23"/>
    </row>
    <row r="771" spans="1:7" x14ac:dyDescent="0.3">
      <c r="A771" s="22">
        <v>97</v>
      </c>
      <c r="B771" s="31">
        <v>93</v>
      </c>
      <c r="C771" s="24">
        <v>0</v>
      </c>
      <c r="D771" s="32">
        <v>-310.52999999999997</v>
      </c>
      <c r="E771" s="32">
        <v>-10.85</v>
      </c>
      <c r="F771" s="32">
        <v>1.46</v>
      </c>
      <c r="G771" s="23" t="s">
        <v>280</v>
      </c>
    </row>
    <row r="772" spans="1:7" x14ac:dyDescent="0.3">
      <c r="A772" s="22"/>
      <c r="B772" s="31">
        <v>94</v>
      </c>
      <c r="C772" s="24">
        <v>6.8000000000000005E-2</v>
      </c>
      <c r="D772" s="32">
        <v>-310.52</v>
      </c>
      <c r="E772" s="32">
        <v>-11.66</v>
      </c>
      <c r="F772" s="32">
        <v>0.69</v>
      </c>
      <c r="G772" s="23"/>
    </row>
    <row r="773" spans="1:7" x14ac:dyDescent="0.3">
      <c r="A773" s="22"/>
      <c r="B773" s="31" t="s">
        <v>61</v>
      </c>
      <c r="C773" s="24">
        <v>6.8000000000000005E-2</v>
      </c>
      <c r="D773" s="33">
        <v>-310.52</v>
      </c>
      <c r="E773" s="32">
        <v>-11.66</v>
      </c>
      <c r="F773" s="32">
        <v>0.69</v>
      </c>
      <c r="G773" s="23"/>
    </row>
    <row r="774" spans="1:7" x14ac:dyDescent="0.3">
      <c r="A774" s="22"/>
      <c r="B774" s="31" t="s">
        <v>62</v>
      </c>
      <c r="C774" s="24">
        <v>0</v>
      </c>
      <c r="D774" s="33">
        <v>-310.52999999999997</v>
      </c>
      <c r="E774" s="32">
        <v>-10.85</v>
      </c>
      <c r="F774" s="32">
        <v>1.46</v>
      </c>
      <c r="G774" s="23"/>
    </row>
    <row r="775" spans="1:7" x14ac:dyDescent="0.3">
      <c r="A775" s="22"/>
      <c r="B775" s="31" t="s">
        <v>65</v>
      </c>
      <c r="C775" s="24">
        <v>0</v>
      </c>
      <c r="D775" s="32">
        <v>-310.52999999999997</v>
      </c>
      <c r="E775" s="33">
        <v>-10.85</v>
      </c>
      <c r="F775" s="32">
        <v>1.46</v>
      </c>
      <c r="G775" s="23"/>
    </row>
    <row r="776" spans="1:7" x14ac:dyDescent="0.3">
      <c r="A776" s="22"/>
      <c r="B776" s="31" t="s">
        <v>66</v>
      </c>
      <c r="C776" s="24">
        <v>6.8000000000000005E-2</v>
      </c>
      <c r="D776" s="32">
        <v>-310.52</v>
      </c>
      <c r="E776" s="33">
        <v>-11.66</v>
      </c>
      <c r="F776" s="32">
        <v>0.69</v>
      </c>
      <c r="G776" s="23"/>
    </row>
    <row r="777" spans="1:7" x14ac:dyDescent="0.3">
      <c r="A777" s="22"/>
      <c r="B777" s="31" t="s">
        <v>67</v>
      </c>
      <c r="C777" s="24">
        <v>0</v>
      </c>
      <c r="D777" s="32">
        <v>-310.52999999999997</v>
      </c>
      <c r="E777" s="32">
        <v>-10.85</v>
      </c>
      <c r="F777" s="33">
        <v>1.46</v>
      </c>
      <c r="G777" s="23"/>
    </row>
    <row r="778" spans="1:7" x14ac:dyDescent="0.3">
      <c r="A778" s="22"/>
      <c r="B778" s="31" t="s">
        <v>68</v>
      </c>
      <c r="C778" s="24">
        <v>6.8000000000000005E-2</v>
      </c>
      <c r="D778" s="32">
        <v>-310.52</v>
      </c>
      <c r="E778" s="32">
        <v>-11.66</v>
      </c>
      <c r="F778" s="33">
        <v>0.69</v>
      </c>
      <c r="G778" s="23"/>
    </row>
    <row r="779" spans="1:7" x14ac:dyDescent="0.3">
      <c r="A779" s="22">
        <v>98</v>
      </c>
      <c r="B779" s="31">
        <v>94</v>
      </c>
      <c r="C779" s="24">
        <v>0</v>
      </c>
      <c r="D779" s="32">
        <v>-310.52</v>
      </c>
      <c r="E779" s="32">
        <v>-11.35</v>
      </c>
      <c r="F779" s="32">
        <v>0.69</v>
      </c>
      <c r="G779" s="23" t="s">
        <v>280</v>
      </c>
    </row>
    <row r="780" spans="1:7" x14ac:dyDescent="0.3">
      <c r="A780" s="22"/>
      <c r="B780" s="31">
        <v>235</v>
      </c>
      <c r="C780" s="24">
        <v>4.8000000000000001E-2</v>
      </c>
      <c r="D780" s="32">
        <v>-310.52</v>
      </c>
      <c r="E780" s="32">
        <v>-11.91</v>
      </c>
      <c r="F780" s="32">
        <v>0.13</v>
      </c>
      <c r="G780" s="23"/>
    </row>
    <row r="781" spans="1:7" x14ac:dyDescent="0.3">
      <c r="A781" s="22"/>
      <c r="B781" s="31" t="s">
        <v>61</v>
      </c>
      <c r="C781" s="24">
        <v>4.8000000000000001E-2</v>
      </c>
      <c r="D781" s="33">
        <v>-310.52</v>
      </c>
      <c r="E781" s="32">
        <v>-11.91</v>
      </c>
      <c r="F781" s="32">
        <v>0.13</v>
      </c>
      <c r="G781" s="23"/>
    </row>
    <row r="782" spans="1:7" x14ac:dyDescent="0.3">
      <c r="A782" s="22"/>
      <c r="B782" s="31" t="s">
        <v>62</v>
      </c>
      <c r="C782" s="24">
        <v>0</v>
      </c>
      <c r="D782" s="33">
        <v>-310.52</v>
      </c>
      <c r="E782" s="32">
        <v>-11.35</v>
      </c>
      <c r="F782" s="32">
        <v>0.69</v>
      </c>
      <c r="G782" s="23"/>
    </row>
    <row r="783" spans="1:7" x14ac:dyDescent="0.3">
      <c r="A783" s="22"/>
      <c r="B783" s="31" t="s">
        <v>65</v>
      </c>
      <c r="C783" s="24">
        <v>0</v>
      </c>
      <c r="D783" s="32">
        <v>-310.52</v>
      </c>
      <c r="E783" s="33">
        <v>-11.35</v>
      </c>
      <c r="F783" s="32">
        <v>0.69</v>
      </c>
      <c r="G783" s="23"/>
    </row>
    <row r="784" spans="1:7" x14ac:dyDescent="0.3">
      <c r="A784" s="22"/>
      <c r="B784" s="31" t="s">
        <v>66</v>
      </c>
      <c r="C784" s="24">
        <v>4.8000000000000001E-2</v>
      </c>
      <c r="D784" s="32">
        <v>-310.52</v>
      </c>
      <c r="E784" s="33">
        <v>-11.91</v>
      </c>
      <c r="F784" s="32">
        <v>0.13</v>
      </c>
      <c r="G784" s="23"/>
    </row>
    <row r="785" spans="1:7" x14ac:dyDescent="0.3">
      <c r="A785" s="22"/>
      <c r="B785" s="31" t="s">
        <v>67</v>
      </c>
      <c r="C785" s="24">
        <v>0</v>
      </c>
      <c r="D785" s="32">
        <v>-310.52</v>
      </c>
      <c r="E785" s="32">
        <v>-11.35</v>
      </c>
      <c r="F785" s="33">
        <v>0.69</v>
      </c>
      <c r="G785" s="23"/>
    </row>
    <row r="786" spans="1:7" x14ac:dyDescent="0.3">
      <c r="A786" s="22"/>
      <c r="B786" s="31" t="s">
        <v>68</v>
      </c>
      <c r="C786" s="24">
        <v>4.8000000000000001E-2</v>
      </c>
      <c r="D786" s="32">
        <v>-310.52</v>
      </c>
      <c r="E786" s="32">
        <v>-11.91</v>
      </c>
      <c r="F786" s="33">
        <v>0.13</v>
      </c>
      <c r="G786" s="23"/>
    </row>
    <row r="787" spans="1:7" x14ac:dyDescent="0.3">
      <c r="A787" s="22">
        <v>99</v>
      </c>
      <c r="B787" s="31">
        <v>235</v>
      </c>
      <c r="C787" s="24">
        <v>0</v>
      </c>
      <c r="D787" s="32">
        <v>-157.5</v>
      </c>
      <c r="E787" s="32">
        <v>-11.69</v>
      </c>
      <c r="F787" s="32">
        <v>7.78</v>
      </c>
      <c r="G787" s="23" t="s">
        <v>280</v>
      </c>
    </row>
    <row r="788" spans="1:7" x14ac:dyDescent="0.3">
      <c r="A788" s="22"/>
      <c r="B788" s="31">
        <v>95</v>
      </c>
      <c r="C788" s="24">
        <v>0.02</v>
      </c>
      <c r="D788" s="32">
        <v>-157.5</v>
      </c>
      <c r="E788" s="32">
        <v>-11.93</v>
      </c>
      <c r="F788" s="32">
        <v>7.54</v>
      </c>
      <c r="G788" s="23"/>
    </row>
    <row r="789" spans="1:7" x14ac:dyDescent="0.3">
      <c r="A789" s="22"/>
      <c r="B789" s="31" t="s">
        <v>61</v>
      </c>
      <c r="C789" s="24">
        <v>0.02</v>
      </c>
      <c r="D789" s="33">
        <v>-157.5</v>
      </c>
      <c r="E789" s="32">
        <v>-11.93</v>
      </c>
      <c r="F789" s="32">
        <v>7.54</v>
      </c>
      <c r="G789" s="23"/>
    </row>
    <row r="790" spans="1:7" x14ac:dyDescent="0.3">
      <c r="A790" s="22"/>
      <c r="B790" s="31" t="s">
        <v>62</v>
      </c>
      <c r="C790" s="24">
        <v>0</v>
      </c>
      <c r="D790" s="33">
        <v>-157.5</v>
      </c>
      <c r="E790" s="32">
        <v>-11.69</v>
      </c>
      <c r="F790" s="32">
        <v>7.78</v>
      </c>
      <c r="G790" s="23"/>
    </row>
    <row r="791" spans="1:7" x14ac:dyDescent="0.3">
      <c r="A791" s="22"/>
      <c r="B791" s="31" t="s">
        <v>65</v>
      </c>
      <c r="C791" s="24">
        <v>0</v>
      </c>
      <c r="D791" s="32">
        <v>-157.5</v>
      </c>
      <c r="E791" s="33">
        <v>-11.69</v>
      </c>
      <c r="F791" s="32">
        <v>7.78</v>
      </c>
      <c r="G791" s="23"/>
    </row>
    <row r="792" spans="1:7" x14ac:dyDescent="0.3">
      <c r="A792" s="22"/>
      <c r="B792" s="31" t="s">
        <v>66</v>
      </c>
      <c r="C792" s="24">
        <v>0.02</v>
      </c>
      <c r="D792" s="32">
        <v>-157.5</v>
      </c>
      <c r="E792" s="33">
        <v>-11.93</v>
      </c>
      <c r="F792" s="32">
        <v>7.54</v>
      </c>
      <c r="G792" s="23"/>
    </row>
    <row r="793" spans="1:7" x14ac:dyDescent="0.3">
      <c r="A793" s="22"/>
      <c r="B793" s="31" t="s">
        <v>67</v>
      </c>
      <c r="C793" s="24">
        <v>0</v>
      </c>
      <c r="D793" s="32">
        <v>-157.5</v>
      </c>
      <c r="E793" s="32">
        <v>-11.69</v>
      </c>
      <c r="F793" s="33">
        <v>7.78</v>
      </c>
      <c r="G793" s="23"/>
    </row>
    <row r="794" spans="1:7" x14ac:dyDescent="0.3">
      <c r="A794" s="22"/>
      <c r="B794" s="31" t="s">
        <v>68</v>
      </c>
      <c r="C794" s="24">
        <v>0.02</v>
      </c>
      <c r="D794" s="32">
        <v>-157.5</v>
      </c>
      <c r="E794" s="32">
        <v>-11.93</v>
      </c>
      <c r="F794" s="33">
        <v>7.54</v>
      </c>
      <c r="G794" s="23"/>
    </row>
    <row r="795" spans="1:7" x14ac:dyDescent="0.3">
      <c r="A795" s="22">
        <v>100</v>
      </c>
      <c r="B795" s="31">
        <v>95</v>
      </c>
      <c r="C795" s="24">
        <v>0</v>
      </c>
      <c r="D795" s="32">
        <v>-157.5</v>
      </c>
      <c r="E795" s="32">
        <v>-11.49</v>
      </c>
      <c r="F795" s="32">
        <v>7.54</v>
      </c>
      <c r="G795" s="23" t="s">
        <v>280</v>
      </c>
    </row>
    <row r="796" spans="1:7" x14ac:dyDescent="0.3">
      <c r="A796" s="22"/>
      <c r="B796" s="31">
        <v>96</v>
      </c>
      <c r="C796" s="24">
        <v>6.8000000000000005E-2</v>
      </c>
      <c r="D796" s="32">
        <v>-157.49</v>
      </c>
      <c r="E796" s="32">
        <v>-12.32</v>
      </c>
      <c r="F796" s="32">
        <v>6.73</v>
      </c>
      <c r="G796" s="23"/>
    </row>
    <row r="797" spans="1:7" x14ac:dyDescent="0.3">
      <c r="A797" s="22"/>
      <c r="B797" s="31" t="s">
        <v>61</v>
      </c>
      <c r="C797" s="24">
        <v>6.8000000000000005E-2</v>
      </c>
      <c r="D797" s="33">
        <v>-157.49</v>
      </c>
      <c r="E797" s="32">
        <v>-12.32</v>
      </c>
      <c r="F797" s="32">
        <v>6.73</v>
      </c>
      <c r="G797" s="23"/>
    </row>
    <row r="798" spans="1:7" x14ac:dyDescent="0.3">
      <c r="A798" s="22"/>
      <c r="B798" s="31" t="s">
        <v>62</v>
      </c>
      <c r="C798" s="24">
        <v>0</v>
      </c>
      <c r="D798" s="33">
        <v>-157.5</v>
      </c>
      <c r="E798" s="32">
        <v>-11.49</v>
      </c>
      <c r="F798" s="32">
        <v>7.54</v>
      </c>
      <c r="G798" s="23"/>
    </row>
    <row r="799" spans="1:7" x14ac:dyDescent="0.3">
      <c r="A799" s="22"/>
      <c r="B799" s="31" t="s">
        <v>65</v>
      </c>
      <c r="C799" s="24">
        <v>0</v>
      </c>
      <c r="D799" s="32">
        <v>-157.5</v>
      </c>
      <c r="E799" s="33">
        <v>-11.49</v>
      </c>
      <c r="F799" s="32">
        <v>7.54</v>
      </c>
      <c r="G799" s="23"/>
    </row>
    <row r="800" spans="1:7" x14ac:dyDescent="0.3">
      <c r="A800" s="22"/>
      <c r="B800" s="31" t="s">
        <v>66</v>
      </c>
      <c r="C800" s="24">
        <v>6.8000000000000005E-2</v>
      </c>
      <c r="D800" s="32">
        <v>-157.49</v>
      </c>
      <c r="E800" s="33">
        <v>-12.32</v>
      </c>
      <c r="F800" s="32">
        <v>6.73</v>
      </c>
      <c r="G800" s="23"/>
    </row>
    <row r="801" spans="1:7" x14ac:dyDescent="0.3">
      <c r="A801" s="22"/>
      <c r="B801" s="31" t="s">
        <v>67</v>
      </c>
      <c r="C801" s="24">
        <v>0</v>
      </c>
      <c r="D801" s="32">
        <v>-157.5</v>
      </c>
      <c r="E801" s="32">
        <v>-11.49</v>
      </c>
      <c r="F801" s="33">
        <v>7.54</v>
      </c>
      <c r="G801" s="23"/>
    </row>
    <row r="802" spans="1:7" x14ac:dyDescent="0.3">
      <c r="A802" s="22"/>
      <c r="B802" s="31" t="s">
        <v>68</v>
      </c>
      <c r="C802" s="24">
        <v>6.8000000000000005E-2</v>
      </c>
      <c r="D802" s="32">
        <v>-157.49</v>
      </c>
      <c r="E802" s="32">
        <v>-12.32</v>
      </c>
      <c r="F802" s="33">
        <v>6.73</v>
      </c>
      <c r="G802" s="23"/>
    </row>
    <row r="803" spans="1:7" x14ac:dyDescent="0.3">
      <c r="A803" s="22">
        <v>101</v>
      </c>
      <c r="B803" s="31">
        <v>96</v>
      </c>
      <c r="C803" s="24">
        <v>0</v>
      </c>
      <c r="D803" s="32">
        <v>-157.49</v>
      </c>
      <c r="E803" s="32">
        <v>-11.68</v>
      </c>
      <c r="F803" s="32">
        <v>6.73</v>
      </c>
      <c r="G803" s="23" t="s">
        <v>280</v>
      </c>
    </row>
    <row r="804" spans="1:7" x14ac:dyDescent="0.3">
      <c r="A804" s="22"/>
      <c r="B804" s="31">
        <v>97</v>
      </c>
      <c r="C804" s="24">
        <v>6.8000000000000005E-2</v>
      </c>
      <c r="D804" s="32">
        <v>-157.47999999999999</v>
      </c>
      <c r="E804" s="32">
        <v>-12.5</v>
      </c>
      <c r="F804" s="32">
        <v>5.91</v>
      </c>
      <c r="G804" s="23"/>
    </row>
    <row r="805" spans="1:7" x14ac:dyDescent="0.3">
      <c r="A805" s="22"/>
      <c r="B805" s="31" t="s">
        <v>61</v>
      </c>
      <c r="C805" s="24">
        <v>6.8000000000000005E-2</v>
      </c>
      <c r="D805" s="33">
        <v>-157.47999999999999</v>
      </c>
      <c r="E805" s="32">
        <v>-12.5</v>
      </c>
      <c r="F805" s="32">
        <v>5.91</v>
      </c>
      <c r="G805" s="23"/>
    </row>
    <row r="806" spans="1:7" x14ac:dyDescent="0.3">
      <c r="A806" s="22"/>
      <c r="B806" s="31" t="s">
        <v>62</v>
      </c>
      <c r="C806" s="24">
        <v>0</v>
      </c>
      <c r="D806" s="33">
        <v>-157.49</v>
      </c>
      <c r="E806" s="32">
        <v>-11.68</v>
      </c>
      <c r="F806" s="32">
        <v>6.73</v>
      </c>
      <c r="G806" s="23"/>
    </row>
    <row r="807" spans="1:7" x14ac:dyDescent="0.3">
      <c r="A807" s="22"/>
      <c r="B807" s="31" t="s">
        <v>65</v>
      </c>
      <c r="C807" s="24">
        <v>0</v>
      </c>
      <c r="D807" s="32">
        <v>-157.49</v>
      </c>
      <c r="E807" s="33">
        <v>-11.68</v>
      </c>
      <c r="F807" s="32">
        <v>6.73</v>
      </c>
      <c r="G807" s="23"/>
    </row>
    <row r="808" spans="1:7" x14ac:dyDescent="0.3">
      <c r="A808" s="22"/>
      <c r="B808" s="31" t="s">
        <v>66</v>
      </c>
      <c r="C808" s="24">
        <v>6.8000000000000005E-2</v>
      </c>
      <c r="D808" s="32">
        <v>-157.47999999999999</v>
      </c>
      <c r="E808" s="33">
        <v>-12.5</v>
      </c>
      <c r="F808" s="32">
        <v>5.91</v>
      </c>
      <c r="G808" s="23"/>
    </row>
    <row r="809" spans="1:7" x14ac:dyDescent="0.3">
      <c r="A809" s="22"/>
      <c r="B809" s="31" t="s">
        <v>67</v>
      </c>
      <c r="C809" s="24">
        <v>0</v>
      </c>
      <c r="D809" s="32">
        <v>-157.49</v>
      </c>
      <c r="E809" s="32">
        <v>-11.68</v>
      </c>
      <c r="F809" s="33">
        <v>6.73</v>
      </c>
      <c r="G809" s="23"/>
    </row>
    <row r="810" spans="1:7" x14ac:dyDescent="0.3">
      <c r="A810" s="22"/>
      <c r="B810" s="31" t="s">
        <v>68</v>
      </c>
      <c r="C810" s="24">
        <v>6.8000000000000005E-2</v>
      </c>
      <c r="D810" s="32">
        <v>-157.47999999999999</v>
      </c>
      <c r="E810" s="32">
        <v>-12.5</v>
      </c>
      <c r="F810" s="33">
        <v>5.91</v>
      </c>
      <c r="G810" s="23"/>
    </row>
    <row r="811" spans="1:7" x14ac:dyDescent="0.3">
      <c r="A811" s="22">
        <v>102</v>
      </c>
      <c r="B811" s="31">
        <v>97</v>
      </c>
      <c r="C811" s="24">
        <v>0</v>
      </c>
      <c r="D811" s="32">
        <v>-157.47999999999999</v>
      </c>
      <c r="E811" s="32">
        <v>-11.9</v>
      </c>
      <c r="F811" s="32">
        <v>5.91</v>
      </c>
      <c r="G811" s="23" t="s">
        <v>280</v>
      </c>
    </row>
    <row r="812" spans="1:7" x14ac:dyDescent="0.3">
      <c r="A812" s="22"/>
      <c r="B812" s="31">
        <v>98</v>
      </c>
      <c r="C812" s="24">
        <v>6.8000000000000005E-2</v>
      </c>
      <c r="D812" s="32">
        <v>-157.47</v>
      </c>
      <c r="E812" s="32">
        <v>-12.72</v>
      </c>
      <c r="F812" s="32">
        <v>5.07</v>
      </c>
      <c r="G812" s="23"/>
    </row>
    <row r="813" spans="1:7" x14ac:dyDescent="0.3">
      <c r="A813" s="22"/>
      <c r="B813" s="31" t="s">
        <v>61</v>
      </c>
      <c r="C813" s="24">
        <v>6.8000000000000005E-2</v>
      </c>
      <c r="D813" s="33">
        <v>-157.47</v>
      </c>
      <c r="E813" s="32">
        <v>-12.72</v>
      </c>
      <c r="F813" s="32">
        <v>5.07</v>
      </c>
      <c r="G813" s="23"/>
    </row>
    <row r="814" spans="1:7" x14ac:dyDescent="0.3">
      <c r="A814" s="22"/>
      <c r="B814" s="31" t="s">
        <v>62</v>
      </c>
      <c r="C814" s="24">
        <v>0</v>
      </c>
      <c r="D814" s="33">
        <v>-157.47999999999999</v>
      </c>
      <c r="E814" s="32">
        <v>-11.9</v>
      </c>
      <c r="F814" s="32">
        <v>5.91</v>
      </c>
      <c r="G814" s="23"/>
    </row>
    <row r="815" spans="1:7" x14ac:dyDescent="0.3">
      <c r="A815" s="22"/>
      <c r="B815" s="31" t="s">
        <v>65</v>
      </c>
      <c r="C815" s="24">
        <v>0</v>
      </c>
      <c r="D815" s="32">
        <v>-157.47999999999999</v>
      </c>
      <c r="E815" s="33">
        <v>-11.9</v>
      </c>
      <c r="F815" s="32">
        <v>5.91</v>
      </c>
      <c r="G815" s="23"/>
    </row>
    <row r="816" spans="1:7" x14ac:dyDescent="0.3">
      <c r="A816" s="22"/>
      <c r="B816" s="31" t="s">
        <v>66</v>
      </c>
      <c r="C816" s="24">
        <v>6.8000000000000005E-2</v>
      </c>
      <c r="D816" s="32">
        <v>-157.47</v>
      </c>
      <c r="E816" s="33">
        <v>-12.72</v>
      </c>
      <c r="F816" s="32">
        <v>5.07</v>
      </c>
      <c r="G816" s="23"/>
    </row>
    <row r="817" spans="1:7" x14ac:dyDescent="0.3">
      <c r="A817" s="22"/>
      <c r="B817" s="31" t="s">
        <v>67</v>
      </c>
      <c r="C817" s="24">
        <v>0</v>
      </c>
      <c r="D817" s="32">
        <v>-157.47999999999999</v>
      </c>
      <c r="E817" s="32">
        <v>-11.9</v>
      </c>
      <c r="F817" s="33">
        <v>5.91</v>
      </c>
      <c r="G817" s="23"/>
    </row>
    <row r="818" spans="1:7" x14ac:dyDescent="0.3">
      <c r="A818" s="22"/>
      <c r="B818" s="31" t="s">
        <v>68</v>
      </c>
      <c r="C818" s="24">
        <v>6.8000000000000005E-2</v>
      </c>
      <c r="D818" s="32">
        <v>-157.47</v>
      </c>
      <c r="E818" s="32">
        <v>-12.72</v>
      </c>
      <c r="F818" s="33">
        <v>5.07</v>
      </c>
      <c r="G818" s="23"/>
    </row>
    <row r="819" spans="1:7" x14ac:dyDescent="0.3">
      <c r="A819" s="22">
        <v>103</v>
      </c>
      <c r="B819" s="31">
        <v>98</v>
      </c>
      <c r="C819" s="24">
        <v>0</v>
      </c>
      <c r="D819" s="32">
        <v>-157.47999999999999</v>
      </c>
      <c r="E819" s="32">
        <v>-12.16</v>
      </c>
      <c r="F819" s="32">
        <v>5.07</v>
      </c>
      <c r="G819" s="23" t="s">
        <v>280</v>
      </c>
    </row>
    <row r="820" spans="1:7" x14ac:dyDescent="0.3">
      <c r="A820" s="22"/>
      <c r="B820" s="31">
        <v>99</v>
      </c>
      <c r="C820" s="24">
        <v>6.8000000000000005E-2</v>
      </c>
      <c r="D820" s="32">
        <v>-157.47</v>
      </c>
      <c r="E820" s="32">
        <v>-12.98</v>
      </c>
      <c r="F820" s="32">
        <v>4.21</v>
      </c>
      <c r="G820" s="23"/>
    </row>
    <row r="821" spans="1:7" x14ac:dyDescent="0.3">
      <c r="A821" s="22"/>
      <c r="B821" s="31" t="s">
        <v>61</v>
      </c>
      <c r="C821" s="24">
        <v>6.8000000000000005E-2</v>
      </c>
      <c r="D821" s="33">
        <v>-157.47</v>
      </c>
      <c r="E821" s="32">
        <v>-12.98</v>
      </c>
      <c r="F821" s="32">
        <v>4.21</v>
      </c>
      <c r="G821" s="23"/>
    </row>
    <row r="822" spans="1:7" x14ac:dyDescent="0.3">
      <c r="A822" s="22"/>
      <c r="B822" s="31" t="s">
        <v>62</v>
      </c>
      <c r="C822" s="24">
        <v>0</v>
      </c>
      <c r="D822" s="33">
        <v>-157.47999999999999</v>
      </c>
      <c r="E822" s="32">
        <v>-12.16</v>
      </c>
      <c r="F822" s="32">
        <v>5.07</v>
      </c>
      <c r="G822" s="23"/>
    </row>
    <row r="823" spans="1:7" x14ac:dyDescent="0.3">
      <c r="A823" s="22"/>
      <c r="B823" s="31" t="s">
        <v>65</v>
      </c>
      <c r="C823" s="24">
        <v>0</v>
      </c>
      <c r="D823" s="32">
        <v>-157.47999999999999</v>
      </c>
      <c r="E823" s="33">
        <v>-12.16</v>
      </c>
      <c r="F823" s="32">
        <v>5.07</v>
      </c>
      <c r="G823" s="23"/>
    </row>
    <row r="824" spans="1:7" x14ac:dyDescent="0.3">
      <c r="A824" s="22"/>
      <c r="B824" s="31" t="s">
        <v>66</v>
      </c>
      <c r="C824" s="24">
        <v>6.8000000000000005E-2</v>
      </c>
      <c r="D824" s="32">
        <v>-157.47</v>
      </c>
      <c r="E824" s="33">
        <v>-12.98</v>
      </c>
      <c r="F824" s="32">
        <v>4.21</v>
      </c>
      <c r="G824" s="23"/>
    </row>
    <row r="825" spans="1:7" x14ac:dyDescent="0.3">
      <c r="A825" s="22"/>
      <c r="B825" s="31" t="s">
        <v>67</v>
      </c>
      <c r="C825" s="24">
        <v>0</v>
      </c>
      <c r="D825" s="32">
        <v>-157.47999999999999</v>
      </c>
      <c r="E825" s="32">
        <v>-12.16</v>
      </c>
      <c r="F825" s="33">
        <v>5.07</v>
      </c>
      <c r="G825" s="23"/>
    </row>
    <row r="826" spans="1:7" x14ac:dyDescent="0.3">
      <c r="A826" s="22"/>
      <c r="B826" s="31" t="s">
        <v>68</v>
      </c>
      <c r="C826" s="24">
        <v>6.8000000000000005E-2</v>
      </c>
      <c r="D826" s="32">
        <v>-157.47</v>
      </c>
      <c r="E826" s="32">
        <v>-12.98</v>
      </c>
      <c r="F826" s="33">
        <v>4.21</v>
      </c>
      <c r="G826" s="23"/>
    </row>
    <row r="827" spans="1:7" x14ac:dyDescent="0.3">
      <c r="A827" s="22">
        <v>104</v>
      </c>
      <c r="B827" s="31">
        <v>99</v>
      </c>
      <c r="C827" s="24">
        <v>0</v>
      </c>
      <c r="D827" s="32">
        <v>-157.47</v>
      </c>
      <c r="E827" s="32">
        <v>-12.44</v>
      </c>
      <c r="F827" s="32">
        <v>4.21</v>
      </c>
      <c r="G827" s="23" t="s">
        <v>280</v>
      </c>
    </row>
    <row r="828" spans="1:7" x14ac:dyDescent="0.3">
      <c r="A828" s="22"/>
      <c r="B828" s="31">
        <v>100</v>
      </c>
      <c r="C828" s="24">
        <v>6.8000000000000005E-2</v>
      </c>
      <c r="D828" s="32">
        <v>-157.46</v>
      </c>
      <c r="E828" s="32">
        <v>-13.25</v>
      </c>
      <c r="F828" s="32">
        <v>3.33</v>
      </c>
      <c r="G828" s="23"/>
    </row>
    <row r="829" spans="1:7" x14ac:dyDescent="0.3">
      <c r="A829" s="22"/>
      <c r="B829" s="31" t="s">
        <v>61</v>
      </c>
      <c r="C829" s="24">
        <v>6.8000000000000005E-2</v>
      </c>
      <c r="D829" s="33">
        <v>-157.46</v>
      </c>
      <c r="E829" s="32">
        <v>-13.25</v>
      </c>
      <c r="F829" s="32">
        <v>3.33</v>
      </c>
      <c r="G829" s="23"/>
    </row>
    <row r="830" spans="1:7" x14ac:dyDescent="0.3">
      <c r="A830" s="22"/>
      <c r="B830" s="31" t="s">
        <v>62</v>
      </c>
      <c r="C830" s="24">
        <v>0</v>
      </c>
      <c r="D830" s="33">
        <v>-157.47</v>
      </c>
      <c r="E830" s="32">
        <v>-12.44</v>
      </c>
      <c r="F830" s="32">
        <v>4.21</v>
      </c>
      <c r="G830" s="23"/>
    </row>
    <row r="831" spans="1:7" x14ac:dyDescent="0.3">
      <c r="A831" s="22"/>
      <c r="B831" s="31" t="s">
        <v>65</v>
      </c>
      <c r="C831" s="24">
        <v>0</v>
      </c>
      <c r="D831" s="32">
        <v>-157.47</v>
      </c>
      <c r="E831" s="33">
        <v>-12.44</v>
      </c>
      <c r="F831" s="32">
        <v>4.21</v>
      </c>
      <c r="G831" s="23"/>
    </row>
    <row r="832" spans="1:7" x14ac:dyDescent="0.3">
      <c r="A832" s="22"/>
      <c r="B832" s="31" t="s">
        <v>66</v>
      </c>
      <c r="C832" s="24">
        <v>6.8000000000000005E-2</v>
      </c>
      <c r="D832" s="32">
        <v>-157.46</v>
      </c>
      <c r="E832" s="33">
        <v>-13.25</v>
      </c>
      <c r="F832" s="32">
        <v>3.33</v>
      </c>
      <c r="G832" s="23"/>
    </row>
    <row r="833" spans="1:7" x14ac:dyDescent="0.3">
      <c r="A833" s="22"/>
      <c r="B833" s="31" t="s">
        <v>67</v>
      </c>
      <c r="C833" s="24">
        <v>0</v>
      </c>
      <c r="D833" s="32">
        <v>-157.47</v>
      </c>
      <c r="E833" s="32">
        <v>-12.44</v>
      </c>
      <c r="F833" s="33">
        <v>4.21</v>
      </c>
      <c r="G833" s="23"/>
    </row>
    <row r="834" spans="1:7" x14ac:dyDescent="0.3">
      <c r="A834" s="22"/>
      <c r="B834" s="31" t="s">
        <v>68</v>
      </c>
      <c r="C834" s="24">
        <v>6.8000000000000005E-2</v>
      </c>
      <c r="D834" s="32">
        <v>-157.46</v>
      </c>
      <c r="E834" s="32">
        <v>-13.25</v>
      </c>
      <c r="F834" s="33">
        <v>3.33</v>
      </c>
      <c r="G834" s="23"/>
    </row>
    <row r="835" spans="1:7" x14ac:dyDescent="0.3">
      <c r="A835" s="22">
        <v>105</v>
      </c>
      <c r="B835" s="31">
        <v>100</v>
      </c>
      <c r="C835" s="24">
        <v>0</v>
      </c>
      <c r="D835" s="32">
        <v>-157.46</v>
      </c>
      <c r="E835" s="32">
        <v>-12.73</v>
      </c>
      <c r="F835" s="32">
        <v>3.33</v>
      </c>
      <c r="G835" s="23" t="s">
        <v>280</v>
      </c>
    </row>
    <row r="836" spans="1:7" x14ac:dyDescent="0.3">
      <c r="A836" s="22"/>
      <c r="B836" s="31">
        <v>101</v>
      </c>
      <c r="C836" s="24">
        <v>6.8000000000000005E-2</v>
      </c>
      <c r="D836" s="32">
        <v>-157.46</v>
      </c>
      <c r="E836" s="32">
        <v>-13.54</v>
      </c>
      <c r="F836" s="32">
        <v>2.44</v>
      </c>
      <c r="G836" s="23"/>
    </row>
    <row r="837" spans="1:7" x14ac:dyDescent="0.3">
      <c r="A837" s="22"/>
      <c r="B837" s="31" t="s">
        <v>61</v>
      </c>
      <c r="C837" s="24">
        <v>6.8000000000000005E-2</v>
      </c>
      <c r="D837" s="33">
        <v>-157.46</v>
      </c>
      <c r="E837" s="32">
        <v>-13.54</v>
      </c>
      <c r="F837" s="32">
        <v>2.44</v>
      </c>
      <c r="G837" s="23"/>
    </row>
    <row r="838" spans="1:7" x14ac:dyDescent="0.3">
      <c r="A838" s="22"/>
      <c r="B838" s="31" t="s">
        <v>62</v>
      </c>
      <c r="C838" s="24">
        <v>0</v>
      </c>
      <c r="D838" s="33">
        <v>-157.46</v>
      </c>
      <c r="E838" s="32">
        <v>-12.73</v>
      </c>
      <c r="F838" s="32">
        <v>3.33</v>
      </c>
      <c r="G838" s="23"/>
    </row>
    <row r="839" spans="1:7" x14ac:dyDescent="0.3">
      <c r="A839" s="22"/>
      <c r="B839" s="31" t="s">
        <v>65</v>
      </c>
      <c r="C839" s="24">
        <v>0</v>
      </c>
      <c r="D839" s="32">
        <v>-157.46</v>
      </c>
      <c r="E839" s="33">
        <v>-12.73</v>
      </c>
      <c r="F839" s="32">
        <v>3.33</v>
      </c>
      <c r="G839" s="23"/>
    </row>
    <row r="840" spans="1:7" x14ac:dyDescent="0.3">
      <c r="A840" s="22"/>
      <c r="B840" s="31" t="s">
        <v>66</v>
      </c>
      <c r="C840" s="24">
        <v>6.8000000000000005E-2</v>
      </c>
      <c r="D840" s="32">
        <v>-157.46</v>
      </c>
      <c r="E840" s="33">
        <v>-13.54</v>
      </c>
      <c r="F840" s="32">
        <v>2.44</v>
      </c>
      <c r="G840" s="23"/>
    </row>
    <row r="841" spans="1:7" x14ac:dyDescent="0.3">
      <c r="A841" s="22"/>
      <c r="B841" s="31" t="s">
        <v>67</v>
      </c>
      <c r="C841" s="24">
        <v>0</v>
      </c>
      <c r="D841" s="32">
        <v>-157.46</v>
      </c>
      <c r="E841" s="32">
        <v>-12.73</v>
      </c>
      <c r="F841" s="33">
        <v>3.33</v>
      </c>
      <c r="G841" s="23"/>
    </row>
    <row r="842" spans="1:7" x14ac:dyDescent="0.3">
      <c r="A842" s="22"/>
      <c r="B842" s="31" t="s">
        <v>68</v>
      </c>
      <c r="C842" s="24">
        <v>6.8000000000000005E-2</v>
      </c>
      <c r="D842" s="32">
        <v>-157.46</v>
      </c>
      <c r="E842" s="32">
        <v>-13.54</v>
      </c>
      <c r="F842" s="33">
        <v>2.44</v>
      </c>
      <c r="G842" s="23"/>
    </row>
    <row r="843" spans="1:7" x14ac:dyDescent="0.3">
      <c r="A843" s="22">
        <v>106</v>
      </c>
      <c r="B843" s="31">
        <v>101</v>
      </c>
      <c r="C843" s="24">
        <v>0</v>
      </c>
      <c r="D843" s="32">
        <v>-157.46</v>
      </c>
      <c r="E843" s="32">
        <v>-13.04</v>
      </c>
      <c r="F843" s="32">
        <v>2.44</v>
      </c>
      <c r="G843" s="23" t="s">
        <v>280</v>
      </c>
    </row>
    <row r="844" spans="1:7" x14ac:dyDescent="0.3">
      <c r="A844" s="22"/>
      <c r="B844" s="31">
        <v>102</v>
      </c>
      <c r="C844" s="24">
        <v>6.8000000000000005E-2</v>
      </c>
      <c r="D844" s="32">
        <v>-157.44999999999999</v>
      </c>
      <c r="E844" s="32">
        <v>-13.85</v>
      </c>
      <c r="F844" s="32">
        <v>1.52</v>
      </c>
      <c r="G844" s="23"/>
    </row>
    <row r="845" spans="1:7" x14ac:dyDescent="0.3">
      <c r="A845" s="22"/>
      <c r="B845" s="31" t="s">
        <v>61</v>
      </c>
      <c r="C845" s="24">
        <v>6.8000000000000005E-2</v>
      </c>
      <c r="D845" s="33">
        <v>-157.44999999999999</v>
      </c>
      <c r="E845" s="32">
        <v>-13.85</v>
      </c>
      <c r="F845" s="32">
        <v>1.52</v>
      </c>
      <c r="G845" s="23"/>
    </row>
    <row r="846" spans="1:7" x14ac:dyDescent="0.3">
      <c r="A846" s="22"/>
      <c r="B846" s="31" t="s">
        <v>62</v>
      </c>
      <c r="C846" s="24">
        <v>0</v>
      </c>
      <c r="D846" s="33">
        <v>-157.46</v>
      </c>
      <c r="E846" s="32">
        <v>-13.04</v>
      </c>
      <c r="F846" s="32">
        <v>2.44</v>
      </c>
      <c r="G846" s="23"/>
    </row>
    <row r="847" spans="1:7" x14ac:dyDescent="0.3">
      <c r="A847" s="22"/>
      <c r="B847" s="31" t="s">
        <v>65</v>
      </c>
      <c r="C847" s="24">
        <v>0</v>
      </c>
      <c r="D847" s="32">
        <v>-157.46</v>
      </c>
      <c r="E847" s="33">
        <v>-13.04</v>
      </c>
      <c r="F847" s="32">
        <v>2.44</v>
      </c>
      <c r="G847" s="23"/>
    </row>
    <row r="848" spans="1:7" x14ac:dyDescent="0.3">
      <c r="A848" s="22"/>
      <c r="B848" s="31" t="s">
        <v>66</v>
      </c>
      <c r="C848" s="24">
        <v>6.8000000000000005E-2</v>
      </c>
      <c r="D848" s="32">
        <v>-157.44999999999999</v>
      </c>
      <c r="E848" s="33">
        <v>-13.85</v>
      </c>
      <c r="F848" s="32">
        <v>1.52</v>
      </c>
      <c r="G848" s="23"/>
    </row>
    <row r="849" spans="1:7" x14ac:dyDescent="0.3">
      <c r="A849" s="22"/>
      <c r="B849" s="31" t="s">
        <v>67</v>
      </c>
      <c r="C849" s="24">
        <v>0</v>
      </c>
      <c r="D849" s="32">
        <v>-157.46</v>
      </c>
      <c r="E849" s="32">
        <v>-13.04</v>
      </c>
      <c r="F849" s="33">
        <v>2.44</v>
      </c>
      <c r="G849" s="23"/>
    </row>
    <row r="850" spans="1:7" x14ac:dyDescent="0.3">
      <c r="A850" s="22"/>
      <c r="B850" s="31" t="s">
        <v>68</v>
      </c>
      <c r="C850" s="24">
        <v>6.8000000000000005E-2</v>
      </c>
      <c r="D850" s="32">
        <v>-157.44999999999999</v>
      </c>
      <c r="E850" s="32">
        <v>-13.85</v>
      </c>
      <c r="F850" s="33">
        <v>1.52</v>
      </c>
      <c r="G850" s="23"/>
    </row>
    <row r="851" spans="1:7" x14ac:dyDescent="0.3">
      <c r="A851" s="22">
        <v>107</v>
      </c>
      <c r="B851" s="31">
        <v>102</v>
      </c>
      <c r="C851" s="24">
        <v>0</v>
      </c>
      <c r="D851" s="32">
        <v>-157.44999999999999</v>
      </c>
      <c r="E851" s="32">
        <v>-13.37</v>
      </c>
      <c r="F851" s="32">
        <v>1.52</v>
      </c>
      <c r="G851" s="23" t="s">
        <v>280</v>
      </c>
    </row>
    <row r="852" spans="1:7" x14ac:dyDescent="0.3">
      <c r="A852" s="22"/>
      <c r="B852" s="31">
        <v>103</v>
      </c>
      <c r="C852" s="24">
        <v>6.8000000000000005E-2</v>
      </c>
      <c r="D852" s="32">
        <v>-157.44</v>
      </c>
      <c r="E852" s="32">
        <v>-14.17</v>
      </c>
      <c r="F852" s="32">
        <v>0.57999999999999996</v>
      </c>
      <c r="G852" s="23"/>
    </row>
    <row r="853" spans="1:7" x14ac:dyDescent="0.3">
      <c r="A853" s="22"/>
      <c r="B853" s="31" t="s">
        <v>61</v>
      </c>
      <c r="C853" s="24">
        <v>6.8000000000000005E-2</v>
      </c>
      <c r="D853" s="33">
        <v>-157.44</v>
      </c>
      <c r="E853" s="32">
        <v>-14.17</v>
      </c>
      <c r="F853" s="32">
        <v>0.57999999999999996</v>
      </c>
      <c r="G853" s="23"/>
    </row>
    <row r="854" spans="1:7" x14ac:dyDescent="0.3">
      <c r="A854" s="22"/>
      <c r="B854" s="31" t="s">
        <v>62</v>
      </c>
      <c r="C854" s="24">
        <v>0</v>
      </c>
      <c r="D854" s="33">
        <v>-157.44999999999999</v>
      </c>
      <c r="E854" s="32">
        <v>-13.37</v>
      </c>
      <c r="F854" s="32">
        <v>1.52</v>
      </c>
      <c r="G854" s="23"/>
    </row>
    <row r="855" spans="1:7" x14ac:dyDescent="0.3">
      <c r="A855" s="22"/>
      <c r="B855" s="31" t="s">
        <v>65</v>
      </c>
      <c r="C855" s="24">
        <v>0</v>
      </c>
      <c r="D855" s="32">
        <v>-157.44999999999999</v>
      </c>
      <c r="E855" s="33">
        <v>-13.37</v>
      </c>
      <c r="F855" s="32">
        <v>1.52</v>
      </c>
      <c r="G855" s="23"/>
    </row>
    <row r="856" spans="1:7" x14ac:dyDescent="0.3">
      <c r="A856" s="22"/>
      <c r="B856" s="31" t="s">
        <v>66</v>
      </c>
      <c r="C856" s="24">
        <v>6.8000000000000005E-2</v>
      </c>
      <c r="D856" s="32">
        <v>-157.44</v>
      </c>
      <c r="E856" s="33">
        <v>-14.17</v>
      </c>
      <c r="F856" s="32">
        <v>0.57999999999999996</v>
      </c>
      <c r="G856" s="23"/>
    </row>
    <row r="857" spans="1:7" x14ac:dyDescent="0.3">
      <c r="A857" s="22"/>
      <c r="B857" s="31" t="s">
        <v>67</v>
      </c>
      <c r="C857" s="24">
        <v>0</v>
      </c>
      <c r="D857" s="32">
        <v>-157.44999999999999</v>
      </c>
      <c r="E857" s="32">
        <v>-13.37</v>
      </c>
      <c r="F857" s="33">
        <v>1.52</v>
      </c>
      <c r="G857" s="23"/>
    </row>
    <row r="858" spans="1:7" x14ac:dyDescent="0.3">
      <c r="A858" s="22"/>
      <c r="B858" s="31" t="s">
        <v>68</v>
      </c>
      <c r="C858" s="24">
        <v>6.8000000000000005E-2</v>
      </c>
      <c r="D858" s="32">
        <v>-157.44</v>
      </c>
      <c r="E858" s="32">
        <v>-14.17</v>
      </c>
      <c r="F858" s="33">
        <v>0.57999999999999996</v>
      </c>
      <c r="G858" s="23"/>
    </row>
    <row r="859" spans="1:7" x14ac:dyDescent="0.3">
      <c r="A859" s="22">
        <v>108</v>
      </c>
      <c r="B859" s="31">
        <v>103</v>
      </c>
      <c r="C859" s="24">
        <v>0</v>
      </c>
      <c r="D859" s="32">
        <v>-157.44</v>
      </c>
      <c r="E859" s="32">
        <v>-13.72</v>
      </c>
      <c r="F859" s="32">
        <v>0.57999999999999996</v>
      </c>
      <c r="G859" s="23" t="s">
        <v>280</v>
      </c>
    </row>
    <row r="860" spans="1:7" x14ac:dyDescent="0.3">
      <c r="A860" s="22"/>
      <c r="B860" s="31">
        <v>104</v>
      </c>
      <c r="C860" s="24">
        <v>6.8000000000000005E-2</v>
      </c>
      <c r="D860" s="32">
        <v>-157.44</v>
      </c>
      <c r="E860" s="32">
        <v>-14.52</v>
      </c>
      <c r="F860" s="32">
        <v>-0.38</v>
      </c>
      <c r="G860" s="23"/>
    </row>
    <row r="861" spans="1:7" x14ac:dyDescent="0.3">
      <c r="A861" s="22"/>
      <c r="B861" s="31" t="s">
        <v>61</v>
      </c>
      <c r="C861" s="24">
        <v>6.8000000000000005E-2</v>
      </c>
      <c r="D861" s="33">
        <v>-157.44</v>
      </c>
      <c r="E861" s="32">
        <v>-14.52</v>
      </c>
      <c r="F861" s="32">
        <v>-0.38</v>
      </c>
      <c r="G861" s="23"/>
    </row>
    <row r="862" spans="1:7" x14ac:dyDescent="0.3">
      <c r="A862" s="22"/>
      <c r="B862" s="31" t="s">
        <v>62</v>
      </c>
      <c r="C862" s="24">
        <v>0</v>
      </c>
      <c r="D862" s="33">
        <v>-157.44</v>
      </c>
      <c r="E862" s="32">
        <v>-13.72</v>
      </c>
      <c r="F862" s="32">
        <v>0.57999999999999996</v>
      </c>
      <c r="G862" s="23"/>
    </row>
    <row r="863" spans="1:7" x14ac:dyDescent="0.3">
      <c r="A863" s="22"/>
      <c r="B863" s="31" t="s">
        <v>65</v>
      </c>
      <c r="C863" s="24">
        <v>0</v>
      </c>
      <c r="D863" s="32">
        <v>-157.44</v>
      </c>
      <c r="E863" s="33">
        <v>-13.72</v>
      </c>
      <c r="F863" s="32">
        <v>0.57999999999999996</v>
      </c>
      <c r="G863" s="23"/>
    </row>
    <row r="864" spans="1:7" x14ac:dyDescent="0.3">
      <c r="A864" s="22"/>
      <c r="B864" s="31" t="s">
        <v>66</v>
      </c>
      <c r="C864" s="24">
        <v>6.8000000000000005E-2</v>
      </c>
      <c r="D864" s="32">
        <v>-157.44</v>
      </c>
      <c r="E864" s="33">
        <v>-14.52</v>
      </c>
      <c r="F864" s="32">
        <v>-0.38</v>
      </c>
      <c r="G864" s="23"/>
    </row>
    <row r="865" spans="1:7" x14ac:dyDescent="0.3">
      <c r="A865" s="22"/>
      <c r="B865" s="31" t="s">
        <v>67</v>
      </c>
      <c r="C865" s="24">
        <v>0</v>
      </c>
      <c r="D865" s="32">
        <v>-157.44</v>
      </c>
      <c r="E865" s="32">
        <v>-13.72</v>
      </c>
      <c r="F865" s="33">
        <v>0.57999999999999996</v>
      </c>
      <c r="G865" s="23"/>
    </row>
    <row r="866" spans="1:7" x14ac:dyDescent="0.3">
      <c r="A866" s="22"/>
      <c r="B866" s="31" t="s">
        <v>68</v>
      </c>
      <c r="C866" s="24">
        <v>6.8000000000000005E-2</v>
      </c>
      <c r="D866" s="32">
        <v>-157.44</v>
      </c>
      <c r="E866" s="32">
        <v>-14.52</v>
      </c>
      <c r="F866" s="33">
        <v>-0.38</v>
      </c>
      <c r="G866" s="23"/>
    </row>
    <row r="867" spans="1:7" x14ac:dyDescent="0.3">
      <c r="A867" s="22">
        <v>109</v>
      </c>
      <c r="B867" s="31">
        <v>104</v>
      </c>
      <c r="C867" s="24">
        <v>0</v>
      </c>
      <c r="D867" s="32">
        <v>-157.44</v>
      </c>
      <c r="E867" s="32">
        <v>-14.12</v>
      </c>
      <c r="F867" s="32">
        <v>-0.38</v>
      </c>
      <c r="G867" s="23" t="s">
        <v>280</v>
      </c>
    </row>
    <row r="868" spans="1:7" x14ac:dyDescent="0.3">
      <c r="A868" s="22"/>
      <c r="B868" s="31">
        <v>105</v>
      </c>
      <c r="C868" s="24">
        <v>6.8000000000000005E-2</v>
      </c>
      <c r="D868" s="32">
        <v>-157.43</v>
      </c>
      <c r="E868" s="32">
        <v>-14.91</v>
      </c>
      <c r="F868" s="32">
        <v>-1.37</v>
      </c>
      <c r="G868" s="23"/>
    </row>
    <row r="869" spans="1:7" x14ac:dyDescent="0.3">
      <c r="A869" s="22"/>
      <c r="B869" s="31" t="s">
        <v>61</v>
      </c>
      <c r="C869" s="24">
        <v>6.8000000000000005E-2</v>
      </c>
      <c r="D869" s="33">
        <v>-157.43</v>
      </c>
      <c r="E869" s="32">
        <v>-14.91</v>
      </c>
      <c r="F869" s="32">
        <v>-1.37</v>
      </c>
      <c r="G869" s="23"/>
    </row>
    <row r="870" spans="1:7" x14ac:dyDescent="0.3">
      <c r="A870" s="22"/>
      <c r="B870" s="31" t="s">
        <v>62</v>
      </c>
      <c r="C870" s="24">
        <v>0</v>
      </c>
      <c r="D870" s="33">
        <v>-157.44</v>
      </c>
      <c r="E870" s="32">
        <v>-14.12</v>
      </c>
      <c r="F870" s="32">
        <v>-0.38</v>
      </c>
      <c r="G870" s="23"/>
    </row>
    <row r="871" spans="1:7" x14ac:dyDescent="0.3">
      <c r="A871" s="22"/>
      <c r="B871" s="31" t="s">
        <v>65</v>
      </c>
      <c r="C871" s="24">
        <v>0</v>
      </c>
      <c r="D871" s="32">
        <v>-157.44</v>
      </c>
      <c r="E871" s="33">
        <v>-14.12</v>
      </c>
      <c r="F871" s="32">
        <v>-0.38</v>
      </c>
      <c r="G871" s="23"/>
    </row>
    <row r="872" spans="1:7" x14ac:dyDescent="0.3">
      <c r="A872" s="22"/>
      <c r="B872" s="31" t="s">
        <v>66</v>
      </c>
      <c r="C872" s="24">
        <v>6.8000000000000005E-2</v>
      </c>
      <c r="D872" s="32">
        <v>-157.43</v>
      </c>
      <c r="E872" s="33">
        <v>-14.91</v>
      </c>
      <c r="F872" s="32">
        <v>-1.37</v>
      </c>
      <c r="G872" s="23"/>
    </row>
    <row r="873" spans="1:7" x14ac:dyDescent="0.3">
      <c r="A873" s="22"/>
      <c r="B873" s="31" t="s">
        <v>67</v>
      </c>
      <c r="C873" s="24">
        <v>0</v>
      </c>
      <c r="D873" s="32">
        <v>-157.44</v>
      </c>
      <c r="E873" s="32">
        <v>-14.12</v>
      </c>
      <c r="F873" s="33">
        <v>-0.38</v>
      </c>
      <c r="G873" s="23"/>
    </row>
    <row r="874" spans="1:7" x14ac:dyDescent="0.3">
      <c r="A874" s="22"/>
      <c r="B874" s="31" t="s">
        <v>68</v>
      </c>
      <c r="C874" s="24">
        <v>6.8000000000000005E-2</v>
      </c>
      <c r="D874" s="32">
        <v>-157.43</v>
      </c>
      <c r="E874" s="32">
        <v>-14.91</v>
      </c>
      <c r="F874" s="33">
        <v>-1.37</v>
      </c>
      <c r="G874" s="23"/>
    </row>
    <row r="875" spans="1:7" x14ac:dyDescent="0.3">
      <c r="A875" s="22">
        <v>110</v>
      </c>
      <c r="B875" s="31">
        <v>105</v>
      </c>
      <c r="C875" s="24">
        <v>0</v>
      </c>
      <c r="D875" s="32">
        <v>-157.43</v>
      </c>
      <c r="E875" s="32">
        <v>-14.57</v>
      </c>
      <c r="F875" s="32">
        <v>-1.37</v>
      </c>
      <c r="G875" s="23" t="s">
        <v>280</v>
      </c>
    </row>
    <row r="876" spans="1:7" x14ac:dyDescent="0.3">
      <c r="A876" s="22"/>
      <c r="B876" s="31">
        <v>106</v>
      </c>
      <c r="C876" s="24">
        <v>6.8000000000000005E-2</v>
      </c>
      <c r="D876" s="32">
        <v>-157.43</v>
      </c>
      <c r="E876" s="32">
        <v>-15.36</v>
      </c>
      <c r="F876" s="32">
        <v>-2.39</v>
      </c>
      <c r="G876" s="23"/>
    </row>
    <row r="877" spans="1:7" x14ac:dyDescent="0.3">
      <c r="A877" s="22"/>
      <c r="B877" s="31" t="s">
        <v>61</v>
      </c>
      <c r="C877" s="24">
        <v>6.8000000000000005E-2</v>
      </c>
      <c r="D877" s="33">
        <v>-157.43</v>
      </c>
      <c r="E877" s="32">
        <v>-15.36</v>
      </c>
      <c r="F877" s="32">
        <v>-2.39</v>
      </c>
      <c r="G877" s="23"/>
    </row>
    <row r="878" spans="1:7" x14ac:dyDescent="0.3">
      <c r="A878" s="22"/>
      <c r="B878" s="31" t="s">
        <v>62</v>
      </c>
      <c r="C878" s="24">
        <v>0</v>
      </c>
      <c r="D878" s="33">
        <v>-157.43</v>
      </c>
      <c r="E878" s="32">
        <v>-14.57</v>
      </c>
      <c r="F878" s="32">
        <v>-1.37</v>
      </c>
      <c r="G878" s="23"/>
    </row>
    <row r="879" spans="1:7" x14ac:dyDescent="0.3">
      <c r="A879" s="22"/>
      <c r="B879" s="31" t="s">
        <v>65</v>
      </c>
      <c r="C879" s="24">
        <v>0</v>
      </c>
      <c r="D879" s="32">
        <v>-157.43</v>
      </c>
      <c r="E879" s="33">
        <v>-14.57</v>
      </c>
      <c r="F879" s="32">
        <v>-1.37</v>
      </c>
      <c r="G879" s="23"/>
    </row>
    <row r="880" spans="1:7" x14ac:dyDescent="0.3">
      <c r="A880" s="22"/>
      <c r="B880" s="31" t="s">
        <v>66</v>
      </c>
      <c r="C880" s="24">
        <v>6.8000000000000005E-2</v>
      </c>
      <c r="D880" s="32">
        <v>-157.43</v>
      </c>
      <c r="E880" s="33">
        <v>-15.36</v>
      </c>
      <c r="F880" s="32">
        <v>-2.39</v>
      </c>
      <c r="G880" s="23"/>
    </row>
    <row r="881" spans="1:7" x14ac:dyDescent="0.3">
      <c r="A881" s="22"/>
      <c r="B881" s="31" t="s">
        <v>67</v>
      </c>
      <c r="C881" s="24">
        <v>0</v>
      </c>
      <c r="D881" s="32">
        <v>-157.43</v>
      </c>
      <c r="E881" s="32">
        <v>-14.57</v>
      </c>
      <c r="F881" s="33">
        <v>-1.37</v>
      </c>
      <c r="G881" s="23"/>
    </row>
    <row r="882" spans="1:7" x14ac:dyDescent="0.3">
      <c r="A882" s="22"/>
      <c r="B882" s="31" t="s">
        <v>68</v>
      </c>
      <c r="C882" s="24">
        <v>6.8000000000000005E-2</v>
      </c>
      <c r="D882" s="32">
        <v>-157.43</v>
      </c>
      <c r="E882" s="32">
        <v>-15.36</v>
      </c>
      <c r="F882" s="33">
        <v>-2.39</v>
      </c>
      <c r="G882" s="23"/>
    </row>
    <row r="883" spans="1:7" x14ac:dyDescent="0.3">
      <c r="A883" s="22">
        <v>111</v>
      </c>
      <c r="B883" s="31">
        <v>106</v>
      </c>
      <c r="C883" s="24">
        <v>0</v>
      </c>
      <c r="D883" s="32">
        <v>-157.43</v>
      </c>
      <c r="E883" s="32">
        <v>-15.21</v>
      </c>
      <c r="F883" s="32">
        <v>-2.39</v>
      </c>
      <c r="G883" s="23" t="s">
        <v>280</v>
      </c>
    </row>
    <row r="884" spans="1:7" x14ac:dyDescent="0.3">
      <c r="A884" s="22"/>
      <c r="B884" s="31">
        <v>232</v>
      </c>
      <c r="C884" s="24">
        <v>8.0000000000000002E-3</v>
      </c>
      <c r="D884" s="32">
        <v>-157.43</v>
      </c>
      <c r="E884" s="32">
        <v>-15.31</v>
      </c>
      <c r="F884" s="32">
        <v>-2.52</v>
      </c>
      <c r="G884" s="23"/>
    </row>
    <row r="885" spans="1:7" x14ac:dyDescent="0.3">
      <c r="A885" s="22"/>
      <c r="B885" s="31" t="s">
        <v>61</v>
      </c>
      <c r="C885" s="24">
        <v>8.0000000000000002E-3</v>
      </c>
      <c r="D885" s="33">
        <v>-157.43</v>
      </c>
      <c r="E885" s="32">
        <v>-15.31</v>
      </c>
      <c r="F885" s="32">
        <v>-2.52</v>
      </c>
      <c r="G885" s="23"/>
    </row>
    <row r="886" spans="1:7" x14ac:dyDescent="0.3">
      <c r="A886" s="22"/>
      <c r="B886" s="31" t="s">
        <v>62</v>
      </c>
      <c r="C886" s="24">
        <v>0</v>
      </c>
      <c r="D886" s="33">
        <v>-157.43</v>
      </c>
      <c r="E886" s="32">
        <v>-15.21</v>
      </c>
      <c r="F886" s="32">
        <v>-2.39</v>
      </c>
      <c r="G886" s="23"/>
    </row>
    <row r="887" spans="1:7" x14ac:dyDescent="0.3">
      <c r="A887" s="22"/>
      <c r="B887" s="31" t="s">
        <v>65</v>
      </c>
      <c r="C887" s="24">
        <v>0</v>
      </c>
      <c r="D887" s="32">
        <v>-157.43</v>
      </c>
      <c r="E887" s="33">
        <v>-15.21</v>
      </c>
      <c r="F887" s="32">
        <v>-2.39</v>
      </c>
      <c r="G887" s="23"/>
    </row>
    <row r="888" spans="1:7" x14ac:dyDescent="0.3">
      <c r="A888" s="22"/>
      <c r="B888" s="31" t="s">
        <v>66</v>
      </c>
      <c r="C888" s="24">
        <v>8.0000000000000002E-3</v>
      </c>
      <c r="D888" s="32">
        <v>-157.43</v>
      </c>
      <c r="E888" s="33">
        <v>-15.31</v>
      </c>
      <c r="F888" s="32">
        <v>-2.52</v>
      </c>
      <c r="G888" s="23"/>
    </row>
    <row r="889" spans="1:7" x14ac:dyDescent="0.3">
      <c r="A889" s="22"/>
      <c r="B889" s="31" t="s">
        <v>67</v>
      </c>
      <c r="C889" s="24">
        <v>0</v>
      </c>
      <c r="D889" s="32">
        <v>-157.43</v>
      </c>
      <c r="E889" s="32">
        <v>-15.21</v>
      </c>
      <c r="F889" s="33">
        <v>-2.39</v>
      </c>
      <c r="G889" s="23"/>
    </row>
    <row r="890" spans="1:7" x14ac:dyDescent="0.3">
      <c r="A890" s="22"/>
      <c r="B890" s="31" t="s">
        <v>68</v>
      </c>
      <c r="C890" s="24">
        <v>8.0000000000000002E-3</v>
      </c>
      <c r="D890" s="32">
        <v>-157.43</v>
      </c>
      <c r="E890" s="32">
        <v>-15.31</v>
      </c>
      <c r="F890" s="33">
        <v>-2.52</v>
      </c>
      <c r="G890" s="23"/>
    </row>
    <row r="891" spans="1:7" x14ac:dyDescent="0.3">
      <c r="A891" s="22">
        <v>112</v>
      </c>
      <c r="B891" s="31">
        <v>232</v>
      </c>
      <c r="C891" s="24">
        <v>0</v>
      </c>
      <c r="D891" s="32">
        <v>-0.01</v>
      </c>
      <c r="E891" s="32">
        <v>-15.02</v>
      </c>
      <c r="F891" s="32">
        <v>5.35</v>
      </c>
      <c r="G891" s="23" t="s">
        <v>280</v>
      </c>
    </row>
    <row r="892" spans="1:7" x14ac:dyDescent="0.3">
      <c r="A892" s="22"/>
      <c r="B892" s="31">
        <v>107</v>
      </c>
      <c r="C892" s="24">
        <v>0.06</v>
      </c>
      <c r="D892" s="32">
        <v>0</v>
      </c>
      <c r="E892" s="32">
        <v>-15.72</v>
      </c>
      <c r="F892" s="32">
        <v>4.43</v>
      </c>
      <c r="G892" s="23"/>
    </row>
    <row r="893" spans="1:7" x14ac:dyDescent="0.3">
      <c r="A893" s="22"/>
      <c r="B893" s="31" t="s">
        <v>61</v>
      </c>
      <c r="C893" s="24">
        <v>0.06</v>
      </c>
      <c r="D893" s="33">
        <v>0</v>
      </c>
      <c r="E893" s="32">
        <v>-15.72</v>
      </c>
      <c r="F893" s="32">
        <v>4.43</v>
      </c>
      <c r="G893" s="23"/>
    </row>
    <row r="894" spans="1:7" x14ac:dyDescent="0.3">
      <c r="A894" s="22"/>
      <c r="B894" s="31" t="s">
        <v>62</v>
      </c>
      <c r="C894" s="24">
        <v>0</v>
      </c>
      <c r="D894" s="33">
        <v>-0.01</v>
      </c>
      <c r="E894" s="32">
        <v>-15.02</v>
      </c>
      <c r="F894" s="32">
        <v>5.35</v>
      </c>
      <c r="G894" s="23"/>
    </row>
    <row r="895" spans="1:7" x14ac:dyDescent="0.3">
      <c r="A895" s="22"/>
      <c r="B895" s="31" t="s">
        <v>65</v>
      </c>
      <c r="C895" s="24">
        <v>0</v>
      </c>
      <c r="D895" s="32">
        <v>-0.01</v>
      </c>
      <c r="E895" s="33">
        <v>-15.02</v>
      </c>
      <c r="F895" s="32">
        <v>5.35</v>
      </c>
      <c r="G895" s="23"/>
    </row>
    <row r="896" spans="1:7" x14ac:dyDescent="0.3">
      <c r="A896" s="22"/>
      <c r="B896" s="31" t="s">
        <v>66</v>
      </c>
      <c r="C896" s="24">
        <v>0.06</v>
      </c>
      <c r="D896" s="32">
        <v>0</v>
      </c>
      <c r="E896" s="33">
        <v>-15.72</v>
      </c>
      <c r="F896" s="32">
        <v>4.43</v>
      </c>
      <c r="G896" s="23"/>
    </row>
    <row r="897" spans="1:7" x14ac:dyDescent="0.3">
      <c r="A897" s="22"/>
      <c r="B897" s="31" t="s">
        <v>67</v>
      </c>
      <c r="C897" s="24">
        <v>0</v>
      </c>
      <c r="D897" s="32">
        <v>-0.01</v>
      </c>
      <c r="E897" s="32">
        <v>-15.02</v>
      </c>
      <c r="F897" s="33">
        <v>5.35</v>
      </c>
      <c r="G897" s="23"/>
    </row>
    <row r="898" spans="1:7" x14ac:dyDescent="0.3">
      <c r="A898" s="22"/>
      <c r="B898" s="31" t="s">
        <v>68</v>
      </c>
      <c r="C898" s="24">
        <v>0.06</v>
      </c>
      <c r="D898" s="32">
        <v>0</v>
      </c>
      <c r="E898" s="32">
        <v>-15.72</v>
      </c>
      <c r="F898" s="33">
        <v>4.43</v>
      </c>
      <c r="G898" s="23"/>
    </row>
    <row r="899" spans="1:7" x14ac:dyDescent="0.3">
      <c r="A899" s="22">
        <v>113</v>
      </c>
      <c r="B899" s="31">
        <v>107</v>
      </c>
      <c r="C899" s="24">
        <v>0</v>
      </c>
      <c r="D899" s="32">
        <v>0</v>
      </c>
      <c r="E899" s="32">
        <v>-15.21</v>
      </c>
      <c r="F899" s="32">
        <v>4.43</v>
      </c>
      <c r="G899" s="23" t="s">
        <v>280</v>
      </c>
    </row>
    <row r="900" spans="1:7" x14ac:dyDescent="0.3">
      <c r="A900" s="22"/>
      <c r="B900" s="31">
        <v>108</v>
      </c>
      <c r="C900" s="24">
        <v>6.8000000000000005E-2</v>
      </c>
      <c r="D900" s="32">
        <v>0.01</v>
      </c>
      <c r="E900" s="32">
        <v>-16</v>
      </c>
      <c r="F900" s="32">
        <v>3.37</v>
      </c>
      <c r="G900" s="23"/>
    </row>
    <row r="901" spans="1:7" x14ac:dyDescent="0.3">
      <c r="A901" s="22"/>
      <c r="B901" s="31" t="s">
        <v>61</v>
      </c>
      <c r="C901" s="24">
        <v>6.8000000000000005E-2</v>
      </c>
      <c r="D901" s="33">
        <v>0.01</v>
      </c>
      <c r="E901" s="32">
        <v>-16</v>
      </c>
      <c r="F901" s="32">
        <v>3.37</v>
      </c>
      <c r="G901" s="23"/>
    </row>
    <row r="902" spans="1:7" x14ac:dyDescent="0.3">
      <c r="A902" s="22"/>
      <c r="B902" s="31" t="s">
        <v>62</v>
      </c>
      <c r="C902" s="24">
        <v>0</v>
      </c>
      <c r="D902" s="33">
        <v>0</v>
      </c>
      <c r="E902" s="32">
        <v>-15.21</v>
      </c>
      <c r="F902" s="32">
        <v>4.43</v>
      </c>
      <c r="G902" s="23"/>
    </row>
    <row r="903" spans="1:7" x14ac:dyDescent="0.3">
      <c r="A903" s="22"/>
      <c r="B903" s="31" t="s">
        <v>65</v>
      </c>
      <c r="C903" s="24">
        <v>0</v>
      </c>
      <c r="D903" s="32">
        <v>0</v>
      </c>
      <c r="E903" s="33">
        <v>-15.21</v>
      </c>
      <c r="F903" s="32">
        <v>4.43</v>
      </c>
      <c r="G903" s="23"/>
    </row>
    <row r="904" spans="1:7" x14ac:dyDescent="0.3">
      <c r="A904" s="22"/>
      <c r="B904" s="31" t="s">
        <v>66</v>
      </c>
      <c r="C904" s="24">
        <v>6.8000000000000005E-2</v>
      </c>
      <c r="D904" s="32">
        <v>0.01</v>
      </c>
      <c r="E904" s="33">
        <v>-16</v>
      </c>
      <c r="F904" s="32">
        <v>3.37</v>
      </c>
      <c r="G904" s="23"/>
    </row>
    <row r="905" spans="1:7" x14ac:dyDescent="0.3">
      <c r="A905" s="22"/>
      <c r="B905" s="31" t="s">
        <v>67</v>
      </c>
      <c r="C905" s="24">
        <v>0</v>
      </c>
      <c r="D905" s="32">
        <v>0</v>
      </c>
      <c r="E905" s="32">
        <v>-15.21</v>
      </c>
      <c r="F905" s="33">
        <v>4.43</v>
      </c>
      <c r="G905" s="23"/>
    </row>
    <row r="906" spans="1:7" x14ac:dyDescent="0.3">
      <c r="A906" s="22"/>
      <c r="B906" s="31" t="s">
        <v>68</v>
      </c>
      <c r="C906" s="24">
        <v>6.8000000000000005E-2</v>
      </c>
      <c r="D906" s="32">
        <v>0.01</v>
      </c>
      <c r="E906" s="32">
        <v>-16</v>
      </c>
      <c r="F906" s="33">
        <v>3.37</v>
      </c>
      <c r="G906" s="23"/>
    </row>
    <row r="907" spans="1:7" x14ac:dyDescent="0.3">
      <c r="A907" s="22">
        <v>114</v>
      </c>
      <c r="B907" s="31">
        <v>108</v>
      </c>
      <c r="C907" s="24">
        <v>0</v>
      </c>
      <c r="D907" s="32">
        <v>0.01</v>
      </c>
      <c r="E907" s="32">
        <v>-15.56</v>
      </c>
      <c r="F907" s="32">
        <v>3.37</v>
      </c>
      <c r="G907" s="23" t="s">
        <v>280</v>
      </c>
    </row>
    <row r="908" spans="1:7" x14ac:dyDescent="0.3">
      <c r="A908" s="22"/>
      <c r="B908" s="31">
        <v>109</v>
      </c>
      <c r="C908" s="24">
        <v>6.8000000000000005E-2</v>
      </c>
      <c r="D908" s="32">
        <v>0.01</v>
      </c>
      <c r="E908" s="32">
        <v>-16.350000000000001</v>
      </c>
      <c r="F908" s="32">
        <v>2.2799999999999998</v>
      </c>
      <c r="G908" s="23"/>
    </row>
    <row r="909" spans="1:7" x14ac:dyDescent="0.3">
      <c r="A909" s="22"/>
      <c r="B909" s="31" t="s">
        <v>61</v>
      </c>
      <c r="C909" s="24">
        <v>6.8000000000000005E-2</v>
      </c>
      <c r="D909" s="33">
        <v>0.01</v>
      </c>
      <c r="E909" s="32">
        <v>-16.350000000000001</v>
      </c>
      <c r="F909" s="32">
        <v>2.2799999999999998</v>
      </c>
      <c r="G909" s="23"/>
    </row>
    <row r="910" spans="1:7" x14ac:dyDescent="0.3">
      <c r="A910" s="22"/>
      <c r="B910" s="31" t="s">
        <v>62</v>
      </c>
      <c r="C910" s="24">
        <v>0</v>
      </c>
      <c r="D910" s="33">
        <v>0.01</v>
      </c>
      <c r="E910" s="32">
        <v>-15.56</v>
      </c>
      <c r="F910" s="32">
        <v>3.37</v>
      </c>
      <c r="G910" s="23"/>
    </row>
    <row r="911" spans="1:7" x14ac:dyDescent="0.3">
      <c r="A911" s="22"/>
      <c r="B911" s="31" t="s">
        <v>65</v>
      </c>
      <c r="C911" s="24">
        <v>0</v>
      </c>
      <c r="D911" s="32">
        <v>0.01</v>
      </c>
      <c r="E911" s="33">
        <v>-15.56</v>
      </c>
      <c r="F911" s="32">
        <v>3.37</v>
      </c>
      <c r="G911" s="23"/>
    </row>
    <row r="912" spans="1:7" x14ac:dyDescent="0.3">
      <c r="A912" s="22"/>
      <c r="B912" s="31" t="s">
        <v>66</v>
      </c>
      <c r="C912" s="24">
        <v>6.8000000000000005E-2</v>
      </c>
      <c r="D912" s="32">
        <v>0.01</v>
      </c>
      <c r="E912" s="33">
        <v>-16.350000000000001</v>
      </c>
      <c r="F912" s="32">
        <v>2.2799999999999998</v>
      </c>
      <c r="G912" s="23"/>
    </row>
    <row r="913" spans="1:7" x14ac:dyDescent="0.3">
      <c r="A913" s="22"/>
      <c r="B913" s="31" t="s">
        <v>67</v>
      </c>
      <c r="C913" s="24">
        <v>0</v>
      </c>
      <c r="D913" s="32">
        <v>0.01</v>
      </c>
      <c r="E913" s="32">
        <v>-15.56</v>
      </c>
      <c r="F913" s="33">
        <v>3.37</v>
      </c>
      <c r="G913" s="23"/>
    </row>
    <row r="914" spans="1:7" x14ac:dyDescent="0.3">
      <c r="A914" s="22"/>
      <c r="B914" s="31" t="s">
        <v>68</v>
      </c>
      <c r="C914" s="24">
        <v>6.8000000000000005E-2</v>
      </c>
      <c r="D914" s="32">
        <v>0.01</v>
      </c>
      <c r="E914" s="32">
        <v>-16.350000000000001</v>
      </c>
      <c r="F914" s="33">
        <v>2.2799999999999998</v>
      </c>
      <c r="G914" s="23"/>
    </row>
    <row r="915" spans="1:7" x14ac:dyDescent="0.3">
      <c r="A915" s="22">
        <v>115</v>
      </c>
      <c r="B915" s="31">
        <v>109</v>
      </c>
      <c r="C915" s="24">
        <v>0</v>
      </c>
      <c r="D915" s="32">
        <v>0.01</v>
      </c>
      <c r="E915" s="32">
        <v>-16.02</v>
      </c>
      <c r="F915" s="32">
        <v>2.2799999999999998</v>
      </c>
      <c r="G915" s="23" t="s">
        <v>280</v>
      </c>
    </row>
    <row r="916" spans="1:7" x14ac:dyDescent="0.3">
      <c r="A916" s="22"/>
      <c r="B916" s="31">
        <v>110</v>
      </c>
      <c r="C916" s="24">
        <v>6.8000000000000005E-2</v>
      </c>
      <c r="D916" s="32">
        <v>0.02</v>
      </c>
      <c r="E916" s="32">
        <v>-16.82</v>
      </c>
      <c r="F916" s="32">
        <v>1.1599999999999999</v>
      </c>
      <c r="G916" s="23"/>
    </row>
    <row r="917" spans="1:7" x14ac:dyDescent="0.3">
      <c r="A917" s="22"/>
      <c r="B917" s="31" t="s">
        <v>61</v>
      </c>
      <c r="C917" s="24">
        <v>6.8000000000000005E-2</v>
      </c>
      <c r="D917" s="33">
        <v>0.02</v>
      </c>
      <c r="E917" s="32">
        <v>-16.82</v>
      </c>
      <c r="F917" s="32">
        <v>1.1599999999999999</v>
      </c>
      <c r="G917" s="23"/>
    </row>
    <row r="918" spans="1:7" x14ac:dyDescent="0.3">
      <c r="A918" s="22"/>
      <c r="B918" s="31" t="s">
        <v>62</v>
      </c>
      <c r="C918" s="24">
        <v>0</v>
      </c>
      <c r="D918" s="33">
        <v>0.01</v>
      </c>
      <c r="E918" s="32">
        <v>-16.02</v>
      </c>
      <c r="F918" s="32">
        <v>2.2799999999999998</v>
      </c>
      <c r="G918" s="23"/>
    </row>
    <row r="919" spans="1:7" x14ac:dyDescent="0.3">
      <c r="A919" s="22"/>
      <c r="B919" s="31" t="s">
        <v>65</v>
      </c>
      <c r="C919" s="24">
        <v>0</v>
      </c>
      <c r="D919" s="32">
        <v>0.01</v>
      </c>
      <c r="E919" s="33">
        <v>-16.02</v>
      </c>
      <c r="F919" s="32">
        <v>2.2799999999999998</v>
      </c>
      <c r="G919" s="23"/>
    </row>
    <row r="920" spans="1:7" x14ac:dyDescent="0.3">
      <c r="A920" s="22"/>
      <c r="B920" s="31" t="s">
        <v>66</v>
      </c>
      <c r="C920" s="24">
        <v>6.8000000000000005E-2</v>
      </c>
      <c r="D920" s="32">
        <v>0.02</v>
      </c>
      <c r="E920" s="33">
        <v>-16.82</v>
      </c>
      <c r="F920" s="32">
        <v>1.1599999999999999</v>
      </c>
      <c r="G920" s="23"/>
    </row>
    <row r="921" spans="1:7" x14ac:dyDescent="0.3">
      <c r="A921" s="22"/>
      <c r="B921" s="31" t="s">
        <v>67</v>
      </c>
      <c r="C921" s="24">
        <v>0</v>
      </c>
      <c r="D921" s="32">
        <v>0.01</v>
      </c>
      <c r="E921" s="32">
        <v>-16.02</v>
      </c>
      <c r="F921" s="33">
        <v>2.2799999999999998</v>
      </c>
      <c r="G921" s="23"/>
    </row>
    <row r="922" spans="1:7" x14ac:dyDescent="0.3">
      <c r="A922" s="22"/>
      <c r="B922" s="31" t="s">
        <v>68</v>
      </c>
      <c r="C922" s="24">
        <v>6.8000000000000005E-2</v>
      </c>
      <c r="D922" s="32">
        <v>0.02</v>
      </c>
      <c r="E922" s="32">
        <v>-16.82</v>
      </c>
      <c r="F922" s="33">
        <v>1.1599999999999999</v>
      </c>
      <c r="G922" s="23"/>
    </row>
    <row r="923" spans="1:7" x14ac:dyDescent="0.3">
      <c r="A923" s="22">
        <v>116</v>
      </c>
      <c r="B923" s="31">
        <v>110</v>
      </c>
      <c r="C923" s="24">
        <v>0</v>
      </c>
      <c r="D923" s="32">
        <v>0.02</v>
      </c>
      <c r="E923" s="32">
        <v>-16.64</v>
      </c>
      <c r="F923" s="32">
        <v>1.1599999999999999</v>
      </c>
      <c r="G923" s="23" t="s">
        <v>280</v>
      </c>
    </row>
    <row r="924" spans="1:7" x14ac:dyDescent="0.3">
      <c r="A924" s="22"/>
      <c r="B924" s="31">
        <v>111</v>
      </c>
      <c r="C924" s="24">
        <v>6.8000000000000005E-2</v>
      </c>
      <c r="D924" s="32">
        <v>0.03</v>
      </c>
      <c r="E924" s="32">
        <v>-17.440000000000001</v>
      </c>
      <c r="F924" s="32">
        <v>0</v>
      </c>
      <c r="G924" s="23"/>
    </row>
    <row r="925" spans="1:7" x14ac:dyDescent="0.3">
      <c r="A925" s="22"/>
      <c r="B925" s="31" t="s">
        <v>61</v>
      </c>
      <c r="C925" s="24">
        <v>6.8000000000000005E-2</v>
      </c>
      <c r="D925" s="33">
        <v>0.03</v>
      </c>
      <c r="E925" s="32">
        <v>-17.440000000000001</v>
      </c>
      <c r="F925" s="32">
        <v>0</v>
      </c>
      <c r="G925" s="23"/>
    </row>
    <row r="926" spans="1:7" x14ac:dyDescent="0.3">
      <c r="A926" s="22"/>
      <c r="B926" s="31" t="s">
        <v>62</v>
      </c>
      <c r="C926" s="24">
        <v>0</v>
      </c>
      <c r="D926" s="33">
        <v>0.02</v>
      </c>
      <c r="E926" s="32">
        <v>-16.64</v>
      </c>
      <c r="F926" s="32">
        <v>1.1599999999999999</v>
      </c>
      <c r="G926" s="23"/>
    </row>
    <row r="927" spans="1:7" x14ac:dyDescent="0.3">
      <c r="A927" s="22"/>
      <c r="B927" s="31" t="s">
        <v>65</v>
      </c>
      <c r="C927" s="24">
        <v>0</v>
      </c>
      <c r="D927" s="32">
        <v>0.02</v>
      </c>
      <c r="E927" s="33">
        <v>-16.64</v>
      </c>
      <c r="F927" s="32">
        <v>1.1599999999999999</v>
      </c>
      <c r="G927" s="23"/>
    </row>
    <row r="928" spans="1:7" x14ac:dyDescent="0.3">
      <c r="A928" s="22"/>
      <c r="B928" s="31" t="s">
        <v>66</v>
      </c>
      <c r="C928" s="24">
        <v>6.8000000000000005E-2</v>
      </c>
      <c r="D928" s="32">
        <v>0.03</v>
      </c>
      <c r="E928" s="33">
        <v>-17.440000000000001</v>
      </c>
      <c r="F928" s="32">
        <v>0</v>
      </c>
      <c r="G928" s="23"/>
    </row>
    <row r="929" spans="1:7" x14ac:dyDescent="0.3">
      <c r="A929" s="22"/>
      <c r="B929" s="31" t="s">
        <v>67</v>
      </c>
      <c r="C929" s="24">
        <v>0</v>
      </c>
      <c r="D929" s="32">
        <v>0.02</v>
      </c>
      <c r="E929" s="32">
        <v>-16.64</v>
      </c>
      <c r="F929" s="33">
        <v>1.1599999999999999</v>
      </c>
      <c r="G929" s="23"/>
    </row>
    <row r="930" spans="1:7" x14ac:dyDescent="0.3">
      <c r="A930" s="22"/>
      <c r="B930" s="31" t="s">
        <v>68</v>
      </c>
      <c r="C930" s="24">
        <v>6.8000000000000005E-2</v>
      </c>
      <c r="D930" s="32">
        <v>0.03</v>
      </c>
      <c r="E930" s="32">
        <v>-17.440000000000001</v>
      </c>
      <c r="F930" s="33">
        <v>0</v>
      </c>
      <c r="G930" s="23"/>
    </row>
    <row r="931" spans="1:7" x14ac:dyDescent="0.3">
      <c r="A931" s="22">
        <v>117</v>
      </c>
      <c r="B931" s="31">
        <v>112</v>
      </c>
      <c r="C931" s="24">
        <v>0</v>
      </c>
      <c r="D931" s="32">
        <v>0.37</v>
      </c>
      <c r="E931" s="32">
        <v>31.82</v>
      </c>
      <c r="F931" s="32">
        <v>0</v>
      </c>
      <c r="G931" s="23" t="s">
        <v>369</v>
      </c>
    </row>
    <row r="932" spans="1:7" x14ac:dyDescent="0.3">
      <c r="A932" s="22"/>
      <c r="B932" s="31">
        <v>113</v>
      </c>
      <c r="C932" s="24">
        <v>6.8000000000000005E-2</v>
      </c>
      <c r="D932" s="32">
        <v>0.37</v>
      </c>
      <c r="E932" s="32">
        <v>31.73</v>
      </c>
      <c r="F932" s="32">
        <v>2.17</v>
      </c>
      <c r="G932" s="23"/>
    </row>
    <row r="933" spans="1:7" x14ac:dyDescent="0.3">
      <c r="A933" s="22"/>
      <c r="B933" s="31" t="s">
        <v>61</v>
      </c>
      <c r="C933" s="24">
        <v>0</v>
      </c>
      <c r="D933" s="33">
        <v>0.37</v>
      </c>
      <c r="E933" s="32">
        <v>31.82</v>
      </c>
      <c r="F933" s="32">
        <v>0</v>
      </c>
      <c r="G933" s="23"/>
    </row>
    <row r="934" spans="1:7" x14ac:dyDescent="0.3">
      <c r="A934" s="22"/>
      <c r="B934" s="31" t="s">
        <v>62</v>
      </c>
      <c r="C934" s="24">
        <v>6.8000000000000005E-2</v>
      </c>
      <c r="D934" s="33">
        <v>0.37</v>
      </c>
      <c r="E934" s="32">
        <v>31.73</v>
      </c>
      <c r="F934" s="32">
        <v>2.17</v>
      </c>
      <c r="G934" s="23"/>
    </row>
    <row r="935" spans="1:7" x14ac:dyDescent="0.3">
      <c r="A935" s="22"/>
      <c r="B935" s="31" t="s">
        <v>65</v>
      </c>
      <c r="C935" s="24">
        <v>0</v>
      </c>
      <c r="D935" s="32">
        <v>0.37</v>
      </c>
      <c r="E935" s="33">
        <v>31.82</v>
      </c>
      <c r="F935" s="32">
        <v>0</v>
      </c>
      <c r="G935" s="23"/>
    </row>
    <row r="936" spans="1:7" x14ac:dyDescent="0.3">
      <c r="A936" s="22"/>
      <c r="B936" s="31" t="s">
        <v>66</v>
      </c>
      <c r="C936" s="24">
        <v>6.8000000000000005E-2</v>
      </c>
      <c r="D936" s="32">
        <v>0.37</v>
      </c>
      <c r="E936" s="33">
        <v>31.73</v>
      </c>
      <c r="F936" s="32">
        <v>2.17</v>
      </c>
      <c r="G936" s="23"/>
    </row>
    <row r="937" spans="1:7" x14ac:dyDescent="0.3">
      <c r="A937" s="22"/>
      <c r="B937" s="31" t="s">
        <v>67</v>
      </c>
      <c r="C937" s="24">
        <v>6.8000000000000005E-2</v>
      </c>
      <c r="D937" s="32">
        <v>0.37</v>
      </c>
      <c r="E937" s="32">
        <v>31.73</v>
      </c>
      <c r="F937" s="33">
        <v>2.17</v>
      </c>
      <c r="G937" s="23"/>
    </row>
    <row r="938" spans="1:7" x14ac:dyDescent="0.3">
      <c r="A938" s="22"/>
      <c r="B938" s="31" t="s">
        <v>68</v>
      </c>
      <c r="C938" s="24">
        <v>0</v>
      </c>
      <c r="D938" s="32">
        <v>0.37</v>
      </c>
      <c r="E938" s="32">
        <v>31.82</v>
      </c>
      <c r="F938" s="33">
        <v>0</v>
      </c>
      <c r="G938" s="23"/>
    </row>
    <row r="939" spans="1:7" x14ac:dyDescent="0.3">
      <c r="A939" s="22">
        <v>118</v>
      </c>
      <c r="B939" s="31">
        <v>113</v>
      </c>
      <c r="C939" s="24">
        <v>0</v>
      </c>
      <c r="D939" s="32">
        <v>0.37</v>
      </c>
      <c r="E939" s="32">
        <v>31.54</v>
      </c>
      <c r="F939" s="32">
        <v>2.17</v>
      </c>
      <c r="G939" s="23" t="s">
        <v>369</v>
      </c>
    </row>
    <row r="940" spans="1:7" x14ac:dyDescent="0.3">
      <c r="A940" s="22"/>
      <c r="B940" s="31">
        <v>114</v>
      </c>
      <c r="C940" s="24">
        <v>6.8000000000000005E-2</v>
      </c>
      <c r="D940" s="32">
        <v>0.37</v>
      </c>
      <c r="E940" s="32">
        <v>31.45</v>
      </c>
      <c r="F940" s="32">
        <v>4.3099999999999996</v>
      </c>
      <c r="G940" s="23"/>
    </row>
    <row r="941" spans="1:7" x14ac:dyDescent="0.3">
      <c r="A941" s="22"/>
      <c r="B941" s="31" t="s">
        <v>61</v>
      </c>
      <c r="C941" s="24">
        <v>0</v>
      </c>
      <c r="D941" s="33">
        <v>0.37</v>
      </c>
      <c r="E941" s="32">
        <v>31.54</v>
      </c>
      <c r="F941" s="32">
        <v>2.17</v>
      </c>
      <c r="G941" s="23"/>
    </row>
    <row r="942" spans="1:7" x14ac:dyDescent="0.3">
      <c r="A942" s="22"/>
      <c r="B942" s="31" t="s">
        <v>62</v>
      </c>
      <c r="C942" s="24">
        <v>6.8000000000000005E-2</v>
      </c>
      <c r="D942" s="33">
        <v>0.37</v>
      </c>
      <c r="E942" s="32">
        <v>31.45</v>
      </c>
      <c r="F942" s="32">
        <v>4.3099999999999996</v>
      </c>
      <c r="G942" s="23"/>
    </row>
    <row r="943" spans="1:7" x14ac:dyDescent="0.3">
      <c r="A943" s="22"/>
      <c r="B943" s="31" t="s">
        <v>65</v>
      </c>
      <c r="C943" s="24">
        <v>0</v>
      </c>
      <c r="D943" s="32">
        <v>0.37</v>
      </c>
      <c r="E943" s="33">
        <v>31.54</v>
      </c>
      <c r="F943" s="32">
        <v>2.17</v>
      </c>
      <c r="G943" s="23"/>
    </row>
    <row r="944" spans="1:7" x14ac:dyDescent="0.3">
      <c r="A944" s="22"/>
      <c r="B944" s="31" t="s">
        <v>66</v>
      </c>
      <c r="C944" s="24">
        <v>6.8000000000000005E-2</v>
      </c>
      <c r="D944" s="32">
        <v>0.37</v>
      </c>
      <c r="E944" s="33">
        <v>31.45</v>
      </c>
      <c r="F944" s="32">
        <v>4.3099999999999996</v>
      </c>
      <c r="G944" s="23"/>
    </row>
    <row r="945" spans="1:7" x14ac:dyDescent="0.3">
      <c r="A945" s="22"/>
      <c r="B945" s="31" t="s">
        <v>67</v>
      </c>
      <c r="C945" s="24">
        <v>6.8000000000000005E-2</v>
      </c>
      <c r="D945" s="32">
        <v>0.37</v>
      </c>
      <c r="E945" s="32">
        <v>31.45</v>
      </c>
      <c r="F945" s="33">
        <v>4.3099999999999996</v>
      </c>
      <c r="G945" s="23"/>
    </row>
    <row r="946" spans="1:7" x14ac:dyDescent="0.3">
      <c r="A946" s="22"/>
      <c r="B946" s="31" t="s">
        <v>68</v>
      </c>
      <c r="C946" s="24">
        <v>0</v>
      </c>
      <c r="D946" s="32">
        <v>0.37</v>
      </c>
      <c r="E946" s="32">
        <v>31.54</v>
      </c>
      <c r="F946" s="33">
        <v>2.17</v>
      </c>
      <c r="G946" s="23"/>
    </row>
    <row r="947" spans="1:7" x14ac:dyDescent="0.3">
      <c r="A947" s="22">
        <v>119</v>
      </c>
      <c r="B947" s="31">
        <v>114</v>
      </c>
      <c r="C947" s="24">
        <v>0</v>
      </c>
      <c r="D947" s="32">
        <v>0.37</v>
      </c>
      <c r="E947" s="32">
        <v>31.11</v>
      </c>
      <c r="F947" s="32">
        <v>4.3099999999999996</v>
      </c>
      <c r="G947" s="23" t="s">
        <v>369</v>
      </c>
    </row>
    <row r="948" spans="1:7" x14ac:dyDescent="0.3">
      <c r="A948" s="22"/>
      <c r="B948" s="31">
        <v>115</v>
      </c>
      <c r="C948" s="24">
        <v>6.8000000000000005E-2</v>
      </c>
      <c r="D948" s="32">
        <v>0.37</v>
      </c>
      <c r="E948" s="32">
        <v>31.02</v>
      </c>
      <c r="F948" s="32">
        <v>6.43</v>
      </c>
      <c r="G948" s="23"/>
    </row>
    <row r="949" spans="1:7" x14ac:dyDescent="0.3">
      <c r="A949" s="22"/>
      <c r="B949" s="31" t="s">
        <v>61</v>
      </c>
      <c r="C949" s="24">
        <v>0</v>
      </c>
      <c r="D949" s="33">
        <v>0.37</v>
      </c>
      <c r="E949" s="32">
        <v>31.11</v>
      </c>
      <c r="F949" s="32">
        <v>4.3099999999999996</v>
      </c>
      <c r="G949" s="23"/>
    </row>
    <row r="950" spans="1:7" x14ac:dyDescent="0.3">
      <c r="A950" s="22"/>
      <c r="B950" s="31" t="s">
        <v>62</v>
      </c>
      <c r="C950" s="24">
        <v>6.8000000000000005E-2</v>
      </c>
      <c r="D950" s="33">
        <v>0.37</v>
      </c>
      <c r="E950" s="32">
        <v>31.02</v>
      </c>
      <c r="F950" s="32">
        <v>6.43</v>
      </c>
      <c r="G950" s="23"/>
    </row>
    <row r="951" spans="1:7" x14ac:dyDescent="0.3">
      <c r="A951" s="22"/>
      <c r="B951" s="31" t="s">
        <v>65</v>
      </c>
      <c r="C951" s="24">
        <v>0</v>
      </c>
      <c r="D951" s="32">
        <v>0.37</v>
      </c>
      <c r="E951" s="33">
        <v>31.11</v>
      </c>
      <c r="F951" s="32">
        <v>4.3099999999999996</v>
      </c>
      <c r="G951" s="23"/>
    </row>
    <row r="952" spans="1:7" x14ac:dyDescent="0.3">
      <c r="A952" s="22"/>
      <c r="B952" s="31" t="s">
        <v>66</v>
      </c>
      <c r="C952" s="24">
        <v>6.8000000000000005E-2</v>
      </c>
      <c r="D952" s="32">
        <v>0.37</v>
      </c>
      <c r="E952" s="33">
        <v>31.02</v>
      </c>
      <c r="F952" s="32">
        <v>6.43</v>
      </c>
      <c r="G952" s="23"/>
    </row>
    <row r="953" spans="1:7" x14ac:dyDescent="0.3">
      <c r="A953" s="22"/>
      <c r="B953" s="31" t="s">
        <v>67</v>
      </c>
      <c r="C953" s="24">
        <v>6.8000000000000005E-2</v>
      </c>
      <c r="D953" s="32">
        <v>0.37</v>
      </c>
      <c r="E953" s="32">
        <v>31.02</v>
      </c>
      <c r="F953" s="33">
        <v>6.43</v>
      </c>
      <c r="G953" s="23"/>
    </row>
    <row r="954" spans="1:7" x14ac:dyDescent="0.3">
      <c r="A954" s="22"/>
      <c r="B954" s="31" t="s">
        <v>68</v>
      </c>
      <c r="C954" s="24">
        <v>0</v>
      </c>
      <c r="D954" s="32">
        <v>0.37</v>
      </c>
      <c r="E954" s="32">
        <v>31.11</v>
      </c>
      <c r="F954" s="33">
        <v>4.3099999999999996</v>
      </c>
      <c r="G954" s="23"/>
    </row>
    <row r="955" spans="1:7" x14ac:dyDescent="0.3">
      <c r="A955" s="22">
        <v>120</v>
      </c>
      <c r="B955" s="31">
        <v>115</v>
      </c>
      <c r="C955" s="24">
        <v>0</v>
      </c>
      <c r="D955" s="32">
        <v>0.37</v>
      </c>
      <c r="E955" s="32">
        <v>30.57</v>
      </c>
      <c r="F955" s="32">
        <v>6.43</v>
      </c>
      <c r="G955" s="23" t="s">
        <v>369</v>
      </c>
    </row>
    <row r="956" spans="1:7" x14ac:dyDescent="0.3">
      <c r="A956" s="22"/>
      <c r="B956" s="31">
        <v>116</v>
      </c>
      <c r="C956" s="24">
        <v>6.8000000000000005E-2</v>
      </c>
      <c r="D956" s="32">
        <v>0.36</v>
      </c>
      <c r="E956" s="32">
        <v>30.47</v>
      </c>
      <c r="F956" s="32">
        <v>8.51</v>
      </c>
      <c r="G956" s="23"/>
    </row>
    <row r="957" spans="1:7" x14ac:dyDescent="0.3">
      <c r="A957" s="22"/>
      <c r="B957" s="31" t="s">
        <v>61</v>
      </c>
      <c r="C957" s="24">
        <v>0</v>
      </c>
      <c r="D957" s="33">
        <v>0.37</v>
      </c>
      <c r="E957" s="32">
        <v>30.57</v>
      </c>
      <c r="F957" s="32">
        <v>6.43</v>
      </c>
      <c r="G957" s="23"/>
    </row>
    <row r="958" spans="1:7" x14ac:dyDescent="0.3">
      <c r="A958" s="22"/>
      <c r="B958" s="31" t="s">
        <v>62</v>
      </c>
      <c r="C958" s="24">
        <v>6.8000000000000005E-2</v>
      </c>
      <c r="D958" s="33">
        <v>0.36</v>
      </c>
      <c r="E958" s="32">
        <v>30.47</v>
      </c>
      <c r="F958" s="32">
        <v>8.51</v>
      </c>
      <c r="G958" s="23"/>
    </row>
    <row r="959" spans="1:7" x14ac:dyDescent="0.3">
      <c r="A959" s="22"/>
      <c r="B959" s="31" t="s">
        <v>65</v>
      </c>
      <c r="C959" s="24">
        <v>0</v>
      </c>
      <c r="D959" s="32">
        <v>0.37</v>
      </c>
      <c r="E959" s="33">
        <v>30.57</v>
      </c>
      <c r="F959" s="32">
        <v>6.43</v>
      </c>
      <c r="G959" s="23"/>
    </row>
    <row r="960" spans="1:7" x14ac:dyDescent="0.3">
      <c r="A960" s="22"/>
      <c r="B960" s="31" t="s">
        <v>66</v>
      </c>
      <c r="C960" s="24">
        <v>6.8000000000000005E-2</v>
      </c>
      <c r="D960" s="32">
        <v>0.36</v>
      </c>
      <c r="E960" s="33">
        <v>30.47</v>
      </c>
      <c r="F960" s="32">
        <v>8.51</v>
      </c>
      <c r="G960" s="23"/>
    </row>
    <row r="961" spans="1:7" x14ac:dyDescent="0.3">
      <c r="A961" s="22"/>
      <c r="B961" s="31" t="s">
        <v>67</v>
      </c>
      <c r="C961" s="24">
        <v>6.8000000000000005E-2</v>
      </c>
      <c r="D961" s="32">
        <v>0.36</v>
      </c>
      <c r="E961" s="32">
        <v>30.47</v>
      </c>
      <c r="F961" s="33">
        <v>8.51</v>
      </c>
      <c r="G961" s="23"/>
    </row>
    <row r="962" spans="1:7" x14ac:dyDescent="0.3">
      <c r="A962" s="22"/>
      <c r="B962" s="31" t="s">
        <v>68</v>
      </c>
      <c r="C962" s="24">
        <v>0</v>
      </c>
      <c r="D962" s="32">
        <v>0.37</v>
      </c>
      <c r="E962" s="32">
        <v>30.57</v>
      </c>
      <c r="F962" s="33">
        <v>6.43</v>
      </c>
      <c r="G962" s="23"/>
    </row>
    <row r="963" spans="1:7" x14ac:dyDescent="0.3">
      <c r="A963" s="22">
        <v>121</v>
      </c>
      <c r="B963" s="31">
        <v>116</v>
      </c>
      <c r="C963" s="24">
        <v>0</v>
      </c>
      <c r="D963" s="32">
        <v>0.36</v>
      </c>
      <c r="E963" s="32">
        <v>29.96</v>
      </c>
      <c r="F963" s="32">
        <v>8.51</v>
      </c>
      <c r="G963" s="23" t="s">
        <v>369</v>
      </c>
    </row>
    <row r="964" spans="1:7" x14ac:dyDescent="0.3">
      <c r="A964" s="22"/>
      <c r="B964" s="31">
        <v>225</v>
      </c>
      <c r="C964" s="24">
        <v>0.06</v>
      </c>
      <c r="D964" s="32">
        <v>0.36</v>
      </c>
      <c r="E964" s="32">
        <v>29.87</v>
      </c>
      <c r="F964" s="32">
        <v>10.3</v>
      </c>
      <c r="G964" s="23"/>
    </row>
    <row r="965" spans="1:7" x14ac:dyDescent="0.3">
      <c r="A965" s="22"/>
      <c r="B965" s="31" t="s">
        <v>61</v>
      </c>
      <c r="C965" s="24">
        <v>0</v>
      </c>
      <c r="D965" s="33">
        <v>0.36</v>
      </c>
      <c r="E965" s="32">
        <v>29.96</v>
      </c>
      <c r="F965" s="32">
        <v>8.51</v>
      </c>
      <c r="G965" s="23"/>
    </row>
    <row r="966" spans="1:7" x14ac:dyDescent="0.3">
      <c r="A966" s="22"/>
      <c r="B966" s="31" t="s">
        <v>62</v>
      </c>
      <c r="C966" s="24">
        <v>0.06</v>
      </c>
      <c r="D966" s="33">
        <v>0.36</v>
      </c>
      <c r="E966" s="32">
        <v>29.87</v>
      </c>
      <c r="F966" s="32">
        <v>10.3</v>
      </c>
      <c r="G966" s="23"/>
    </row>
    <row r="967" spans="1:7" x14ac:dyDescent="0.3">
      <c r="A967" s="22"/>
      <c r="B967" s="31" t="s">
        <v>65</v>
      </c>
      <c r="C967" s="24">
        <v>0</v>
      </c>
      <c r="D967" s="32">
        <v>0.36</v>
      </c>
      <c r="E967" s="33">
        <v>29.96</v>
      </c>
      <c r="F967" s="32">
        <v>8.51</v>
      </c>
      <c r="G967" s="23"/>
    </row>
    <row r="968" spans="1:7" x14ac:dyDescent="0.3">
      <c r="A968" s="22"/>
      <c r="B968" s="31" t="s">
        <v>66</v>
      </c>
      <c r="C968" s="24">
        <v>0.06</v>
      </c>
      <c r="D968" s="32">
        <v>0.36</v>
      </c>
      <c r="E968" s="33">
        <v>29.87</v>
      </c>
      <c r="F968" s="32">
        <v>10.3</v>
      </c>
      <c r="G968" s="23"/>
    </row>
    <row r="969" spans="1:7" x14ac:dyDescent="0.3">
      <c r="A969" s="22"/>
      <c r="B969" s="31" t="s">
        <v>67</v>
      </c>
      <c r="C969" s="24">
        <v>0.06</v>
      </c>
      <c r="D969" s="32">
        <v>0.36</v>
      </c>
      <c r="E969" s="32">
        <v>29.87</v>
      </c>
      <c r="F969" s="33">
        <v>10.3</v>
      </c>
      <c r="G969" s="23"/>
    </row>
    <row r="970" spans="1:7" x14ac:dyDescent="0.3">
      <c r="A970" s="22"/>
      <c r="B970" s="31" t="s">
        <v>68</v>
      </c>
      <c r="C970" s="24">
        <v>0</v>
      </c>
      <c r="D970" s="32">
        <v>0.36</v>
      </c>
      <c r="E970" s="32">
        <v>29.96</v>
      </c>
      <c r="F970" s="33">
        <v>8.51</v>
      </c>
      <c r="G970" s="23"/>
    </row>
    <row r="971" spans="1:7" x14ac:dyDescent="0.3">
      <c r="A971" s="22">
        <v>122</v>
      </c>
      <c r="B971" s="31">
        <v>225</v>
      </c>
      <c r="C971" s="24">
        <v>0</v>
      </c>
      <c r="D971" s="32">
        <v>157.77000000000001</v>
      </c>
      <c r="E971" s="32">
        <v>29.59</v>
      </c>
      <c r="F971" s="32">
        <v>-5.44</v>
      </c>
      <c r="G971" s="23" t="s">
        <v>369</v>
      </c>
    </row>
    <row r="972" spans="1:7" x14ac:dyDescent="0.3">
      <c r="A972" s="22"/>
      <c r="B972" s="31">
        <v>117</v>
      </c>
      <c r="C972" s="24">
        <v>8.0000000000000002E-3</v>
      </c>
      <c r="D972" s="32">
        <v>157.77000000000001</v>
      </c>
      <c r="E972" s="32">
        <v>29.57</v>
      </c>
      <c r="F972" s="32">
        <v>-5.19</v>
      </c>
      <c r="G972" s="23"/>
    </row>
    <row r="973" spans="1:7" x14ac:dyDescent="0.3">
      <c r="A973" s="22"/>
      <c r="B973" s="31" t="s">
        <v>61</v>
      </c>
      <c r="C973" s="24">
        <v>8.0000000000000002E-3</v>
      </c>
      <c r="D973" s="33">
        <v>157.77000000000001</v>
      </c>
      <c r="E973" s="32">
        <v>29.57</v>
      </c>
      <c r="F973" s="32">
        <v>-5.19</v>
      </c>
      <c r="G973" s="23"/>
    </row>
    <row r="974" spans="1:7" x14ac:dyDescent="0.3">
      <c r="A974" s="22"/>
      <c r="B974" s="31" t="s">
        <v>62</v>
      </c>
      <c r="C974" s="24">
        <v>0</v>
      </c>
      <c r="D974" s="33">
        <v>157.77000000000001</v>
      </c>
      <c r="E974" s="32">
        <v>29.59</v>
      </c>
      <c r="F974" s="32">
        <v>-5.44</v>
      </c>
      <c r="G974" s="23"/>
    </row>
    <row r="975" spans="1:7" x14ac:dyDescent="0.3">
      <c r="A975" s="22"/>
      <c r="B975" s="31" t="s">
        <v>65</v>
      </c>
      <c r="C975" s="24">
        <v>0</v>
      </c>
      <c r="D975" s="32">
        <v>157.77000000000001</v>
      </c>
      <c r="E975" s="33">
        <v>29.59</v>
      </c>
      <c r="F975" s="32">
        <v>-5.44</v>
      </c>
      <c r="G975" s="23"/>
    </row>
    <row r="976" spans="1:7" x14ac:dyDescent="0.3">
      <c r="A976" s="22"/>
      <c r="B976" s="31" t="s">
        <v>66</v>
      </c>
      <c r="C976" s="24">
        <v>8.0000000000000002E-3</v>
      </c>
      <c r="D976" s="32">
        <v>157.77000000000001</v>
      </c>
      <c r="E976" s="33">
        <v>29.57</v>
      </c>
      <c r="F976" s="32">
        <v>-5.19</v>
      </c>
      <c r="G976" s="23"/>
    </row>
    <row r="977" spans="1:7" x14ac:dyDescent="0.3">
      <c r="A977" s="22"/>
      <c r="B977" s="31" t="s">
        <v>67</v>
      </c>
      <c r="C977" s="24">
        <v>8.0000000000000002E-3</v>
      </c>
      <c r="D977" s="32">
        <v>157.77000000000001</v>
      </c>
      <c r="E977" s="32">
        <v>29.57</v>
      </c>
      <c r="F977" s="33">
        <v>-5.19</v>
      </c>
      <c r="G977" s="23"/>
    </row>
    <row r="978" spans="1:7" x14ac:dyDescent="0.3">
      <c r="A978" s="22"/>
      <c r="B978" s="31" t="s">
        <v>68</v>
      </c>
      <c r="C978" s="24">
        <v>0</v>
      </c>
      <c r="D978" s="32">
        <v>157.77000000000001</v>
      </c>
      <c r="E978" s="32">
        <v>29.59</v>
      </c>
      <c r="F978" s="33">
        <v>-5.44</v>
      </c>
      <c r="G978" s="23"/>
    </row>
    <row r="979" spans="1:7" x14ac:dyDescent="0.3">
      <c r="A979" s="22">
        <v>123</v>
      </c>
      <c r="B979" s="31">
        <v>117</v>
      </c>
      <c r="C979" s="24">
        <v>0</v>
      </c>
      <c r="D979" s="32">
        <v>157.77000000000001</v>
      </c>
      <c r="E979" s="32">
        <v>29.42</v>
      </c>
      <c r="F979" s="32">
        <v>-5.19</v>
      </c>
      <c r="G979" s="23" t="s">
        <v>369</v>
      </c>
    </row>
    <row r="980" spans="1:7" x14ac:dyDescent="0.3">
      <c r="A980" s="22"/>
      <c r="B980" s="31">
        <v>118</v>
      </c>
      <c r="C980" s="24">
        <v>6.8000000000000005E-2</v>
      </c>
      <c r="D980" s="32">
        <v>157.77000000000001</v>
      </c>
      <c r="E980" s="32">
        <v>29.31</v>
      </c>
      <c r="F980" s="32">
        <v>-3.19</v>
      </c>
      <c r="G980" s="23"/>
    </row>
    <row r="981" spans="1:7" x14ac:dyDescent="0.3">
      <c r="A981" s="22"/>
      <c r="B981" s="31" t="s">
        <v>61</v>
      </c>
      <c r="C981" s="24">
        <v>6.8000000000000005E-2</v>
      </c>
      <c r="D981" s="33">
        <v>157.77000000000001</v>
      </c>
      <c r="E981" s="32">
        <v>29.31</v>
      </c>
      <c r="F981" s="32">
        <v>-3.19</v>
      </c>
      <c r="G981" s="23"/>
    </row>
    <row r="982" spans="1:7" x14ac:dyDescent="0.3">
      <c r="A982" s="22"/>
      <c r="B982" s="31" t="s">
        <v>62</v>
      </c>
      <c r="C982" s="24">
        <v>0</v>
      </c>
      <c r="D982" s="33">
        <v>157.77000000000001</v>
      </c>
      <c r="E982" s="32">
        <v>29.42</v>
      </c>
      <c r="F982" s="32">
        <v>-5.19</v>
      </c>
      <c r="G982" s="23"/>
    </row>
    <row r="983" spans="1:7" x14ac:dyDescent="0.3">
      <c r="A983" s="22"/>
      <c r="B983" s="31" t="s">
        <v>65</v>
      </c>
      <c r="C983" s="24">
        <v>0</v>
      </c>
      <c r="D983" s="32">
        <v>157.77000000000001</v>
      </c>
      <c r="E983" s="33">
        <v>29.42</v>
      </c>
      <c r="F983" s="32">
        <v>-5.19</v>
      </c>
      <c r="G983" s="23"/>
    </row>
    <row r="984" spans="1:7" x14ac:dyDescent="0.3">
      <c r="A984" s="22"/>
      <c r="B984" s="31" t="s">
        <v>66</v>
      </c>
      <c r="C984" s="24">
        <v>6.8000000000000005E-2</v>
      </c>
      <c r="D984" s="32">
        <v>157.77000000000001</v>
      </c>
      <c r="E984" s="33">
        <v>29.31</v>
      </c>
      <c r="F984" s="32">
        <v>-3.19</v>
      </c>
      <c r="G984" s="23"/>
    </row>
    <row r="985" spans="1:7" x14ac:dyDescent="0.3">
      <c r="A985" s="22"/>
      <c r="B985" s="31" t="s">
        <v>67</v>
      </c>
      <c r="C985" s="24">
        <v>6.8000000000000005E-2</v>
      </c>
      <c r="D985" s="32">
        <v>157.77000000000001</v>
      </c>
      <c r="E985" s="32">
        <v>29.31</v>
      </c>
      <c r="F985" s="33">
        <v>-3.19</v>
      </c>
      <c r="G985" s="23"/>
    </row>
    <row r="986" spans="1:7" x14ac:dyDescent="0.3">
      <c r="A986" s="22"/>
      <c r="B986" s="31" t="s">
        <v>68</v>
      </c>
      <c r="C986" s="24">
        <v>0</v>
      </c>
      <c r="D986" s="32">
        <v>157.77000000000001</v>
      </c>
      <c r="E986" s="32">
        <v>29.42</v>
      </c>
      <c r="F986" s="33">
        <v>-5.19</v>
      </c>
      <c r="G986" s="23"/>
    </row>
    <row r="987" spans="1:7" x14ac:dyDescent="0.3">
      <c r="A987" s="22">
        <v>124</v>
      </c>
      <c r="B987" s="31">
        <v>118</v>
      </c>
      <c r="C987" s="24">
        <v>0</v>
      </c>
      <c r="D987" s="32">
        <v>157.77000000000001</v>
      </c>
      <c r="E987" s="32">
        <v>28.97</v>
      </c>
      <c r="F987" s="32">
        <v>-3.19</v>
      </c>
      <c r="G987" s="23" t="s">
        <v>369</v>
      </c>
    </row>
    <row r="988" spans="1:7" x14ac:dyDescent="0.3">
      <c r="A988" s="22"/>
      <c r="B988" s="31">
        <v>119</v>
      </c>
      <c r="C988" s="24">
        <v>6.8000000000000005E-2</v>
      </c>
      <c r="D988" s="32">
        <v>157.77000000000001</v>
      </c>
      <c r="E988" s="32">
        <v>28.87</v>
      </c>
      <c r="F988" s="32">
        <v>-1.22</v>
      </c>
      <c r="G988" s="23"/>
    </row>
    <row r="989" spans="1:7" x14ac:dyDescent="0.3">
      <c r="A989" s="22"/>
      <c r="B989" s="31" t="s">
        <v>61</v>
      </c>
      <c r="C989" s="24">
        <v>2.7E-2</v>
      </c>
      <c r="D989" s="33">
        <v>157.77000000000001</v>
      </c>
      <c r="E989" s="32">
        <v>28.93</v>
      </c>
      <c r="F989" s="32">
        <v>-2.4</v>
      </c>
      <c r="G989" s="23"/>
    </row>
    <row r="990" spans="1:7" x14ac:dyDescent="0.3">
      <c r="A990" s="22"/>
      <c r="B990" s="31" t="s">
        <v>62</v>
      </c>
      <c r="C990" s="24">
        <v>6.8000000000000005E-2</v>
      </c>
      <c r="D990" s="33">
        <v>157.77000000000001</v>
      </c>
      <c r="E990" s="32">
        <v>28.87</v>
      </c>
      <c r="F990" s="32">
        <v>-1.22</v>
      </c>
      <c r="G990" s="23"/>
    </row>
    <row r="991" spans="1:7" x14ac:dyDescent="0.3">
      <c r="A991" s="22"/>
      <c r="B991" s="31" t="s">
        <v>65</v>
      </c>
      <c r="C991" s="24">
        <v>0</v>
      </c>
      <c r="D991" s="32">
        <v>157.77000000000001</v>
      </c>
      <c r="E991" s="33">
        <v>28.97</v>
      </c>
      <c r="F991" s="32">
        <v>-3.19</v>
      </c>
      <c r="G991" s="23"/>
    </row>
    <row r="992" spans="1:7" x14ac:dyDescent="0.3">
      <c r="A992" s="22"/>
      <c r="B992" s="31" t="s">
        <v>66</v>
      </c>
      <c r="C992" s="24">
        <v>6.8000000000000005E-2</v>
      </c>
      <c r="D992" s="32">
        <v>157.77000000000001</v>
      </c>
      <c r="E992" s="33">
        <v>28.87</v>
      </c>
      <c r="F992" s="32">
        <v>-1.22</v>
      </c>
      <c r="G992" s="23"/>
    </row>
    <row r="993" spans="1:7" x14ac:dyDescent="0.3">
      <c r="A993" s="22"/>
      <c r="B993" s="31" t="s">
        <v>67</v>
      </c>
      <c r="C993" s="24">
        <v>6.8000000000000005E-2</v>
      </c>
      <c r="D993" s="32">
        <v>157.77000000000001</v>
      </c>
      <c r="E993" s="32">
        <v>28.87</v>
      </c>
      <c r="F993" s="33">
        <v>-1.22</v>
      </c>
      <c r="G993" s="23"/>
    </row>
    <row r="994" spans="1:7" x14ac:dyDescent="0.3">
      <c r="A994" s="22"/>
      <c r="B994" s="31" t="s">
        <v>68</v>
      </c>
      <c r="C994" s="24">
        <v>0</v>
      </c>
      <c r="D994" s="32">
        <v>157.77000000000001</v>
      </c>
      <c r="E994" s="32">
        <v>28.97</v>
      </c>
      <c r="F994" s="33">
        <v>-3.19</v>
      </c>
      <c r="G994" s="23"/>
    </row>
    <row r="995" spans="1:7" x14ac:dyDescent="0.3">
      <c r="A995" s="22">
        <v>125</v>
      </c>
      <c r="B995" s="31">
        <v>119</v>
      </c>
      <c r="C995" s="24">
        <v>0</v>
      </c>
      <c r="D995" s="32">
        <v>157.77000000000001</v>
      </c>
      <c r="E995" s="32">
        <v>28.47</v>
      </c>
      <c r="F995" s="32">
        <v>-1.22</v>
      </c>
      <c r="G995" s="23" t="s">
        <v>369</v>
      </c>
    </row>
    <row r="996" spans="1:7" x14ac:dyDescent="0.3">
      <c r="A996" s="22"/>
      <c r="B996" s="31">
        <v>120</v>
      </c>
      <c r="C996" s="24">
        <v>6.8000000000000005E-2</v>
      </c>
      <c r="D996" s="32">
        <v>157.77000000000001</v>
      </c>
      <c r="E996" s="32">
        <v>28.37</v>
      </c>
      <c r="F996" s="32">
        <v>0.72</v>
      </c>
      <c r="G996" s="23"/>
    </row>
    <row r="997" spans="1:7" x14ac:dyDescent="0.3">
      <c r="A997" s="22"/>
      <c r="B997" s="31" t="s">
        <v>61</v>
      </c>
      <c r="C997" s="24">
        <v>0</v>
      </c>
      <c r="D997" s="33">
        <v>157.77000000000001</v>
      </c>
      <c r="E997" s="32">
        <v>28.47</v>
      </c>
      <c r="F997" s="32">
        <v>-1.22</v>
      </c>
      <c r="G997" s="23"/>
    </row>
    <row r="998" spans="1:7" x14ac:dyDescent="0.3">
      <c r="A998" s="22"/>
      <c r="B998" s="31" t="s">
        <v>62</v>
      </c>
      <c r="C998" s="24">
        <v>6.8000000000000005E-2</v>
      </c>
      <c r="D998" s="33">
        <v>157.77000000000001</v>
      </c>
      <c r="E998" s="32">
        <v>28.37</v>
      </c>
      <c r="F998" s="32">
        <v>0.72</v>
      </c>
      <c r="G998" s="23"/>
    </row>
    <row r="999" spans="1:7" x14ac:dyDescent="0.3">
      <c r="A999" s="22"/>
      <c r="B999" s="31" t="s">
        <v>65</v>
      </c>
      <c r="C999" s="24">
        <v>0</v>
      </c>
      <c r="D999" s="32">
        <v>157.77000000000001</v>
      </c>
      <c r="E999" s="33">
        <v>28.47</v>
      </c>
      <c r="F999" s="32">
        <v>-1.22</v>
      </c>
      <c r="G999" s="23"/>
    </row>
    <row r="1000" spans="1:7" x14ac:dyDescent="0.3">
      <c r="A1000" s="22"/>
      <c r="B1000" s="31" t="s">
        <v>66</v>
      </c>
      <c r="C1000" s="24">
        <v>6.8000000000000005E-2</v>
      </c>
      <c r="D1000" s="32">
        <v>157.77000000000001</v>
      </c>
      <c r="E1000" s="33">
        <v>28.37</v>
      </c>
      <c r="F1000" s="32">
        <v>0.72</v>
      </c>
      <c r="G1000" s="23"/>
    </row>
    <row r="1001" spans="1:7" x14ac:dyDescent="0.3">
      <c r="A1001" s="22"/>
      <c r="B1001" s="31" t="s">
        <v>67</v>
      </c>
      <c r="C1001" s="24">
        <v>6.8000000000000005E-2</v>
      </c>
      <c r="D1001" s="32">
        <v>157.77000000000001</v>
      </c>
      <c r="E1001" s="32">
        <v>28.37</v>
      </c>
      <c r="F1001" s="33">
        <v>0.72</v>
      </c>
      <c r="G1001" s="23"/>
    </row>
    <row r="1002" spans="1:7" x14ac:dyDescent="0.3">
      <c r="A1002" s="22"/>
      <c r="B1002" s="31" t="s">
        <v>68</v>
      </c>
      <c r="C1002" s="24">
        <v>0</v>
      </c>
      <c r="D1002" s="32">
        <v>157.77000000000001</v>
      </c>
      <c r="E1002" s="32">
        <v>28.47</v>
      </c>
      <c r="F1002" s="33">
        <v>-1.22</v>
      </c>
      <c r="G1002" s="23"/>
    </row>
    <row r="1003" spans="1:7" x14ac:dyDescent="0.3">
      <c r="A1003" s="22">
        <v>126</v>
      </c>
      <c r="B1003" s="31">
        <v>120</v>
      </c>
      <c r="C1003" s="24">
        <v>0</v>
      </c>
      <c r="D1003" s="32">
        <v>157.77000000000001</v>
      </c>
      <c r="E1003" s="32">
        <v>27.92</v>
      </c>
      <c r="F1003" s="32">
        <v>0.72</v>
      </c>
      <c r="G1003" s="23" t="s">
        <v>369</v>
      </c>
    </row>
    <row r="1004" spans="1:7" x14ac:dyDescent="0.3">
      <c r="A1004" s="22"/>
      <c r="B1004" s="31">
        <v>121</v>
      </c>
      <c r="C1004" s="24">
        <v>6.8000000000000005E-2</v>
      </c>
      <c r="D1004" s="32">
        <v>157.76</v>
      </c>
      <c r="E1004" s="32">
        <v>27.83</v>
      </c>
      <c r="F1004" s="32">
        <v>2.62</v>
      </c>
      <c r="G1004" s="23"/>
    </row>
    <row r="1005" spans="1:7" x14ac:dyDescent="0.3">
      <c r="A1005" s="22"/>
      <c r="B1005" s="31" t="s">
        <v>61</v>
      </c>
      <c r="C1005" s="24">
        <v>0</v>
      </c>
      <c r="D1005" s="33">
        <v>157.77000000000001</v>
      </c>
      <c r="E1005" s="32">
        <v>27.92</v>
      </c>
      <c r="F1005" s="32">
        <v>0.72</v>
      </c>
      <c r="G1005" s="23"/>
    </row>
    <row r="1006" spans="1:7" x14ac:dyDescent="0.3">
      <c r="A1006" s="22"/>
      <c r="B1006" s="31" t="s">
        <v>62</v>
      </c>
      <c r="C1006" s="24">
        <v>6.8000000000000005E-2</v>
      </c>
      <c r="D1006" s="33">
        <v>157.76</v>
      </c>
      <c r="E1006" s="32">
        <v>27.83</v>
      </c>
      <c r="F1006" s="32">
        <v>2.62</v>
      </c>
      <c r="G1006" s="23"/>
    </row>
    <row r="1007" spans="1:7" x14ac:dyDescent="0.3">
      <c r="A1007" s="22"/>
      <c r="B1007" s="31" t="s">
        <v>65</v>
      </c>
      <c r="C1007" s="24">
        <v>0</v>
      </c>
      <c r="D1007" s="32">
        <v>157.77000000000001</v>
      </c>
      <c r="E1007" s="33">
        <v>27.92</v>
      </c>
      <c r="F1007" s="32">
        <v>0.72</v>
      </c>
      <c r="G1007" s="23"/>
    </row>
    <row r="1008" spans="1:7" x14ac:dyDescent="0.3">
      <c r="A1008" s="22"/>
      <c r="B1008" s="31" t="s">
        <v>66</v>
      </c>
      <c r="C1008" s="24">
        <v>6.8000000000000005E-2</v>
      </c>
      <c r="D1008" s="32">
        <v>157.76</v>
      </c>
      <c r="E1008" s="33">
        <v>27.83</v>
      </c>
      <c r="F1008" s="32">
        <v>2.62</v>
      </c>
      <c r="G1008" s="23"/>
    </row>
    <row r="1009" spans="1:7" x14ac:dyDescent="0.3">
      <c r="A1009" s="22"/>
      <c r="B1009" s="31" t="s">
        <v>67</v>
      </c>
      <c r="C1009" s="24">
        <v>6.8000000000000005E-2</v>
      </c>
      <c r="D1009" s="32">
        <v>157.76</v>
      </c>
      <c r="E1009" s="32">
        <v>27.83</v>
      </c>
      <c r="F1009" s="33">
        <v>2.62</v>
      </c>
      <c r="G1009" s="23"/>
    </row>
    <row r="1010" spans="1:7" x14ac:dyDescent="0.3">
      <c r="A1010" s="22"/>
      <c r="B1010" s="31" t="s">
        <v>68</v>
      </c>
      <c r="C1010" s="24">
        <v>0</v>
      </c>
      <c r="D1010" s="32">
        <v>157.77000000000001</v>
      </c>
      <c r="E1010" s="32">
        <v>27.92</v>
      </c>
      <c r="F1010" s="33">
        <v>0.72</v>
      </c>
      <c r="G1010" s="23"/>
    </row>
    <row r="1011" spans="1:7" x14ac:dyDescent="0.3">
      <c r="A1011" s="22">
        <v>127</v>
      </c>
      <c r="B1011" s="31">
        <v>121</v>
      </c>
      <c r="C1011" s="24">
        <v>0</v>
      </c>
      <c r="D1011" s="32">
        <v>157.76</v>
      </c>
      <c r="E1011" s="32">
        <v>27.35</v>
      </c>
      <c r="F1011" s="32">
        <v>2.62</v>
      </c>
      <c r="G1011" s="23" t="s">
        <v>369</v>
      </c>
    </row>
    <row r="1012" spans="1:7" x14ac:dyDescent="0.3">
      <c r="A1012" s="22"/>
      <c r="B1012" s="31">
        <v>122</v>
      </c>
      <c r="C1012" s="24">
        <v>6.8000000000000005E-2</v>
      </c>
      <c r="D1012" s="32">
        <v>157.76</v>
      </c>
      <c r="E1012" s="32">
        <v>27.26</v>
      </c>
      <c r="F1012" s="32">
        <v>4.4800000000000004</v>
      </c>
      <c r="G1012" s="23"/>
    </row>
    <row r="1013" spans="1:7" x14ac:dyDescent="0.3">
      <c r="A1013" s="22"/>
      <c r="B1013" s="31" t="s">
        <v>61</v>
      </c>
      <c r="C1013" s="24">
        <v>0</v>
      </c>
      <c r="D1013" s="33">
        <v>157.76</v>
      </c>
      <c r="E1013" s="32">
        <v>27.35</v>
      </c>
      <c r="F1013" s="32">
        <v>2.62</v>
      </c>
      <c r="G1013" s="23"/>
    </row>
    <row r="1014" spans="1:7" x14ac:dyDescent="0.3">
      <c r="A1014" s="22"/>
      <c r="B1014" s="31" t="s">
        <v>62</v>
      </c>
      <c r="C1014" s="24">
        <v>6.8000000000000005E-2</v>
      </c>
      <c r="D1014" s="33">
        <v>157.76</v>
      </c>
      <c r="E1014" s="32">
        <v>27.26</v>
      </c>
      <c r="F1014" s="32">
        <v>4.4800000000000004</v>
      </c>
      <c r="G1014" s="23"/>
    </row>
    <row r="1015" spans="1:7" x14ac:dyDescent="0.3">
      <c r="A1015" s="22"/>
      <c r="B1015" s="31" t="s">
        <v>65</v>
      </c>
      <c r="C1015" s="24">
        <v>0</v>
      </c>
      <c r="D1015" s="32">
        <v>157.76</v>
      </c>
      <c r="E1015" s="33">
        <v>27.35</v>
      </c>
      <c r="F1015" s="32">
        <v>2.62</v>
      </c>
      <c r="G1015" s="23"/>
    </row>
    <row r="1016" spans="1:7" x14ac:dyDescent="0.3">
      <c r="A1016" s="22"/>
      <c r="B1016" s="31" t="s">
        <v>66</v>
      </c>
      <c r="C1016" s="24">
        <v>6.8000000000000005E-2</v>
      </c>
      <c r="D1016" s="32">
        <v>157.76</v>
      </c>
      <c r="E1016" s="33">
        <v>27.26</v>
      </c>
      <c r="F1016" s="32">
        <v>4.4800000000000004</v>
      </c>
      <c r="G1016" s="23"/>
    </row>
    <row r="1017" spans="1:7" x14ac:dyDescent="0.3">
      <c r="A1017" s="22"/>
      <c r="B1017" s="31" t="s">
        <v>67</v>
      </c>
      <c r="C1017" s="24">
        <v>6.8000000000000005E-2</v>
      </c>
      <c r="D1017" s="32">
        <v>157.76</v>
      </c>
      <c r="E1017" s="32">
        <v>27.26</v>
      </c>
      <c r="F1017" s="33">
        <v>4.4800000000000004</v>
      </c>
      <c r="G1017" s="23"/>
    </row>
    <row r="1018" spans="1:7" x14ac:dyDescent="0.3">
      <c r="A1018" s="22"/>
      <c r="B1018" s="31" t="s">
        <v>68</v>
      </c>
      <c r="C1018" s="24">
        <v>0</v>
      </c>
      <c r="D1018" s="32">
        <v>157.76</v>
      </c>
      <c r="E1018" s="32">
        <v>27.35</v>
      </c>
      <c r="F1018" s="33">
        <v>2.62</v>
      </c>
      <c r="G1018" s="23"/>
    </row>
    <row r="1019" spans="1:7" x14ac:dyDescent="0.3">
      <c r="A1019" s="22">
        <v>128</v>
      </c>
      <c r="B1019" s="31">
        <v>122</v>
      </c>
      <c r="C1019" s="24">
        <v>0</v>
      </c>
      <c r="D1019" s="32">
        <v>157.76</v>
      </c>
      <c r="E1019" s="32">
        <v>26.76</v>
      </c>
      <c r="F1019" s="32">
        <v>4.4800000000000004</v>
      </c>
      <c r="G1019" s="23" t="s">
        <v>369</v>
      </c>
    </row>
    <row r="1020" spans="1:7" x14ac:dyDescent="0.3">
      <c r="A1020" s="22"/>
      <c r="B1020" s="31">
        <v>123</v>
      </c>
      <c r="C1020" s="24">
        <v>6.8000000000000005E-2</v>
      </c>
      <c r="D1020" s="32">
        <v>157.76</v>
      </c>
      <c r="E1020" s="32">
        <v>26.68</v>
      </c>
      <c r="F1020" s="32">
        <v>6.3</v>
      </c>
      <c r="G1020" s="23"/>
    </row>
    <row r="1021" spans="1:7" x14ac:dyDescent="0.3">
      <c r="A1021" s="22"/>
      <c r="B1021" s="31" t="s">
        <v>61</v>
      </c>
      <c r="C1021" s="24">
        <v>0</v>
      </c>
      <c r="D1021" s="33">
        <v>157.76</v>
      </c>
      <c r="E1021" s="32">
        <v>26.76</v>
      </c>
      <c r="F1021" s="32">
        <v>4.4800000000000004</v>
      </c>
      <c r="G1021" s="23"/>
    </row>
    <row r="1022" spans="1:7" x14ac:dyDescent="0.3">
      <c r="A1022" s="22"/>
      <c r="B1022" s="31" t="s">
        <v>62</v>
      </c>
      <c r="C1022" s="24">
        <v>6.8000000000000005E-2</v>
      </c>
      <c r="D1022" s="33">
        <v>157.76</v>
      </c>
      <c r="E1022" s="32">
        <v>26.68</v>
      </c>
      <c r="F1022" s="32">
        <v>6.3</v>
      </c>
      <c r="G1022" s="23"/>
    </row>
    <row r="1023" spans="1:7" x14ac:dyDescent="0.3">
      <c r="A1023" s="22"/>
      <c r="B1023" s="31" t="s">
        <v>65</v>
      </c>
      <c r="C1023" s="24">
        <v>0</v>
      </c>
      <c r="D1023" s="32">
        <v>157.76</v>
      </c>
      <c r="E1023" s="33">
        <v>26.76</v>
      </c>
      <c r="F1023" s="32">
        <v>4.4800000000000004</v>
      </c>
      <c r="G1023" s="23"/>
    </row>
    <row r="1024" spans="1:7" x14ac:dyDescent="0.3">
      <c r="A1024" s="22"/>
      <c r="B1024" s="31" t="s">
        <v>66</v>
      </c>
      <c r="C1024" s="24">
        <v>6.8000000000000005E-2</v>
      </c>
      <c r="D1024" s="32">
        <v>157.76</v>
      </c>
      <c r="E1024" s="33">
        <v>26.68</v>
      </c>
      <c r="F1024" s="32">
        <v>6.3</v>
      </c>
      <c r="G1024" s="23"/>
    </row>
    <row r="1025" spans="1:7" x14ac:dyDescent="0.3">
      <c r="A1025" s="22"/>
      <c r="B1025" s="31" t="s">
        <v>67</v>
      </c>
      <c r="C1025" s="24">
        <v>6.8000000000000005E-2</v>
      </c>
      <c r="D1025" s="32">
        <v>157.76</v>
      </c>
      <c r="E1025" s="32">
        <v>26.68</v>
      </c>
      <c r="F1025" s="33">
        <v>6.3</v>
      </c>
      <c r="G1025" s="23"/>
    </row>
    <row r="1026" spans="1:7" x14ac:dyDescent="0.3">
      <c r="A1026" s="22"/>
      <c r="B1026" s="31" t="s">
        <v>68</v>
      </c>
      <c r="C1026" s="24">
        <v>0</v>
      </c>
      <c r="D1026" s="32">
        <v>157.76</v>
      </c>
      <c r="E1026" s="32">
        <v>26.76</v>
      </c>
      <c r="F1026" s="33">
        <v>4.4800000000000004</v>
      </c>
      <c r="G1026" s="23"/>
    </row>
    <row r="1027" spans="1:7" x14ac:dyDescent="0.3">
      <c r="A1027" s="22">
        <v>129</v>
      </c>
      <c r="B1027" s="31">
        <v>123</v>
      </c>
      <c r="C1027" s="24">
        <v>0</v>
      </c>
      <c r="D1027" s="32">
        <v>157.76</v>
      </c>
      <c r="E1027" s="32">
        <v>26.16</v>
      </c>
      <c r="F1027" s="32">
        <v>6.3</v>
      </c>
      <c r="G1027" s="23" t="s">
        <v>369</v>
      </c>
    </row>
    <row r="1028" spans="1:7" x14ac:dyDescent="0.3">
      <c r="A1028" s="22"/>
      <c r="B1028" s="31">
        <v>124</v>
      </c>
      <c r="C1028" s="24">
        <v>6.8000000000000005E-2</v>
      </c>
      <c r="D1028" s="32">
        <v>157.75</v>
      </c>
      <c r="E1028" s="32">
        <v>26.08</v>
      </c>
      <c r="F1028" s="32">
        <v>8.08</v>
      </c>
      <c r="G1028" s="23"/>
    </row>
    <row r="1029" spans="1:7" x14ac:dyDescent="0.3">
      <c r="A1029" s="22"/>
      <c r="B1029" s="31" t="s">
        <v>61</v>
      </c>
      <c r="C1029" s="24">
        <v>0</v>
      </c>
      <c r="D1029" s="33">
        <v>157.76</v>
      </c>
      <c r="E1029" s="32">
        <v>26.16</v>
      </c>
      <c r="F1029" s="32">
        <v>6.3</v>
      </c>
      <c r="G1029" s="23"/>
    </row>
    <row r="1030" spans="1:7" x14ac:dyDescent="0.3">
      <c r="A1030" s="22"/>
      <c r="B1030" s="31" t="s">
        <v>62</v>
      </c>
      <c r="C1030" s="24">
        <v>6.8000000000000005E-2</v>
      </c>
      <c r="D1030" s="33">
        <v>157.75</v>
      </c>
      <c r="E1030" s="32">
        <v>26.08</v>
      </c>
      <c r="F1030" s="32">
        <v>8.08</v>
      </c>
      <c r="G1030" s="23"/>
    </row>
    <row r="1031" spans="1:7" x14ac:dyDescent="0.3">
      <c r="A1031" s="22"/>
      <c r="B1031" s="31" t="s">
        <v>65</v>
      </c>
      <c r="C1031" s="24">
        <v>0</v>
      </c>
      <c r="D1031" s="32">
        <v>157.76</v>
      </c>
      <c r="E1031" s="33">
        <v>26.16</v>
      </c>
      <c r="F1031" s="32">
        <v>6.3</v>
      </c>
      <c r="G1031" s="23"/>
    </row>
    <row r="1032" spans="1:7" x14ac:dyDescent="0.3">
      <c r="A1032" s="22"/>
      <c r="B1032" s="31" t="s">
        <v>66</v>
      </c>
      <c r="C1032" s="24">
        <v>6.8000000000000005E-2</v>
      </c>
      <c r="D1032" s="32">
        <v>157.75</v>
      </c>
      <c r="E1032" s="33">
        <v>26.08</v>
      </c>
      <c r="F1032" s="32">
        <v>8.08</v>
      </c>
      <c r="G1032" s="23"/>
    </row>
    <row r="1033" spans="1:7" x14ac:dyDescent="0.3">
      <c r="A1033" s="22"/>
      <c r="B1033" s="31" t="s">
        <v>67</v>
      </c>
      <c r="C1033" s="24">
        <v>6.8000000000000005E-2</v>
      </c>
      <c r="D1033" s="32">
        <v>157.75</v>
      </c>
      <c r="E1033" s="32">
        <v>26.08</v>
      </c>
      <c r="F1033" s="33">
        <v>8.08</v>
      </c>
      <c r="G1033" s="23"/>
    </row>
    <row r="1034" spans="1:7" x14ac:dyDescent="0.3">
      <c r="A1034" s="22"/>
      <c r="B1034" s="31" t="s">
        <v>68</v>
      </c>
      <c r="C1034" s="24">
        <v>0</v>
      </c>
      <c r="D1034" s="32">
        <v>157.76</v>
      </c>
      <c r="E1034" s="32">
        <v>26.16</v>
      </c>
      <c r="F1034" s="33">
        <v>6.3</v>
      </c>
      <c r="G1034" s="23"/>
    </row>
    <row r="1035" spans="1:7" x14ac:dyDescent="0.3">
      <c r="A1035" s="22">
        <v>130</v>
      </c>
      <c r="B1035" s="31">
        <v>124</v>
      </c>
      <c r="C1035" s="24">
        <v>0</v>
      </c>
      <c r="D1035" s="32">
        <v>157.75</v>
      </c>
      <c r="E1035" s="32">
        <v>25.54</v>
      </c>
      <c r="F1035" s="32">
        <v>8.08</v>
      </c>
      <c r="G1035" s="23" t="s">
        <v>369</v>
      </c>
    </row>
    <row r="1036" spans="1:7" x14ac:dyDescent="0.3">
      <c r="A1036" s="22"/>
      <c r="B1036" s="31">
        <v>125</v>
      </c>
      <c r="C1036" s="24">
        <v>6.8000000000000005E-2</v>
      </c>
      <c r="D1036" s="32">
        <v>157.75</v>
      </c>
      <c r="E1036" s="32">
        <v>25.46</v>
      </c>
      <c r="F1036" s="32">
        <v>9.82</v>
      </c>
      <c r="G1036" s="23"/>
    </row>
    <row r="1037" spans="1:7" x14ac:dyDescent="0.3">
      <c r="A1037" s="22"/>
      <c r="B1037" s="31" t="s">
        <v>61</v>
      </c>
      <c r="C1037" s="24">
        <v>0</v>
      </c>
      <c r="D1037" s="33">
        <v>157.75</v>
      </c>
      <c r="E1037" s="32">
        <v>25.54</v>
      </c>
      <c r="F1037" s="32">
        <v>8.08</v>
      </c>
      <c r="G1037" s="23"/>
    </row>
    <row r="1038" spans="1:7" x14ac:dyDescent="0.3">
      <c r="A1038" s="22"/>
      <c r="B1038" s="31" t="s">
        <v>62</v>
      </c>
      <c r="C1038" s="24">
        <v>6.8000000000000005E-2</v>
      </c>
      <c r="D1038" s="33">
        <v>157.75</v>
      </c>
      <c r="E1038" s="32">
        <v>25.46</v>
      </c>
      <c r="F1038" s="32">
        <v>9.82</v>
      </c>
      <c r="G1038" s="23"/>
    </row>
    <row r="1039" spans="1:7" x14ac:dyDescent="0.3">
      <c r="A1039" s="22"/>
      <c r="B1039" s="31" t="s">
        <v>65</v>
      </c>
      <c r="C1039" s="24">
        <v>0</v>
      </c>
      <c r="D1039" s="32">
        <v>157.75</v>
      </c>
      <c r="E1039" s="33">
        <v>25.54</v>
      </c>
      <c r="F1039" s="32">
        <v>8.08</v>
      </c>
      <c r="G1039" s="23"/>
    </row>
    <row r="1040" spans="1:7" x14ac:dyDescent="0.3">
      <c r="A1040" s="22"/>
      <c r="B1040" s="31" t="s">
        <v>66</v>
      </c>
      <c r="C1040" s="24">
        <v>6.8000000000000005E-2</v>
      </c>
      <c r="D1040" s="32">
        <v>157.75</v>
      </c>
      <c r="E1040" s="33">
        <v>25.46</v>
      </c>
      <c r="F1040" s="32">
        <v>9.82</v>
      </c>
      <c r="G1040" s="23"/>
    </row>
    <row r="1041" spans="1:7" x14ac:dyDescent="0.3">
      <c r="A1041" s="22"/>
      <c r="B1041" s="31" t="s">
        <v>67</v>
      </c>
      <c r="C1041" s="24">
        <v>6.8000000000000005E-2</v>
      </c>
      <c r="D1041" s="32">
        <v>157.75</v>
      </c>
      <c r="E1041" s="32">
        <v>25.46</v>
      </c>
      <c r="F1041" s="33">
        <v>9.82</v>
      </c>
      <c r="G1041" s="23"/>
    </row>
    <row r="1042" spans="1:7" x14ac:dyDescent="0.3">
      <c r="A1042" s="22"/>
      <c r="B1042" s="31" t="s">
        <v>68</v>
      </c>
      <c r="C1042" s="24">
        <v>0</v>
      </c>
      <c r="D1042" s="32">
        <v>157.75</v>
      </c>
      <c r="E1042" s="32">
        <v>25.54</v>
      </c>
      <c r="F1042" s="33">
        <v>8.08</v>
      </c>
      <c r="G1042" s="23"/>
    </row>
    <row r="1043" spans="1:7" x14ac:dyDescent="0.3">
      <c r="A1043" s="22">
        <v>131</v>
      </c>
      <c r="B1043" s="31">
        <v>125</v>
      </c>
      <c r="C1043" s="24">
        <v>0</v>
      </c>
      <c r="D1043" s="32">
        <v>157.75</v>
      </c>
      <c r="E1043" s="32">
        <v>24.89</v>
      </c>
      <c r="F1043" s="32">
        <v>9.82</v>
      </c>
      <c r="G1043" s="23" t="s">
        <v>369</v>
      </c>
    </row>
    <row r="1044" spans="1:7" x14ac:dyDescent="0.3">
      <c r="A1044" s="22"/>
      <c r="B1044" s="31">
        <v>126</v>
      </c>
      <c r="C1044" s="24">
        <v>6.8000000000000005E-2</v>
      </c>
      <c r="D1044" s="32">
        <v>157.74</v>
      </c>
      <c r="E1044" s="32">
        <v>24.82</v>
      </c>
      <c r="F1044" s="32">
        <v>11.52</v>
      </c>
      <c r="G1044" s="23"/>
    </row>
    <row r="1045" spans="1:7" x14ac:dyDescent="0.3">
      <c r="A1045" s="22"/>
      <c r="B1045" s="31" t="s">
        <v>61</v>
      </c>
      <c r="C1045" s="24">
        <v>0</v>
      </c>
      <c r="D1045" s="33">
        <v>157.75</v>
      </c>
      <c r="E1045" s="32">
        <v>24.89</v>
      </c>
      <c r="F1045" s="32">
        <v>9.82</v>
      </c>
      <c r="G1045" s="23"/>
    </row>
    <row r="1046" spans="1:7" x14ac:dyDescent="0.3">
      <c r="A1046" s="22"/>
      <c r="B1046" s="31" t="s">
        <v>62</v>
      </c>
      <c r="C1046" s="24">
        <v>6.8000000000000005E-2</v>
      </c>
      <c r="D1046" s="33">
        <v>157.74</v>
      </c>
      <c r="E1046" s="32">
        <v>24.82</v>
      </c>
      <c r="F1046" s="32">
        <v>11.52</v>
      </c>
      <c r="G1046" s="23"/>
    </row>
    <row r="1047" spans="1:7" x14ac:dyDescent="0.3">
      <c r="A1047" s="22"/>
      <c r="B1047" s="31" t="s">
        <v>65</v>
      </c>
      <c r="C1047" s="24">
        <v>0</v>
      </c>
      <c r="D1047" s="32">
        <v>157.75</v>
      </c>
      <c r="E1047" s="33">
        <v>24.89</v>
      </c>
      <c r="F1047" s="32">
        <v>9.82</v>
      </c>
      <c r="G1047" s="23"/>
    </row>
    <row r="1048" spans="1:7" x14ac:dyDescent="0.3">
      <c r="A1048" s="22"/>
      <c r="B1048" s="31" t="s">
        <v>66</v>
      </c>
      <c r="C1048" s="24">
        <v>6.8000000000000005E-2</v>
      </c>
      <c r="D1048" s="32">
        <v>157.74</v>
      </c>
      <c r="E1048" s="33">
        <v>24.82</v>
      </c>
      <c r="F1048" s="32">
        <v>11.52</v>
      </c>
      <c r="G1048" s="23"/>
    </row>
    <row r="1049" spans="1:7" x14ac:dyDescent="0.3">
      <c r="A1049" s="22"/>
      <c r="B1049" s="31" t="s">
        <v>67</v>
      </c>
      <c r="C1049" s="24">
        <v>6.8000000000000005E-2</v>
      </c>
      <c r="D1049" s="32">
        <v>157.74</v>
      </c>
      <c r="E1049" s="32">
        <v>24.82</v>
      </c>
      <c r="F1049" s="33">
        <v>11.52</v>
      </c>
      <c r="G1049" s="23"/>
    </row>
    <row r="1050" spans="1:7" x14ac:dyDescent="0.3">
      <c r="A1050" s="22"/>
      <c r="B1050" s="31" t="s">
        <v>68</v>
      </c>
      <c r="C1050" s="24">
        <v>0</v>
      </c>
      <c r="D1050" s="32">
        <v>157.75</v>
      </c>
      <c r="E1050" s="32">
        <v>24.89</v>
      </c>
      <c r="F1050" s="33">
        <v>9.82</v>
      </c>
      <c r="G1050" s="23"/>
    </row>
    <row r="1051" spans="1:7" x14ac:dyDescent="0.3">
      <c r="A1051" s="22">
        <v>132</v>
      </c>
      <c r="B1051" s="31">
        <v>126</v>
      </c>
      <c r="C1051" s="24">
        <v>0</v>
      </c>
      <c r="D1051" s="32">
        <v>157.74</v>
      </c>
      <c r="E1051" s="32">
        <v>24.22</v>
      </c>
      <c r="F1051" s="32">
        <v>11.52</v>
      </c>
      <c r="G1051" s="23" t="s">
        <v>369</v>
      </c>
    </row>
    <row r="1052" spans="1:7" x14ac:dyDescent="0.3">
      <c r="A1052" s="22"/>
      <c r="B1052" s="31">
        <v>127</v>
      </c>
      <c r="C1052" s="24">
        <v>6.8000000000000005E-2</v>
      </c>
      <c r="D1052" s="32">
        <v>157.74</v>
      </c>
      <c r="E1052" s="32">
        <v>24.15</v>
      </c>
      <c r="F1052" s="32">
        <v>13.17</v>
      </c>
      <c r="G1052" s="23"/>
    </row>
    <row r="1053" spans="1:7" x14ac:dyDescent="0.3">
      <c r="A1053" s="22"/>
      <c r="B1053" s="31" t="s">
        <v>61</v>
      </c>
      <c r="C1053" s="24">
        <v>0</v>
      </c>
      <c r="D1053" s="33">
        <v>157.74</v>
      </c>
      <c r="E1053" s="32">
        <v>24.22</v>
      </c>
      <c r="F1053" s="32">
        <v>11.52</v>
      </c>
      <c r="G1053" s="23"/>
    </row>
    <row r="1054" spans="1:7" x14ac:dyDescent="0.3">
      <c r="A1054" s="22"/>
      <c r="B1054" s="31" t="s">
        <v>62</v>
      </c>
      <c r="C1054" s="24">
        <v>6.8000000000000005E-2</v>
      </c>
      <c r="D1054" s="33">
        <v>157.74</v>
      </c>
      <c r="E1054" s="32">
        <v>24.15</v>
      </c>
      <c r="F1054" s="32">
        <v>13.17</v>
      </c>
      <c r="G1054" s="23"/>
    </row>
    <row r="1055" spans="1:7" x14ac:dyDescent="0.3">
      <c r="A1055" s="22"/>
      <c r="B1055" s="31" t="s">
        <v>65</v>
      </c>
      <c r="C1055" s="24">
        <v>0</v>
      </c>
      <c r="D1055" s="32">
        <v>157.74</v>
      </c>
      <c r="E1055" s="33">
        <v>24.22</v>
      </c>
      <c r="F1055" s="32">
        <v>11.52</v>
      </c>
      <c r="G1055" s="23"/>
    </row>
    <row r="1056" spans="1:7" x14ac:dyDescent="0.3">
      <c r="A1056" s="22"/>
      <c r="B1056" s="31" t="s">
        <v>66</v>
      </c>
      <c r="C1056" s="24">
        <v>6.8000000000000005E-2</v>
      </c>
      <c r="D1056" s="32">
        <v>157.74</v>
      </c>
      <c r="E1056" s="33">
        <v>24.15</v>
      </c>
      <c r="F1056" s="32">
        <v>13.17</v>
      </c>
      <c r="G1056" s="23"/>
    </row>
    <row r="1057" spans="1:7" x14ac:dyDescent="0.3">
      <c r="A1057" s="22"/>
      <c r="B1057" s="31" t="s">
        <v>67</v>
      </c>
      <c r="C1057" s="24">
        <v>6.8000000000000005E-2</v>
      </c>
      <c r="D1057" s="32">
        <v>157.74</v>
      </c>
      <c r="E1057" s="32">
        <v>24.15</v>
      </c>
      <c r="F1057" s="33">
        <v>13.17</v>
      </c>
      <c r="G1057" s="23"/>
    </row>
    <row r="1058" spans="1:7" x14ac:dyDescent="0.3">
      <c r="A1058" s="22"/>
      <c r="B1058" s="31" t="s">
        <v>68</v>
      </c>
      <c r="C1058" s="24">
        <v>0</v>
      </c>
      <c r="D1058" s="32">
        <v>157.74</v>
      </c>
      <c r="E1058" s="32">
        <v>24.22</v>
      </c>
      <c r="F1058" s="33">
        <v>11.52</v>
      </c>
      <c r="G1058" s="23"/>
    </row>
    <row r="1059" spans="1:7" x14ac:dyDescent="0.3">
      <c r="A1059" s="22">
        <v>133</v>
      </c>
      <c r="B1059" s="31">
        <v>127</v>
      </c>
      <c r="C1059" s="24">
        <v>0</v>
      </c>
      <c r="D1059" s="32">
        <v>157.74</v>
      </c>
      <c r="E1059" s="32">
        <v>23.51</v>
      </c>
      <c r="F1059" s="32">
        <v>13.17</v>
      </c>
      <c r="G1059" s="23" t="s">
        <v>369</v>
      </c>
    </row>
    <row r="1060" spans="1:7" x14ac:dyDescent="0.3">
      <c r="A1060" s="22"/>
      <c r="B1060" s="31">
        <v>128</v>
      </c>
      <c r="C1060" s="24">
        <v>6.8000000000000005E-2</v>
      </c>
      <c r="D1060" s="32">
        <v>157.72999999999999</v>
      </c>
      <c r="E1060" s="32">
        <v>23.44</v>
      </c>
      <c r="F1060" s="32">
        <v>14.77</v>
      </c>
      <c r="G1060" s="23"/>
    </row>
    <row r="1061" spans="1:7" x14ac:dyDescent="0.3">
      <c r="A1061" s="22"/>
      <c r="B1061" s="31" t="s">
        <v>61</v>
      </c>
      <c r="C1061" s="24">
        <v>0</v>
      </c>
      <c r="D1061" s="33">
        <v>157.74</v>
      </c>
      <c r="E1061" s="32">
        <v>23.51</v>
      </c>
      <c r="F1061" s="32">
        <v>13.17</v>
      </c>
      <c r="G1061" s="23"/>
    </row>
    <row r="1062" spans="1:7" x14ac:dyDescent="0.3">
      <c r="A1062" s="22"/>
      <c r="B1062" s="31" t="s">
        <v>62</v>
      </c>
      <c r="C1062" s="24">
        <v>6.8000000000000005E-2</v>
      </c>
      <c r="D1062" s="33">
        <v>157.72999999999999</v>
      </c>
      <c r="E1062" s="32">
        <v>23.44</v>
      </c>
      <c r="F1062" s="32">
        <v>14.77</v>
      </c>
      <c r="G1062" s="23"/>
    </row>
    <row r="1063" spans="1:7" x14ac:dyDescent="0.3">
      <c r="A1063" s="22"/>
      <c r="B1063" s="31" t="s">
        <v>65</v>
      </c>
      <c r="C1063" s="24">
        <v>0</v>
      </c>
      <c r="D1063" s="32">
        <v>157.74</v>
      </c>
      <c r="E1063" s="33">
        <v>23.51</v>
      </c>
      <c r="F1063" s="32">
        <v>13.17</v>
      </c>
      <c r="G1063" s="23"/>
    </row>
    <row r="1064" spans="1:7" x14ac:dyDescent="0.3">
      <c r="A1064" s="22"/>
      <c r="B1064" s="31" t="s">
        <v>66</v>
      </c>
      <c r="C1064" s="24">
        <v>6.8000000000000005E-2</v>
      </c>
      <c r="D1064" s="32">
        <v>157.72999999999999</v>
      </c>
      <c r="E1064" s="33">
        <v>23.44</v>
      </c>
      <c r="F1064" s="32">
        <v>14.77</v>
      </c>
      <c r="G1064" s="23"/>
    </row>
    <row r="1065" spans="1:7" x14ac:dyDescent="0.3">
      <c r="A1065" s="22"/>
      <c r="B1065" s="31" t="s">
        <v>67</v>
      </c>
      <c r="C1065" s="24">
        <v>6.8000000000000005E-2</v>
      </c>
      <c r="D1065" s="32">
        <v>157.72999999999999</v>
      </c>
      <c r="E1065" s="32">
        <v>23.44</v>
      </c>
      <c r="F1065" s="33">
        <v>14.77</v>
      </c>
      <c r="G1065" s="23"/>
    </row>
    <row r="1066" spans="1:7" x14ac:dyDescent="0.3">
      <c r="A1066" s="22"/>
      <c r="B1066" s="31" t="s">
        <v>68</v>
      </c>
      <c r="C1066" s="24">
        <v>0</v>
      </c>
      <c r="D1066" s="32">
        <v>157.74</v>
      </c>
      <c r="E1066" s="32">
        <v>23.51</v>
      </c>
      <c r="F1066" s="33">
        <v>13.17</v>
      </c>
      <c r="G1066" s="23"/>
    </row>
    <row r="1067" spans="1:7" x14ac:dyDescent="0.3">
      <c r="A1067" s="22">
        <v>134</v>
      </c>
      <c r="B1067" s="31">
        <v>128</v>
      </c>
      <c r="C1067" s="24">
        <v>0</v>
      </c>
      <c r="D1067" s="32">
        <v>157.72999999999999</v>
      </c>
      <c r="E1067" s="32">
        <v>23</v>
      </c>
      <c r="F1067" s="32">
        <v>14.77</v>
      </c>
      <c r="G1067" s="23" t="s">
        <v>369</v>
      </c>
    </row>
    <row r="1068" spans="1:7" x14ac:dyDescent="0.3">
      <c r="A1068" s="22"/>
      <c r="B1068" s="31">
        <v>228</v>
      </c>
      <c r="C1068" s="24">
        <v>0.02</v>
      </c>
      <c r="D1068" s="32">
        <v>157.72999999999999</v>
      </c>
      <c r="E1068" s="32">
        <v>22.98</v>
      </c>
      <c r="F1068" s="32">
        <v>15.23</v>
      </c>
      <c r="G1068" s="23"/>
    </row>
    <row r="1069" spans="1:7" x14ac:dyDescent="0.3">
      <c r="A1069" s="22"/>
      <c r="B1069" s="31" t="s">
        <v>61</v>
      </c>
      <c r="C1069" s="24">
        <v>0</v>
      </c>
      <c r="D1069" s="33">
        <v>157.72999999999999</v>
      </c>
      <c r="E1069" s="32">
        <v>23</v>
      </c>
      <c r="F1069" s="32">
        <v>14.77</v>
      </c>
      <c r="G1069" s="23"/>
    </row>
    <row r="1070" spans="1:7" x14ac:dyDescent="0.3">
      <c r="A1070" s="22"/>
      <c r="B1070" s="31" t="s">
        <v>62</v>
      </c>
      <c r="C1070" s="24">
        <v>0.02</v>
      </c>
      <c r="D1070" s="33">
        <v>157.72999999999999</v>
      </c>
      <c r="E1070" s="32">
        <v>22.98</v>
      </c>
      <c r="F1070" s="32">
        <v>15.23</v>
      </c>
      <c r="G1070" s="23"/>
    </row>
    <row r="1071" spans="1:7" x14ac:dyDescent="0.3">
      <c r="A1071" s="22"/>
      <c r="B1071" s="31" t="s">
        <v>65</v>
      </c>
      <c r="C1071" s="24">
        <v>0</v>
      </c>
      <c r="D1071" s="32">
        <v>157.72999999999999</v>
      </c>
      <c r="E1071" s="33">
        <v>23</v>
      </c>
      <c r="F1071" s="32">
        <v>14.77</v>
      </c>
      <c r="G1071" s="23"/>
    </row>
    <row r="1072" spans="1:7" x14ac:dyDescent="0.3">
      <c r="A1072" s="22"/>
      <c r="B1072" s="31" t="s">
        <v>66</v>
      </c>
      <c r="C1072" s="24">
        <v>0.02</v>
      </c>
      <c r="D1072" s="32">
        <v>157.72999999999999</v>
      </c>
      <c r="E1072" s="33">
        <v>22.98</v>
      </c>
      <c r="F1072" s="32">
        <v>15.23</v>
      </c>
      <c r="G1072" s="23"/>
    </row>
    <row r="1073" spans="1:7" x14ac:dyDescent="0.3">
      <c r="A1073" s="22"/>
      <c r="B1073" s="31" t="s">
        <v>67</v>
      </c>
      <c r="C1073" s="24">
        <v>0.02</v>
      </c>
      <c r="D1073" s="32">
        <v>157.72999999999999</v>
      </c>
      <c r="E1073" s="32">
        <v>22.98</v>
      </c>
      <c r="F1073" s="33">
        <v>15.23</v>
      </c>
      <c r="G1073" s="23"/>
    </row>
    <row r="1074" spans="1:7" x14ac:dyDescent="0.3">
      <c r="A1074" s="22"/>
      <c r="B1074" s="31" t="s">
        <v>68</v>
      </c>
      <c r="C1074" s="24">
        <v>0</v>
      </c>
      <c r="D1074" s="32">
        <v>157.72999999999999</v>
      </c>
      <c r="E1074" s="32">
        <v>23</v>
      </c>
      <c r="F1074" s="33">
        <v>14.77</v>
      </c>
      <c r="G1074" s="23"/>
    </row>
    <row r="1075" spans="1:7" x14ac:dyDescent="0.3">
      <c r="A1075" s="22">
        <v>135</v>
      </c>
      <c r="B1075" s="31">
        <v>228</v>
      </c>
      <c r="C1075" s="24">
        <v>0</v>
      </c>
      <c r="D1075" s="32">
        <v>310.75</v>
      </c>
      <c r="E1075" s="32">
        <v>22.76</v>
      </c>
      <c r="F1075" s="32">
        <v>-7.0000000000000007E-2</v>
      </c>
      <c r="G1075" s="23" t="s">
        <v>369</v>
      </c>
    </row>
    <row r="1076" spans="1:7" x14ac:dyDescent="0.3">
      <c r="A1076" s="22"/>
      <c r="B1076" s="31">
        <v>129</v>
      </c>
      <c r="C1076" s="24">
        <v>4.8000000000000001E-2</v>
      </c>
      <c r="D1076" s="32">
        <v>310.75</v>
      </c>
      <c r="E1076" s="32">
        <v>22.69</v>
      </c>
      <c r="F1076" s="32">
        <v>1.02</v>
      </c>
      <c r="G1076" s="23"/>
    </row>
    <row r="1077" spans="1:7" x14ac:dyDescent="0.3">
      <c r="A1077" s="22"/>
      <c r="B1077" s="31" t="s">
        <v>61</v>
      </c>
      <c r="C1077" s="24">
        <v>0</v>
      </c>
      <c r="D1077" s="33">
        <v>310.75</v>
      </c>
      <c r="E1077" s="32">
        <v>22.76</v>
      </c>
      <c r="F1077" s="32">
        <v>-7.0000000000000007E-2</v>
      </c>
      <c r="G1077" s="23"/>
    </row>
    <row r="1078" spans="1:7" x14ac:dyDescent="0.3">
      <c r="A1078" s="22"/>
      <c r="B1078" s="31" t="s">
        <v>62</v>
      </c>
      <c r="C1078" s="24">
        <v>4.8000000000000001E-2</v>
      </c>
      <c r="D1078" s="33">
        <v>310.75</v>
      </c>
      <c r="E1078" s="32">
        <v>22.69</v>
      </c>
      <c r="F1078" s="32">
        <v>1.02</v>
      </c>
      <c r="G1078" s="23"/>
    </row>
    <row r="1079" spans="1:7" x14ac:dyDescent="0.3">
      <c r="A1079" s="22"/>
      <c r="B1079" s="31" t="s">
        <v>65</v>
      </c>
      <c r="C1079" s="24">
        <v>0</v>
      </c>
      <c r="D1079" s="32">
        <v>310.75</v>
      </c>
      <c r="E1079" s="33">
        <v>22.76</v>
      </c>
      <c r="F1079" s="32">
        <v>-7.0000000000000007E-2</v>
      </c>
      <c r="G1079" s="23"/>
    </row>
    <row r="1080" spans="1:7" x14ac:dyDescent="0.3">
      <c r="A1080" s="22"/>
      <c r="B1080" s="31" t="s">
        <v>66</v>
      </c>
      <c r="C1080" s="24">
        <v>4.8000000000000001E-2</v>
      </c>
      <c r="D1080" s="32">
        <v>310.75</v>
      </c>
      <c r="E1080" s="33">
        <v>22.69</v>
      </c>
      <c r="F1080" s="32">
        <v>1.02</v>
      </c>
      <c r="G1080" s="23"/>
    </row>
    <row r="1081" spans="1:7" x14ac:dyDescent="0.3">
      <c r="A1081" s="22"/>
      <c r="B1081" s="31" t="s">
        <v>67</v>
      </c>
      <c r="C1081" s="24">
        <v>4.8000000000000001E-2</v>
      </c>
      <c r="D1081" s="32">
        <v>310.75</v>
      </c>
      <c r="E1081" s="32">
        <v>22.69</v>
      </c>
      <c r="F1081" s="33">
        <v>1.02</v>
      </c>
      <c r="G1081" s="23"/>
    </row>
    <row r="1082" spans="1:7" x14ac:dyDescent="0.3">
      <c r="A1082" s="22"/>
      <c r="B1082" s="31" t="s">
        <v>68</v>
      </c>
      <c r="C1082" s="24">
        <v>0</v>
      </c>
      <c r="D1082" s="32">
        <v>310.75</v>
      </c>
      <c r="E1082" s="32">
        <v>22.76</v>
      </c>
      <c r="F1082" s="33">
        <v>-7.0000000000000007E-2</v>
      </c>
      <c r="G1082" s="23"/>
    </row>
    <row r="1083" spans="1:7" x14ac:dyDescent="0.3">
      <c r="A1083" s="22">
        <v>136</v>
      </c>
      <c r="B1083" s="31">
        <v>129</v>
      </c>
      <c r="C1083" s="24">
        <v>0</v>
      </c>
      <c r="D1083" s="32">
        <v>310.75</v>
      </c>
      <c r="E1083" s="32">
        <v>22.37</v>
      </c>
      <c r="F1083" s="32">
        <v>1.02</v>
      </c>
      <c r="G1083" s="23" t="s">
        <v>369</v>
      </c>
    </row>
    <row r="1084" spans="1:7" x14ac:dyDescent="0.3">
      <c r="A1084" s="22"/>
      <c r="B1084" s="31">
        <v>130</v>
      </c>
      <c r="C1084" s="24">
        <v>6.8000000000000005E-2</v>
      </c>
      <c r="D1084" s="32">
        <v>310.75</v>
      </c>
      <c r="E1084" s="32">
        <v>22.28</v>
      </c>
      <c r="F1084" s="32">
        <v>2.54</v>
      </c>
      <c r="G1084" s="23"/>
    </row>
    <row r="1085" spans="1:7" x14ac:dyDescent="0.3">
      <c r="A1085" s="22"/>
      <c r="B1085" s="31" t="s">
        <v>61</v>
      </c>
      <c r="C1085" s="24">
        <v>0</v>
      </c>
      <c r="D1085" s="33">
        <v>310.75</v>
      </c>
      <c r="E1085" s="32">
        <v>22.37</v>
      </c>
      <c r="F1085" s="32">
        <v>1.02</v>
      </c>
      <c r="G1085" s="23"/>
    </row>
    <row r="1086" spans="1:7" x14ac:dyDescent="0.3">
      <c r="A1086" s="22"/>
      <c r="B1086" s="31" t="s">
        <v>62</v>
      </c>
      <c r="C1086" s="24">
        <v>6.8000000000000005E-2</v>
      </c>
      <c r="D1086" s="33">
        <v>310.75</v>
      </c>
      <c r="E1086" s="32">
        <v>22.28</v>
      </c>
      <c r="F1086" s="32">
        <v>2.54</v>
      </c>
      <c r="G1086" s="23"/>
    </row>
    <row r="1087" spans="1:7" x14ac:dyDescent="0.3">
      <c r="A1087" s="22"/>
      <c r="B1087" s="31" t="s">
        <v>65</v>
      </c>
      <c r="C1087" s="24">
        <v>0</v>
      </c>
      <c r="D1087" s="32">
        <v>310.75</v>
      </c>
      <c r="E1087" s="33">
        <v>22.37</v>
      </c>
      <c r="F1087" s="32">
        <v>1.02</v>
      </c>
      <c r="G1087" s="23"/>
    </row>
    <row r="1088" spans="1:7" x14ac:dyDescent="0.3">
      <c r="A1088" s="22"/>
      <c r="B1088" s="31" t="s">
        <v>66</v>
      </c>
      <c r="C1088" s="24">
        <v>6.8000000000000005E-2</v>
      </c>
      <c r="D1088" s="32">
        <v>310.75</v>
      </c>
      <c r="E1088" s="33">
        <v>22.28</v>
      </c>
      <c r="F1088" s="32">
        <v>2.54</v>
      </c>
      <c r="G1088" s="23"/>
    </row>
    <row r="1089" spans="1:7" x14ac:dyDescent="0.3">
      <c r="A1089" s="22"/>
      <c r="B1089" s="31" t="s">
        <v>67</v>
      </c>
      <c r="C1089" s="24">
        <v>6.8000000000000005E-2</v>
      </c>
      <c r="D1089" s="32">
        <v>310.75</v>
      </c>
      <c r="E1089" s="32">
        <v>22.28</v>
      </c>
      <c r="F1089" s="33">
        <v>2.54</v>
      </c>
      <c r="G1089" s="23"/>
    </row>
    <row r="1090" spans="1:7" x14ac:dyDescent="0.3">
      <c r="A1090" s="22"/>
      <c r="B1090" s="31" t="s">
        <v>68</v>
      </c>
      <c r="C1090" s="24">
        <v>0</v>
      </c>
      <c r="D1090" s="32">
        <v>310.75</v>
      </c>
      <c r="E1090" s="32">
        <v>22.37</v>
      </c>
      <c r="F1090" s="33">
        <v>1.02</v>
      </c>
      <c r="G1090" s="23"/>
    </row>
    <row r="1091" spans="1:7" x14ac:dyDescent="0.3">
      <c r="A1091" s="22">
        <v>137</v>
      </c>
      <c r="B1091" s="31">
        <v>130</v>
      </c>
      <c r="C1091" s="24">
        <v>0</v>
      </c>
      <c r="D1091" s="32">
        <v>310.75</v>
      </c>
      <c r="E1091" s="32">
        <v>21.86</v>
      </c>
      <c r="F1091" s="32">
        <v>2.54</v>
      </c>
      <c r="G1091" s="23" t="s">
        <v>369</v>
      </c>
    </row>
    <row r="1092" spans="1:7" x14ac:dyDescent="0.3">
      <c r="A1092" s="22"/>
      <c r="B1092" s="31">
        <v>131</v>
      </c>
      <c r="C1092" s="24">
        <v>6.8000000000000005E-2</v>
      </c>
      <c r="D1092" s="32">
        <v>310.75</v>
      </c>
      <c r="E1092" s="32">
        <v>21.78</v>
      </c>
      <c r="F1092" s="32">
        <v>4.03</v>
      </c>
      <c r="G1092" s="23"/>
    </row>
    <row r="1093" spans="1:7" x14ac:dyDescent="0.3">
      <c r="A1093" s="22"/>
      <c r="B1093" s="31" t="s">
        <v>61</v>
      </c>
      <c r="C1093" s="24">
        <v>0</v>
      </c>
      <c r="D1093" s="33">
        <v>310.75</v>
      </c>
      <c r="E1093" s="32">
        <v>21.86</v>
      </c>
      <c r="F1093" s="32">
        <v>2.54</v>
      </c>
      <c r="G1093" s="23"/>
    </row>
    <row r="1094" spans="1:7" x14ac:dyDescent="0.3">
      <c r="A1094" s="22"/>
      <c r="B1094" s="31" t="s">
        <v>62</v>
      </c>
      <c r="C1094" s="24">
        <v>6.8000000000000005E-2</v>
      </c>
      <c r="D1094" s="33">
        <v>310.75</v>
      </c>
      <c r="E1094" s="32">
        <v>21.78</v>
      </c>
      <c r="F1094" s="32">
        <v>4.03</v>
      </c>
      <c r="G1094" s="23"/>
    </row>
    <row r="1095" spans="1:7" x14ac:dyDescent="0.3">
      <c r="A1095" s="22"/>
      <c r="B1095" s="31" t="s">
        <v>65</v>
      </c>
      <c r="C1095" s="24">
        <v>0</v>
      </c>
      <c r="D1095" s="32">
        <v>310.75</v>
      </c>
      <c r="E1095" s="33">
        <v>21.86</v>
      </c>
      <c r="F1095" s="32">
        <v>2.54</v>
      </c>
      <c r="G1095" s="23"/>
    </row>
    <row r="1096" spans="1:7" x14ac:dyDescent="0.3">
      <c r="A1096" s="22"/>
      <c r="B1096" s="31" t="s">
        <v>66</v>
      </c>
      <c r="C1096" s="24">
        <v>6.8000000000000005E-2</v>
      </c>
      <c r="D1096" s="32">
        <v>310.75</v>
      </c>
      <c r="E1096" s="33">
        <v>21.78</v>
      </c>
      <c r="F1096" s="32">
        <v>4.03</v>
      </c>
      <c r="G1096" s="23"/>
    </row>
    <row r="1097" spans="1:7" x14ac:dyDescent="0.3">
      <c r="A1097" s="22"/>
      <c r="B1097" s="31" t="s">
        <v>67</v>
      </c>
      <c r="C1097" s="24">
        <v>6.8000000000000005E-2</v>
      </c>
      <c r="D1097" s="32">
        <v>310.75</v>
      </c>
      <c r="E1097" s="32">
        <v>21.78</v>
      </c>
      <c r="F1097" s="33">
        <v>4.03</v>
      </c>
      <c r="G1097" s="23"/>
    </row>
    <row r="1098" spans="1:7" x14ac:dyDescent="0.3">
      <c r="A1098" s="22"/>
      <c r="B1098" s="31" t="s">
        <v>68</v>
      </c>
      <c r="C1098" s="24">
        <v>0</v>
      </c>
      <c r="D1098" s="32">
        <v>310.75</v>
      </c>
      <c r="E1098" s="32">
        <v>21.86</v>
      </c>
      <c r="F1098" s="33">
        <v>2.54</v>
      </c>
      <c r="G1098" s="23"/>
    </row>
    <row r="1099" spans="1:7" x14ac:dyDescent="0.3">
      <c r="A1099" s="22">
        <v>138</v>
      </c>
      <c r="B1099" s="31">
        <v>131</v>
      </c>
      <c r="C1099" s="24">
        <v>0</v>
      </c>
      <c r="D1099" s="32">
        <v>310.75</v>
      </c>
      <c r="E1099" s="32">
        <v>21.32</v>
      </c>
      <c r="F1099" s="32">
        <v>4.03</v>
      </c>
      <c r="G1099" s="23" t="s">
        <v>369</v>
      </c>
    </row>
    <row r="1100" spans="1:7" x14ac:dyDescent="0.3">
      <c r="A1100" s="22"/>
      <c r="B1100" s="31">
        <v>132</v>
      </c>
      <c r="C1100" s="24">
        <v>6.8000000000000005E-2</v>
      </c>
      <c r="D1100" s="32">
        <v>310.75</v>
      </c>
      <c r="E1100" s="32">
        <v>21.24</v>
      </c>
      <c r="F1100" s="32">
        <v>5.48</v>
      </c>
      <c r="G1100" s="23"/>
    </row>
    <row r="1101" spans="1:7" x14ac:dyDescent="0.3">
      <c r="A1101" s="22"/>
      <c r="B1101" s="31" t="s">
        <v>61</v>
      </c>
      <c r="C1101" s="24">
        <v>0</v>
      </c>
      <c r="D1101" s="33">
        <v>310.75</v>
      </c>
      <c r="E1101" s="32">
        <v>21.32</v>
      </c>
      <c r="F1101" s="32">
        <v>4.03</v>
      </c>
      <c r="G1101" s="23"/>
    </row>
    <row r="1102" spans="1:7" x14ac:dyDescent="0.3">
      <c r="A1102" s="22"/>
      <c r="B1102" s="31" t="s">
        <v>62</v>
      </c>
      <c r="C1102" s="24">
        <v>6.8000000000000005E-2</v>
      </c>
      <c r="D1102" s="33">
        <v>310.75</v>
      </c>
      <c r="E1102" s="32">
        <v>21.24</v>
      </c>
      <c r="F1102" s="32">
        <v>5.48</v>
      </c>
      <c r="G1102" s="23"/>
    </row>
    <row r="1103" spans="1:7" x14ac:dyDescent="0.3">
      <c r="A1103" s="22"/>
      <c r="B1103" s="31" t="s">
        <v>65</v>
      </c>
      <c r="C1103" s="24">
        <v>0</v>
      </c>
      <c r="D1103" s="32">
        <v>310.75</v>
      </c>
      <c r="E1103" s="33">
        <v>21.32</v>
      </c>
      <c r="F1103" s="32">
        <v>4.03</v>
      </c>
      <c r="G1103" s="23"/>
    </row>
    <row r="1104" spans="1:7" x14ac:dyDescent="0.3">
      <c r="A1104" s="22"/>
      <c r="B1104" s="31" t="s">
        <v>66</v>
      </c>
      <c r="C1104" s="24">
        <v>6.8000000000000005E-2</v>
      </c>
      <c r="D1104" s="32">
        <v>310.75</v>
      </c>
      <c r="E1104" s="33">
        <v>21.24</v>
      </c>
      <c r="F1104" s="32">
        <v>5.48</v>
      </c>
      <c r="G1104" s="23"/>
    </row>
    <row r="1105" spans="1:7" x14ac:dyDescent="0.3">
      <c r="A1105" s="22"/>
      <c r="B1105" s="31" t="s">
        <v>67</v>
      </c>
      <c r="C1105" s="24">
        <v>6.8000000000000005E-2</v>
      </c>
      <c r="D1105" s="32">
        <v>310.75</v>
      </c>
      <c r="E1105" s="32">
        <v>21.24</v>
      </c>
      <c r="F1105" s="33">
        <v>5.48</v>
      </c>
      <c r="G1105" s="23"/>
    </row>
    <row r="1106" spans="1:7" x14ac:dyDescent="0.3">
      <c r="A1106" s="22"/>
      <c r="B1106" s="31" t="s">
        <v>68</v>
      </c>
      <c r="C1106" s="24">
        <v>0</v>
      </c>
      <c r="D1106" s="32">
        <v>310.75</v>
      </c>
      <c r="E1106" s="32">
        <v>21.32</v>
      </c>
      <c r="F1106" s="33">
        <v>4.03</v>
      </c>
      <c r="G1106" s="23"/>
    </row>
    <row r="1107" spans="1:7" x14ac:dyDescent="0.3">
      <c r="A1107" s="22">
        <v>139</v>
      </c>
      <c r="B1107" s="31">
        <v>132</v>
      </c>
      <c r="C1107" s="24">
        <v>0</v>
      </c>
      <c r="D1107" s="32">
        <v>310.74</v>
      </c>
      <c r="E1107" s="32">
        <v>20.75</v>
      </c>
      <c r="F1107" s="32">
        <v>5.48</v>
      </c>
      <c r="G1107" s="23" t="s">
        <v>369</v>
      </c>
    </row>
    <row r="1108" spans="1:7" x14ac:dyDescent="0.3">
      <c r="A1108" s="22"/>
      <c r="B1108" s="31">
        <v>133</v>
      </c>
      <c r="C1108" s="24">
        <v>6.8000000000000005E-2</v>
      </c>
      <c r="D1108" s="32">
        <v>310.74</v>
      </c>
      <c r="E1108" s="32">
        <v>20.67</v>
      </c>
      <c r="F1108" s="32">
        <v>6.89</v>
      </c>
      <c r="G1108" s="23"/>
    </row>
    <row r="1109" spans="1:7" x14ac:dyDescent="0.3">
      <c r="A1109" s="22"/>
      <c r="B1109" s="31" t="s">
        <v>61</v>
      </c>
      <c r="C1109" s="24">
        <v>0</v>
      </c>
      <c r="D1109" s="33">
        <v>310.74</v>
      </c>
      <c r="E1109" s="32">
        <v>20.75</v>
      </c>
      <c r="F1109" s="32">
        <v>5.48</v>
      </c>
      <c r="G1109" s="23"/>
    </row>
    <row r="1110" spans="1:7" x14ac:dyDescent="0.3">
      <c r="A1110" s="22"/>
      <c r="B1110" s="31" t="s">
        <v>62</v>
      </c>
      <c r="C1110" s="24">
        <v>6.8000000000000005E-2</v>
      </c>
      <c r="D1110" s="33">
        <v>310.74</v>
      </c>
      <c r="E1110" s="32">
        <v>20.67</v>
      </c>
      <c r="F1110" s="32">
        <v>6.89</v>
      </c>
      <c r="G1110" s="23"/>
    </row>
    <row r="1111" spans="1:7" x14ac:dyDescent="0.3">
      <c r="A1111" s="22"/>
      <c r="B1111" s="31" t="s">
        <v>65</v>
      </c>
      <c r="C1111" s="24">
        <v>0</v>
      </c>
      <c r="D1111" s="32">
        <v>310.74</v>
      </c>
      <c r="E1111" s="33">
        <v>20.75</v>
      </c>
      <c r="F1111" s="32">
        <v>5.48</v>
      </c>
      <c r="G1111" s="23"/>
    </row>
    <row r="1112" spans="1:7" x14ac:dyDescent="0.3">
      <c r="A1112" s="22"/>
      <c r="B1112" s="31" t="s">
        <v>66</v>
      </c>
      <c r="C1112" s="24">
        <v>6.8000000000000005E-2</v>
      </c>
      <c r="D1112" s="32">
        <v>310.74</v>
      </c>
      <c r="E1112" s="33">
        <v>20.67</v>
      </c>
      <c r="F1112" s="32">
        <v>6.89</v>
      </c>
      <c r="G1112" s="23"/>
    </row>
    <row r="1113" spans="1:7" x14ac:dyDescent="0.3">
      <c r="A1113" s="22"/>
      <c r="B1113" s="31" t="s">
        <v>67</v>
      </c>
      <c r="C1113" s="24">
        <v>6.8000000000000005E-2</v>
      </c>
      <c r="D1113" s="32">
        <v>310.74</v>
      </c>
      <c r="E1113" s="32">
        <v>20.67</v>
      </c>
      <c r="F1113" s="33">
        <v>6.89</v>
      </c>
      <c r="G1113" s="23"/>
    </row>
    <row r="1114" spans="1:7" x14ac:dyDescent="0.3">
      <c r="A1114" s="22"/>
      <c r="B1114" s="31" t="s">
        <v>68</v>
      </c>
      <c r="C1114" s="24">
        <v>0</v>
      </c>
      <c r="D1114" s="32">
        <v>310.74</v>
      </c>
      <c r="E1114" s="32">
        <v>20.75</v>
      </c>
      <c r="F1114" s="33">
        <v>5.48</v>
      </c>
      <c r="G1114" s="23"/>
    </row>
    <row r="1115" spans="1:7" x14ac:dyDescent="0.3">
      <c r="A1115" s="22">
        <v>140</v>
      </c>
      <c r="B1115" s="31">
        <v>133</v>
      </c>
      <c r="C1115" s="24">
        <v>0</v>
      </c>
      <c r="D1115" s="32">
        <v>310.74</v>
      </c>
      <c r="E1115" s="32">
        <v>20.170000000000002</v>
      </c>
      <c r="F1115" s="32">
        <v>6.89</v>
      </c>
      <c r="G1115" s="23" t="s">
        <v>369</v>
      </c>
    </row>
    <row r="1116" spans="1:7" x14ac:dyDescent="0.3">
      <c r="A1116" s="22"/>
      <c r="B1116" s="31">
        <v>134</v>
      </c>
      <c r="C1116" s="24">
        <v>6.8000000000000005E-2</v>
      </c>
      <c r="D1116" s="32">
        <v>310.74</v>
      </c>
      <c r="E1116" s="32">
        <v>20.100000000000001</v>
      </c>
      <c r="F1116" s="32">
        <v>8.26</v>
      </c>
      <c r="G1116" s="23"/>
    </row>
    <row r="1117" spans="1:7" x14ac:dyDescent="0.3">
      <c r="A1117" s="22"/>
      <c r="B1117" s="31" t="s">
        <v>61</v>
      </c>
      <c r="C1117" s="24">
        <v>0</v>
      </c>
      <c r="D1117" s="33">
        <v>310.74</v>
      </c>
      <c r="E1117" s="32">
        <v>20.170000000000002</v>
      </c>
      <c r="F1117" s="32">
        <v>6.89</v>
      </c>
      <c r="G1117" s="23"/>
    </row>
    <row r="1118" spans="1:7" x14ac:dyDescent="0.3">
      <c r="A1118" s="22"/>
      <c r="B1118" s="31" t="s">
        <v>62</v>
      </c>
      <c r="C1118" s="24">
        <v>6.8000000000000005E-2</v>
      </c>
      <c r="D1118" s="33">
        <v>310.74</v>
      </c>
      <c r="E1118" s="32">
        <v>20.100000000000001</v>
      </c>
      <c r="F1118" s="32">
        <v>8.26</v>
      </c>
      <c r="G1118" s="23"/>
    </row>
    <row r="1119" spans="1:7" x14ac:dyDescent="0.3">
      <c r="A1119" s="22"/>
      <c r="B1119" s="31" t="s">
        <v>65</v>
      </c>
      <c r="C1119" s="24">
        <v>0</v>
      </c>
      <c r="D1119" s="32">
        <v>310.74</v>
      </c>
      <c r="E1119" s="33">
        <v>20.170000000000002</v>
      </c>
      <c r="F1119" s="32">
        <v>6.89</v>
      </c>
      <c r="G1119" s="23"/>
    </row>
    <row r="1120" spans="1:7" x14ac:dyDescent="0.3">
      <c r="A1120" s="22"/>
      <c r="B1120" s="31" t="s">
        <v>66</v>
      </c>
      <c r="C1120" s="24">
        <v>6.8000000000000005E-2</v>
      </c>
      <c r="D1120" s="32">
        <v>310.74</v>
      </c>
      <c r="E1120" s="33">
        <v>20.100000000000001</v>
      </c>
      <c r="F1120" s="32">
        <v>8.26</v>
      </c>
      <c r="G1120" s="23"/>
    </row>
    <row r="1121" spans="1:7" x14ac:dyDescent="0.3">
      <c r="A1121" s="22"/>
      <c r="B1121" s="31" t="s">
        <v>67</v>
      </c>
      <c r="C1121" s="24">
        <v>6.8000000000000005E-2</v>
      </c>
      <c r="D1121" s="32">
        <v>310.74</v>
      </c>
      <c r="E1121" s="32">
        <v>20.100000000000001</v>
      </c>
      <c r="F1121" s="33">
        <v>8.26</v>
      </c>
      <c r="G1121" s="23"/>
    </row>
    <row r="1122" spans="1:7" x14ac:dyDescent="0.3">
      <c r="A1122" s="22"/>
      <c r="B1122" s="31" t="s">
        <v>68</v>
      </c>
      <c r="C1122" s="24">
        <v>0</v>
      </c>
      <c r="D1122" s="32">
        <v>310.74</v>
      </c>
      <c r="E1122" s="32">
        <v>20.170000000000002</v>
      </c>
      <c r="F1122" s="33">
        <v>6.89</v>
      </c>
      <c r="G1122" s="23"/>
    </row>
    <row r="1123" spans="1:7" x14ac:dyDescent="0.3">
      <c r="A1123" s="22">
        <v>141</v>
      </c>
      <c r="B1123" s="31">
        <v>134</v>
      </c>
      <c r="C1123" s="24">
        <v>0</v>
      </c>
      <c r="D1123" s="32">
        <v>310.74</v>
      </c>
      <c r="E1123" s="32">
        <v>19.579999999999998</v>
      </c>
      <c r="F1123" s="32">
        <v>8.26</v>
      </c>
      <c r="G1123" s="23" t="s">
        <v>369</v>
      </c>
    </row>
    <row r="1124" spans="1:7" x14ac:dyDescent="0.3">
      <c r="A1124" s="22"/>
      <c r="B1124" s="31">
        <v>135</v>
      </c>
      <c r="C1124" s="24">
        <v>6.8000000000000005E-2</v>
      </c>
      <c r="D1124" s="32">
        <v>310.74</v>
      </c>
      <c r="E1124" s="32">
        <v>19.510000000000002</v>
      </c>
      <c r="F1124" s="32">
        <v>9.6</v>
      </c>
      <c r="G1124" s="23"/>
    </row>
    <row r="1125" spans="1:7" x14ac:dyDescent="0.3">
      <c r="A1125" s="22"/>
      <c r="B1125" s="31" t="s">
        <v>61</v>
      </c>
      <c r="C1125" s="24">
        <v>0</v>
      </c>
      <c r="D1125" s="33">
        <v>310.74</v>
      </c>
      <c r="E1125" s="32">
        <v>19.579999999999998</v>
      </c>
      <c r="F1125" s="32">
        <v>8.26</v>
      </c>
      <c r="G1125" s="23"/>
    </row>
    <row r="1126" spans="1:7" x14ac:dyDescent="0.3">
      <c r="A1126" s="22"/>
      <c r="B1126" s="31" t="s">
        <v>62</v>
      </c>
      <c r="C1126" s="24">
        <v>6.8000000000000005E-2</v>
      </c>
      <c r="D1126" s="33">
        <v>310.74</v>
      </c>
      <c r="E1126" s="32">
        <v>19.510000000000002</v>
      </c>
      <c r="F1126" s="32">
        <v>9.6</v>
      </c>
      <c r="G1126" s="23"/>
    </row>
    <row r="1127" spans="1:7" x14ac:dyDescent="0.3">
      <c r="A1127" s="22"/>
      <c r="B1127" s="31" t="s">
        <v>65</v>
      </c>
      <c r="C1127" s="24">
        <v>0</v>
      </c>
      <c r="D1127" s="32">
        <v>310.74</v>
      </c>
      <c r="E1127" s="33">
        <v>19.579999999999998</v>
      </c>
      <c r="F1127" s="32">
        <v>8.26</v>
      </c>
      <c r="G1127" s="23"/>
    </row>
    <row r="1128" spans="1:7" x14ac:dyDescent="0.3">
      <c r="A1128" s="22"/>
      <c r="B1128" s="31" t="s">
        <v>66</v>
      </c>
      <c r="C1128" s="24">
        <v>6.8000000000000005E-2</v>
      </c>
      <c r="D1128" s="32">
        <v>310.74</v>
      </c>
      <c r="E1128" s="33">
        <v>19.510000000000002</v>
      </c>
      <c r="F1128" s="32">
        <v>9.6</v>
      </c>
      <c r="G1128" s="23"/>
    </row>
    <row r="1129" spans="1:7" x14ac:dyDescent="0.3">
      <c r="A1129" s="22"/>
      <c r="B1129" s="31" t="s">
        <v>67</v>
      </c>
      <c r="C1129" s="24">
        <v>6.8000000000000005E-2</v>
      </c>
      <c r="D1129" s="32">
        <v>310.74</v>
      </c>
      <c r="E1129" s="32">
        <v>19.510000000000002</v>
      </c>
      <c r="F1129" s="33">
        <v>9.6</v>
      </c>
      <c r="G1129" s="23"/>
    </row>
    <row r="1130" spans="1:7" x14ac:dyDescent="0.3">
      <c r="A1130" s="22"/>
      <c r="B1130" s="31" t="s">
        <v>68</v>
      </c>
      <c r="C1130" s="24">
        <v>0</v>
      </c>
      <c r="D1130" s="32">
        <v>310.74</v>
      </c>
      <c r="E1130" s="32">
        <v>19.579999999999998</v>
      </c>
      <c r="F1130" s="33">
        <v>8.26</v>
      </c>
      <c r="G1130" s="23"/>
    </row>
    <row r="1131" spans="1:7" x14ac:dyDescent="0.3">
      <c r="A1131" s="22">
        <v>142</v>
      </c>
      <c r="B1131" s="31">
        <v>135</v>
      </c>
      <c r="C1131" s="24">
        <v>0</v>
      </c>
      <c r="D1131" s="32">
        <v>310.73</v>
      </c>
      <c r="E1131" s="32">
        <v>18.98</v>
      </c>
      <c r="F1131" s="32">
        <v>9.6</v>
      </c>
      <c r="G1131" s="23" t="s">
        <v>369</v>
      </c>
    </row>
    <row r="1132" spans="1:7" x14ac:dyDescent="0.3">
      <c r="A1132" s="22"/>
      <c r="B1132" s="31">
        <v>136</v>
      </c>
      <c r="C1132" s="24">
        <v>6.8000000000000005E-2</v>
      </c>
      <c r="D1132" s="32">
        <v>310.73</v>
      </c>
      <c r="E1132" s="32">
        <v>18.920000000000002</v>
      </c>
      <c r="F1132" s="32">
        <v>10.89</v>
      </c>
      <c r="G1132" s="23"/>
    </row>
    <row r="1133" spans="1:7" x14ac:dyDescent="0.3">
      <c r="A1133" s="22"/>
      <c r="B1133" s="31" t="s">
        <v>61</v>
      </c>
      <c r="C1133" s="24">
        <v>0</v>
      </c>
      <c r="D1133" s="33">
        <v>310.73</v>
      </c>
      <c r="E1133" s="32">
        <v>18.98</v>
      </c>
      <c r="F1133" s="32">
        <v>9.6</v>
      </c>
      <c r="G1133" s="23"/>
    </row>
    <row r="1134" spans="1:7" x14ac:dyDescent="0.3">
      <c r="A1134" s="22"/>
      <c r="B1134" s="31" t="s">
        <v>62</v>
      </c>
      <c r="C1134" s="24">
        <v>6.8000000000000005E-2</v>
      </c>
      <c r="D1134" s="33">
        <v>310.73</v>
      </c>
      <c r="E1134" s="32">
        <v>18.920000000000002</v>
      </c>
      <c r="F1134" s="32">
        <v>10.89</v>
      </c>
      <c r="G1134" s="23"/>
    </row>
    <row r="1135" spans="1:7" x14ac:dyDescent="0.3">
      <c r="A1135" s="22"/>
      <c r="B1135" s="31" t="s">
        <v>65</v>
      </c>
      <c r="C1135" s="24">
        <v>0</v>
      </c>
      <c r="D1135" s="32">
        <v>310.73</v>
      </c>
      <c r="E1135" s="33">
        <v>18.98</v>
      </c>
      <c r="F1135" s="32">
        <v>9.6</v>
      </c>
      <c r="G1135" s="23"/>
    </row>
    <row r="1136" spans="1:7" x14ac:dyDescent="0.3">
      <c r="A1136" s="22"/>
      <c r="B1136" s="31" t="s">
        <v>66</v>
      </c>
      <c r="C1136" s="24">
        <v>6.8000000000000005E-2</v>
      </c>
      <c r="D1136" s="32">
        <v>310.73</v>
      </c>
      <c r="E1136" s="33">
        <v>18.920000000000002</v>
      </c>
      <c r="F1136" s="32">
        <v>10.89</v>
      </c>
      <c r="G1136" s="23"/>
    </row>
    <row r="1137" spans="1:7" x14ac:dyDescent="0.3">
      <c r="A1137" s="22"/>
      <c r="B1137" s="31" t="s">
        <v>67</v>
      </c>
      <c r="C1137" s="24">
        <v>6.8000000000000005E-2</v>
      </c>
      <c r="D1137" s="32">
        <v>310.73</v>
      </c>
      <c r="E1137" s="32">
        <v>18.920000000000002</v>
      </c>
      <c r="F1137" s="33">
        <v>10.89</v>
      </c>
      <c r="G1137" s="23"/>
    </row>
    <row r="1138" spans="1:7" x14ac:dyDescent="0.3">
      <c r="A1138" s="22"/>
      <c r="B1138" s="31" t="s">
        <v>68</v>
      </c>
      <c r="C1138" s="24">
        <v>0</v>
      </c>
      <c r="D1138" s="32">
        <v>310.73</v>
      </c>
      <c r="E1138" s="32">
        <v>18.98</v>
      </c>
      <c r="F1138" s="33">
        <v>9.6</v>
      </c>
      <c r="G1138" s="23"/>
    </row>
    <row r="1139" spans="1:7" x14ac:dyDescent="0.3">
      <c r="A1139" s="22">
        <v>143</v>
      </c>
      <c r="B1139" s="31">
        <v>136</v>
      </c>
      <c r="C1139" s="24">
        <v>0</v>
      </c>
      <c r="D1139" s="32">
        <v>310.73</v>
      </c>
      <c r="E1139" s="32">
        <v>18.38</v>
      </c>
      <c r="F1139" s="32">
        <v>10.89</v>
      </c>
      <c r="G1139" s="23" t="s">
        <v>369</v>
      </c>
    </row>
    <row r="1140" spans="1:7" x14ac:dyDescent="0.3">
      <c r="A1140" s="22"/>
      <c r="B1140" s="31">
        <v>137</v>
      </c>
      <c r="C1140" s="24">
        <v>6.8000000000000005E-2</v>
      </c>
      <c r="D1140" s="32">
        <v>310.73</v>
      </c>
      <c r="E1140" s="32">
        <v>18.329999999999998</v>
      </c>
      <c r="F1140" s="32">
        <v>12.14</v>
      </c>
      <c r="G1140" s="23"/>
    </row>
    <row r="1141" spans="1:7" x14ac:dyDescent="0.3">
      <c r="A1141" s="22"/>
      <c r="B1141" s="31" t="s">
        <v>61</v>
      </c>
      <c r="C1141" s="24">
        <v>0</v>
      </c>
      <c r="D1141" s="33">
        <v>310.73</v>
      </c>
      <c r="E1141" s="32">
        <v>18.38</v>
      </c>
      <c r="F1141" s="32">
        <v>10.89</v>
      </c>
      <c r="G1141" s="23"/>
    </row>
    <row r="1142" spans="1:7" x14ac:dyDescent="0.3">
      <c r="A1142" s="22"/>
      <c r="B1142" s="31" t="s">
        <v>62</v>
      </c>
      <c r="C1142" s="24">
        <v>6.8000000000000005E-2</v>
      </c>
      <c r="D1142" s="33">
        <v>310.73</v>
      </c>
      <c r="E1142" s="32">
        <v>18.329999999999998</v>
      </c>
      <c r="F1142" s="32">
        <v>12.14</v>
      </c>
      <c r="G1142" s="23"/>
    </row>
    <row r="1143" spans="1:7" x14ac:dyDescent="0.3">
      <c r="A1143" s="22"/>
      <c r="B1143" s="31" t="s">
        <v>65</v>
      </c>
      <c r="C1143" s="24">
        <v>0</v>
      </c>
      <c r="D1143" s="32">
        <v>310.73</v>
      </c>
      <c r="E1143" s="33">
        <v>18.38</v>
      </c>
      <c r="F1143" s="32">
        <v>10.89</v>
      </c>
      <c r="G1143" s="23"/>
    </row>
    <row r="1144" spans="1:7" x14ac:dyDescent="0.3">
      <c r="A1144" s="22"/>
      <c r="B1144" s="31" t="s">
        <v>66</v>
      </c>
      <c r="C1144" s="24">
        <v>6.8000000000000005E-2</v>
      </c>
      <c r="D1144" s="32">
        <v>310.73</v>
      </c>
      <c r="E1144" s="33">
        <v>18.329999999999998</v>
      </c>
      <c r="F1144" s="32">
        <v>12.14</v>
      </c>
      <c r="G1144" s="23"/>
    </row>
    <row r="1145" spans="1:7" x14ac:dyDescent="0.3">
      <c r="A1145" s="22"/>
      <c r="B1145" s="31" t="s">
        <v>67</v>
      </c>
      <c r="C1145" s="24">
        <v>6.8000000000000005E-2</v>
      </c>
      <c r="D1145" s="32">
        <v>310.73</v>
      </c>
      <c r="E1145" s="32">
        <v>18.329999999999998</v>
      </c>
      <c r="F1145" s="33">
        <v>12.14</v>
      </c>
      <c r="G1145" s="23"/>
    </row>
    <row r="1146" spans="1:7" x14ac:dyDescent="0.3">
      <c r="A1146" s="22"/>
      <c r="B1146" s="31" t="s">
        <v>68</v>
      </c>
      <c r="C1146" s="24">
        <v>0</v>
      </c>
      <c r="D1146" s="32">
        <v>310.73</v>
      </c>
      <c r="E1146" s="32">
        <v>18.38</v>
      </c>
      <c r="F1146" s="33">
        <v>10.89</v>
      </c>
      <c r="G1146" s="23"/>
    </row>
    <row r="1147" spans="1:7" x14ac:dyDescent="0.3">
      <c r="A1147" s="22">
        <v>144</v>
      </c>
      <c r="B1147" s="31">
        <v>137</v>
      </c>
      <c r="C1147" s="24">
        <v>0</v>
      </c>
      <c r="D1147" s="32">
        <v>310.73</v>
      </c>
      <c r="E1147" s="32">
        <v>17.78</v>
      </c>
      <c r="F1147" s="32">
        <v>12.14</v>
      </c>
      <c r="G1147" s="23" t="s">
        <v>369</v>
      </c>
    </row>
    <row r="1148" spans="1:7" x14ac:dyDescent="0.3">
      <c r="A1148" s="22"/>
      <c r="B1148" s="31">
        <v>138</v>
      </c>
      <c r="C1148" s="24">
        <v>6.8000000000000005E-2</v>
      </c>
      <c r="D1148" s="32">
        <v>310.72000000000003</v>
      </c>
      <c r="E1148" s="32">
        <v>17.73</v>
      </c>
      <c r="F1148" s="32">
        <v>13.35</v>
      </c>
      <c r="G1148" s="23"/>
    </row>
    <row r="1149" spans="1:7" x14ac:dyDescent="0.3">
      <c r="A1149" s="22"/>
      <c r="B1149" s="31" t="s">
        <v>61</v>
      </c>
      <c r="C1149" s="24">
        <v>0</v>
      </c>
      <c r="D1149" s="33">
        <v>310.73</v>
      </c>
      <c r="E1149" s="32">
        <v>17.78</v>
      </c>
      <c r="F1149" s="32">
        <v>12.14</v>
      </c>
      <c r="G1149" s="23"/>
    </row>
    <row r="1150" spans="1:7" x14ac:dyDescent="0.3">
      <c r="A1150" s="22"/>
      <c r="B1150" s="31" t="s">
        <v>62</v>
      </c>
      <c r="C1150" s="24">
        <v>6.8000000000000005E-2</v>
      </c>
      <c r="D1150" s="33">
        <v>310.72000000000003</v>
      </c>
      <c r="E1150" s="32">
        <v>17.73</v>
      </c>
      <c r="F1150" s="32">
        <v>13.35</v>
      </c>
      <c r="G1150" s="23"/>
    </row>
    <row r="1151" spans="1:7" x14ac:dyDescent="0.3">
      <c r="A1151" s="22"/>
      <c r="B1151" s="31" t="s">
        <v>65</v>
      </c>
      <c r="C1151" s="24">
        <v>0</v>
      </c>
      <c r="D1151" s="32">
        <v>310.73</v>
      </c>
      <c r="E1151" s="33">
        <v>17.78</v>
      </c>
      <c r="F1151" s="32">
        <v>12.14</v>
      </c>
      <c r="G1151" s="23"/>
    </row>
    <row r="1152" spans="1:7" x14ac:dyDescent="0.3">
      <c r="A1152" s="22"/>
      <c r="B1152" s="31" t="s">
        <v>66</v>
      </c>
      <c r="C1152" s="24">
        <v>6.8000000000000005E-2</v>
      </c>
      <c r="D1152" s="32">
        <v>310.72000000000003</v>
      </c>
      <c r="E1152" s="33">
        <v>17.73</v>
      </c>
      <c r="F1152" s="32">
        <v>13.35</v>
      </c>
      <c r="G1152" s="23"/>
    </row>
    <row r="1153" spans="1:7" x14ac:dyDescent="0.3">
      <c r="A1153" s="22"/>
      <c r="B1153" s="31" t="s">
        <v>67</v>
      </c>
      <c r="C1153" s="24">
        <v>6.8000000000000005E-2</v>
      </c>
      <c r="D1153" s="32">
        <v>310.72000000000003</v>
      </c>
      <c r="E1153" s="32">
        <v>17.73</v>
      </c>
      <c r="F1153" s="33">
        <v>13.35</v>
      </c>
      <c r="G1153" s="23"/>
    </row>
    <row r="1154" spans="1:7" x14ac:dyDescent="0.3">
      <c r="A1154" s="22"/>
      <c r="B1154" s="31" t="s">
        <v>68</v>
      </c>
      <c r="C1154" s="24">
        <v>0</v>
      </c>
      <c r="D1154" s="32">
        <v>310.73</v>
      </c>
      <c r="E1154" s="32">
        <v>17.78</v>
      </c>
      <c r="F1154" s="33">
        <v>12.14</v>
      </c>
      <c r="G1154" s="23"/>
    </row>
    <row r="1155" spans="1:7" x14ac:dyDescent="0.3">
      <c r="A1155" s="22">
        <v>145</v>
      </c>
      <c r="B1155" s="31">
        <v>138</v>
      </c>
      <c r="C1155" s="24">
        <v>0</v>
      </c>
      <c r="D1155" s="32">
        <v>310.72000000000003</v>
      </c>
      <c r="E1155" s="32">
        <v>17.170000000000002</v>
      </c>
      <c r="F1155" s="32">
        <v>13.35</v>
      </c>
      <c r="G1155" s="23" t="s">
        <v>369</v>
      </c>
    </row>
    <row r="1156" spans="1:7" x14ac:dyDescent="0.3">
      <c r="A1156" s="22"/>
      <c r="B1156" s="31">
        <v>139</v>
      </c>
      <c r="C1156" s="24">
        <v>6.8000000000000005E-2</v>
      </c>
      <c r="D1156" s="32">
        <v>310.72000000000003</v>
      </c>
      <c r="E1156" s="32">
        <v>17.13</v>
      </c>
      <c r="F1156" s="32">
        <v>14.52</v>
      </c>
      <c r="G1156" s="23"/>
    </row>
    <row r="1157" spans="1:7" x14ac:dyDescent="0.3">
      <c r="A1157" s="22"/>
      <c r="B1157" s="31" t="s">
        <v>61</v>
      </c>
      <c r="C1157" s="24">
        <v>0</v>
      </c>
      <c r="D1157" s="33">
        <v>310.72000000000003</v>
      </c>
      <c r="E1157" s="32">
        <v>17.170000000000002</v>
      </c>
      <c r="F1157" s="32">
        <v>13.35</v>
      </c>
      <c r="G1157" s="23"/>
    </row>
    <row r="1158" spans="1:7" x14ac:dyDescent="0.3">
      <c r="A1158" s="22"/>
      <c r="B1158" s="31" t="s">
        <v>62</v>
      </c>
      <c r="C1158" s="24">
        <v>6.8000000000000005E-2</v>
      </c>
      <c r="D1158" s="33">
        <v>310.72000000000003</v>
      </c>
      <c r="E1158" s="32">
        <v>17.13</v>
      </c>
      <c r="F1158" s="32">
        <v>14.52</v>
      </c>
      <c r="G1158" s="23"/>
    </row>
    <row r="1159" spans="1:7" x14ac:dyDescent="0.3">
      <c r="A1159" s="22"/>
      <c r="B1159" s="31" t="s">
        <v>65</v>
      </c>
      <c r="C1159" s="24">
        <v>0</v>
      </c>
      <c r="D1159" s="32">
        <v>310.72000000000003</v>
      </c>
      <c r="E1159" s="33">
        <v>17.170000000000002</v>
      </c>
      <c r="F1159" s="32">
        <v>13.35</v>
      </c>
      <c r="G1159" s="23"/>
    </row>
    <row r="1160" spans="1:7" x14ac:dyDescent="0.3">
      <c r="A1160" s="22"/>
      <c r="B1160" s="31" t="s">
        <v>66</v>
      </c>
      <c r="C1160" s="24">
        <v>6.8000000000000005E-2</v>
      </c>
      <c r="D1160" s="32">
        <v>310.72000000000003</v>
      </c>
      <c r="E1160" s="33">
        <v>17.13</v>
      </c>
      <c r="F1160" s="32">
        <v>14.52</v>
      </c>
      <c r="G1160" s="23"/>
    </row>
    <row r="1161" spans="1:7" x14ac:dyDescent="0.3">
      <c r="A1161" s="22"/>
      <c r="B1161" s="31" t="s">
        <v>67</v>
      </c>
      <c r="C1161" s="24">
        <v>6.8000000000000005E-2</v>
      </c>
      <c r="D1161" s="32">
        <v>310.72000000000003</v>
      </c>
      <c r="E1161" s="32">
        <v>17.13</v>
      </c>
      <c r="F1161" s="33">
        <v>14.52</v>
      </c>
      <c r="G1161" s="23"/>
    </row>
    <row r="1162" spans="1:7" x14ac:dyDescent="0.3">
      <c r="A1162" s="22"/>
      <c r="B1162" s="31" t="s">
        <v>68</v>
      </c>
      <c r="C1162" s="24">
        <v>0</v>
      </c>
      <c r="D1162" s="32">
        <v>310.72000000000003</v>
      </c>
      <c r="E1162" s="32">
        <v>17.170000000000002</v>
      </c>
      <c r="F1162" s="33">
        <v>13.35</v>
      </c>
      <c r="G1162" s="23"/>
    </row>
    <row r="1163" spans="1:7" x14ac:dyDescent="0.3">
      <c r="A1163" s="22">
        <v>146</v>
      </c>
      <c r="B1163" s="31">
        <v>139</v>
      </c>
      <c r="C1163" s="24">
        <v>0</v>
      </c>
      <c r="D1163" s="32">
        <v>310.72000000000003</v>
      </c>
      <c r="E1163" s="32">
        <v>16.559999999999999</v>
      </c>
      <c r="F1163" s="32">
        <v>14.52</v>
      </c>
      <c r="G1163" s="23" t="s">
        <v>369</v>
      </c>
    </row>
    <row r="1164" spans="1:7" x14ac:dyDescent="0.3">
      <c r="A1164" s="22"/>
      <c r="B1164" s="31">
        <v>140</v>
      </c>
      <c r="C1164" s="24">
        <v>6.8000000000000005E-2</v>
      </c>
      <c r="D1164" s="32">
        <v>310.70999999999998</v>
      </c>
      <c r="E1164" s="32">
        <v>16.52</v>
      </c>
      <c r="F1164" s="32">
        <v>15.65</v>
      </c>
      <c r="G1164" s="23"/>
    </row>
    <row r="1165" spans="1:7" x14ac:dyDescent="0.3">
      <c r="A1165" s="22"/>
      <c r="B1165" s="31" t="s">
        <v>61</v>
      </c>
      <c r="C1165" s="24">
        <v>0</v>
      </c>
      <c r="D1165" s="33">
        <v>310.72000000000003</v>
      </c>
      <c r="E1165" s="32">
        <v>16.559999999999999</v>
      </c>
      <c r="F1165" s="32">
        <v>14.52</v>
      </c>
      <c r="G1165" s="23"/>
    </row>
    <row r="1166" spans="1:7" x14ac:dyDescent="0.3">
      <c r="A1166" s="22"/>
      <c r="B1166" s="31" t="s">
        <v>62</v>
      </c>
      <c r="C1166" s="24">
        <v>6.8000000000000005E-2</v>
      </c>
      <c r="D1166" s="33">
        <v>310.70999999999998</v>
      </c>
      <c r="E1166" s="32">
        <v>16.52</v>
      </c>
      <c r="F1166" s="32">
        <v>15.65</v>
      </c>
      <c r="G1166" s="23"/>
    </row>
    <row r="1167" spans="1:7" x14ac:dyDescent="0.3">
      <c r="A1167" s="22"/>
      <c r="B1167" s="31" t="s">
        <v>65</v>
      </c>
      <c r="C1167" s="24">
        <v>0</v>
      </c>
      <c r="D1167" s="32">
        <v>310.72000000000003</v>
      </c>
      <c r="E1167" s="33">
        <v>16.559999999999999</v>
      </c>
      <c r="F1167" s="32">
        <v>14.52</v>
      </c>
      <c r="G1167" s="23"/>
    </row>
    <row r="1168" spans="1:7" x14ac:dyDescent="0.3">
      <c r="A1168" s="22"/>
      <c r="B1168" s="31" t="s">
        <v>66</v>
      </c>
      <c r="C1168" s="24">
        <v>6.8000000000000005E-2</v>
      </c>
      <c r="D1168" s="32">
        <v>310.70999999999998</v>
      </c>
      <c r="E1168" s="33">
        <v>16.52</v>
      </c>
      <c r="F1168" s="32">
        <v>15.65</v>
      </c>
      <c r="G1168" s="23"/>
    </row>
    <row r="1169" spans="1:7" x14ac:dyDescent="0.3">
      <c r="A1169" s="22"/>
      <c r="B1169" s="31" t="s">
        <v>67</v>
      </c>
      <c r="C1169" s="24">
        <v>6.8000000000000005E-2</v>
      </c>
      <c r="D1169" s="32">
        <v>310.70999999999998</v>
      </c>
      <c r="E1169" s="32">
        <v>16.52</v>
      </c>
      <c r="F1169" s="33">
        <v>15.65</v>
      </c>
      <c r="G1169" s="23"/>
    </row>
    <row r="1170" spans="1:7" x14ac:dyDescent="0.3">
      <c r="A1170" s="22"/>
      <c r="B1170" s="31" t="s">
        <v>68</v>
      </c>
      <c r="C1170" s="24">
        <v>0</v>
      </c>
      <c r="D1170" s="32">
        <v>310.72000000000003</v>
      </c>
      <c r="E1170" s="32">
        <v>16.559999999999999</v>
      </c>
      <c r="F1170" s="33">
        <v>14.52</v>
      </c>
      <c r="G1170" s="23"/>
    </row>
    <row r="1171" spans="1:7" x14ac:dyDescent="0.3">
      <c r="A1171" s="22">
        <v>147</v>
      </c>
      <c r="B1171" s="31">
        <v>140</v>
      </c>
      <c r="C1171" s="24">
        <v>0</v>
      </c>
      <c r="D1171" s="32">
        <v>310.70999999999998</v>
      </c>
      <c r="E1171" s="32">
        <v>15.95</v>
      </c>
      <c r="F1171" s="32">
        <v>15.65</v>
      </c>
      <c r="G1171" s="23" t="s">
        <v>369</v>
      </c>
    </row>
    <row r="1172" spans="1:7" x14ac:dyDescent="0.3">
      <c r="A1172" s="22"/>
      <c r="B1172" s="31">
        <v>141</v>
      </c>
      <c r="C1172" s="24">
        <v>6.8000000000000005E-2</v>
      </c>
      <c r="D1172" s="32">
        <v>310.70999999999998</v>
      </c>
      <c r="E1172" s="32">
        <v>15.91</v>
      </c>
      <c r="F1172" s="32">
        <v>16.73</v>
      </c>
      <c r="G1172" s="23"/>
    </row>
    <row r="1173" spans="1:7" x14ac:dyDescent="0.3">
      <c r="A1173" s="22"/>
      <c r="B1173" s="31" t="s">
        <v>61</v>
      </c>
      <c r="C1173" s="24">
        <v>0</v>
      </c>
      <c r="D1173" s="33">
        <v>310.70999999999998</v>
      </c>
      <c r="E1173" s="32">
        <v>15.95</v>
      </c>
      <c r="F1173" s="32">
        <v>15.65</v>
      </c>
      <c r="G1173" s="23"/>
    </row>
    <row r="1174" spans="1:7" x14ac:dyDescent="0.3">
      <c r="A1174" s="22"/>
      <c r="B1174" s="31" t="s">
        <v>62</v>
      </c>
      <c r="C1174" s="24">
        <v>6.8000000000000005E-2</v>
      </c>
      <c r="D1174" s="33">
        <v>310.70999999999998</v>
      </c>
      <c r="E1174" s="32">
        <v>15.91</v>
      </c>
      <c r="F1174" s="32">
        <v>16.73</v>
      </c>
      <c r="G1174" s="23"/>
    </row>
    <row r="1175" spans="1:7" x14ac:dyDescent="0.3">
      <c r="A1175" s="22"/>
      <c r="B1175" s="31" t="s">
        <v>65</v>
      </c>
      <c r="C1175" s="24">
        <v>0</v>
      </c>
      <c r="D1175" s="32">
        <v>310.70999999999998</v>
      </c>
      <c r="E1175" s="33">
        <v>15.95</v>
      </c>
      <c r="F1175" s="32">
        <v>15.65</v>
      </c>
      <c r="G1175" s="23"/>
    </row>
    <row r="1176" spans="1:7" x14ac:dyDescent="0.3">
      <c r="A1176" s="22"/>
      <c r="B1176" s="31" t="s">
        <v>66</v>
      </c>
      <c r="C1176" s="24">
        <v>6.8000000000000005E-2</v>
      </c>
      <c r="D1176" s="32">
        <v>310.70999999999998</v>
      </c>
      <c r="E1176" s="33">
        <v>15.91</v>
      </c>
      <c r="F1176" s="32">
        <v>16.73</v>
      </c>
      <c r="G1176" s="23"/>
    </row>
    <row r="1177" spans="1:7" x14ac:dyDescent="0.3">
      <c r="A1177" s="22"/>
      <c r="B1177" s="31" t="s">
        <v>67</v>
      </c>
      <c r="C1177" s="24">
        <v>6.8000000000000005E-2</v>
      </c>
      <c r="D1177" s="32">
        <v>310.70999999999998</v>
      </c>
      <c r="E1177" s="32">
        <v>15.91</v>
      </c>
      <c r="F1177" s="33">
        <v>16.73</v>
      </c>
      <c r="G1177" s="23"/>
    </row>
    <row r="1178" spans="1:7" x14ac:dyDescent="0.3">
      <c r="A1178" s="22"/>
      <c r="B1178" s="31" t="s">
        <v>68</v>
      </c>
      <c r="C1178" s="24">
        <v>0</v>
      </c>
      <c r="D1178" s="32">
        <v>310.70999999999998</v>
      </c>
      <c r="E1178" s="32">
        <v>15.95</v>
      </c>
      <c r="F1178" s="33">
        <v>15.65</v>
      </c>
      <c r="G1178" s="23"/>
    </row>
    <row r="1179" spans="1:7" x14ac:dyDescent="0.3">
      <c r="A1179" s="22">
        <v>148</v>
      </c>
      <c r="B1179" s="31">
        <v>141</v>
      </c>
      <c r="C1179" s="24">
        <v>0</v>
      </c>
      <c r="D1179" s="32">
        <v>310.70999999999998</v>
      </c>
      <c r="E1179" s="32">
        <v>15.33</v>
      </c>
      <c r="F1179" s="32">
        <v>16.73</v>
      </c>
      <c r="G1179" s="23" t="s">
        <v>369</v>
      </c>
    </row>
    <row r="1180" spans="1:7" x14ac:dyDescent="0.3">
      <c r="A1180" s="22"/>
      <c r="B1180" s="31">
        <v>142</v>
      </c>
      <c r="C1180" s="24">
        <v>6.8000000000000005E-2</v>
      </c>
      <c r="D1180" s="32">
        <v>310.7</v>
      </c>
      <c r="E1180" s="32">
        <v>15.3</v>
      </c>
      <c r="F1180" s="32">
        <v>17.78</v>
      </c>
      <c r="G1180" s="23"/>
    </row>
    <row r="1181" spans="1:7" x14ac:dyDescent="0.3">
      <c r="A1181" s="22"/>
      <c r="B1181" s="31" t="s">
        <v>61</v>
      </c>
      <c r="C1181" s="24">
        <v>0</v>
      </c>
      <c r="D1181" s="33">
        <v>310.70999999999998</v>
      </c>
      <c r="E1181" s="32">
        <v>15.33</v>
      </c>
      <c r="F1181" s="32">
        <v>16.73</v>
      </c>
      <c r="G1181" s="23"/>
    </row>
    <row r="1182" spans="1:7" x14ac:dyDescent="0.3">
      <c r="A1182" s="22"/>
      <c r="B1182" s="31" t="s">
        <v>62</v>
      </c>
      <c r="C1182" s="24">
        <v>6.8000000000000005E-2</v>
      </c>
      <c r="D1182" s="33">
        <v>310.7</v>
      </c>
      <c r="E1182" s="32">
        <v>15.3</v>
      </c>
      <c r="F1182" s="32">
        <v>17.78</v>
      </c>
      <c r="G1182" s="23"/>
    </row>
    <row r="1183" spans="1:7" x14ac:dyDescent="0.3">
      <c r="A1183" s="22"/>
      <c r="B1183" s="31" t="s">
        <v>65</v>
      </c>
      <c r="C1183" s="24">
        <v>0</v>
      </c>
      <c r="D1183" s="32">
        <v>310.70999999999998</v>
      </c>
      <c r="E1183" s="33">
        <v>15.33</v>
      </c>
      <c r="F1183" s="32">
        <v>16.73</v>
      </c>
      <c r="G1183" s="23"/>
    </row>
    <row r="1184" spans="1:7" x14ac:dyDescent="0.3">
      <c r="A1184" s="22"/>
      <c r="B1184" s="31" t="s">
        <v>66</v>
      </c>
      <c r="C1184" s="24">
        <v>6.8000000000000005E-2</v>
      </c>
      <c r="D1184" s="32">
        <v>310.7</v>
      </c>
      <c r="E1184" s="33">
        <v>15.3</v>
      </c>
      <c r="F1184" s="32">
        <v>17.78</v>
      </c>
      <c r="G1184" s="23"/>
    </row>
    <row r="1185" spans="1:7" x14ac:dyDescent="0.3">
      <c r="A1185" s="22"/>
      <c r="B1185" s="31" t="s">
        <v>67</v>
      </c>
      <c r="C1185" s="24">
        <v>6.8000000000000005E-2</v>
      </c>
      <c r="D1185" s="32">
        <v>310.7</v>
      </c>
      <c r="E1185" s="32">
        <v>15.3</v>
      </c>
      <c r="F1185" s="33">
        <v>17.78</v>
      </c>
      <c r="G1185" s="23"/>
    </row>
    <row r="1186" spans="1:7" x14ac:dyDescent="0.3">
      <c r="A1186" s="22"/>
      <c r="B1186" s="31" t="s">
        <v>68</v>
      </c>
      <c r="C1186" s="24">
        <v>0</v>
      </c>
      <c r="D1186" s="32">
        <v>310.70999999999998</v>
      </c>
      <c r="E1186" s="32">
        <v>15.33</v>
      </c>
      <c r="F1186" s="33">
        <v>16.73</v>
      </c>
      <c r="G1186" s="23"/>
    </row>
    <row r="1187" spans="1:7" x14ac:dyDescent="0.3">
      <c r="A1187" s="22">
        <v>149</v>
      </c>
      <c r="B1187" s="31">
        <v>142</v>
      </c>
      <c r="C1187" s="24">
        <v>0</v>
      </c>
      <c r="D1187" s="32">
        <v>310.7</v>
      </c>
      <c r="E1187" s="32">
        <v>14.7</v>
      </c>
      <c r="F1187" s="32">
        <v>17.78</v>
      </c>
      <c r="G1187" s="23" t="s">
        <v>369</v>
      </c>
    </row>
    <row r="1188" spans="1:7" x14ac:dyDescent="0.3">
      <c r="A1188" s="22"/>
      <c r="B1188" s="31">
        <v>143</v>
      </c>
      <c r="C1188" s="24">
        <v>6.8000000000000005E-2</v>
      </c>
      <c r="D1188" s="32">
        <v>310.7</v>
      </c>
      <c r="E1188" s="32">
        <v>14.67</v>
      </c>
      <c r="F1188" s="32">
        <v>18.78</v>
      </c>
      <c r="G1188" s="23"/>
    </row>
    <row r="1189" spans="1:7" x14ac:dyDescent="0.3">
      <c r="A1189" s="22"/>
      <c r="B1189" s="31" t="s">
        <v>61</v>
      </c>
      <c r="C1189" s="24">
        <v>0</v>
      </c>
      <c r="D1189" s="33">
        <v>310.7</v>
      </c>
      <c r="E1189" s="32">
        <v>14.7</v>
      </c>
      <c r="F1189" s="32">
        <v>17.78</v>
      </c>
      <c r="G1189" s="23"/>
    </row>
    <row r="1190" spans="1:7" x14ac:dyDescent="0.3">
      <c r="A1190" s="22"/>
      <c r="B1190" s="31" t="s">
        <v>62</v>
      </c>
      <c r="C1190" s="24">
        <v>6.8000000000000005E-2</v>
      </c>
      <c r="D1190" s="33">
        <v>310.7</v>
      </c>
      <c r="E1190" s="32">
        <v>14.67</v>
      </c>
      <c r="F1190" s="32">
        <v>18.78</v>
      </c>
      <c r="G1190" s="23"/>
    </row>
    <row r="1191" spans="1:7" x14ac:dyDescent="0.3">
      <c r="A1191" s="22"/>
      <c r="B1191" s="31" t="s">
        <v>65</v>
      </c>
      <c r="C1191" s="24">
        <v>0</v>
      </c>
      <c r="D1191" s="32">
        <v>310.7</v>
      </c>
      <c r="E1191" s="33">
        <v>14.7</v>
      </c>
      <c r="F1191" s="32">
        <v>17.78</v>
      </c>
      <c r="G1191" s="23"/>
    </row>
    <row r="1192" spans="1:7" x14ac:dyDescent="0.3">
      <c r="A1192" s="22"/>
      <c r="B1192" s="31" t="s">
        <v>66</v>
      </c>
      <c r="C1192" s="24">
        <v>6.8000000000000005E-2</v>
      </c>
      <c r="D1192" s="32">
        <v>310.7</v>
      </c>
      <c r="E1192" s="33">
        <v>14.67</v>
      </c>
      <c r="F1192" s="32">
        <v>18.78</v>
      </c>
      <c r="G1192" s="23"/>
    </row>
    <row r="1193" spans="1:7" x14ac:dyDescent="0.3">
      <c r="A1193" s="22"/>
      <c r="B1193" s="31" t="s">
        <v>67</v>
      </c>
      <c r="C1193" s="24">
        <v>6.8000000000000005E-2</v>
      </c>
      <c r="D1193" s="32">
        <v>310.7</v>
      </c>
      <c r="E1193" s="32">
        <v>14.67</v>
      </c>
      <c r="F1193" s="33">
        <v>18.78</v>
      </c>
      <c r="G1193" s="23"/>
    </row>
    <row r="1194" spans="1:7" x14ac:dyDescent="0.3">
      <c r="A1194" s="22"/>
      <c r="B1194" s="31" t="s">
        <v>68</v>
      </c>
      <c r="C1194" s="24">
        <v>0</v>
      </c>
      <c r="D1194" s="32">
        <v>310.7</v>
      </c>
      <c r="E1194" s="32">
        <v>14.7</v>
      </c>
      <c r="F1194" s="33">
        <v>17.78</v>
      </c>
      <c r="G1194" s="23"/>
    </row>
    <row r="1195" spans="1:7" x14ac:dyDescent="0.3">
      <c r="A1195" s="22">
        <v>150</v>
      </c>
      <c r="B1195" s="31">
        <v>143</v>
      </c>
      <c r="C1195" s="24">
        <v>0</v>
      </c>
      <c r="D1195" s="32">
        <v>310.7</v>
      </c>
      <c r="E1195" s="32">
        <v>14.06</v>
      </c>
      <c r="F1195" s="32">
        <v>18.78</v>
      </c>
      <c r="G1195" s="23" t="s">
        <v>369</v>
      </c>
    </row>
    <row r="1196" spans="1:7" x14ac:dyDescent="0.3">
      <c r="A1196" s="22"/>
      <c r="B1196" s="31">
        <v>144</v>
      </c>
      <c r="C1196" s="24">
        <v>6.8000000000000005E-2</v>
      </c>
      <c r="D1196" s="32">
        <v>310.7</v>
      </c>
      <c r="E1196" s="32">
        <v>14.03</v>
      </c>
      <c r="F1196" s="32">
        <v>19.73</v>
      </c>
      <c r="G1196" s="23"/>
    </row>
    <row r="1197" spans="1:7" x14ac:dyDescent="0.3">
      <c r="A1197" s="22"/>
      <c r="B1197" s="31" t="s">
        <v>61</v>
      </c>
      <c r="C1197" s="24">
        <v>0</v>
      </c>
      <c r="D1197" s="33">
        <v>310.7</v>
      </c>
      <c r="E1197" s="32">
        <v>14.06</v>
      </c>
      <c r="F1197" s="32">
        <v>18.78</v>
      </c>
      <c r="G1197" s="23"/>
    </row>
    <row r="1198" spans="1:7" x14ac:dyDescent="0.3">
      <c r="A1198" s="22"/>
      <c r="B1198" s="31" t="s">
        <v>62</v>
      </c>
      <c r="C1198" s="24">
        <v>6.8000000000000005E-2</v>
      </c>
      <c r="D1198" s="33">
        <v>310.7</v>
      </c>
      <c r="E1198" s="32">
        <v>14.03</v>
      </c>
      <c r="F1198" s="32">
        <v>19.73</v>
      </c>
      <c r="G1198" s="23"/>
    </row>
    <row r="1199" spans="1:7" x14ac:dyDescent="0.3">
      <c r="A1199" s="22"/>
      <c r="B1199" s="31" t="s">
        <v>65</v>
      </c>
      <c r="C1199" s="24">
        <v>0</v>
      </c>
      <c r="D1199" s="32">
        <v>310.7</v>
      </c>
      <c r="E1199" s="33">
        <v>14.06</v>
      </c>
      <c r="F1199" s="32">
        <v>18.78</v>
      </c>
      <c r="G1199" s="23"/>
    </row>
    <row r="1200" spans="1:7" x14ac:dyDescent="0.3">
      <c r="A1200" s="22"/>
      <c r="B1200" s="31" t="s">
        <v>66</v>
      </c>
      <c r="C1200" s="24">
        <v>6.8000000000000005E-2</v>
      </c>
      <c r="D1200" s="32">
        <v>310.7</v>
      </c>
      <c r="E1200" s="33">
        <v>14.03</v>
      </c>
      <c r="F1200" s="32">
        <v>19.73</v>
      </c>
      <c r="G1200" s="23"/>
    </row>
    <row r="1201" spans="1:7" x14ac:dyDescent="0.3">
      <c r="A1201" s="22"/>
      <c r="B1201" s="31" t="s">
        <v>67</v>
      </c>
      <c r="C1201" s="24">
        <v>6.8000000000000005E-2</v>
      </c>
      <c r="D1201" s="32">
        <v>310.7</v>
      </c>
      <c r="E1201" s="32">
        <v>14.03</v>
      </c>
      <c r="F1201" s="33">
        <v>19.73</v>
      </c>
      <c r="G1201" s="23"/>
    </row>
    <row r="1202" spans="1:7" x14ac:dyDescent="0.3">
      <c r="A1202" s="22"/>
      <c r="B1202" s="31" t="s">
        <v>68</v>
      </c>
      <c r="C1202" s="24">
        <v>0</v>
      </c>
      <c r="D1202" s="32">
        <v>310.7</v>
      </c>
      <c r="E1202" s="32">
        <v>14.06</v>
      </c>
      <c r="F1202" s="33">
        <v>18.78</v>
      </c>
      <c r="G1202" s="23"/>
    </row>
    <row r="1203" spans="1:7" x14ac:dyDescent="0.3">
      <c r="A1203" s="22">
        <v>151</v>
      </c>
      <c r="B1203" s="31">
        <v>144</v>
      </c>
      <c r="C1203" s="24">
        <v>0</v>
      </c>
      <c r="D1203" s="32">
        <v>310.69</v>
      </c>
      <c r="E1203" s="32">
        <v>13.39</v>
      </c>
      <c r="F1203" s="32">
        <v>19.73</v>
      </c>
      <c r="G1203" s="23" t="s">
        <v>369</v>
      </c>
    </row>
    <row r="1204" spans="1:7" x14ac:dyDescent="0.3">
      <c r="A1204" s="22"/>
      <c r="B1204" s="31">
        <v>145</v>
      </c>
      <c r="C1204" s="24">
        <v>6.8000000000000005E-2</v>
      </c>
      <c r="D1204" s="32">
        <v>310.69</v>
      </c>
      <c r="E1204" s="32">
        <v>13.37</v>
      </c>
      <c r="F1204" s="32">
        <v>20.65</v>
      </c>
      <c r="G1204" s="23"/>
    </row>
    <row r="1205" spans="1:7" x14ac:dyDescent="0.3">
      <c r="A1205" s="22"/>
      <c r="B1205" s="31" t="s">
        <v>61</v>
      </c>
      <c r="C1205" s="24">
        <v>0</v>
      </c>
      <c r="D1205" s="33">
        <v>310.69</v>
      </c>
      <c r="E1205" s="32">
        <v>13.39</v>
      </c>
      <c r="F1205" s="32">
        <v>19.73</v>
      </c>
      <c r="G1205" s="23"/>
    </row>
    <row r="1206" spans="1:7" x14ac:dyDescent="0.3">
      <c r="A1206" s="22"/>
      <c r="B1206" s="31" t="s">
        <v>62</v>
      </c>
      <c r="C1206" s="24">
        <v>6.8000000000000005E-2</v>
      </c>
      <c r="D1206" s="33">
        <v>310.69</v>
      </c>
      <c r="E1206" s="32">
        <v>13.37</v>
      </c>
      <c r="F1206" s="32">
        <v>20.65</v>
      </c>
      <c r="G1206" s="23"/>
    </row>
    <row r="1207" spans="1:7" x14ac:dyDescent="0.3">
      <c r="A1207" s="22"/>
      <c r="B1207" s="31" t="s">
        <v>65</v>
      </c>
      <c r="C1207" s="24">
        <v>0</v>
      </c>
      <c r="D1207" s="32">
        <v>310.69</v>
      </c>
      <c r="E1207" s="33">
        <v>13.39</v>
      </c>
      <c r="F1207" s="32">
        <v>19.73</v>
      </c>
      <c r="G1207" s="23"/>
    </row>
    <row r="1208" spans="1:7" x14ac:dyDescent="0.3">
      <c r="A1208" s="22"/>
      <c r="B1208" s="31" t="s">
        <v>66</v>
      </c>
      <c r="C1208" s="24">
        <v>6.8000000000000005E-2</v>
      </c>
      <c r="D1208" s="32">
        <v>310.69</v>
      </c>
      <c r="E1208" s="33">
        <v>13.37</v>
      </c>
      <c r="F1208" s="32">
        <v>20.65</v>
      </c>
      <c r="G1208" s="23"/>
    </row>
    <row r="1209" spans="1:7" x14ac:dyDescent="0.3">
      <c r="A1209" s="22"/>
      <c r="B1209" s="31" t="s">
        <v>67</v>
      </c>
      <c r="C1209" s="24">
        <v>6.8000000000000005E-2</v>
      </c>
      <c r="D1209" s="32">
        <v>310.69</v>
      </c>
      <c r="E1209" s="32">
        <v>13.37</v>
      </c>
      <c r="F1209" s="33">
        <v>20.65</v>
      </c>
      <c r="G1209" s="23"/>
    </row>
    <row r="1210" spans="1:7" x14ac:dyDescent="0.3">
      <c r="A1210" s="22"/>
      <c r="B1210" s="31" t="s">
        <v>68</v>
      </c>
      <c r="C1210" s="24">
        <v>0</v>
      </c>
      <c r="D1210" s="32">
        <v>310.69</v>
      </c>
      <c r="E1210" s="32">
        <v>13.39</v>
      </c>
      <c r="F1210" s="33">
        <v>19.73</v>
      </c>
      <c r="G1210" s="23"/>
    </row>
    <row r="1211" spans="1:7" x14ac:dyDescent="0.3">
      <c r="A1211" s="22">
        <v>152</v>
      </c>
      <c r="B1211" s="31">
        <v>145</v>
      </c>
      <c r="C1211" s="24">
        <v>0</v>
      </c>
      <c r="D1211" s="32">
        <v>310.69</v>
      </c>
      <c r="E1211" s="32">
        <v>12.75</v>
      </c>
      <c r="F1211" s="32">
        <v>20.65</v>
      </c>
      <c r="G1211" s="23" t="s">
        <v>369</v>
      </c>
    </row>
    <row r="1212" spans="1:7" x14ac:dyDescent="0.3">
      <c r="A1212" s="22"/>
      <c r="B1212" s="31">
        <v>231</v>
      </c>
      <c r="C1212" s="24">
        <v>5.7000000000000002E-2</v>
      </c>
      <c r="D1212" s="32">
        <v>310.69</v>
      </c>
      <c r="E1212" s="32">
        <v>12.74</v>
      </c>
      <c r="F1212" s="32">
        <v>21.37</v>
      </c>
      <c r="G1212" s="23"/>
    </row>
    <row r="1213" spans="1:7" x14ac:dyDescent="0.3">
      <c r="A1213" s="22"/>
      <c r="B1213" s="31" t="s">
        <v>61</v>
      </c>
      <c r="C1213" s="24">
        <v>0</v>
      </c>
      <c r="D1213" s="33">
        <v>310.69</v>
      </c>
      <c r="E1213" s="32">
        <v>12.75</v>
      </c>
      <c r="F1213" s="32">
        <v>20.65</v>
      </c>
      <c r="G1213" s="23"/>
    </row>
    <row r="1214" spans="1:7" x14ac:dyDescent="0.3">
      <c r="A1214" s="22"/>
      <c r="B1214" s="31" t="s">
        <v>62</v>
      </c>
      <c r="C1214" s="24">
        <v>5.7000000000000002E-2</v>
      </c>
      <c r="D1214" s="33">
        <v>310.69</v>
      </c>
      <c r="E1214" s="32">
        <v>12.74</v>
      </c>
      <c r="F1214" s="32">
        <v>21.37</v>
      </c>
      <c r="G1214" s="23"/>
    </row>
    <row r="1215" spans="1:7" x14ac:dyDescent="0.3">
      <c r="A1215" s="22"/>
      <c r="B1215" s="31" t="s">
        <v>65</v>
      </c>
      <c r="C1215" s="24">
        <v>0</v>
      </c>
      <c r="D1215" s="32">
        <v>310.69</v>
      </c>
      <c r="E1215" s="33">
        <v>12.75</v>
      </c>
      <c r="F1215" s="32">
        <v>20.65</v>
      </c>
      <c r="G1215" s="23"/>
    </row>
    <row r="1216" spans="1:7" x14ac:dyDescent="0.3">
      <c r="A1216" s="22"/>
      <c r="B1216" s="31" t="s">
        <v>66</v>
      </c>
      <c r="C1216" s="24">
        <v>5.7000000000000002E-2</v>
      </c>
      <c r="D1216" s="32">
        <v>310.69</v>
      </c>
      <c r="E1216" s="33">
        <v>12.74</v>
      </c>
      <c r="F1216" s="32">
        <v>21.37</v>
      </c>
      <c r="G1216" s="23"/>
    </row>
    <row r="1217" spans="1:7" x14ac:dyDescent="0.3">
      <c r="A1217" s="22"/>
      <c r="B1217" s="31" t="s">
        <v>67</v>
      </c>
      <c r="C1217" s="24">
        <v>5.7000000000000002E-2</v>
      </c>
      <c r="D1217" s="32">
        <v>310.69</v>
      </c>
      <c r="E1217" s="32">
        <v>12.74</v>
      </c>
      <c r="F1217" s="33">
        <v>21.37</v>
      </c>
      <c r="G1217" s="23"/>
    </row>
    <row r="1218" spans="1:7" x14ac:dyDescent="0.3">
      <c r="A1218" s="22"/>
      <c r="B1218" s="31" t="s">
        <v>68</v>
      </c>
      <c r="C1218" s="24">
        <v>0</v>
      </c>
      <c r="D1218" s="32">
        <v>310.69</v>
      </c>
      <c r="E1218" s="32">
        <v>12.75</v>
      </c>
      <c r="F1218" s="33">
        <v>20.65</v>
      </c>
      <c r="G1218" s="23"/>
    </row>
    <row r="1219" spans="1:7" x14ac:dyDescent="0.3">
      <c r="A1219" s="22">
        <v>153</v>
      </c>
      <c r="B1219" s="31">
        <v>231</v>
      </c>
      <c r="C1219" s="24">
        <v>0</v>
      </c>
      <c r="D1219" s="32">
        <v>418.36</v>
      </c>
      <c r="E1219" s="32">
        <v>12.41</v>
      </c>
      <c r="F1219" s="32">
        <v>10.6</v>
      </c>
      <c r="G1219" s="23" t="s">
        <v>369</v>
      </c>
    </row>
    <row r="1220" spans="1:7" x14ac:dyDescent="0.3">
      <c r="A1220" s="22"/>
      <c r="B1220" s="31">
        <v>146</v>
      </c>
      <c r="C1220" s="24">
        <v>1.0999999999999999E-2</v>
      </c>
      <c r="D1220" s="32">
        <v>418.36</v>
      </c>
      <c r="E1220" s="32">
        <v>12.4</v>
      </c>
      <c r="F1220" s="32">
        <v>10.74</v>
      </c>
      <c r="G1220" s="23"/>
    </row>
    <row r="1221" spans="1:7" x14ac:dyDescent="0.3">
      <c r="A1221" s="22"/>
      <c r="B1221" s="31" t="s">
        <v>61</v>
      </c>
      <c r="C1221" s="24">
        <v>0</v>
      </c>
      <c r="D1221" s="33">
        <v>418.36</v>
      </c>
      <c r="E1221" s="32">
        <v>12.41</v>
      </c>
      <c r="F1221" s="32">
        <v>10.6</v>
      </c>
      <c r="G1221" s="23"/>
    </row>
    <row r="1222" spans="1:7" x14ac:dyDescent="0.3">
      <c r="A1222" s="22"/>
      <c r="B1222" s="31" t="s">
        <v>62</v>
      </c>
      <c r="C1222" s="24">
        <v>1.0999999999999999E-2</v>
      </c>
      <c r="D1222" s="33">
        <v>418.36</v>
      </c>
      <c r="E1222" s="32">
        <v>12.4</v>
      </c>
      <c r="F1222" s="32">
        <v>10.74</v>
      </c>
      <c r="G1222" s="23"/>
    </row>
    <row r="1223" spans="1:7" x14ac:dyDescent="0.3">
      <c r="A1223" s="22"/>
      <c r="B1223" s="31" t="s">
        <v>65</v>
      </c>
      <c r="C1223" s="24">
        <v>0</v>
      </c>
      <c r="D1223" s="32">
        <v>418.36</v>
      </c>
      <c r="E1223" s="33">
        <v>12.41</v>
      </c>
      <c r="F1223" s="32">
        <v>10.6</v>
      </c>
      <c r="G1223" s="23"/>
    </row>
    <row r="1224" spans="1:7" x14ac:dyDescent="0.3">
      <c r="A1224" s="22"/>
      <c r="B1224" s="31" t="s">
        <v>66</v>
      </c>
      <c r="C1224" s="24">
        <v>1.0999999999999999E-2</v>
      </c>
      <c r="D1224" s="32">
        <v>418.36</v>
      </c>
      <c r="E1224" s="33">
        <v>12.4</v>
      </c>
      <c r="F1224" s="32">
        <v>10.74</v>
      </c>
      <c r="G1224" s="23"/>
    </row>
    <row r="1225" spans="1:7" x14ac:dyDescent="0.3">
      <c r="A1225" s="22"/>
      <c r="B1225" s="31" t="s">
        <v>67</v>
      </c>
      <c r="C1225" s="24">
        <v>1.0999999999999999E-2</v>
      </c>
      <c r="D1225" s="32">
        <v>418.36</v>
      </c>
      <c r="E1225" s="32">
        <v>12.4</v>
      </c>
      <c r="F1225" s="33">
        <v>10.74</v>
      </c>
      <c r="G1225" s="23"/>
    </row>
    <row r="1226" spans="1:7" x14ac:dyDescent="0.3">
      <c r="A1226" s="22"/>
      <c r="B1226" s="31" t="s">
        <v>68</v>
      </c>
      <c r="C1226" s="24">
        <v>0</v>
      </c>
      <c r="D1226" s="32">
        <v>418.36</v>
      </c>
      <c r="E1226" s="32">
        <v>12.41</v>
      </c>
      <c r="F1226" s="33">
        <v>10.6</v>
      </c>
      <c r="G1226" s="23"/>
    </row>
    <row r="1227" spans="1:7" x14ac:dyDescent="0.3">
      <c r="A1227" s="22">
        <v>154</v>
      </c>
      <c r="B1227" s="31">
        <v>146</v>
      </c>
      <c r="C1227" s="24">
        <v>0</v>
      </c>
      <c r="D1227" s="32">
        <v>418.36</v>
      </c>
      <c r="E1227" s="32">
        <v>12.14</v>
      </c>
      <c r="F1227" s="32">
        <v>10.74</v>
      </c>
      <c r="G1227" s="23" t="s">
        <v>369</v>
      </c>
    </row>
    <row r="1228" spans="1:7" x14ac:dyDescent="0.3">
      <c r="A1228" s="22"/>
      <c r="B1228" s="31">
        <v>147</v>
      </c>
      <c r="C1228" s="24">
        <v>6.8000000000000005E-2</v>
      </c>
      <c r="D1228" s="32">
        <v>418.36</v>
      </c>
      <c r="E1228" s="32">
        <v>12.1</v>
      </c>
      <c r="F1228" s="32">
        <v>11.57</v>
      </c>
      <c r="G1228" s="23"/>
    </row>
    <row r="1229" spans="1:7" x14ac:dyDescent="0.3">
      <c r="A1229" s="22"/>
      <c r="B1229" s="31" t="s">
        <v>61</v>
      </c>
      <c r="C1229" s="24">
        <v>0</v>
      </c>
      <c r="D1229" s="33">
        <v>418.36</v>
      </c>
      <c r="E1229" s="32">
        <v>12.14</v>
      </c>
      <c r="F1229" s="32">
        <v>10.74</v>
      </c>
      <c r="G1229" s="23"/>
    </row>
    <row r="1230" spans="1:7" x14ac:dyDescent="0.3">
      <c r="A1230" s="22"/>
      <c r="B1230" s="31" t="s">
        <v>62</v>
      </c>
      <c r="C1230" s="24">
        <v>6.8000000000000005E-2</v>
      </c>
      <c r="D1230" s="33">
        <v>418.36</v>
      </c>
      <c r="E1230" s="32">
        <v>12.1</v>
      </c>
      <c r="F1230" s="32">
        <v>11.57</v>
      </c>
      <c r="G1230" s="23"/>
    </row>
    <row r="1231" spans="1:7" x14ac:dyDescent="0.3">
      <c r="A1231" s="22"/>
      <c r="B1231" s="31" t="s">
        <v>65</v>
      </c>
      <c r="C1231" s="24">
        <v>0</v>
      </c>
      <c r="D1231" s="32">
        <v>418.36</v>
      </c>
      <c r="E1231" s="33">
        <v>12.14</v>
      </c>
      <c r="F1231" s="32">
        <v>10.74</v>
      </c>
      <c r="G1231" s="23"/>
    </row>
    <row r="1232" spans="1:7" x14ac:dyDescent="0.3">
      <c r="A1232" s="22"/>
      <c r="B1232" s="31" t="s">
        <v>66</v>
      </c>
      <c r="C1232" s="24">
        <v>6.8000000000000005E-2</v>
      </c>
      <c r="D1232" s="32">
        <v>418.36</v>
      </c>
      <c r="E1232" s="33">
        <v>12.1</v>
      </c>
      <c r="F1232" s="32">
        <v>11.57</v>
      </c>
      <c r="G1232" s="23"/>
    </row>
    <row r="1233" spans="1:7" x14ac:dyDescent="0.3">
      <c r="A1233" s="22"/>
      <c r="B1233" s="31" t="s">
        <v>67</v>
      </c>
      <c r="C1233" s="24">
        <v>6.8000000000000005E-2</v>
      </c>
      <c r="D1233" s="32">
        <v>418.36</v>
      </c>
      <c r="E1233" s="32">
        <v>12.1</v>
      </c>
      <c r="F1233" s="33">
        <v>11.57</v>
      </c>
      <c r="G1233" s="23"/>
    </row>
    <row r="1234" spans="1:7" x14ac:dyDescent="0.3">
      <c r="A1234" s="22"/>
      <c r="B1234" s="31" t="s">
        <v>68</v>
      </c>
      <c r="C1234" s="24">
        <v>0</v>
      </c>
      <c r="D1234" s="32">
        <v>418.36</v>
      </c>
      <c r="E1234" s="32">
        <v>12.14</v>
      </c>
      <c r="F1234" s="33">
        <v>10.74</v>
      </c>
      <c r="G1234" s="23"/>
    </row>
    <row r="1235" spans="1:7" x14ac:dyDescent="0.3">
      <c r="A1235" s="22">
        <v>155</v>
      </c>
      <c r="B1235" s="31">
        <v>147</v>
      </c>
      <c r="C1235" s="24">
        <v>0</v>
      </c>
      <c r="D1235" s="32">
        <v>418.36</v>
      </c>
      <c r="E1235" s="32">
        <v>11.62</v>
      </c>
      <c r="F1235" s="32">
        <v>11.57</v>
      </c>
      <c r="G1235" s="23" t="s">
        <v>369</v>
      </c>
    </row>
    <row r="1236" spans="1:7" x14ac:dyDescent="0.3">
      <c r="A1236" s="22"/>
      <c r="B1236" s="31">
        <v>148</v>
      </c>
      <c r="C1236" s="24">
        <v>6.8000000000000005E-2</v>
      </c>
      <c r="D1236" s="32">
        <v>418.36</v>
      </c>
      <c r="E1236" s="32">
        <v>11.58</v>
      </c>
      <c r="F1236" s="32">
        <v>12.36</v>
      </c>
      <c r="G1236" s="23"/>
    </row>
    <row r="1237" spans="1:7" x14ac:dyDescent="0.3">
      <c r="A1237" s="22"/>
      <c r="B1237" s="31" t="s">
        <v>61</v>
      </c>
      <c r="C1237" s="24">
        <v>0</v>
      </c>
      <c r="D1237" s="33">
        <v>418.36</v>
      </c>
      <c r="E1237" s="32">
        <v>11.62</v>
      </c>
      <c r="F1237" s="32">
        <v>11.57</v>
      </c>
      <c r="G1237" s="23"/>
    </row>
    <row r="1238" spans="1:7" x14ac:dyDescent="0.3">
      <c r="A1238" s="22"/>
      <c r="B1238" s="31" t="s">
        <v>62</v>
      </c>
      <c r="C1238" s="24">
        <v>6.8000000000000005E-2</v>
      </c>
      <c r="D1238" s="33">
        <v>418.36</v>
      </c>
      <c r="E1238" s="32">
        <v>11.58</v>
      </c>
      <c r="F1238" s="32">
        <v>12.36</v>
      </c>
      <c r="G1238" s="23"/>
    </row>
    <row r="1239" spans="1:7" x14ac:dyDescent="0.3">
      <c r="A1239" s="22"/>
      <c r="B1239" s="31" t="s">
        <v>65</v>
      </c>
      <c r="C1239" s="24">
        <v>0</v>
      </c>
      <c r="D1239" s="32">
        <v>418.36</v>
      </c>
      <c r="E1239" s="33">
        <v>11.62</v>
      </c>
      <c r="F1239" s="32">
        <v>11.57</v>
      </c>
      <c r="G1239" s="23"/>
    </row>
    <row r="1240" spans="1:7" x14ac:dyDescent="0.3">
      <c r="A1240" s="22"/>
      <c r="B1240" s="31" t="s">
        <v>66</v>
      </c>
      <c r="C1240" s="24">
        <v>6.8000000000000005E-2</v>
      </c>
      <c r="D1240" s="32">
        <v>418.36</v>
      </c>
      <c r="E1240" s="33">
        <v>11.58</v>
      </c>
      <c r="F1240" s="32">
        <v>12.36</v>
      </c>
      <c r="G1240" s="23"/>
    </row>
    <row r="1241" spans="1:7" x14ac:dyDescent="0.3">
      <c r="A1241" s="22"/>
      <c r="B1241" s="31" t="s">
        <v>67</v>
      </c>
      <c r="C1241" s="24">
        <v>6.8000000000000005E-2</v>
      </c>
      <c r="D1241" s="32">
        <v>418.36</v>
      </c>
      <c r="E1241" s="32">
        <v>11.58</v>
      </c>
      <c r="F1241" s="33">
        <v>12.36</v>
      </c>
      <c r="G1241" s="23"/>
    </row>
    <row r="1242" spans="1:7" x14ac:dyDescent="0.3">
      <c r="A1242" s="22"/>
      <c r="B1242" s="31" t="s">
        <v>68</v>
      </c>
      <c r="C1242" s="24">
        <v>0</v>
      </c>
      <c r="D1242" s="32">
        <v>418.36</v>
      </c>
      <c r="E1242" s="32">
        <v>11.62</v>
      </c>
      <c r="F1242" s="33">
        <v>11.57</v>
      </c>
      <c r="G1242" s="23"/>
    </row>
    <row r="1243" spans="1:7" x14ac:dyDescent="0.3">
      <c r="A1243" s="22">
        <v>156</v>
      </c>
      <c r="B1243" s="31">
        <v>148</v>
      </c>
      <c r="C1243" s="24">
        <v>0</v>
      </c>
      <c r="D1243" s="32">
        <v>418.36</v>
      </c>
      <c r="E1243" s="32">
        <v>11.07</v>
      </c>
      <c r="F1243" s="32">
        <v>12.36</v>
      </c>
      <c r="G1243" s="23" t="s">
        <v>369</v>
      </c>
    </row>
    <row r="1244" spans="1:7" x14ac:dyDescent="0.3">
      <c r="A1244" s="22"/>
      <c r="B1244" s="31">
        <v>149</v>
      </c>
      <c r="C1244" s="24">
        <v>6.8000000000000005E-2</v>
      </c>
      <c r="D1244" s="32">
        <v>418.35</v>
      </c>
      <c r="E1244" s="32">
        <v>11.04</v>
      </c>
      <c r="F1244" s="32">
        <v>13.11</v>
      </c>
      <c r="G1244" s="23"/>
    </row>
    <row r="1245" spans="1:7" x14ac:dyDescent="0.3">
      <c r="A1245" s="22"/>
      <c r="B1245" s="31" t="s">
        <v>61</v>
      </c>
      <c r="C1245" s="24">
        <v>0</v>
      </c>
      <c r="D1245" s="33">
        <v>418.36</v>
      </c>
      <c r="E1245" s="32">
        <v>11.07</v>
      </c>
      <c r="F1245" s="32">
        <v>12.36</v>
      </c>
      <c r="G1245" s="23"/>
    </row>
    <row r="1246" spans="1:7" x14ac:dyDescent="0.3">
      <c r="A1246" s="22"/>
      <c r="B1246" s="31" t="s">
        <v>62</v>
      </c>
      <c r="C1246" s="24">
        <v>6.8000000000000005E-2</v>
      </c>
      <c r="D1246" s="33">
        <v>418.35</v>
      </c>
      <c r="E1246" s="32">
        <v>11.04</v>
      </c>
      <c r="F1246" s="32">
        <v>13.11</v>
      </c>
      <c r="G1246" s="23"/>
    </row>
    <row r="1247" spans="1:7" x14ac:dyDescent="0.3">
      <c r="A1247" s="22"/>
      <c r="B1247" s="31" t="s">
        <v>65</v>
      </c>
      <c r="C1247" s="24">
        <v>0</v>
      </c>
      <c r="D1247" s="32">
        <v>418.36</v>
      </c>
      <c r="E1247" s="33">
        <v>11.07</v>
      </c>
      <c r="F1247" s="32">
        <v>12.36</v>
      </c>
      <c r="G1247" s="23"/>
    </row>
    <row r="1248" spans="1:7" x14ac:dyDescent="0.3">
      <c r="A1248" s="22"/>
      <c r="B1248" s="31" t="s">
        <v>66</v>
      </c>
      <c r="C1248" s="24">
        <v>6.8000000000000005E-2</v>
      </c>
      <c r="D1248" s="32">
        <v>418.35</v>
      </c>
      <c r="E1248" s="33">
        <v>11.04</v>
      </c>
      <c r="F1248" s="32">
        <v>13.11</v>
      </c>
      <c r="G1248" s="23"/>
    </row>
    <row r="1249" spans="1:7" x14ac:dyDescent="0.3">
      <c r="A1249" s="22"/>
      <c r="B1249" s="31" t="s">
        <v>67</v>
      </c>
      <c r="C1249" s="24">
        <v>6.8000000000000005E-2</v>
      </c>
      <c r="D1249" s="32">
        <v>418.35</v>
      </c>
      <c r="E1249" s="32">
        <v>11.04</v>
      </c>
      <c r="F1249" s="33">
        <v>13.11</v>
      </c>
      <c r="G1249" s="23"/>
    </row>
    <row r="1250" spans="1:7" x14ac:dyDescent="0.3">
      <c r="A1250" s="22"/>
      <c r="B1250" s="31" t="s">
        <v>68</v>
      </c>
      <c r="C1250" s="24">
        <v>0</v>
      </c>
      <c r="D1250" s="32">
        <v>418.36</v>
      </c>
      <c r="E1250" s="32">
        <v>11.07</v>
      </c>
      <c r="F1250" s="33">
        <v>12.36</v>
      </c>
      <c r="G1250" s="23"/>
    </row>
    <row r="1251" spans="1:7" x14ac:dyDescent="0.3">
      <c r="A1251" s="22">
        <v>157</v>
      </c>
      <c r="B1251" s="31">
        <v>149</v>
      </c>
      <c r="C1251" s="24">
        <v>0</v>
      </c>
      <c r="D1251" s="32">
        <v>418.35</v>
      </c>
      <c r="E1251" s="32">
        <v>10.5</v>
      </c>
      <c r="F1251" s="32">
        <v>13.11</v>
      </c>
      <c r="G1251" s="23" t="s">
        <v>369</v>
      </c>
    </row>
    <row r="1252" spans="1:7" x14ac:dyDescent="0.3">
      <c r="A1252" s="22"/>
      <c r="B1252" s="31">
        <v>150</v>
      </c>
      <c r="C1252" s="24">
        <v>6.8000000000000005E-2</v>
      </c>
      <c r="D1252" s="32">
        <v>418.35</v>
      </c>
      <c r="E1252" s="32">
        <v>10.47</v>
      </c>
      <c r="F1252" s="32">
        <v>13.83</v>
      </c>
      <c r="G1252" s="23"/>
    </row>
    <row r="1253" spans="1:7" x14ac:dyDescent="0.3">
      <c r="A1253" s="22"/>
      <c r="B1253" s="31" t="s">
        <v>61</v>
      </c>
      <c r="C1253" s="24">
        <v>0</v>
      </c>
      <c r="D1253" s="33">
        <v>418.35</v>
      </c>
      <c r="E1253" s="32">
        <v>10.5</v>
      </c>
      <c r="F1253" s="32">
        <v>13.11</v>
      </c>
      <c r="G1253" s="23"/>
    </row>
    <row r="1254" spans="1:7" x14ac:dyDescent="0.3">
      <c r="A1254" s="22"/>
      <c r="B1254" s="31" t="s">
        <v>62</v>
      </c>
      <c r="C1254" s="24">
        <v>6.8000000000000005E-2</v>
      </c>
      <c r="D1254" s="33">
        <v>418.35</v>
      </c>
      <c r="E1254" s="32">
        <v>10.47</v>
      </c>
      <c r="F1254" s="32">
        <v>13.83</v>
      </c>
      <c r="G1254" s="23"/>
    </row>
    <row r="1255" spans="1:7" x14ac:dyDescent="0.3">
      <c r="A1255" s="22"/>
      <c r="B1255" s="31" t="s">
        <v>65</v>
      </c>
      <c r="C1255" s="24">
        <v>0</v>
      </c>
      <c r="D1255" s="32">
        <v>418.35</v>
      </c>
      <c r="E1255" s="33">
        <v>10.5</v>
      </c>
      <c r="F1255" s="32">
        <v>13.11</v>
      </c>
      <c r="G1255" s="23"/>
    </row>
    <row r="1256" spans="1:7" x14ac:dyDescent="0.3">
      <c r="A1256" s="22"/>
      <c r="B1256" s="31" t="s">
        <v>66</v>
      </c>
      <c r="C1256" s="24">
        <v>6.8000000000000005E-2</v>
      </c>
      <c r="D1256" s="32">
        <v>418.35</v>
      </c>
      <c r="E1256" s="33">
        <v>10.47</v>
      </c>
      <c r="F1256" s="32">
        <v>13.83</v>
      </c>
      <c r="G1256" s="23"/>
    </row>
    <row r="1257" spans="1:7" x14ac:dyDescent="0.3">
      <c r="A1257" s="22"/>
      <c r="B1257" s="31" t="s">
        <v>67</v>
      </c>
      <c r="C1257" s="24">
        <v>6.8000000000000005E-2</v>
      </c>
      <c r="D1257" s="32">
        <v>418.35</v>
      </c>
      <c r="E1257" s="32">
        <v>10.47</v>
      </c>
      <c r="F1257" s="33">
        <v>13.83</v>
      </c>
      <c r="G1257" s="23"/>
    </row>
    <row r="1258" spans="1:7" x14ac:dyDescent="0.3">
      <c r="A1258" s="22"/>
      <c r="B1258" s="31" t="s">
        <v>68</v>
      </c>
      <c r="C1258" s="24">
        <v>0</v>
      </c>
      <c r="D1258" s="32">
        <v>418.35</v>
      </c>
      <c r="E1258" s="32">
        <v>10.5</v>
      </c>
      <c r="F1258" s="33">
        <v>13.11</v>
      </c>
      <c r="G1258" s="23"/>
    </row>
    <row r="1259" spans="1:7" x14ac:dyDescent="0.3">
      <c r="A1259" s="22">
        <v>158</v>
      </c>
      <c r="B1259" s="31">
        <v>150</v>
      </c>
      <c r="C1259" s="24">
        <v>0</v>
      </c>
      <c r="D1259" s="32">
        <v>418.35</v>
      </c>
      <c r="E1259" s="32">
        <v>9.91</v>
      </c>
      <c r="F1259" s="32">
        <v>13.83</v>
      </c>
      <c r="G1259" s="23" t="s">
        <v>369</v>
      </c>
    </row>
    <row r="1260" spans="1:7" x14ac:dyDescent="0.3">
      <c r="A1260" s="22"/>
      <c r="B1260" s="31">
        <v>151</v>
      </c>
      <c r="C1260" s="24">
        <v>6.8000000000000005E-2</v>
      </c>
      <c r="D1260" s="32">
        <v>418.35</v>
      </c>
      <c r="E1260" s="32">
        <v>9.89</v>
      </c>
      <c r="F1260" s="32">
        <v>14.5</v>
      </c>
      <c r="G1260" s="23"/>
    </row>
    <row r="1261" spans="1:7" x14ac:dyDescent="0.3">
      <c r="A1261" s="22"/>
      <c r="B1261" s="31" t="s">
        <v>61</v>
      </c>
      <c r="C1261" s="24">
        <v>0</v>
      </c>
      <c r="D1261" s="33">
        <v>418.35</v>
      </c>
      <c r="E1261" s="32">
        <v>9.91</v>
      </c>
      <c r="F1261" s="32">
        <v>13.83</v>
      </c>
      <c r="G1261" s="23"/>
    </row>
    <row r="1262" spans="1:7" x14ac:dyDescent="0.3">
      <c r="A1262" s="22"/>
      <c r="B1262" s="31" t="s">
        <v>62</v>
      </c>
      <c r="C1262" s="24">
        <v>6.8000000000000005E-2</v>
      </c>
      <c r="D1262" s="33">
        <v>418.35</v>
      </c>
      <c r="E1262" s="32">
        <v>9.89</v>
      </c>
      <c r="F1262" s="32">
        <v>14.5</v>
      </c>
      <c r="G1262" s="23"/>
    </row>
    <row r="1263" spans="1:7" x14ac:dyDescent="0.3">
      <c r="A1263" s="22"/>
      <c r="B1263" s="31" t="s">
        <v>65</v>
      </c>
      <c r="C1263" s="24">
        <v>0</v>
      </c>
      <c r="D1263" s="32">
        <v>418.35</v>
      </c>
      <c r="E1263" s="33">
        <v>9.91</v>
      </c>
      <c r="F1263" s="32">
        <v>13.83</v>
      </c>
      <c r="G1263" s="23"/>
    </row>
    <row r="1264" spans="1:7" x14ac:dyDescent="0.3">
      <c r="A1264" s="22"/>
      <c r="B1264" s="31" t="s">
        <v>66</v>
      </c>
      <c r="C1264" s="24">
        <v>6.8000000000000005E-2</v>
      </c>
      <c r="D1264" s="32">
        <v>418.35</v>
      </c>
      <c r="E1264" s="33">
        <v>9.89</v>
      </c>
      <c r="F1264" s="32">
        <v>14.5</v>
      </c>
      <c r="G1264" s="23"/>
    </row>
    <row r="1265" spans="1:7" x14ac:dyDescent="0.3">
      <c r="A1265" s="22"/>
      <c r="B1265" s="31" t="s">
        <v>67</v>
      </c>
      <c r="C1265" s="24">
        <v>6.8000000000000005E-2</v>
      </c>
      <c r="D1265" s="32">
        <v>418.35</v>
      </c>
      <c r="E1265" s="32">
        <v>9.89</v>
      </c>
      <c r="F1265" s="33">
        <v>14.5</v>
      </c>
      <c r="G1265" s="23"/>
    </row>
    <row r="1266" spans="1:7" x14ac:dyDescent="0.3">
      <c r="A1266" s="22"/>
      <c r="B1266" s="31" t="s">
        <v>68</v>
      </c>
      <c r="C1266" s="24">
        <v>0</v>
      </c>
      <c r="D1266" s="32">
        <v>418.35</v>
      </c>
      <c r="E1266" s="32">
        <v>9.91</v>
      </c>
      <c r="F1266" s="33">
        <v>13.83</v>
      </c>
      <c r="G1266" s="23"/>
    </row>
    <row r="1267" spans="1:7" x14ac:dyDescent="0.3">
      <c r="A1267" s="22">
        <v>159</v>
      </c>
      <c r="B1267" s="31">
        <v>151</v>
      </c>
      <c r="C1267" s="24">
        <v>0</v>
      </c>
      <c r="D1267" s="32">
        <v>418.35</v>
      </c>
      <c r="E1267" s="32">
        <v>9.32</v>
      </c>
      <c r="F1267" s="32">
        <v>14.5</v>
      </c>
      <c r="G1267" s="23" t="s">
        <v>369</v>
      </c>
    </row>
    <row r="1268" spans="1:7" x14ac:dyDescent="0.3">
      <c r="A1268" s="22"/>
      <c r="B1268" s="31">
        <v>152</v>
      </c>
      <c r="C1268" s="24">
        <v>6.8000000000000005E-2</v>
      </c>
      <c r="D1268" s="32">
        <v>418.35</v>
      </c>
      <c r="E1268" s="32">
        <v>9.3000000000000007</v>
      </c>
      <c r="F1268" s="32">
        <v>15.14</v>
      </c>
      <c r="G1268" s="23"/>
    </row>
    <row r="1269" spans="1:7" x14ac:dyDescent="0.3">
      <c r="A1269" s="22"/>
      <c r="B1269" s="31" t="s">
        <v>61</v>
      </c>
      <c r="C1269" s="24">
        <v>0</v>
      </c>
      <c r="D1269" s="33">
        <v>418.35</v>
      </c>
      <c r="E1269" s="32">
        <v>9.32</v>
      </c>
      <c r="F1269" s="32">
        <v>14.5</v>
      </c>
      <c r="G1269" s="23"/>
    </row>
    <row r="1270" spans="1:7" x14ac:dyDescent="0.3">
      <c r="A1270" s="22"/>
      <c r="B1270" s="31" t="s">
        <v>62</v>
      </c>
      <c r="C1270" s="24">
        <v>6.8000000000000005E-2</v>
      </c>
      <c r="D1270" s="33">
        <v>418.35</v>
      </c>
      <c r="E1270" s="32">
        <v>9.3000000000000007</v>
      </c>
      <c r="F1270" s="32">
        <v>15.14</v>
      </c>
      <c r="G1270" s="23"/>
    </row>
    <row r="1271" spans="1:7" x14ac:dyDescent="0.3">
      <c r="A1271" s="22"/>
      <c r="B1271" s="31" t="s">
        <v>65</v>
      </c>
      <c r="C1271" s="24">
        <v>0</v>
      </c>
      <c r="D1271" s="32">
        <v>418.35</v>
      </c>
      <c r="E1271" s="33">
        <v>9.32</v>
      </c>
      <c r="F1271" s="32">
        <v>14.5</v>
      </c>
      <c r="G1271" s="23"/>
    </row>
    <row r="1272" spans="1:7" x14ac:dyDescent="0.3">
      <c r="A1272" s="22"/>
      <c r="B1272" s="31" t="s">
        <v>66</v>
      </c>
      <c r="C1272" s="24">
        <v>6.8000000000000005E-2</v>
      </c>
      <c r="D1272" s="32">
        <v>418.35</v>
      </c>
      <c r="E1272" s="33">
        <v>9.3000000000000007</v>
      </c>
      <c r="F1272" s="32">
        <v>15.14</v>
      </c>
      <c r="G1272" s="23"/>
    </row>
    <row r="1273" spans="1:7" x14ac:dyDescent="0.3">
      <c r="A1273" s="22"/>
      <c r="B1273" s="31" t="s">
        <v>67</v>
      </c>
      <c r="C1273" s="24">
        <v>6.8000000000000005E-2</v>
      </c>
      <c r="D1273" s="32">
        <v>418.35</v>
      </c>
      <c r="E1273" s="32">
        <v>9.3000000000000007</v>
      </c>
      <c r="F1273" s="33">
        <v>15.14</v>
      </c>
      <c r="G1273" s="23"/>
    </row>
    <row r="1274" spans="1:7" x14ac:dyDescent="0.3">
      <c r="A1274" s="22"/>
      <c r="B1274" s="31" t="s">
        <v>68</v>
      </c>
      <c r="C1274" s="24">
        <v>0</v>
      </c>
      <c r="D1274" s="32">
        <v>418.35</v>
      </c>
      <c r="E1274" s="32">
        <v>9.32</v>
      </c>
      <c r="F1274" s="33">
        <v>14.5</v>
      </c>
      <c r="G1274" s="23"/>
    </row>
    <row r="1275" spans="1:7" x14ac:dyDescent="0.3">
      <c r="A1275" s="22">
        <v>160</v>
      </c>
      <c r="B1275" s="31">
        <v>152</v>
      </c>
      <c r="C1275" s="24">
        <v>0</v>
      </c>
      <c r="D1275" s="32">
        <v>418.35</v>
      </c>
      <c r="E1275" s="32">
        <v>8.73</v>
      </c>
      <c r="F1275" s="32">
        <v>15.14</v>
      </c>
      <c r="G1275" s="23" t="s">
        <v>369</v>
      </c>
    </row>
    <row r="1276" spans="1:7" x14ac:dyDescent="0.3">
      <c r="A1276" s="22"/>
      <c r="B1276" s="31">
        <v>153</v>
      </c>
      <c r="C1276" s="24">
        <v>6.8000000000000005E-2</v>
      </c>
      <c r="D1276" s="32">
        <v>418.34</v>
      </c>
      <c r="E1276" s="32">
        <v>8.7100000000000009</v>
      </c>
      <c r="F1276" s="32">
        <v>15.73</v>
      </c>
      <c r="G1276" s="23"/>
    </row>
    <row r="1277" spans="1:7" x14ac:dyDescent="0.3">
      <c r="A1277" s="22"/>
      <c r="B1277" s="31" t="s">
        <v>61</v>
      </c>
      <c r="C1277" s="24">
        <v>0</v>
      </c>
      <c r="D1277" s="33">
        <v>418.35</v>
      </c>
      <c r="E1277" s="32">
        <v>8.73</v>
      </c>
      <c r="F1277" s="32">
        <v>15.14</v>
      </c>
      <c r="G1277" s="23"/>
    </row>
    <row r="1278" spans="1:7" x14ac:dyDescent="0.3">
      <c r="A1278" s="22"/>
      <c r="B1278" s="31" t="s">
        <v>62</v>
      </c>
      <c r="C1278" s="24">
        <v>6.8000000000000005E-2</v>
      </c>
      <c r="D1278" s="33">
        <v>418.34</v>
      </c>
      <c r="E1278" s="32">
        <v>8.7100000000000009</v>
      </c>
      <c r="F1278" s="32">
        <v>15.73</v>
      </c>
      <c r="G1278" s="23"/>
    </row>
    <row r="1279" spans="1:7" x14ac:dyDescent="0.3">
      <c r="A1279" s="22"/>
      <c r="B1279" s="31" t="s">
        <v>65</v>
      </c>
      <c r="C1279" s="24">
        <v>0</v>
      </c>
      <c r="D1279" s="32">
        <v>418.35</v>
      </c>
      <c r="E1279" s="33">
        <v>8.73</v>
      </c>
      <c r="F1279" s="32">
        <v>15.14</v>
      </c>
      <c r="G1279" s="23"/>
    </row>
    <row r="1280" spans="1:7" x14ac:dyDescent="0.3">
      <c r="A1280" s="22"/>
      <c r="B1280" s="31" t="s">
        <v>66</v>
      </c>
      <c r="C1280" s="24">
        <v>6.8000000000000005E-2</v>
      </c>
      <c r="D1280" s="32">
        <v>418.34</v>
      </c>
      <c r="E1280" s="33">
        <v>8.7100000000000009</v>
      </c>
      <c r="F1280" s="32">
        <v>15.73</v>
      </c>
      <c r="G1280" s="23"/>
    </row>
    <row r="1281" spans="1:7" x14ac:dyDescent="0.3">
      <c r="A1281" s="22"/>
      <c r="B1281" s="31" t="s">
        <v>67</v>
      </c>
      <c r="C1281" s="24">
        <v>6.8000000000000005E-2</v>
      </c>
      <c r="D1281" s="32">
        <v>418.34</v>
      </c>
      <c r="E1281" s="32">
        <v>8.7100000000000009</v>
      </c>
      <c r="F1281" s="33">
        <v>15.73</v>
      </c>
      <c r="G1281" s="23"/>
    </row>
    <row r="1282" spans="1:7" x14ac:dyDescent="0.3">
      <c r="A1282" s="22"/>
      <c r="B1282" s="31" t="s">
        <v>68</v>
      </c>
      <c r="C1282" s="24">
        <v>0</v>
      </c>
      <c r="D1282" s="32">
        <v>418.35</v>
      </c>
      <c r="E1282" s="32">
        <v>8.73</v>
      </c>
      <c r="F1282" s="33">
        <v>15.14</v>
      </c>
      <c r="G1282" s="23"/>
    </row>
    <row r="1283" spans="1:7" x14ac:dyDescent="0.3">
      <c r="A1283" s="22">
        <v>161</v>
      </c>
      <c r="B1283" s="31">
        <v>153</v>
      </c>
      <c r="C1283" s="24">
        <v>0</v>
      </c>
      <c r="D1283" s="32">
        <v>418.34</v>
      </c>
      <c r="E1283" s="32">
        <v>8.1300000000000008</v>
      </c>
      <c r="F1283" s="32">
        <v>15.73</v>
      </c>
      <c r="G1283" s="23" t="s">
        <v>369</v>
      </c>
    </row>
    <row r="1284" spans="1:7" x14ac:dyDescent="0.3">
      <c r="A1284" s="22"/>
      <c r="B1284" s="31">
        <v>154</v>
      </c>
      <c r="C1284" s="24">
        <v>6.8000000000000005E-2</v>
      </c>
      <c r="D1284" s="32">
        <v>418.34</v>
      </c>
      <c r="E1284" s="32">
        <v>8.11</v>
      </c>
      <c r="F1284" s="32">
        <v>16.29</v>
      </c>
      <c r="G1284" s="23"/>
    </row>
    <row r="1285" spans="1:7" x14ac:dyDescent="0.3">
      <c r="A1285" s="22"/>
      <c r="B1285" s="31" t="s">
        <v>61</v>
      </c>
      <c r="C1285" s="24">
        <v>0</v>
      </c>
      <c r="D1285" s="33">
        <v>418.34</v>
      </c>
      <c r="E1285" s="32">
        <v>8.1300000000000008</v>
      </c>
      <c r="F1285" s="32">
        <v>15.73</v>
      </c>
      <c r="G1285" s="23"/>
    </row>
    <row r="1286" spans="1:7" x14ac:dyDescent="0.3">
      <c r="A1286" s="22"/>
      <c r="B1286" s="31" t="s">
        <v>62</v>
      </c>
      <c r="C1286" s="24">
        <v>6.8000000000000005E-2</v>
      </c>
      <c r="D1286" s="33">
        <v>418.34</v>
      </c>
      <c r="E1286" s="32">
        <v>8.11</v>
      </c>
      <c r="F1286" s="32">
        <v>16.29</v>
      </c>
      <c r="G1286" s="23"/>
    </row>
    <row r="1287" spans="1:7" x14ac:dyDescent="0.3">
      <c r="A1287" s="22"/>
      <c r="B1287" s="31" t="s">
        <v>65</v>
      </c>
      <c r="C1287" s="24">
        <v>0</v>
      </c>
      <c r="D1287" s="32">
        <v>418.34</v>
      </c>
      <c r="E1287" s="33">
        <v>8.1300000000000008</v>
      </c>
      <c r="F1287" s="32">
        <v>15.73</v>
      </c>
      <c r="G1287" s="23"/>
    </row>
    <row r="1288" spans="1:7" x14ac:dyDescent="0.3">
      <c r="A1288" s="22"/>
      <c r="B1288" s="31" t="s">
        <v>66</v>
      </c>
      <c r="C1288" s="24">
        <v>6.8000000000000005E-2</v>
      </c>
      <c r="D1288" s="32">
        <v>418.34</v>
      </c>
      <c r="E1288" s="33">
        <v>8.11</v>
      </c>
      <c r="F1288" s="32">
        <v>16.29</v>
      </c>
      <c r="G1288" s="23"/>
    </row>
    <row r="1289" spans="1:7" x14ac:dyDescent="0.3">
      <c r="A1289" s="22"/>
      <c r="B1289" s="31" t="s">
        <v>67</v>
      </c>
      <c r="C1289" s="24">
        <v>6.8000000000000005E-2</v>
      </c>
      <c r="D1289" s="32">
        <v>418.34</v>
      </c>
      <c r="E1289" s="32">
        <v>8.11</v>
      </c>
      <c r="F1289" s="33">
        <v>16.29</v>
      </c>
      <c r="G1289" s="23"/>
    </row>
    <row r="1290" spans="1:7" x14ac:dyDescent="0.3">
      <c r="A1290" s="22"/>
      <c r="B1290" s="31" t="s">
        <v>68</v>
      </c>
      <c r="C1290" s="24">
        <v>0</v>
      </c>
      <c r="D1290" s="32">
        <v>418.34</v>
      </c>
      <c r="E1290" s="32">
        <v>8.1300000000000008</v>
      </c>
      <c r="F1290" s="33">
        <v>15.73</v>
      </c>
      <c r="G1290" s="23"/>
    </row>
    <row r="1291" spans="1:7" x14ac:dyDescent="0.3">
      <c r="A1291" s="22">
        <v>162</v>
      </c>
      <c r="B1291" s="31">
        <v>154</v>
      </c>
      <c r="C1291" s="24">
        <v>0</v>
      </c>
      <c r="D1291" s="32">
        <v>418.34</v>
      </c>
      <c r="E1291" s="32">
        <v>7.53</v>
      </c>
      <c r="F1291" s="32">
        <v>16.29</v>
      </c>
      <c r="G1291" s="23" t="s">
        <v>369</v>
      </c>
    </row>
    <row r="1292" spans="1:7" x14ac:dyDescent="0.3">
      <c r="A1292" s="22"/>
      <c r="B1292" s="31">
        <v>155</v>
      </c>
      <c r="C1292" s="24">
        <v>6.8000000000000005E-2</v>
      </c>
      <c r="D1292" s="32">
        <v>418.34</v>
      </c>
      <c r="E1292" s="32">
        <v>7.52</v>
      </c>
      <c r="F1292" s="32">
        <v>16.8</v>
      </c>
      <c r="G1292" s="23"/>
    </row>
    <row r="1293" spans="1:7" x14ac:dyDescent="0.3">
      <c r="A1293" s="22"/>
      <c r="B1293" s="31" t="s">
        <v>61</v>
      </c>
      <c r="C1293" s="24">
        <v>0</v>
      </c>
      <c r="D1293" s="33">
        <v>418.34</v>
      </c>
      <c r="E1293" s="32">
        <v>7.53</v>
      </c>
      <c r="F1293" s="32">
        <v>16.29</v>
      </c>
      <c r="G1293" s="23"/>
    </row>
    <row r="1294" spans="1:7" x14ac:dyDescent="0.3">
      <c r="A1294" s="22"/>
      <c r="B1294" s="31" t="s">
        <v>62</v>
      </c>
      <c r="C1294" s="24">
        <v>6.8000000000000005E-2</v>
      </c>
      <c r="D1294" s="33">
        <v>418.34</v>
      </c>
      <c r="E1294" s="32">
        <v>7.52</v>
      </c>
      <c r="F1294" s="32">
        <v>16.8</v>
      </c>
      <c r="G1294" s="23"/>
    </row>
    <row r="1295" spans="1:7" x14ac:dyDescent="0.3">
      <c r="A1295" s="22"/>
      <c r="B1295" s="31" t="s">
        <v>65</v>
      </c>
      <c r="C1295" s="24">
        <v>0</v>
      </c>
      <c r="D1295" s="32">
        <v>418.34</v>
      </c>
      <c r="E1295" s="33">
        <v>7.53</v>
      </c>
      <c r="F1295" s="32">
        <v>16.29</v>
      </c>
      <c r="G1295" s="23"/>
    </row>
    <row r="1296" spans="1:7" x14ac:dyDescent="0.3">
      <c r="A1296" s="22"/>
      <c r="B1296" s="31" t="s">
        <v>66</v>
      </c>
      <c r="C1296" s="24">
        <v>6.8000000000000005E-2</v>
      </c>
      <c r="D1296" s="32">
        <v>418.34</v>
      </c>
      <c r="E1296" s="33">
        <v>7.52</v>
      </c>
      <c r="F1296" s="32">
        <v>16.8</v>
      </c>
      <c r="G1296" s="23"/>
    </row>
    <row r="1297" spans="1:7" x14ac:dyDescent="0.3">
      <c r="A1297" s="22"/>
      <c r="B1297" s="31" t="s">
        <v>67</v>
      </c>
      <c r="C1297" s="24">
        <v>6.8000000000000005E-2</v>
      </c>
      <c r="D1297" s="32">
        <v>418.34</v>
      </c>
      <c r="E1297" s="32">
        <v>7.52</v>
      </c>
      <c r="F1297" s="33">
        <v>16.8</v>
      </c>
      <c r="G1297" s="23"/>
    </row>
    <row r="1298" spans="1:7" x14ac:dyDescent="0.3">
      <c r="A1298" s="22"/>
      <c r="B1298" s="31" t="s">
        <v>68</v>
      </c>
      <c r="C1298" s="24">
        <v>0</v>
      </c>
      <c r="D1298" s="32">
        <v>418.34</v>
      </c>
      <c r="E1298" s="32">
        <v>7.53</v>
      </c>
      <c r="F1298" s="33">
        <v>16.29</v>
      </c>
      <c r="G1298" s="23"/>
    </row>
    <row r="1299" spans="1:7" x14ac:dyDescent="0.3">
      <c r="A1299" s="22">
        <v>163</v>
      </c>
      <c r="B1299" s="31">
        <v>155</v>
      </c>
      <c r="C1299" s="24">
        <v>0</v>
      </c>
      <c r="D1299" s="32">
        <v>418.34</v>
      </c>
      <c r="E1299" s="32">
        <v>6.93</v>
      </c>
      <c r="F1299" s="32">
        <v>16.8</v>
      </c>
      <c r="G1299" s="23" t="s">
        <v>369</v>
      </c>
    </row>
    <row r="1300" spans="1:7" x14ac:dyDescent="0.3">
      <c r="A1300" s="22"/>
      <c r="B1300" s="31">
        <v>156</v>
      </c>
      <c r="C1300" s="24">
        <v>6.8000000000000005E-2</v>
      </c>
      <c r="D1300" s="32">
        <v>418.34</v>
      </c>
      <c r="E1300" s="32">
        <v>6.92</v>
      </c>
      <c r="F1300" s="32">
        <v>17.27</v>
      </c>
      <c r="G1300" s="23"/>
    </row>
    <row r="1301" spans="1:7" x14ac:dyDescent="0.3">
      <c r="A1301" s="22"/>
      <c r="B1301" s="31" t="s">
        <v>61</v>
      </c>
      <c r="C1301" s="24">
        <v>0</v>
      </c>
      <c r="D1301" s="33">
        <v>418.34</v>
      </c>
      <c r="E1301" s="32">
        <v>6.93</v>
      </c>
      <c r="F1301" s="32">
        <v>16.8</v>
      </c>
      <c r="G1301" s="23"/>
    </row>
    <row r="1302" spans="1:7" x14ac:dyDescent="0.3">
      <c r="A1302" s="22"/>
      <c r="B1302" s="31" t="s">
        <v>62</v>
      </c>
      <c r="C1302" s="24">
        <v>6.8000000000000005E-2</v>
      </c>
      <c r="D1302" s="33">
        <v>418.34</v>
      </c>
      <c r="E1302" s="32">
        <v>6.92</v>
      </c>
      <c r="F1302" s="32">
        <v>17.27</v>
      </c>
      <c r="G1302" s="23"/>
    </row>
    <row r="1303" spans="1:7" x14ac:dyDescent="0.3">
      <c r="A1303" s="22"/>
      <c r="B1303" s="31" t="s">
        <v>65</v>
      </c>
      <c r="C1303" s="24">
        <v>0</v>
      </c>
      <c r="D1303" s="32">
        <v>418.34</v>
      </c>
      <c r="E1303" s="33">
        <v>6.93</v>
      </c>
      <c r="F1303" s="32">
        <v>16.8</v>
      </c>
      <c r="G1303" s="23"/>
    </row>
    <row r="1304" spans="1:7" x14ac:dyDescent="0.3">
      <c r="A1304" s="22"/>
      <c r="B1304" s="31" t="s">
        <v>66</v>
      </c>
      <c r="C1304" s="24">
        <v>6.8000000000000005E-2</v>
      </c>
      <c r="D1304" s="32">
        <v>418.34</v>
      </c>
      <c r="E1304" s="33">
        <v>6.92</v>
      </c>
      <c r="F1304" s="32">
        <v>17.27</v>
      </c>
      <c r="G1304" s="23"/>
    </row>
    <row r="1305" spans="1:7" x14ac:dyDescent="0.3">
      <c r="A1305" s="22"/>
      <c r="B1305" s="31" t="s">
        <v>67</v>
      </c>
      <c r="C1305" s="24">
        <v>6.8000000000000005E-2</v>
      </c>
      <c r="D1305" s="32">
        <v>418.34</v>
      </c>
      <c r="E1305" s="32">
        <v>6.92</v>
      </c>
      <c r="F1305" s="33">
        <v>17.27</v>
      </c>
      <c r="G1305" s="23"/>
    </row>
    <row r="1306" spans="1:7" x14ac:dyDescent="0.3">
      <c r="A1306" s="22"/>
      <c r="B1306" s="31" t="s">
        <v>68</v>
      </c>
      <c r="C1306" s="24">
        <v>0</v>
      </c>
      <c r="D1306" s="32">
        <v>418.34</v>
      </c>
      <c r="E1306" s="32">
        <v>6.93</v>
      </c>
      <c r="F1306" s="33">
        <v>16.8</v>
      </c>
      <c r="G1306" s="23"/>
    </row>
    <row r="1307" spans="1:7" x14ac:dyDescent="0.3">
      <c r="A1307" s="22">
        <v>164</v>
      </c>
      <c r="B1307" s="31">
        <v>156</v>
      </c>
      <c r="C1307" s="24">
        <v>0</v>
      </c>
      <c r="D1307" s="32">
        <v>418.34</v>
      </c>
      <c r="E1307" s="32">
        <v>6.33</v>
      </c>
      <c r="F1307" s="32">
        <v>17.27</v>
      </c>
      <c r="G1307" s="23" t="s">
        <v>369</v>
      </c>
    </row>
    <row r="1308" spans="1:7" x14ac:dyDescent="0.3">
      <c r="A1308" s="22"/>
      <c r="B1308" s="31">
        <v>157</v>
      </c>
      <c r="C1308" s="24">
        <v>6.8000000000000005E-2</v>
      </c>
      <c r="D1308" s="32">
        <v>418.34</v>
      </c>
      <c r="E1308" s="32">
        <v>6.32</v>
      </c>
      <c r="F1308" s="32">
        <v>17.7</v>
      </c>
      <c r="G1308" s="23"/>
    </row>
    <row r="1309" spans="1:7" x14ac:dyDescent="0.3">
      <c r="A1309" s="22"/>
      <c r="B1309" s="31" t="s">
        <v>61</v>
      </c>
      <c r="C1309" s="24">
        <v>0</v>
      </c>
      <c r="D1309" s="33">
        <v>418.34</v>
      </c>
      <c r="E1309" s="32">
        <v>6.33</v>
      </c>
      <c r="F1309" s="32">
        <v>17.27</v>
      </c>
      <c r="G1309" s="23"/>
    </row>
    <row r="1310" spans="1:7" x14ac:dyDescent="0.3">
      <c r="A1310" s="22"/>
      <c r="B1310" s="31" t="s">
        <v>62</v>
      </c>
      <c r="C1310" s="24">
        <v>6.8000000000000005E-2</v>
      </c>
      <c r="D1310" s="33">
        <v>418.34</v>
      </c>
      <c r="E1310" s="32">
        <v>6.32</v>
      </c>
      <c r="F1310" s="32">
        <v>17.7</v>
      </c>
      <c r="G1310" s="23"/>
    </row>
    <row r="1311" spans="1:7" x14ac:dyDescent="0.3">
      <c r="A1311" s="22"/>
      <c r="B1311" s="31" t="s">
        <v>65</v>
      </c>
      <c r="C1311" s="24">
        <v>0</v>
      </c>
      <c r="D1311" s="32">
        <v>418.34</v>
      </c>
      <c r="E1311" s="33">
        <v>6.33</v>
      </c>
      <c r="F1311" s="32">
        <v>17.27</v>
      </c>
      <c r="G1311" s="23"/>
    </row>
    <row r="1312" spans="1:7" x14ac:dyDescent="0.3">
      <c r="A1312" s="22"/>
      <c r="B1312" s="31" t="s">
        <v>66</v>
      </c>
      <c r="C1312" s="24">
        <v>6.8000000000000005E-2</v>
      </c>
      <c r="D1312" s="32">
        <v>418.34</v>
      </c>
      <c r="E1312" s="33">
        <v>6.32</v>
      </c>
      <c r="F1312" s="32">
        <v>17.7</v>
      </c>
      <c r="G1312" s="23"/>
    </row>
    <row r="1313" spans="1:7" x14ac:dyDescent="0.3">
      <c r="A1313" s="22"/>
      <c r="B1313" s="31" t="s">
        <v>67</v>
      </c>
      <c r="C1313" s="24">
        <v>6.8000000000000005E-2</v>
      </c>
      <c r="D1313" s="32">
        <v>418.34</v>
      </c>
      <c r="E1313" s="32">
        <v>6.32</v>
      </c>
      <c r="F1313" s="33">
        <v>17.7</v>
      </c>
      <c r="G1313" s="23"/>
    </row>
    <row r="1314" spans="1:7" x14ac:dyDescent="0.3">
      <c r="A1314" s="22"/>
      <c r="B1314" s="31" t="s">
        <v>68</v>
      </c>
      <c r="C1314" s="24">
        <v>0</v>
      </c>
      <c r="D1314" s="32">
        <v>418.34</v>
      </c>
      <c r="E1314" s="32">
        <v>6.33</v>
      </c>
      <c r="F1314" s="33">
        <v>17.27</v>
      </c>
      <c r="G1314" s="23"/>
    </row>
    <row r="1315" spans="1:7" x14ac:dyDescent="0.3">
      <c r="A1315" s="22">
        <v>165</v>
      </c>
      <c r="B1315" s="31">
        <v>157</v>
      </c>
      <c r="C1315" s="24">
        <v>0</v>
      </c>
      <c r="D1315" s="32">
        <v>418.34</v>
      </c>
      <c r="E1315" s="32">
        <v>5.73</v>
      </c>
      <c r="F1315" s="32">
        <v>17.7</v>
      </c>
      <c r="G1315" s="23" t="s">
        <v>369</v>
      </c>
    </row>
    <row r="1316" spans="1:7" x14ac:dyDescent="0.3">
      <c r="A1316" s="22"/>
      <c r="B1316" s="31">
        <v>158</v>
      </c>
      <c r="C1316" s="24">
        <v>6.8000000000000005E-2</v>
      </c>
      <c r="D1316" s="32">
        <v>418.33</v>
      </c>
      <c r="E1316" s="32">
        <v>5.72</v>
      </c>
      <c r="F1316" s="32">
        <v>18.09</v>
      </c>
      <c r="G1316" s="23"/>
    </row>
    <row r="1317" spans="1:7" x14ac:dyDescent="0.3">
      <c r="A1317" s="22"/>
      <c r="B1317" s="31" t="s">
        <v>61</v>
      </c>
      <c r="C1317" s="24">
        <v>0</v>
      </c>
      <c r="D1317" s="33">
        <v>418.34</v>
      </c>
      <c r="E1317" s="32">
        <v>5.73</v>
      </c>
      <c r="F1317" s="32">
        <v>17.7</v>
      </c>
      <c r="G1317" s="23"/>
    </row>
    <row r="1318" spans="1:7" x14ac:dyDescent="0.3">
      <c r="A1318" s="22"/>
      <c r="B1318" s="31" t="s">
        <v>62</v>
      </c>
      <c r="C1318" s="24">
        <v>6.8000000000000005E-2</v>
      </c>
      <c r="D1318" s="33">
        <v>418.33</v>
      </c>
      <c r="E1318" s="32">
        <v>5.72</v>
      </c>
      <c r="F1318" s="32">
        <v>18.09</v>
      </c>
      <c r="G1318" s="23"/>
    </row>
    <row r="1319" spans="1:7" x14ac:dyDescent="0.3">
      <c r="A1319" s="22"/>
      <c r="B1319" s="31" t="s">
        <v>65</v>
      </c>
      <c r="C1319" s="24">
        <v>0</v>
      </c>
      <c r="D1319" s="32">
        <v>418.34</v>
      </c>
      <c r="E1319" s="33">
        <v>5.73</v>
      </c>
      <c r="F1319" s="32">
        <v>17.7</v>
      </c>
      <c r="G1319" s="23"/>
    </row>
    <row r="1320" spans="1:7" x14ac:dyDescent="0.3">
      <c r="A1320" s="22"/>
      <c r="B1320" s="31" t="s">
        <v>66</v>
      </c>
      <c r="C1320" s="24">
        <v>6.8000000000000005E-2</v>
      </c>
      <c r="D1320" s="32">
        <v>418.33</v>
      </c>
      <c r="E1320" s="33">
        <v>5.72</v>
      </c>
      <c r="F1320" s="32">
        <v>18.09</v>
      </c>
      <c r="G1320" s="23"/>
    </row>
    <row r="1321" spans="1:7" x14ac:dyDescent="0.3">
      <c r="A1321" s="22"/>
      <c r="B1321" s="31" t="s">
        <v>67</v>
      </c>
      <c r="C1321" s="24">
        <v>6.8000000000000005E-2</v>
      </c>
      <c r="D1321" s="32">
        <v>418.33</v>
      </c>
      <c r="E1321" s="32">
        <v>5.72</v>
      </c>
      <c r="F1321" s="33">
        <v>18.09</v>
      </c>
      <c r="G1321" s="23"/>
    </row>
    <row r="1322" spans="1:7" x14ac:dyDescent="0.3">
      <c r="A1322" s="22"/>
      <c r="B1322" s="31" t="s">
        <v>68</v>
      </c>
      <c r="C1322" s="24">
        <v>0</v>
      </c>
      <c r="D1322" s="32">
        <v>418.34</v>
      </c>
      <c r="E1322" s="32">
        <v>5.73</v>
      </c>
      <c r="F1322" s="33">
        <v>17.7</v>
      </c>
      <c r="G1322" s="23"/>
    </row>
    <row r="1323" spans="1:7" x14ac:dyDescent="0.3">
      <c r="A1323" s="22">
        <v>166</v>
      </c>
      <c r="B1323" s="31">
        <v>158</v>
      </c>
      <c r="C1323" s="24">
        <v>0</v>
      </c>
      <c r="D1323" s="32">
        <v>418.33</v>
      </c>
      <c r="E1323" s="32">
        <v>5.12</v>
      </c>
      <c r="F1323" s="32">
        <v>18.09</v>
      </c>
      <c r="G1323" s="23" t="s">
        <v>369</v>
      </c>
    </row>
    <row r="1324" spans="1:7" x14ac:dyDescent="0.3">
      <c r="A1324" s="22"/>
      <c r="B1324" s="31">
        <v>159</v>
      </c>
      <c r="C1324" s="24">
        <v>6.8000000000000005E-2</v>
      </c>
      <c r="D1324" s="32">
        <v>418.33</v>
      </c>
      <c r="E1324" s="32">
        <v>5.12</v>
      </c>
      <c r="F1324" s="32">
        <v>18.440000000000001</v>
      </c>
      <c r="G1324" s="23"/>
    </row>
    <row r="1325" spans="1:7" x14ac:dyDescent="0.3">
      <c r="A1325" s="22"/>
      <c r="B1325" s="31" t="s">
        <v>61</v>
      </c>
      <c r="C1325" s="24">
        <v>0</v>
      </c>
      <c r="D1325" s="33">
        <v>418.33</v>
      </c>
      <c r="E1325" s="32">
        <v>5.12</v>
      </c>
      <c r="F1325" s="32">
        <v>18.09</v>
      </c>
      <c r="G1325" s="23"/>
    </row>
    <row r="1326" spans="1:7" x14ac:dyDescent="0.3">
      <c r="A1326" s="22"/>
      <c r="B1326" s="31" t="s">
        <v>62</v>
      </c>
      <c r="C1326" s="24">
        <v>6.8000000000000005E-2</v>
      </c>
      <c r="D1326" s="33">
        <v>418.33</v>
      </c>
      <c r="E1326" s="32">
        <v>5.12</v>
      </c>
      <c r="F1326" s="32">
        <v>18.440000000000001</v>
      </c>
      <c r="G1326" s="23"/>
    </row>
    <row r="1327" spans="1:7" x14ac:dyDescent="0.3">
      <c r="A1327" s="22"/>
      <c r="B1327" s="31" t="s">
        <v>65</v>
      </c>
      <c r="C1327" s="24">
        <v>0</v>
      </c>
      <c r="D1327" s="32">
        <v>418.33</v>
      </c>
      <c r="E1327" s="33">
        <v>5.12</v>
      </c>
      <c r="F1327" s="32">
        <v>18.09</v>
      </c>
      <c r="G1327" s="23"/>
    </row>
    <row r="1328" spans="1:7" x14ac:dyDescent="0.3">
      <c r="A1328" s="22"/>
      <c r="B1328" s="31" t="s">
        <v>66</v>
      </c>
      <c r="C1328" s="24">
        <v>6.8000000000000005E-2</v>
      </c>
      <c r="D1328" s="32">
        <v>418.33</v>
      </c>
      <c r="E1328" s="33">
        <v>5.12</v>
      </c>
      <c r="F1328" s="32">
        <v>18.440000000000001</v>
      </c>
      <c r="G1328" s="23"/>
    </row>
    <row r="1329" spans="1:7" x14ac:dyDescent="0.3">
      <c r="A1329" s="22"/>
      <c r="B1329" s="31" t="s">
        <v>67</v>
      </c>
      <c r="C1329" s="24">
        <v>6.8000000000000005E-2</v>
      </c>
      <c r="D1329" s="32">
        <v>418.33</v>
      </c>
      <c r="E1329" s="32">
        <v>5.12</v>
      </c>
      <c r="F1329" s="33">
        <v>18.440000000000001</v>
      </c>
      <c r="G1329" s="23"/>
    </row>
    <row r="1330" spans="1:7" x14ac:dyDescent="0.3">
      <c r="A1330" s="22"/>
      <c r="B1330" s="31" t="s">
        <v>68</v>
      </c>
      <c r="C1330" s="24">
        <v>0</v>
      </c>
      <c r="D1330" s="32">
        <v>418.33</v>
      </c>
      <c r="E1330" s="32">
        <v>5.12</v>
      </c>
      <c r="F1330" s="33">
        <v>18.09</v>
      </c>
      <c r="G1330" s="23"/>
    </row>
    <row r="1331" spans="1:7" x14ac:dyDescent="0.3">
      <c r="A1331" s="22">
        <v>167</v>
      </c>
      <c r="B1331" s="31">
        <v>159</v>
      </c>
      <c r="C1331" s="24">
        <v>0</v>
      </c>
      <c r="D1331" s="32">
        <v>418.33</v>
      </c>
      <c r="E1331" s="32">
        <v>4.5199999999999996</v>
      </c>
      <c r="F1331" s="32">
        <v>18.440000000000001</v>
      </c>
      <c r="G1331" s="23" t="s">
        <v>369</v>
      </c>
    </row>
    <row r="1332" spans="1:7" x14ac:dyDescent="0.3">
      <c r="A1332" s="22"/>
      <c r="B1332" s="31">
        <v>160</v>
      </c>
      <c r="C1332" s="24">
        <v>6.8000000000000005E-2</v>
      </c>
      <c r="D1332" s="32">
        <v>418.33</v>
      </c>
      <c r="E1332" s="32">
        <v>4.5199999999999996</v>
      </c>
      <c r="F1332" s="32">
        <v>18.75</v>
      </c>
      <c r="G1332" s="23"/>
    </row>
    <row r="1333" spans="1:7" x14ac:dyDescent="0.3">
      <c r="A1333" s="22"/>
      <c r="B1333" s="31" t="s">
        <v>61</v>
      </c>
      <c r="C1333" s="24">
        <v>0</v>
      </c>
      <c r="D1333" s="33">
        <v>418.33</v>
      </c>
      <c r="E1333" s="32">
        <v>4.5199999999999996</v>
      </c>
      <c r="F1333" s="32">
        <v>18.440000000000001</v>
      </c>
      <c r="G1333" s="23"/>
    </row>
    <row r="1334" spans="1:7" x14ac:dyDescent="0.3">
      <c r="A1334" s="22"/>
      <c r="B1334" s="31" t="s">
        <v>62</v>
      </c>
      <c r="C1334" s="24">
        <v>6.8000000000000005E-2</v>
      </c>
      <c r="D1334" s="33">
        <v>418.33</v>
      </c>
      <c r="E1334" s="32">
        <v>4.5199999999999996</v>
      </c>
      <c r="F1334" s="32">
        <v>18.75</v>
      </c>
      <c r="G1334" s="23"/>
    </row>
    <row r="1335" spans="1:7" x14ac:dyDescent="0.3">
      <c r="A1335" s="22"/>
      <c r="B1335" s="31" t="s">
        <v>65</v>
      </c>
      <c r="C1335" s="24">
        <v>0</v>
      </c>
      <c r="D1335" s="32">
        <v>418.33</v>
      </c>
      <c r="E1335" s="33">
        <v>4.5199999999999996</v>
      </c>
      <c r="F1335" s="32">
        <v>18.440000000000001</v>
      </c>
      <c r="G1335" s="23"/>
    </row>
    <row r="1336" spans="1:7" x14ac:dyDescent="0.3">
      <c r="A1336" s="22"/>
      <c r="B1336" s="31" t="s">
        <v>66</v>
      </c>
      <c r="C1336" s="24">
        <v>6.8000000000000005E-2</v>
      </c>
      <c r="D1336" s="32">
        <v>418.33</v>
      </c>
      <c r="E1336" s="33">
        <v>4.5199999999999996</v>
      </c>
      <c r="F1336" s="32">
        <v>18.75</v>
      </c>
      <c r="G1336" s="23"/>
    </row>
    <row r="1337" spans="1:7" x14ac:dyDescent="0.3">
      <c r="A1337" s="22"/>
      <c r="B1337" s="31" t="s">
        <v>67</v>
      </c>
      <c r="C1337" s="24">
        <v>6.8000000000000005E-2</v>
      </c>
      <c r="D1337" s="32">
        <v>418.33</v>
      </c>
      <c r="E1337" s="32">
        <v>4.5199999999999996</v>
      </c>
      <c r="F1337" s="33">
        <v>18.75</v>
      </c>
      <c r="G1337" s="23"/>
    </row>
    <row r="1338" spans="1:7" x14ac:dyDescent="0.3">
      <c r="A1338" s="22"/>
      <c r="B1338" s="31" t="s">
        <v>68</v>
      </c>
      <c r="C1338" s="24">
        <v>0</v>
      </c>
      <c r="D1338" s="32">
        <v>418.33</v>
      </c>
      <c r="E1338" s="32">
        <v>4.5199999999999996</v>
      </c>
      <c r="F1338" s="33">
        <v>18.440000000000001</v>
      </c>
      <c r="G1338" s="23"/>
    </row>
    <row r="1339" spans="1:7" x14ac:dyDescent="0.3">
      <c r="A1339" s="22">
        <v>168</v>
      </c>
      <c r="B1339" s="31">
        <v>160</v>
      </c>
      <c r="C1339" s="24">
        <v>0</v>
      </c>
      <c r="D1339" s="32">
        <v>418.33</v>
      </c>
      <c r="E1339" s="32">
        <v>3.92</v>
      </c>
      <c r="F1339" s="32">
        <v>18.75</v>
      </c>
      <c r="G1339" s="23" t="s">
        <v>369</v>
      </c>
    </row>
    <row r="1340" spans="1:7" x14ac:dyDescent="0.3">
      <c r="A1340" s="22"/>
      <c r="B1340" s="31">
        <v>161</v>
      </c>
      <c r="C1340" s="24">
        <v>6.8000000000000005E-2</v>
      </c>
      <c r="D1340" s="32">
        <v>418.33</v>
      </c>
      <c r="E1340" s="32">
        <v>3.92</v>
      </c>
      <c r="F1340" s="32">
        <v>19.02</v>
      </c>
      <c r="G1340" s="23"/>
    </row>
    <row r="1341" spans="1:7" x14ac:dyDescent="0.3">
      <c r="A1341" s="22"/>
      <c r="B1341" s="31" t="s">
        <v>61</v>
      </c>
      <c r="C1341" s="24">
        <v>0</v>
      </c>
      <c r="D1341" s="33">
        <v>418.33</v>
      </c>
      <c r="E1341" s="32">
        <v>3.92</v>
      </c>
      <c r="F1341" s="32">
        <v>18.75</v>
      </c>
      <c r="G1341" s="23"/>
    </row>
    <row r="1342" spans="1:7" x14ac:dyDescent="0.3">
      <c r="A1342" s="22"/>
      <c r="B1342" s="31" t="s">
        <v>62</v>
      </c>
      <c r="C1342" s="24">
        <v>6.8000000000000005E-2</v>
      </c>
      <c r="D1342" s="33">
        <v>418.33</v>
      </c>
      <c r="E1342" s="32">
        <v>3.92</v>
      </c>
      <c r="F1342" s="32">
        <v>19.02</v>
      </c>
      <c r="G1342" s="23"/>
    </row>
    <row r="1343" spans="1:7" x14ac:dyDescent="0.3">
      <c r="A1343" s="22"/>
      <c r="B1343" s="31" t="s">
        <v>65</v>
      </c>
      <c r="C1343" s="24">
        <v>0</v>
      </c>
      <c r="D1343" s="32">
        <v>418.33</v>
      </c>
      <c r="E1343" s="33">
        <v>3.92</v>
      </c>
      <c r="F1343" s="32">
        <v>18.75</v>
      </c>
      <c r="G1343" s="23"/>
    </row>
    <row r="1344" spans="1:7" x14ac:dyDescent="0.3">
      <c r="A1344" s="22"/>
      <c r="B1344" s="31" t="s">
        <v>66</v>
      </c>
      <c r="C1344" s="24">
        <v>6.8000000000000005E-2</v>
      </c>
      <c r="D1344" s="32">
        <v>418.33</v>
      </c>
      <c r="E1344" s="33">
        <v>3.92</v>
      </c>
      <c r="F1344" s="32">
        <v>19.02</v>
      </c>
      <c r="G1344" s="23"/>
    </row>
    <row r="1345" spans="1:7" x14ac:dyDescent="0.3">
      <c r="A1345" s="22"/>
      <c r="B1345" s="31" t="s">
        <v>67</v>
      </c>
      <c r="C1345" s="24">
        <v>6.8000000000000005E-2</v>
      </c>
      <c r="D1345" s="32">
        <v>418.33</v>
      </c>
      <c r="E1345" s="32">
        <v>3.92</v>
      </c>
      <c r="F1345" s="33">
        <v>19.02</v>
      </c>
      <c r="G1345" s="23"/>
    </row>
    <row r="1346" spans="1:7" x14ac:dyDescent="0.3">
      <c r="A1346" s="22"/>
      <c r="B1346" s="31" t="s">
        <v>68</v>
      </c>
      <c r="C1346" s="24">
        <v>0</v>
      </c>
      <c r="D1346" s="32">
        <v>418.33</v>
      </c>
      <c r="E1346" s="32">
        <v>3.92</v>
      </c>
      <c r="F1346" s="33">
        <v>18.75</v>
      </c>
      <c r="G1346" s="23"/>
    </row>
    <row r="1347" spans="1:7" x14ac:dyDescent="0.3">
      <c r="A1347" s="22">
        <v>169</v>
      </c>
      <c r="B1347" s="31">
        <v>161</v>
      </c>
      <c r="C1347" s="24">
        <v>0</v>
      </c>
      <c r="D1347" s="32">
        <v>418.33</v>
      </c>
      <c r="E1347" s="32">
        <v>3.31</v>
      </c>
      <c r="F1347" s="32">
        <v>19.02</v>
      </c>
      <c r="G1347" s="23" t="s">
        <v>369</v>
      </c>
    </row>
    <row r="1348" spans="1:7" x14ac:dyDescent="0.3">
      <c r="A1348" s="22"/>
      <c r="B1348" s="31">
        <v>162</v>
      </c>
      <c r="C1348" s="24">
        <v>6.8000000000000005E-2</v>
      </c>
      <c r="D1348" s="32">
        <v>418.33</v>
      </c>
      <c r="E1348" s="32">
        <v>3.32</v>
      </c>
      <c r="F1348" s="32">
        <v>19.239999999999998</v>
      </c>
      <c r="G1348" s="23"/>
    </row>
    <row r="1349" spans="1:7" x14ac:dyDescent="0.3">
      <c r="A1349" s="22"/>
      <c r="B1349" s="31" t="s">
        <v>61</v>
      </c>
      <c r="C1349" s="24">
        <v>0</v>
      </c>
      <c r="D1349" s="33">
        <v>418.33</v>
      </c>
      <c r="E1349" s="32">
        <v>3.31</v>
      </c>
      <c r="F1349" s="32">
        <v>19.02</v>
      </c>
      <c r="G1349" s="23"/>
    </row>
    <row r="1350" spans="1:7" x14ac:dyDescent="0.3">
      <c r="A1350" s="22"/>
      <c r="B1350" s="31" t="s">
        <v>62</v>
      </c>
      <c r="C1350" s="24">
        <v>6.8000000000000005E-2</v>
      </c>
      <c r="D1350" s="33">
        <v>418.33</v>
      </c>
      <c r="E1350" s="32">
        <v>3.32</v>
      </c>
      <c r="F1350" s="32">
        <v>19.239999999999998</v>
      </c>
      <c r="G1350" s="23"/>
    </row>
    <row r="1351" spans="1:7" x14ac:dyDescent="0.3">
      <c r="A1351" s="22"/>
      <c r="B1351" s="31" t="s">
        <v>65</v>
      </c>
      <c r="C1351" s="24">
        <v>6.8000000000000005E-2</v>
      </c>
      <c r="D1351" s="32">
        <v>418.33</v>
      </c>
      <c r="E1351" s="33">
        <v>3.32</v>
      </c>
      <c r="F1351" s="32">
        <v>19.239999999999998</v>
      </c>
      <c r="G1351" s="23"/>
    </row>
    <row r="1352" spans="1:7" x14ac:dyDescent="0.3">
      <c r="A1352" s="22"/>
      <c r="B1352" s="31" t="s">
        <v>66</v>
      </c>
      <c r="C1352" s="24">
        <v>2.7E-2</v>
      </c>
      <c r="D1352" s="32">
        <v>418.33</v>
      </c>
      <c r="E1352" s="33">
        <v>3.31</v>
      </c>
      <c r="F1352" s="32">
        <v>19.11</v>
      </c>
      <c r="G1352" s="23"/>
    </row>
    <row r="1353" spans="1:7" x14ac:dyDescent="0.3">
      <c r="A1353" s="22"/>
      <c r="B1353" s="31" t="s">
        <v>67</v>
      </c>
      <c r="C1353" s="24">
        <v>6.8000000000000005E-2</v>
      </c>
      <c r="D1353" s="32">
        <v>418.33</v>
      </c>
      <c r="E1353" s="32">
        <v>3.32</v>
      </c>
      <c r="F1353" s="33">
        <v>19.239999999999998</v>
      </c>
      <c r="G1353" s="23"/>
    </row>
    <row r="1354" spans="1:7" x14ac:dyDescent="0.3">
      <c r="A1354" s="22"/>
      <c r="B1354" s="31" t="s">
        <v>68</v>
      </c>
      <c r="C1354" s="24">
        <v>0</v>
      </c>
      <c r="D1354" s="32">
        <v>418.33</v>
      </c>
      <c r="E1354" s="32">
        <v>3.31</v>
      </c>
      <c r="F1354" s="33">
        <v>19.02</v>
      </c>
      <c r="G1354" s="23"/>
    </row>
    <row r="1355" spans="1:7" x14ac:dyDescent="0.3">
      <c r="A1355" s="22">
        <v>170</v>
      </c>
      <c r="B1355" s="31">
        <v>162</v>
      </c>
      <c r="C1355" s="24">
        <v>0</v>
      </c>
      <c r="D1355" s="32">
        <v>418.33</v>
      </c>
      <c r="E1355" s="32">
        <v>2.71</v>
      </c>
      <c r="F1355" s="32">
        <v>19.239999999999998</v>
      </c>
      <c r="G1355" s="23" t="s">
        <v>369</v>
      </c>
    </row>
    <row r="1356" spans="1:7" x14ac:dyDescent="0.3">
      <c r="A1356" s="22"/>
      <c r="B1356" s="31">
        <v>163</v>
      </c>
      <c r="C1356" s="24">
        <v>6.9000000000000006E-2</v>
      </c>
      <c r="D1356" s="32">
        <v>418.33</v>
      </c>
      <c r="E1356" s="32">
        <v>2.71</v>
      </c>
      <c r="F1356" s="32">
        <v>19.43</v>
      </c>
      <c r="G1356" s="23"/>
    </row>
    <row r="1357" spans="1:7" x14ac:dyDescent="0.3">
      <c r="A1357" s="22"/>
      <c r="B1357" s="31" t="s">
        <v>61</v>
      </c>
      <c r="C1357" s="24">
        <v>0</v>
      </c>
      <c r="D1357" s="33">
        <v>418.33</v>
      </c>
      <c r="E1357" s="32">
        <v>2.71</v>
      </c>
      <c r="F1357" s="32">
        <v>19.239999999999998</v>
      </c>
      <c r="G1357" s="23"/>
    </row>
    <row r="1358" spans="1:7" x14ac:dyDescent="0.3">
      <c r="A1358" s="22"/>
      <c r="B1358" s="31" t="s">
        <v>62</v>
      </c>
      <c r="C1358" s="24">
        <v>6.9000000000000006E-2</v>
      </c>
      <c r="D1358" s="33">
        <v>418.33</v>
      </c>
      <c r="E1358" s="32">
        <v>2.71</v>
      </c>
      <c r="F1358" s="32">
        <v>19.43</v>
      </c>
      <c r="G1358" s="23"/>
    </row>
    <row r="1359" spans="1:7" x14ac:dyDescent="0.3">
      <c r="A1359" s="22"/>
      <c r="B1359" s="31" t="s">
        <v>65</v>
      </c>
      <c r="C1359" s="24">
        <v>6.9000000000000006E-2</v>
      </c>
      <c r="D1359" s="32">
        <v>418.33</v>
      </c>
      <c r="E1359" s="33">
        <v>2.71</v>
      </c>
      <c r="F1359" s="32">
        <v>19.43</v>
      </c>
      <c r="G1359" s="23"/>
    </row>
    <row r="1360" spans="1:7" x14ac:dyDescent="0.3">
      <c r="A1360" s="22"/>
      <c r="B1360" s="31" t="s">
        <v>66</v>
      </c>
      <c r="C1360" s="24">
        <v>0</v>
      </c>
      <c r="D1360" s="32">
        <v>418.33</v>
      </c>
      <c r="E1360" s="33">
        <v>2.71</v>
      </c>
      <c r="F1360" s="32">
        <v>19.239999999999998</v>
      </c>
      <c r="G1360" s="23"/>
    </row>
    <row r="1361" spans="1:7" x14ac:dyDescent="0.3">
      <c r="A1361" s="22"/>
      <c r="B1361" s="31" t="s">
        <v>67</v>
      </c>
      <c r="C1361" s="24">
        <v>6.9000000000000006E-2</v>
      </c>
      <c r="D1361" s="32">
        <v>418.33</v>
      </c>
      <c r="E1361" s="32">
        <v>2.71</v>
      </c>
      <c r="F1361" s="33">
        <v>19.43</v>
      </c>
      <c r="G1361" s="23"/>
    </row>
    <row r="1362" spans="1:7" x14ac:dyDescent="0.3">
      <c r="A1362" s="22"/>
      <c r="B1362" s="31" t="s">
        <v>68</v>
      </c>
      <c r="C1362" s="24">
        <v>0</v>
      </c>
      <c r="D1362" s="32">
        <v>418.33</v>
      </c>
      <c r="E1362" s="32">
        <v>2.71</v>
      </c>
      <c r="F1362" s="33">
        <v>19.239999999999998</v>
      </c>
      <c r="G1362" s="23"/>
    </row>
    <row r="1363" spans="1:7" x14ac:dyDescent="0.3">
      <c r="A1363" s="22">
        <v>171</v>
      </c>
      <c r="B1363" s="31">
        <v>163</v>
      </c>
      <c r="C1363" s="24">
        <v>0</v>
      </c>
      <c r="D1363" s="32">
        <v>418.33</v>
      </c>
      <c r="E1363" s="32">
        <v>2.11</v>
      </c>
      <c r="F1363" s="32">
        <v>19.43</v>
      </c>
      <c r="G1363" s="23" t="s">
        <v>369</v>
      </c>
    </row>
    <row r="1364" spans="1:7" x14ac:dyDescent="0.3">
      <c r="A1364" s="22"/>
      <c r="B1364" s="31">
        <v>164</v>
      </c>
      <c r="C1364" s="24">
        <v>6.8000000000000005E-2</v>
      </c>
      <c r="D1364" s="32">
        <v>418.33</v>
      </c>
      <c r="E1364" s="32">
        <v>2.11</v>
      </c>
      <c r="F1364" s="32">
        <v>19.57</v>
      </c>
      <c r="G1364" s="23"/>
    </row>
    <row r="1365" spans="1:7" x14ac:dyDescent="0.3">
      <c r="A1365" s="22"/>
      <c r="B1365" s="31" t="s">
        <v>61</v>
      </c>
      <c r="C1365" s="24">
        <v>0</v>
      </c>
      <c r="D1365" s="33">
        <v>418.33</v>
      </c>
      <c r="E1365" s="32">
        <v>2.11</v>
      </c>
      <c r="F1365" s="32">
        <v>19.43</v>
      </c>
      <c r="G1365" s="23"/>
    </row>
    <row r="1366" spans="1:7" x14ac:dyDescent="0.3">
      <c r="A1366" s="22"/>
      <c r="B1366" s="31" t="s">
        <v>62</v>
      </c>
      <c r="C1366" s="24">
        <v>6.8000000000000005E-2</v>
      </c>
      <c r="D1366" s="33">
        <v>418.33</v>
      </c>
      <c r="E1366" s="32">
        <v>2.11</v>
      </c>
      <c r="F1366" s="32">
        <v>19.57</v>
      </c>
      <c r="G1366" s="23"/>
    </row>
    <row r="1367" spans="1:7" x14ac:dyDescent="0.3">
      <c r="A1367" s="22"/>
      <c r="B1367" s="31" t="s">
        <v>65</v>
      </c>
      <c r="C1367" s="24">
        <v>6.8000000000000005E-2</v>
      </c>
      <c r="D1367" s="32">
        <v>418.33</v>
      </c>
      <c r="E1367" s="33">
        <v>2.11</v>
      </c>
      <c r="F1367" s="32">
        <v>19.57</v>
      </c>
      <c r="G1367" s="23"/>
    </row>
    <row r="1368" spans="1:7" x14ac:dyDescent="0.3">
      <c r="A1368" s="22"/>
      <c r="B1368" s="31" t="s">
        <v>66</v>
      </c>
      <c r="C1368" s="24">
        <v>0</v>
      </c>
      <c r="D1368" s="32">
        <v>418.33</v>
      </c>
      <c r="E1368" s="33">
        <v>2.11</v>
      </c>
      <c r="F1368" s="32">
        <v>19.43</v>
      </c>
      <c r="G1368" s="23"/>
    </row>
    <row r="1369" spans="1:7" x14ac:dyDescent="0.3">
      <c r="A1369" s="22"/>
      <c r="B1369" s="31" t="s">
        <v>67</v>
      </c>
      <c r="C1369" s="24">
        <v>6.8000000000000005E-2</v>
      </c>
      <c r="D1369" s="32">
        <v>418.33</v>
      </c>
      <c r="E1369" s="32">
        <v>2.11</v>
      </c>
      <c r="F1369" s="33">
        <v>19.57</v>
      </c>
      <c r="G1369" s="23"/>
    </row>
    <row r="1370" spans="1:7" x14ac:dyDescent="0.3">
      <c r="A1370" s="22"/>
      <c r="B1370" s="31" t="s">
        <v>68</v>
      </c>
      <c r="C1370" s="24">
        <v>0</v>
      </c>
      <c r="D1370" s="32">
        <v>418.33</v>
      </c>
      <c r="E1370" s="32">
        <v>2.11</v>
      </c>
      <c r="F1370" s="33">
        <v>19.43</v>
      </c>
      <c r="G1370" s="23"/>
    </row>
    <row r="1371" spans="1:7" x14ac:dyDescent="0.3">
      <c r="A1371" s="22">
        <v>172</v>
      </c>
      <c r="B1371" s="31">
        <v>164</v>
      </c>
      <c r="C1371" s="24">
        <v>0</v>
      </c>
      <c r="D1371" s="32">
        <v>418.33</v>
      </c>
      <c r="E1371" s="32">
        <v>1.5</v>
      </c>
      <c r="F1371" s="32">
        <v>19.57</v>
      </c>
      <c r="G1371" s="23" t="s">
        <v>369</v>
      </c>
    </row>
    <row r="1372" spans="1:7" x14ac:dyDescent="0.3">
      <c r="A1372" s="22"/>
      <c r="B1372" s="31">
        <v>165</v>
      </c>
      <c r="C1372" s="24">
        <v>6.8000000000000005E-2</v>
      </c>
      <c r="D1372" s="32">
        <v>418.33</v>
      </c>
      <c r="E1372" s="32">
        <v>1.51</v>
      </c>
      <c r="F1372" s="32">
        <v>19.68</v>
      </c>
      <c r="G1372" s="23"/>
    </row>
    <row r="1373" spans="1:7" x14ac:dyDescent="0.3">
      <c r="A1373" s="22"/>
      <c r="B1373" s="31" t="s">
        <v>61</v>
      </c>
      <c r="C1373" s="24">
        <v>0</v>
      </c>
      <c r="D1373" s="33">
        <v>418.33</v>
      </c>
      <c r="E1373" s="32">
        <v>1.5</v>
      </c>
      <c r="F1373" s="32">
        <v>19.57</v>
      </c>
      <c r="G1373" s="23"/>
    </row>
    <row r="1374" spans="1:7" x14ac:dyDescent="0.3">
      <c r="A1374" s="22"/>
      <c r="B1374" s="31" t="s">
        <v>62</v>
      </c>
      <c r="C1374" s="24">
        <v>6.8000000000000005E-2</v>
      </c>
      <c r="D1374" s="33">
        <v>418.33</v>
      </c>
      <c r="E1374" s="32">
        <v>1.51</v>
      </c>
      <c r="F1374" s="32">
        <v>19.68</v>
      </c>
      <c r="G1374" s="23"/>
    </row>
    <row r="1375" spans="1:7" x14ac:dyDescent="0.3">
      <c r="A1375" s="22"/>
      <c r="B1375" s="31" t="s">
        <v>65</v>
      </c>
      <c r="C1375" s="24">
        <v>6.8000000000000005E-2</v>
      </c>
      <c r="D1375" s="32">
        <v>418.33</v>
      </c>
      <c r="E1375" s="33">
        <v>1.51</v>
      </c>
      <c r="F1375" s="32">
        <v>19.68</v>
      </c>
      <c r="G1375" s="23"/>
    </row>
    <row r="1376" spans="1:7" x14ac:dyDescent="0.3">
      <c r="A1376" s="22"/>
      <c r="B1376" s="31" t="s">
        <v>66</v>
      </c>
      <c r="C1376" s="24">
        <v>0</v>
      </c>
      <c r="D1376" s="32">
        <v>418.33</v>
      </c>
      <c r="E1376" s="33">
        <v>1.5</v>
      </c>
      <c r="F1376" s="32">
        <v>19.57</v>
      </c>
      <c r="G1376" s="23"/>
    </row>
    <row r="1377" spans="1:7" x14ac:dyDescent="0.3">
      <c r="A1377" s="22"/>
      <c r="B1377" s="31" t="s">
        <v>67</v>
      </c>
      <c r="C1377" s="24">
        <v>6.8000000000000005E-2</v>
      </c>
      <c r="D1377" s="32">
        <v>418.33</v>
      </c>
      <c r="E1377" s="32">
        <v>1.51</v>
      </c>
      <c r="F1377" s="33">
        <v>19.68</v>
      </c>
      <c r="G1377" s="23"/>
    </row>
    <row r="1378" spans="1:7" x14ac:dyDescent="0.3">
      <c r="A1378" s="22"/>
      <c r="B1378" s="31" t="s">
        <v>68</v>
      </c>
      <c r="C1378" s="24">
        <v>0</v>
      </c>
      <c r="D1378" s="32">
        <v>418.33</v>
      </c>
      <c r="E1378" s="32">
        <v>1.5</v>
      </c>
      <c r="F1378" s="33">
        <v>19.57</v>
      </c>
      <c r="G1378" s="23"/>
    </row>
    <row r="1379" spans="1:7" x14ac:dyDescent="0.3">
      <c r="A1379" s="22">
        <v>173</v>
      </c>
      <c r="B1379" s="31">
        <v>165</v>
      </c>
      <c r="C1379" s="24">
        <v>0</v>
      </c>
      <c r="D1379" s="32">
        <v>418.33</v>
      </c>
      <c r="E1379" s="32">
        <v>0.9</v>
      </c>
      <c r="F1379" s="32">
        <v>19.68</v>
      </c>
      <c r="G1379" s="23" t="s">
        <v>369</v>
      </c>
    </row>
    <row r="1380" spans="1:7" x14ac:dyDescent="0.3">
      <c r="A1380" s="22"/>
      <c r="B1380" s="31">
        <v>166</v>
      </c>
      <c r="C1380" s="24">
        <v>6.8000000000000005E-2</v>
      </c>
      <c r="D1380" s="32">
        <v>418.33</v>
      </c>
      <c r="E1380" s="32">
        <v>0.9</v>
      </c>
      <c r="F1380" s="32">
        <v>19.739999999999998</v>
      </c>
      <c r="G1380" s="23"/>
    </row>
    <row r="1381" spans="1:7" x14ac:dyDescent="0.3">
      <c r="A1381" s="22"/>
      <c r="B1381" s="31" t="s">
        <v>61</v>
      </c>
      <c r="C1381" s="24">
        <v>0</v>
      </c>
      <c r="D1381" s="33">
        <v>418.33</v>
      </c>
      <c r="E1381" s="32">
        <v>0.9</v>
      </c>
      <c r="F1381" s="32">
        <v>19.68</v>
      </c>
      <c r="G1381" s="23"/>
    </row>
    <row r="1382" spans="1:7" x14ac:dyDescent="0.3">
      <c r="A1382" s="22"/>
      <c r="B1382" s="31" t="s">
        <v>62</v>
      </c>
      <c r="C1382" s="24">
        <v>6.0999999999999999E-2</v>
      </c>
      <c r="D1382" s="33">
        <v>418.33</v>
      </c>
      <c r="E1382" s="32">
        <v>0.9</v>
      </c>
      <c r="F1382" s="32">
        <v>19.73</v>
      </c>
      <c r="G1382" s="23"/>
    </row>
    <row r="1383" spans="1:7" x14ac:dyDescent="0.3">
      <c r="A1383" s="22"/>
      <c r="B1383" s="31" t="s">
        <v>65</v>
      </c>
      <c r="C1383" s="24">
        <v>6.8000000000000005E-2</v>
      </c>
      <c r="D1383" s="32">
        <v>418.33</v>
      </c>
      <c r="E1383" s="33">
        <v>0.9</v>
      </c>
      <c r="F1383" s="32">
        <v>19.739999999999998</v>
      </c>
      <c r="G1383" s="23"/>
    </row>
    <row r="1384" spans="1:7" x14ac:dyDescent="0.3">
      <c r="A1384" s="22"/>
      <c r="B1384" s="31" t="s">
        <v>66</v>
      </c>
      <c r="C1384" s="24">
        <v>0</v>
      </c>
      <c r="D1384" s="32">
        <v>418.33</v>
      </c>
      <c r="E1384" s="33">
        <v>0.9</v>
      </c>
      <c r="F1384" s="32">
        <v>19.68</v>
      </c>
      <c r="G1384" s="23"/>
    </row>
    <row r="1385" spans="1:7" x14ac:dyDescent="0.3">
      <c r="A1385" s="22"/>
      <c r="B1385" s="31" t="s">
        <v>67</v>
      </c>
      <c r="C1385" s="24">
        <v>6.8000000000000005E-2</v>
      </c>
      <c r="D1385" s="32">
        <v>418.33</v>
      </c>
      <c r="E1385" s="32">
        <v>0.9</v>
      </c>
      <c r="F1385" s="33">
        <v>19.739999999999998</v>
      </c>
      <c r="G1385" s="23"/>
    </row>
    <row r="1386" spans="1:7" x14ac:dyDescent="0.3">
      <c r="A1386" s="22"/>
      <c r="B1386" s="31" t="s">
        <v>68</v>
      </c>
      <c r="C1386" s="24">
        <v>0</v>
      </c>
      <c r="D1386" s="32">
        <v>418.33</v>
      </c>
      <c r="E1386" s="32">
        <v>0.9</v>
      </c>
      <c r="F1386" s="33">
        <v>19.68</v>
      </c>
      <c r="G1386" s="23"/>
    </row>
    <row r="1387" spans="1:7" x14ac:dyDescent="0.3">
      <c r="A1387" s="22">
        <v>174</v>
      </c>
      <c r="B1387" s="31">
        <v>166</v>
      </c>
      <c r="C1387" s="24">
        <v>0</v>
      </c>
      <c r="D1387" s="32">
        <v>418.33</v>
      </c>
      <c r="E1387" s="32">
        <v>0.3</v>
      </c>
      <c r="F1387" s="32">
        <v>19.739999999999998</v>
      </c>
      <c r="G1387" s="23" t="s">
        <v>369</v>
      </c>
    </row>
    <row r="1388" spans="1:7" x14ac:dyDescent="0.3">
      <c r="A1388" s="22"/>
      <c r="B1388" s="31">
        <v>167</v>
      </c>
      <c r="C1388" s="24">
        <v>6.8000000000000005E-2</v>
      </c>
      <c r="D1388" s="32">
        <v>418.32</v>
      </c>
      <c r="E1388" s="32">
        <v>0.3</v>
      </c>
      <c r="F1388" s="32">
        <v>19.760000000000002</v>
      </c>
      <c r="G1388" s="23"/>
    </row>
    <row r="1389" spans="1:7" x14ac:dyDescent="0.3">
      <c r="A1389" s="22"/>
      <c r="B1389" s="31" t="s">
        <v>61</v>
      </c>
      <c r="C1389" s="24">
        <v>0</v>
      </c>
      <c r="D1389" s="33">
        <v>418.33</v>
      </c>
      <c r="E1389" s="32">
        <v>0.3</v>
      </c>
      <c r="F1389" s="32">
        <v>19.739999999999998</v>
      </c>
      <c r="G1389" s="23"/>
    </row>
    <row r="1390" spans="1:7" x14ac:dyDescent="0.3">
      <c r="A1390" s="22"/>
      <c r="B1390" s="31" t="s">
        <v>62</v>
      </c>
      <c r="C1390" s="24">
        <v>6.8000000000000005E-2</v>
      </c>
      <c r="D1390" s="33">
        <v>418.32</v>
      </c>
      <c r="E1390" s="32">
        <v>0.3</v>
      </c>
      <c r="F1390" s="32">
        <v>19.760000000000002</v>
      </c>
      <c r="G1390" s="23"/>
    </row>
    <row r="1391" spans="1:7" x14ac:dyDescent="0.3">
      <c r="A1391" s="22"/>
      <c r="B1391" s="31" t="s">
        <v>65</v>
      </c>
      <c r="C1391" s="24">
        <v>6.8000000000000005E-2</v>
      </c>
      <c r="D1391" s="32">
        <v>418.32</v>
      </c>
      <c r="E1391" s="33">
        <v>0.3</v>
      </c>
      <c r="F1391" s="32">
        <v>19.760000000000002</v>
      </c>
      <c r="G1391" s="23"/>
    </row>
    <row r="1392" spans="1:7" x14ac:dyDescent="0.3">
      <c r="A1392" s="22"/>
      <c r="B1392" s="31" t="s">
        <v>66</v>
      </c>
      <c r="C1392" s="24">
        <v>0</v>
      </c>
      <c r="D1392" s="32">
        <v>418.33</v>
      </c>
      <c r="E1392" s="33">
        <v>0.3</v>
      </c>
      <c r="F1392" s="32">
        <v>19.739999999999998</v>
      </c>
      <c r="G1392" s="23"/>
    </row>
    <row r="1393" spans="1:7" x14ac:dyDescent="0.3">
      <c r="A1393" s="22"/>
      <c r="B1393" s="31" t="s">
        <v>67</v>
      </c>
      <c r="C1393" s="24">
        <v>6.8000000000000005E-2</v>
      </c>
      <c r="D1393" s="32">
        <v>418.32</v>
      </c>
      <c r="E1393" s="32">
        <v>0.3</v>
      </c>
      <c r="F1393" s="33">
        <v>19.760000000000002</v>
      </c>
      <c r="G1393" s="23"/>
    </row>
    <row r="1394" spans="1:7" x14ac:dyDescent="0.3">
      <c r="A1394" s="22"/>
      <c r="B1394" s="31" t="s">
        <v>68</v>
      </c>
      <c r="C1394" s="24">
        <v>0</v>
      </c>
      <c r="D1394" s="32">
        <v>418.33</v>
      </c>
      <c r="E1394" s="32">
        <v>0.3</v>
      </c>
      <c r="F1394" s="33">
        <v>19.739999999999998</v>
      </c>
      <c r="G1394" s="23"/>
    </row>
    <row r="1395" spans="1:7" x14ac:dyDescent="0.3">
      <c r="A1395" s="22">
        <v>175</v>
      </c>
      <c r="B1395" s="31">
        <v>167</v>
      </c>
      <c r="C1395" s="24">
        <v>0</v>
      </c>
      <c r="D1395" s="32">
        <v>418.32</v>
      </c>
      <c r="E1395" s="32">
        <v>-0.3</v>
      </c>
      <c r="F1395" s="32">
        <v>19.760000000000002</v>
      </c>
      <c r="G1395" s="23" t="s">
        <v>369</v>
      </c>
    </row>
    <row r="1396" spans="1:7" x14ac:dyDescent="0.3">
      <c r="A1396" s="22"/>
      <c r="B1396" s="31">
        <v>168</v>
      </c>
      <c r="C1396" s="24">
        <v>6.8000000000000005E-2</v>
      </c>
      <c r="D1396" s="32">
        <v>418.33</v>
      </c>
      <c r="E1396" s="32">
        <v>-0.3</v>
      </c>
      <c r="F1396" s="32">
        <v>19.739999999999998</v>
      </c>
      <c r="G1396" s="23"/>
    </row>
    <row r="1397" spans="1:7" x14ac:dyDescent="0.3">
      <c r="A1397" s="22"/>
      <c r="B1397" s="31" t="s">
        <v>61</v>
      </c>
      <c r="C1397" s="24">
        <v>5.5E-2</v>
      </c>
      <c r="D1397" s="33">
        <v>418.33</v>
      </c>
      <c r="E1397" s="32">
        <v>-0.3</v>
      </c>
      <c r="F1397" s="32">
        <v>19.739999999999998</v>
      </c>
      <c r="G1397" s="23"/>
    </row>
    <row r="1398" spans="1:7" x14ac:dyDescent="0.3">
      <c r="A1398" s="22"/>
      <c r="B1398" s="31" t="s">
        <v>62</v>
      </c>
      <c r="C1398" s="24">
        <v>0</v>
      </c>
      <c r="D1398" s="33">
        <v>418.32</v>
      </c>
      <c r="E1398" s="32">
        <v>-0.3</v>
      </c>
      <c r="F1398" s="32">
        <v>19.760000000000002</v>
      </c>
      <c r="G1398" s="23"/>
    </row>
    <row r="1399" spans="1:7" x14ac:dyDescent="0.3">
      <c r="A1399" s="22"/>
      <c r="B1399" s="31" t="s">
        <v>65</v>
      </c>
      <c r="C1399" s="24">
        <v>6.8000000000000005E-2</v>
      </c>
      <c r="D1399" s="32">
        <v>418.33</v>
      </c>
      <c r="E1399" s="33">
        <v>-0.3</v>
      </c>
      <c r="F1399" s="32">
        <v>19.739999999999998</v>
      </c>
      <c r="G1399" s="23"/>
    </row>
    <row r="1400" spans="1:7" x14ac:dyDescent="0.3">
      <c r="A1400" s="22"/>
      <c r="B1400" s="31" t="s">
        <v>66</v>
      </c>
      <c r="C1400" s="24">
        <v>0</v>
      </c>
      <c r="D1400" s="32">
        <v>418.32</v>
      </c>
      <c r="E1400" s="33">
        <v>-0.3</v>
      </c>
      <c r="F1400" s="32">
        <v>19.760000000000002</v>
      </c>
      <c r="G1400" s="23"/>
    </row>
    <row r="1401" spans="1:7" x14ac:dyDescent="0.3">
      <c r="A1401" s="22"/>
      <c r="B1401" s="31" t="s">
        <v>67</v>
      </c>
      <c r="C1401" s="24">
        <v>0</v>
      </c>
      <c r="D1401" s="32">
        <v>418.32</v>
      </c>
      <c r="E1401" s="32">
        <v>-0.3</v>
      </c>
      <c r="F1401" s="33">
        <v>19.760000000000002</v>
      </c>
      <c r="G1401" s="23"/>
    </row>
    <row r="1402" spans="1:7" x14ac:dyDescent="0.3">
      <c r="A1402" s="22"/>
      <c r="B1402" s="31" t="s">
        <v>68</v>
      </c>
      <c r="C1402" s="24">
        <v>6.8000000000000005E-2</v>
      </c>
      <c r="D1402" s="32">
        <v>418.33</v>
      </c>
      <c r="E1402" s="32">
        <v>-0.3</v>
      </c>
      <c r="F1402" s="33">
        <v>19.739999999999998</v>
      </c>
      <c r="G1402" s="23"/>
    </row>
    <row r="1403" spans="1:7" x14ac:dyDescent="0.3">
      <c r="A1403" s="22">
        <v>176</v>
      </c>
      <c r="B1403" s="31">
        <v>168</v>
      </c>
      <c r="C1403" s="24">
        <v>0</v>
      </c>
      <c r="D1403" s="32">
        <v>418.33</v>
      </c>
      <c r="E1403" s="32">
        <v>-0.9</v>
      </c>
      <c r="F1403" s="32">
        <v>19.739999999999998</v>
      </c>
      <c r="G1403" s="23" t="s">
        <v>369</v>
      </c>
    </row>
    <row r="1404" spans="1:7" x14ac:dyDescent="0.3">
      <c r="A1404" s="22"/>
      <c r="B1404" s="31">
        <v>169</v>
      </c>
      <c r="C1404" s="24">
        <v>6.8000000000000005E-2</v>
      </c>
      <c r="D1404" s="32">
        <v>418.33</v>
      </c>
      <c r="E1404" s="32">
        <v>-0.9</v>
      </c>
      <c r="F1404" s="32">
        <v>19.68</v>
      </c>
      <c r="G1404" s="23"/>
    </row>
    <row r="1405" spans="1:7" x14ac:dyDescent="0.3">
      <c r="A1405" s="22"/>
      <c r="B1405" s="31" t="s">
        <v>61</v>
      </c>
      <c r="C1405" s="24">
        <v>6.8000000000000005E-2</v>
      </c>
      <c r="D1405" s="33">
        <v>418.33</v>
      </c>
      <c r="E1405" s="32">
        <v>-0.9</v>
      </c>
      <c r="F1405" s="32">
        <v>19.68</v>
      </c>
      <c r="G1405" s="23"/>
    </row>
    <row r="1406" spans="1:7" x14ac:dyDescent="0.3">
      <c r="A1406" s="22"/>
      <c r="B1406" s="31" t="s">
        <v>62</v>
      </c>
      <c r="C1406" s="24">
        <v>0</v>
      </c>
      <c r="D1406" s="33">
        <v>418.33</v>
      </c>
      <c r="E1406" s="32">
        <v>-0.9</v>
      </c>
      <c r="F1406" s="32">
        <v>19.739999999999998</v>
      </c>
      <c r="G1406" s="23"/>
    </row>
    <row r="1407" spans="1:7" x14ac:dyDescent="0.3">
      <c r="A1407" s="22"/>
      <c r="B1407" s="31" t="s">
        <v>65</v>
      </c>
      <c r="C1407" s="24">
        <v>6.8000000000000005E-2</v>
      </c>
      <c r="D1407" s="32">
        <v>418.33</v>
      </c>
      <c r="E1407" s="33">
        <v>-0.9</v>
      </c>
      <c r="F1407" s="32">
        <v>19.68</v>
      </c>
      <c r="G1407" s="23"/>
    </row>
    <row r="1408" spans="1:7" x14ac:dyDescent="0.3">
      <c r="A1408" s="22"/>
      <c r="B1408" s="31" t="s">
        <v>66</v>
      </c>
      <c r="C1408" s="24">
        <v>0</v>
      </c>
      <c r="D1408" s="32">
        <v>418.33</v>
      </c>
      <c r="E1408" s="33">
        <v>-0.9</v>
      </c>
      <c r="F1408" s="32">
        <v>19.739999999999998</v>
      </c>
      <c r="G1408" s="23"/>
    </row>
    <row r="1409" spans="1:7" x14ac:dyDescent="0.3">
      <c r="A1409" s="22"/>
      <c r="B1409" s="31" t="s">
        <v>67</v>
      </c>
      <c r="C1409" s="24">
        <v>0</v>
      </c>
      <c r="D1409" s="32">
        <v>418.33</v>
      </c>
      <c r="E1409" s="32">
        <v>-0.9</v>
      </c>
      <c r="F1409" s="33">
        <v>19.739999999999998</v>
      </c>
      <c r="G1409" s="23"/>
    </row>
    <row r="1410" spans="1:7" x14ac:dyDescent="0.3">
      <c r="A1410" s="22"/>
      <c r="B1410" s="31" t="s">
        <v>68</v>
      </c>
      <c r="C1410" s="24">
        <v>6.8000000000000005E-2</v>
      </c>
      <c r="D1410" s="32">
        <v>418.33</v>
      </c>
      <c r="E1410" s="32">
        <v>-0.9</v>
      </c>
      <c r="F1410" s="33">
        <v>19.68</v>
      </c>
      <c r="G1410" s="23"/>
    </row>
    <row r="1411" spans="1:7" x14ac:dyDescent="0.3">
      <c r="A1411" s="22">
        <v>177</v>
      </c>
      <c r="B1411" s="31">
        <v>169</v>
      </c>
      <c r="C1411" s="24">
        <v>0</v>
      </c>
      <c r="D1411" s="32">
        <v>418.33</v>
      </c>
      <c r="E1411" s="32">
        <v>-1.51</v>
      </c>
      <c r="F1411" s="32">
        <v>19.68</v>
      </c>
      <c r="G1411" s="23" t="s">
        <v>369</v>
      </c>
    </row>
    <row r="1412" spans="1:7" x14ac:dyDescent="0.3">
      <c r="A1412" s="22"/>
      <c r="B1412" s="31">
        <v>170</v>
      </c>
      <c r="C1412" s="24">
        <v>6.8000000000000005E-2</v>
      </c>
      <c r="D1412" s="32">
        <v>418.33</v>
      </c>
      <c r="E1412" s="32">
        <v>-1.5</v>
      </c>
      <c r="F1412" s="32">
        <v>19.57</v>
      </c>
      <c r="G1412" s="23"/>
    </row>
    <row r="1413" spans="1:7" x14ac:dyDescent="0.3">
      <c r="A1413" s="22"/>
      <c r="B1413" s="31" t="s">
        <v>61</v>
      </c>
      <c r="C1413" s="24">
        <v>6.8000000000000005E-2</v>
      </c>
      <c r="D1413" s="33">
        <v>418.33</v>
      </c>
      <c r="E1413" s="32">
        <v>-1.5</v>
      </c>
      <c r="F1413" s="32">
        <v>19.57</v>
      </c>
      <c r="G1413" s="23"/>
    </row>
    <row r="1414" spans="1:7" x14ac:dyDescent="0.3">
      <c r="A1414" s="22"/>
      <c r="B1414" s="31" t="s">
        <v>62</v>
      </c>
      <c r="C1414" s="24">
        <v>0</v>
      </c>
      <c r="D1414" s="33">
        <v>418.33</v>
      </c>
      <c r="E1414" s="32">
        <v>-1.51</v>
      </c>
      <c r="F1414" s="32">
        <v>19.68</v>
      </c>
      <c r="G1414" s="23"/>
    </row>
    <row r="1415" spans="1:7" x14ac:dyDescent="0.3">
      <c r="A1415" s="22"/>
      <c r="B1415" s="31" t="s">
        <v>65</v>
      </c>
      <c r="C1415" s="24">
        <v>6.8000000000000005E-2</v>
      </c>
      <c r="D1415" s="32">
        <v>418.33</v>
      </c>
      <c r="E1415" s="33">
        <v>-1.5</v>
      </c>
      <c r="F1415" s="32">
        <v>19.57</v>
      </c>
      <c r="G1415" s="23"/>
    </row>
    <row r="1416" spans="1:7" x14ac:dyDescent="0.3">
      <c r="A1416" s="22"/>
      <c r="B1416" s="31" t="s">
        <v>66</v>
      </c>
      <c r="C1416" s="24">
        <v>0</v>
      </c>
      <c r="D1416" s="32">
        <v>418.33</v>
      </c>
      <c r="E1416" s="33">
        <v>-1.51</v>
      </c>
      <c r="F1416" s="32">
        <v>19.68</v>
      </c>
      <c r="G1416" s="23"/>
    </row>
    <row r="1417" spans="1:7" x14ac:dyDescent="0.3">
      <c r="A1417" s="22"/>
      <c r="B1417" s="31" t="s">
        <v>67</v>
      </c>
      <c r="C1417" s="24">
        <v>0</v>
      </c>
      <c r="D1417" s="32">
        <v>418.33</v>
      </c>
      <c r="E1417" s="32">
        <v>-1.51</v>
      </c>
      <c r="F1417" s="33">
        <v>19.68</v>
      </c>
      <c r="G1417" s="23"/>
    </row>
    <row r="1418" spans="1:7" x14ac:dyDescent="0.3">
      <c r="A1418" s="22"/>
      <c r="B1418" s="31" t="s">
        <v>68</v>
      </c>
      <c r="C1418" s="24">
        <v>6.8000000000000005E-2</v>
      </c>
      <c r="D1418" s="32">
        <v>418.33</v>
      </c>
      <c r="E1418" s="32">
        <v>-1.5</v>
      </c>
      <c r="F1418" s="33">
        <v>19.57</v>
      </c>
      <c r="G1418" s="23"/>
    </row>
    <row r="1419" spans="1:7" x14ac:dyDescent="0.3">
      <c r="A1419" s="22">
        <v>178</v>
      </c>
      <c r="B1419" s="31">
        <v>170</v>
      </c>
      <c r="C1419" s="24">
        <v>0</v>
      </c>
      <c r="D1419" s="32">
        <v>418.33</v>
      </c>
      <c r="E1419" s="32">
        <v>-2.11</v>
      </c>
      <c r="F1419" s="32">
        <v>19.57</v>
      </c>
      <c r="G1419" s="23" t="s">
        <v>369</v>
      </c>
    </row>
    <row r="1420" spans="1:7" x14ac:dyDescent="0.3">
      <c r="A1420" s="22"/>
      <c r="B1420" s="31">
        <v>171</v>
      </c>
      <c r="C1420" s="24">
        <v>6.8000000000000005E-2</v>
      </c>
      <c r="D1420" s="32">
        <v>418.33</v>
      </c>
      <c r="E1420" s="32">
        <v>-2.11</v>
      </c>
      <c r="F1420" s="32">
        <v>19.43</v>
      </c>
      <c r="G1420" s="23"/>
    </row>
    <row r="1421" spans="1:7" x14ac:dyDescent="0.3">
      <c r="A1421" s="22"/>
      <c r="B1421" s="31" t="s">
        <v>61</v>
      </c>
      <c r="C1421" s="24">
        <v>6.8000000000000005E-2</v>
      </c>
      <c r="D1421" s="33">
        <v>418.33</v>
      </c>
      <c r="E1421" s="32">
        <v>-2.11</v>
      </c>
      <c r="F1421" s="32">
        <v>19.43</v>
      </c>
      <c r="G1421" s="23"/>
    </row>
    <row r="1422" spans="1:7" x14ac:dyDescent="0.3">
      <c r="A1422" s="22"/>
      <c r="B1422" s="31" t="s">
        <v>62</v>
      </c>
      <c r="C1422" s="24">
        <v>0</v>
      </c>
      <c r="D1422" s="33">
        <v>418.33</v>
      </c>
      <c r="E1422" s="32">
        <v>-2.11</v>
      </c>
      <c r="F1422" s="32">
        <v>19.57</v>
      </c>
      <c r="G1422" s="23"/>
    </row>
    <row r="1423" spans="1:7" x14ac:dyDescent="0.3">
      <c r="A1423" s="22"/>
      <c r="B1423" s="31" t="s">
        <v>65</v>
      </c>
      <c r="C1423" s="24">
        <v>6.8000000000000005E-2</v>
      </c>
      <c r="D1423" s="32">
        <v>418.33</v>
      </c>
      <c r="E1423" s="33">
        <v>-2.11</v>
      </c>
      <c r="F1423" s="32">
        <v>19.43</v>
      </c>
      <c r="G1423" s="23"/>
    </row>
    <row r="1424" spans="1:7" x14ac:dyDescent="0.3">
      <c r="A1424" s="22"/>
      <c r="B1424" s="31" t="s">
        <v>66</v>
      </c>
      <c r="C1424" s="24">
        <v>0</v>
      </c>
      <c r="D1424" s="32">
        <v>418.33</v>
      </c>
      <c r="E1424" s="33">
        <v>-2.11</v>
      </c>
      <c r="F1424" s="32">
        <v>19.57</v>
      </c>
      <c r="G1424" s="23"/>
    </row>
    <row r="1425" spans="1:7" x14ac:dyDescent="0.3">
      <c r="A1425" s="22"/>
      <c r="B1425" s="31" t="s">
        <v>67</v>
      </c>
      <c r="C1425" s="24">
        <v>0</v>
      </c>
      <c r="D1425" s="32">
        <v>418.33</v>
      </c>
      <c r="E1425" s="32">
        <v>-2.11</v>
      </c>
      <c r="F1425" s="33">
        <v>19.57</v>
      </c>
      <c r="G1425" s="23"/>
    </row>
    <row r="1426" spans="1:7" x14ac:dyDescent="0.3">
      <c r="A1426" s="22"/>
      <c r="B1426" s="31" t="s">
        <v>68</v>
      </c>
      <c r="C1426" s="24">
        <v>6.8000000000000005E-2</v>
      </c>
      <c r="D1426" s="32">
        <v>418.33</v>
      </c>
      <c r="E1426" s="32">
        <v>-2.11</v>
      </c>
      <c r="F1426" s="33">
        <v>19.43</v>
      </c>
      <c r="G1426" s="23"/>
    </row>
    <row r="1427" spans="1:7" x14ac:dyDescent="0.3">
      <c r="A1427" s="22">
        <v>179</v>
      </c>
      <c r="B1427" s="31">
        <v>171</v>
      </c>
      <c r="C1427" s="24">
        <v>0</v>
      </c>
      <c r="D1427" s="32">
        <v>418.33</v>
      </c>
      <c r="E1427" s="32">
        <v>-2.71</v>
      </c>
      <c r="F1427" s="32">
        <v>19.43</v>
      </c>
      <c r="G1427" s="23" t="s">
        <v>369</v>
      </c>
    </row>
    <row r="1428" spans="1:7" x14ac:dyDescent="0.3">
      <c r="A1428" s="22"/>
      <c r="B1428" s="31">
        <v>172</v>
      </c>
      <c r="C1428" s="24">
        <v>6.8000000000000005E-2</v>
      </c>
      <c r="D1428" s="32">
        <v>418.33</v>
      </c>
      <c r="E1428" s="32">
        <v>-2.71</v>
      </c>
      <c r="F1428" s="32">
        <v>19.239999999999998</v>
      </c>
      <c r="G1428" s="23"/>
    </row>
    <row r="1429" spans="1:7" x14ac:dyDescent="0.3">
      <c r="A1429" s="22"/>
      <c r="B1429" s="31" t="s">
        <v>61</v>
      </c>
      <c r="C1429" s="24">
        <v>6.8000000000000005E-2</v>
      </c>
      <c r="D1429" s="33">
        <v>418.33</v>
      </c>
      <c r="E1429" s="32">
        <v>-2.71</v>
      </c>
      <c r="F1429" s="32">
        <v>19.239999999999998</v>
      </c>
      <c r="G1429" s="23"/>
    </row>
    <row r="1430" spans="1:7" x14ac:dyDescent="0.3">
      <c r="A1430" s="22"/>
      <c r="B1430" s="31" t="s">
        <v>62</v>
      </c>
      <c r="C1430" s="24">
        <v>0</v>
      </c>
      <c r="D1430" s="33">
        <v>418.33</v>
      </c>
      <c r="E1430" s="32">
        <v>-2.71</v>
      </c>
      <c r="F1430" s="32">
        <v>19.43</v>
      </c>
      <c r="G1430" s="23"/>
    </row>
    <row r="1431" spans="1:7" x14ac:dyDescent="0.3">
      <c r="A1431" s="22"/>
      <c r="B1431" s="31" t="s">
        <v>65</v>
      </c>
      <c r="C1431" s="24">
        <v>6.8000000000000005E-2</v>
      </c>
      <c r="D1431" s="32">
        <v>418.33</v>
      </c>
      <c r="E1431" s="33">
        <v>-2.71</v>
      </c>
      <c r="F1431" s="32">
        <v>19.239999999999998</v>
      </c>
      <c r="G1431" s="23"/>
    </row>
    <row r="1432" spans="1:7" x14ac:dyDescent="0.3">
      <c r="A1432" s="22"/>
      <c r="B1432" s="31" t="s">
        <v>66</v>
      </c>
      <c r="C1432" s="24">
        <v>0</v>
      </c>
      <c r="D1432" s="32">
        <v>418.33</v>
      </c>
      <c r="E1432" s="33">
        <v>-2.71</v>
      </c>
      <c r="F1432" s="32">
        <v>19.43</v>
      </c>
      <c r="G1432" s="23"/>
    </row>
    <row r="1433" spans="1:7" x14ac:dyDescent="0.3">
      <c r="A1433" s="22"/>
      <c r="B1433" s="31" t="s">
        <v>67</v>
      </c>
      <c r="C1433" s="24">
        <v>0</v>
      </c>
      <c r="D1433" s="32">
        <v>418.33</v>
      </c>
      <c r="E1433" s="32">
        <v>-2.71</v>
      </c>
      <c r="F1433" s="33">
        <v>19.43</v>
      </c>
      <c r="G1433" s="23"/>
    </row>
    <row r="1434" spans="1:7" x14ac:dyDescent="0.3">
      <c r="A1434" s="22"/>
      <c r="B1434" s="31" t="s">
        <v>68</v>
      </c>
      <c r="C1434" s="24">
        <v>6.8000000000000005E-2</v>
      </c>
      <c r="D1434" s="32">
        <v>418.33</v>
      </c>
      <c r="E1434" s="32">
        <v>-2.71</v>
      </c>
      <c r="F1434" s="33">
        <v>19.239999999999998</v>
      </c>
      <c r="G1434" s="23"/>
    </row>
    <row r="1435" spans="1:7" x14ac:dyDescent="0.3">
      <c r="A1435" s="22">
        <v>180</v>
      </c>
      <c r="B1435" s="31">
        <v>172</v>
      </c>
      <c r="C1435" s="24">
        <v>0</v>
      </c>
      <c r="D1435" s="32">
        <v>418.33</v>
      </c>
      <c r="E1435" s="32">
        <v>-3.31</v>
      </c>
      <c r="F1435" s="32">
        <v>19.239999999999998</v>
      </c>
      <c r="G1435" s="23" t="s">
        <v>369</v>
      </c>
    </row>
    <row r="1436" spans="1:7" x14ac:dyDescent="0.3">
      <c r="A1436" s="22"/>
      <c r="B1436" s="31">
        <v>173</v>
      </c>
      <c r="C1436" s="24">
        <v>6.8000000000000005E-2</v>
      </c>
      <c r="D1436" s="32">
        <v>418.33</v>
      </c>
      <c r="E1436" s="32">
        <v>-3.31</v>
      </c>
      <c r="F1436" s="32">
        <v>19.02</v>
      </c>
      <c r="G1436" s="23"/>
    </row>
    <row r="1437" spans="1:7" x14ac:dyDescent="0.3">
      <c r="A1437" s="22"/>
      <c r="B1437" s="31" t="s">
        <v>61</v>
      </c>
      <c r="C1437" s="24">
        <v>6.8000000000000005E-2</v>
      </c>
      <c r="D1437" s="33">
        <v>418.33</v>
      </c>
      <c r="E1437" s="32">
        <v>-3.31</v>
      </c>
      <c r="F1437" s="32">
        <v>19.02</v>
      </c>
      <c r="G1437" s="23"/>
    </row>
    <row r="1438" spans="1:7" x14ac:dyDescent="0.3">
      <c r="A1438" s="22"/>
      <c r="B1438" s="31" t="s">
        <v>62</v>
      </c>
      <c r="C1438" s="24">
        <v>0</v>
      </c>
      <c r="D1438" s="33">
        <v>418.33</v>
      </c>
      <c r="E1438" s="32">
        <v>-3.31</v>
      </c>
      <c r="F1438" s="32">
        <v>19.239999999999998</v>
      </c>
      <c r="G1438" s="23"/>
    </row>
    <row r="1439" spans="1:7" x14ac:dyDescent="0.3">
      <c r="A1439" s="22"/>
      <c r="B1439" s="31" t="s">
        <v>65</v>
      </c>
      <c r="C1439" s="24">
        <v>4.1000000000000002E-2</v>
      </c>
      <c r="D1439" s="32">
        <v>418.33</v>
      </c>
      <c r="E1439" s="33">
        <v>-3.31</v>
      </c>
      <c r="F1439" s="32">
        <v>19.11</v>
      </c>
      <c r="G1439" s="23"/>
    </row>
    <row r="1440" spans="1:7" x14ac:dyDescent="0.3">
      <c r="A1440" s="22"/>
      <c r="B1440" s="31" t="s">
        <v>66</v>
      </c>
      <c r="C1440" s="24">
        <v>0</v>
      </c>
      <c r="D1440" s="32">
        <v>418.33</v>
      </c>
      <c r="E1440" s="33">
        <v>-3.31</v>
      </c>
      <c r="F1440" s="32">
        <v>19.239999999999998</v>
      </c>
      <c r="G1440" s="23"/>
    </row>
    <row r="1441" spans="1:7" x14ac:dyDescent="0.3">
      <c r="A1441" s="22"/>
      <c r="B1441" s="31" t="s">
        <v>67</v>
      </c>
      <c r="C1441" s="24">
        <v>0</v>
      </c>
      <c r="D1441" s="32">
        <v>418.33</v>
      </c>
      <c r="E1441" s="32">
        <v>-3.31</v>
      </c>
      <c r="F1441" s="33">
        <v>19.239999999999998</v>
      </c>
      <c r="G1441" s="23"/>
    </row>
    <row r="1442" spans="1:7" x14ac:dyDescent="0.3">
      <c r="A1442" s="22"/>
      <c r="B1442" s="31" t="s">
        <v>68</v>
      </c>
      <c r="C1442" s="24">
        <v>6.8000000000000005E-2</v>
      </c>
      <c r="D1442" s="32">
        <v>418.33</v>
      </c>
      <c r="E1442" s="32">
        <v>-3.31</v>
      </c>
      <c r="F1442" s="33">
        <v>19.02</v>
      </c>
      <c r="G1442" s="23"/>
    </row>
    <row r="1443" spans="1:7" x14ac:dyDescent="0.3">
      <c r="A1443" s="22">
        <v>181</v>
      </c>
      <c r="B1443" s="31">
        <v>173</v>
      </c>
      <c r="C1443" s="24">
        <v>0</v>
      </c>
      <c r="D1443" s="32">
        <v>418.33</v>
      </c>
      <c r="E1443" s="32">
        <v>-3.91</v>
      </c>
      <c r="F1443" s="32">
        <v>19.02</v>
      </c>
      <c r="G1443" s="23" t="s">
        <v>369</v>
      </c>
    </row>
    <row r="1444" spans="1:7" x14ac:dyDescent="0.3">
      <c r="A1444" s="22"/>
      <c r="B1444" s="31">
        <v>174</v>
      </c>
      <c r="C1444" s="24">
        <v>6.8000000000000005E-2</v>
      </c>
      <c r="D1444" s="32">
        <v>418.33</v>
      </c>
      <c r="E1444" s="32">
        <v>-3.91</v>
      </c>
      <c r="F1444" s="32">
        <v>18.75</v>
      </c>
      <c r="G1444" s="23"/>
    </row>
    <row r="1445" spans="1:7" x14ac:dyDescent="0.3">
      <c r="A1445" s="22"/>
      <c r="B1445" s="31" t="s">
        <v>61</v>
      </c>
      <c r="C1445" s="24">
        <v>6.8000000000000005E-2</v>
      </c>
      <c r="D1445" s="33">
        <v>418.33</v>
      </c>
      <c r="E1445" s="32">
        <v>-3.91</v>
      </c>
      <c r="F1445" s="32">
        <v>18.75</v>
      </c>
      <c r="G1445" s="23"/>
    </row>
    <row r="1446" spans="1:7" x14ac:dyDescent="0.3">
      <c r="A1446" s="22"/>
      <c r="B1446" s="31" t="s">
        <v>62</v>
      </c>
      <c r="C1446" s="24">
        <v>0</v>
      </c>
      <c r="D1446" s="33">
        <v>418.33</v>
      </c>
      <c r="E1446" s="32">
        <v>-3.91</v>
      </c>
      <c r="F1446" s="32">
        <v>19.02</v>
      </c>
      <c r="G1446" s="23"/>
    </row>
    <row r="1447" spans="1:7" x14ac:dyDescent="0.3">
      <c r="A1447" s="22"/>
      <c r="B1447" s="31" t="s">
        <v>65</v>
      </c>
      <c r="C1447" s="24">
        <v>0</v>
      </c>
      <c r="D1447" s="32">
        <v>418.33</v>
      </c>
      <c r="E1447" s="33">
        <v>-3.91</v>
      </c>
      <c r="F1447" s="32">
        <v>19.02</v>
      </c>
      <c r="G1447" s="23"/>
    </row>
    <row r="1448" spans="1:7" x14ac:dyDescent="0.3">
      <c r="A1448" s="22"/>
      <c r="B1448" s="31" t="s">
        <v>66</v>
      </c>
      <c r="C1448" s="24">
        <v>6.8000000000000005E-2</v>
      </c>
      <c r="D1448" s="32">
        <v>418.33</v>
      </c>
      <c r="E1448" s="33">
        <v>-3.91</v>
      </c>
      <c r="F1448" s="32">
        <v>18.75</v>
      </c>
      <c r="G1448" s="23"/>
    </row>
    <row r="1449" spans="1:7" x14ac:dyDescent="0.3">
      <c r="A1449" s="22"/>
      <c r="B1449" s="31" t="s">
        <v>67</v>
      </c>
      <c r="C1449" s="24">
        <v>0</v>
      </c>
      <c r="D1449" s="32">
        <v>418.33</v>
      </c>
      <c r="E1449" s="32">
        <v>-3.91</v>
      </c>
      <c r="F1449" s="33">
        <v>19.02</v>
      </c>
      <c r="G1449" s="23"/>
    </row>
    <row r="1450" spans="1:7" x14ac:dyDescent="0.3">
      <c r="A1450" s="22"/>
      <c r="B1450" s="31" t="s">
        <v>68</v>
      </c>
      <c r="C1450" s="24">
        <v>6.8000000000000005E-2</v>
      </c>
      <c r="D1450" s="32">
        <v>418.33</v>
      </c>
      <c r="E1450" s="32">
        <v>-3.91</v>
      </c>
      <c r="F1450" s="33">
        <v>18.75</v>
      </c>
      <c r="G1450" s="23"/>
    </row>
    <row r="1451" spans="1:7" x14ac:dyDescent="0.3">
      <c r="A1451" s="22">
        <v>182</v>
      </c>
      <c r="B1451" s="31">
        <v>174</v>
      </c>
      <c r="C1451" s="24">
        <v>0</v>
      </c>
      <c r="D1451" s="32">
        <v>418.33</v>
      </c>
      <c r="E1451" s="32">
        <v>-4.51</v>
      </c>
      <c r="F1451" s="32">
        <v>18.75</v>
      </c>
      <c r="G1451" s="23" t="s">
        <v>369</v>
      </c>
    </row>
    <row r="1452" spans="1:7" x14ac:dyDescent="0.3">
      <c r="A1452" s="22"/>
      <c r="B1452" s="31">
        <v>175</v>
      </c>
      <c r="C1452" s="24">
        <v>6.8000000000000005E-2</v>
      </c>
      <c r="D1452" s="32">
        <v>418.33</v>
      </c>
      <c r="E1452" s="32">
        <v>-4.5199999999999996</v>
      </c>
      <c r="F1452" s="32">
        <v>18.440000000000001</v>
      </c>
      <c r="G1452" s="23"/>
    </row>
    <row r="1453" spans="1:7" x14ac:dyDescent="0.3">
      <c r="A1453" s="22"/>
      <c r="B1453" s="31" t="s">
        <v>61</v>
      </c>
      <c r="C1453" s="24">
        <v>6.8000000000000005E-2</v>
      </c>
      <c r="D1453" s="33">
        <v>418.33</v>
      </c>
      <c r="E1453" s="32">
        <v>-4.5199999999999996</v>
      </c>
      <c r="F1453" s="32">
        <v>18.440000000000001</v>
      </c>
      <c r="G1453" s="23"/>
    </row>
    <row r="1454" spans="1:7" x14ac:dyDescent="0.3">
      <c r="A1454" s="22"/>
      <c r="B1454" s="31" t="s">
        <v>62</v>
      </c>
      <c r="C1454" s="24">
        <v>0</v>
      </c>
      <c r="D1454" s="33">
        <v>418.33</v>
      </c>
      <c r="E1454" s="32">
        <v>-4.51</v>
      </c>
      <c r="F1454" s="32">
        <v>18.75</v>
      </c>
      <c r="G1454" s="23"/>
    </row>
    <row r="1455" spans="1:7" x14ac:dyDescent="0.3">
      <c r="A1455" s="22"/>
      <c r="B1455" s="31" t="s">
        <v>65</v>
      </c>
      <c r="C1455" s="24">
        <v>0</v>
      </c>
      <c r="D1455" s="32">
        <v>418.33</v>
      </c>
      <c r="E1455" s="33">
        <v>-4.51</v>
      </c>
      <c r="F1455" s="32">
        <v>18.75</v>
      </c>
      <c r="G1455" s="23"/>
    </row>
    <row r="1456" spans="1:7" x14ac:dyDescent="0.3">
      <c r="A1456" s="22"/>
      <c r="B1456" s="31" t="s">
        <v>66</v>
      </c>
      <c r="C1456" s="24">
        <v>6.8000000000000005E-2</v>
      </c>
      <c r="D1456" s="32">
        <v>418.33</v>
      </c>
      <c r="E1456" s="33">
        <v>-4.5199999999999996</v>
      </c>
      <c r="F1456" s="32">
        <v>18.440000000000001</v>
      </c>
      <c r="G1456" s="23"/>
    </row>
    <row r="1457" spans="1:7" x14ac:dyDescent="0.3">
      <c r="A1457" s="22"/>
      <c r="B1457" s="31" t="s">
        <v>67</v>
      </c>
      <c r="C1457" s="24">
        <v>0</v>
      </c>
      <c r="D1457" s="32">
        <v>418.33</v>
      </c>
      <c r="E1457" s="32">
        <v>-4.51</v>
      </c>
      <c r="F1457" s="33">
        <v>18.75</v>
      </c>
      <c r="G1457" s="23"/>
    </row>
    <row r="1458" spans="1:7" x14ac:dyDescent="0.3">
      <c r="A1458" s="22"/>
      <c r="B1458" s="31" t="s">
        <v>68</v>
      </c>
      <c r="C1458" s="24">
        <v>6.8000000000000005E-2</v>
      </c>
      <c r="D1458" s="32">
        <v>418.33</v>
      </c>
      <c r="E1458" s="32">
        <v>-4.5199999999999996</v>
      </c>
      <c r="F1458" s="33">
        <v>18.440000000000001</v>
      </c>
      <c r="G1458" s="23"/>
    </row>
    <row r="1459" spans="1:7" x14ac:dyDescent="0.3">
      <c r="A1459" s="22">
        <v>183</v>
      </c>
      <c r="B1459" s="31">
        <v>175</v>
      </c>
      <c r="C1459" s="24">
        <v>0</v>
      </c>
      <c r="D1459" s="32">
        <v>418.33</v>
      </c>
      <c r="E1459" s="32">
        <v>-5.12</v>
      </c>
      <c r="F1459" s="32">
        <v>18.440000000000001</v>
      </c>
      <c r="G1459" s="23" t="s">
        <v>369</v>
      </c>
    </row>
    <row r="1460" spans="1:7" x14ac:dyDescent="0.3">
      <c r="A1460" s="22"/>
      <c r="B1460" s="31">
        <v>176</v>
      </c>
      <c r="C1460" s="24">
        <v>6.8000000000000005E-2</v>
      </c>
      <c r="D1460" s="32">
        <v>418.33</v>
      </c>
      <c r="E1460" s="32">
        <v>-5.12</v>
      </c>
      <c r="F1460" s="32">
        <v>18.100000000000001</v>
      </c>
      <c r="G1460" s="23"/>
    </row>
    <row r="1461" spans="1:7" x14ac:dyDescent="0.3">
      <c r="A1461" s="22"/>
      <c r="B1461" s="31" t="s">
        <v>61</v>
      </c>
      <c r="C1461" s="24">
        <v>6.8000000000000005E-2</v>
      </c>
      <c r="D1461" s="33">
        <v>418.33</v>
      </c>
      <c r="E1461" s="32">
        <v>-5.12</v>
      </c>
      <c r="F1461" s="32">
        <v>18.100000000000001</v>
      </c>
      <c r="G1461" s="23"/>
    </row>
    <row r="1462" spans="1:7" x14ac:dyDescent="0.3">
      <c r="A1462" s="22"/>
      <c r="B1462" s="31" t="s">
        <v>62</v>
      </c>
      <c r="C1462" s="24">
        <v>0</v>
      </c>
      <c r="D1462" s="33">
        <v>418.33</v>
      </c>
      <c r="E1462" s="32">
        <v>-5.12</v>
      </c>
      <c r="F1462" s="32">
        <v>18.440000000000001</v>
      </c>
      <c r="G1462" s="23"/>
    </row>
    <row r="1463" spans="1:7" x14ac:dyDescent="0.3">
      <c r="A1463" s="22"/>
      <c r="B1463" s="31" t="s">
        <v>65</v>
      </c>
      <c r="C1463" s="24">
        <v>0</v>
      </c>
      <c r="D1463" s="32">
        <v>418.33</v>
      </c>
      <c r="E1463" s="33">
        <v>-5.12</v>
      </c>
      <c r="F1463" s="32">
        <v>18.440000000000001</v>
      </c>
      <c r="G1463" s="23"/>
    </row>
    <row r="1464" spans="1:7" x14ac:dyDescent="0.3">
      <c r="A1464" s="22"/>
      <c r="B1464" s="31" t="s">
        <v>66</v>
      </c>
      <c r="C1464" s="24">
        <v>6.8000000000000005E-2</v>
      </c>
      <c r="D1464" s="32">
        <v>418.33</v>
      </c>
      <c r="E1464" s="33">
        <v>-5.12</v>
      </c>
      <c r="F1464" s="32">
        <v>18.100000000000001</v>
      </c>
      <c r="G1464" s="23"/>
    </row>
    <row r="1465" spans="1:7" x14ac:dyDescent="0.3">
      <c r="A1465" s="22"/>
      <c r="B1465" s="31" t="s">
        <v>67</v>
      </c>
      <c r="C1465" s="24">
        <v>0</v>
      </c>
      <c r="D1465" s="32">
        <v>418.33</v>
      </c>
      <c r="E1465" s="32">
        <v>-5.12</v>
      </c>
      <c r="F1465" s="33">
        <v>18.440000000000001</v>
      </c>
      <c r="G1465" s="23"/>
    </row>
    <row r="1466" spans="1:7" x14ac:dyDescent="0.3">
      <c r="A1466" s="22"/>
      <c r="B1466" s="31" t="s">
        <v>68</v>
      </c>
      <c r="C1466" s="24">
        <v>6.8000000000000005E-2</v>
      </c>
      <c r="D1466" s="32">
        <v>418.33</v>
      </c>
      <c r="E1466" s="32">
        <v>-5.12</v>
      </c>
      <c r="F1466" s="33">
        <v>18.100000000000001</v>
      </c>
      <c r="G1466" s="23"/>
    </row>
    <row r="1467" spans="1:7" x14ac:dyDescent="0.3">
      <c r="A1467" s="22">
        <v>184</v>
      </c>
      <c r="B1467" s="31">
        <v>176</v>
      </c>
      <c r="C1467" s="24">
        <v>0</v>
      </c>
      <c r="D1467" s="32">
        <v>418.33</v>
      </c>
      <c r="E1467" s="32">
        <v>-5.72</v>
      </c>
      <c r="F1467" s="32">
        <v>18.100000000000001</v>
      </c>
      <c r="G1467" s="23" t="s">
        <v>369</v>
      </c>
    </row>
    <row r="1468" spans="1:7" x14ac:dyDescent="0.3">
      <c r="A1468" s="22"/>
      <c r="B1468" s="31">
        <v>177</v>
      </c>
      <c r="C1468" s="24">
        <v>6.8000000000000005E-2</v>
      </c>
      <c r="D1468" s="32">
        <v>418.34</v>
      </c>
      <c r="E1468" s="32">
        <v>-5.72</v>
      </c>
      <c r="F1468" s="32">
        <v>17.71</v>
      </c>
      <c r="G1468" s="23"/>
    </row>
    <row r="1469" spans="1:7" x14ac:dyDescent="0.3">
      <c r="A1469" s="22"/>
      <c r="B1469" s="31" t="s">
        <v>61</v>
      </c>
      <c r="C1469" s="24">
        <v>6.8000000000000005E-2</v>
      </c>
      <c r="D1469" s="33">
        <v>418.34</v>
      </c>
      <c r="E1469" s="32">
        <v>-5.72</v>
      </c>
      <c r="F1469" s="32">
        <v>17.71</v>
      </c>
      <c r="G1469" s="23"/>
    </row>
    <row r="1470" spans="1:7" x14ac:dyDescent="0.3">
      <c r="A1470" s="22"/>
      <c r="B1470" s="31" t="s">
        <v>62</v>
      </c>
      <c r="C1470" s="24">
        <v>0</v>
      </c>
      <c r="D1470" s="33">
        <v>418.33</v>
      </c>
      <c r="E1470" s="32">
        <v>-5.72</v>
      </c>
      <c r="F1470" s="32">
        <v>18.100000000000001</v>
      </c>
      <c r="G1470" s="23"/>
    </row>
    <row r="1471" spans="1:7" x14ac:dyDescent="0.3">
      <c r="A1471" s="22"/>
      <c r="B1471" s="31" t="s">
        <v>65</v>
      </c>
      <c r="C1471" s="24">
        <v>0</v>
      </c>
      <c r="D1471" s="32">
        <v>418.33</v>
      </c>
      <c r="E1471" s="33">
        <v>-5.72</v>
      </c>
      <c r="F1471" s="32">
        <v>18.100000000000001</v>
      </c>
      <c r="G1471" s="23"/>
    </row>
    <row r="1472" spans="1:7" x14ac:dyDescent="0.3">
      <c r="A1472" s="22"/>
      <c r="B1472" s="31" t="s">
        <v>66</v>
      </c>
      <c r="C1472" s="24">
        <v>6.8000000000000005E-2</v>
      </c>
      <c r="D1472" s="32">
        <v>418.34</v>
      </c>
      <c r="E1472" s="33">
        <v>-5.72</v>
      </c>
      <c r="F1472" s="32">
        <v>17.71</v>
      </c>
      <c r="G1472" s="23"/>
    </row>
    <row r="1473" spans="1:7" x14ac:dyDescent="0.3">
      <c r="A1473" s="22"/>
      <c r="B1473" s="31" t="s">
        <v>67</v>
      </c>
      <c r="C1473" s="24">
        <v>0</v>
      </c>
      <c r="D1473" s="32">
        <v>418.33</v>
      </c>
      <c r="E1473" s="32">
        <v>-5.72</v>
      </c>
      <c r="F1473" s="33">
        <v>18.100000000000001</v>
      </c>
      <c r="G1473" s="23"/>
    </row>
    <row r="1474" spans="1:7" x14ac:dyDescent="0.3">
      <c r="A1474" s="22"/>
      <c r="B1474" s="31" t="s">
        <v>68</v>
      </c>
      <c r="C1474" s="24">
        <v>6.8000000000000005E-2</v>
      </c>
      <c r="D1474" s="32">
        <v>418.34</v>
      </c>
      <c r="E1474" s="32">
        <v>-5.72</v>
      </c>
      <c r="F1474" s="33">
        <v>17.71</v>
      </c>
      <c r="G1474" s="23"/>
    </row>
    <row r="1475" spans="1:7" x14ac:dyDescent="0.3">
      <c r="A1475" s="22">
        <v>185</v>
      </c>
      <c r="B1475" s="31">
        <v>177</v>
      </c>
      <c r="C1475" s="24">
        <v>0</v>
      </c>
      <c r="D1475" s="32">
        <v>418.34</v>
      </c>
      <c r="E1475" s="32">
        <v>-6.32</v>
      </c>
      <c r="F1475" s="32">
        <v>17.71</v>
      </c>
      <c r="G1475" s="23" t="s">
        <v>369</v>
      </c>
    </row>
    <row r="1476" spans="1:7" x14ac:dyDescent="0.3">
      <c r="A1476" s="22"/>
      <c r="B1476" s="31">
        <v>178</v>
      </c>
      <c r="C1476" s="24">
        <v>6.8000000000000005E-2</v>
      </c>
      <c r="D1476" s="32">
        <v>418.34</v>
      </c>
      <c r="E1476" s="32">
        <v>-6.32</v>
      </c>
      <c r="F1476" s="32">
        <v>17.27</v>
      </c>
      <c r="G1476" s="23"/>
    </row>
    <row r="1477" spans="1:7" x14ac:dyDescent="0.3">
      <c r="A1477" s="22"/>
      <c r="B1477" s="31" t="s">
        <v>61</v>
      </c>
      <c r="C1477" s="24">
        <v>6.8000000000000005E-2</v>
      </c>
      <c r="D1477" s="33">
        <v>418.34</v>
      </c>
      <c r="E1477" s="32">
        <v>-6.32</v>
      </c>
      <c r="F1477" s="32">
        <v>17.27</v>
      </c>
      <c r="G1477" s="23"/>
    </row>
    <row r="1478" spans="1:7" x14ac:dyDescent="0.3">
      <c r="A1478" s="22"/>
      <c r="B1478" s="31" t="s">
        <v>62</v>
      </c>
      <c r="C1478" s="24">
        <v>0</v>
      </c>
      <c r="D1478" s="33">
        <v>418.34</v>
      </c>
      <c r="E1478" s="32">
        <v>-6.32</v>
      </c>
      <c r="F1478" s="32">
        <v>17.71</v>
      </c>
      <c r="G1478" s="23"/>
    </row>
    <row r="1479" spans="1:7" x14ac:dyDescent="0.3">
      <c r="A1479" s="22"/>
      <c r="B1479" s="31" t="s">
        <v>65</v>
      </c>
      <c r="C1479" s="24">
        <v>0</v>
      </c>
      <c r="D1479" s="32">
        <v>418.34</v>
      </c>
      <c r="E1479" s="33">
        <v>-6.32</v>
      </c>
      <c r="F1479" s="32">
        <v>17.71</v>
      </c>
      <c r="G1479" s="23"/>
    </row>
    <row r="1480" spans="1:7" x14ac:dyDescent="0.3">
      <c r="A1480" s="22"/>
      <c r="B1480" s="31" t="s">
        <v>66</v>
      </c>
      <c r="C1480" s="24">
        <v>6.8000000000000005E-2</v>
      </c>
      <c r="D1480" s="32">
        <v>418.34</v>
      </c>
      <c r="E1480" s="33">
        <v>-6.32</v>
      </c>
      <c r="F1480" s="32">
        <v>17.27</v>
      </c>
      <c r="G1480" s="23"/>
    </row>
    <row r="1481" spans="1:7" x14ac:dyDescent="0.3">
      <c r="A1481" s="22"/>
      <c r="B1481" s="31" t="s">
        <v>67</v>
      </c>
      <c r="C1481" s="24">
        <v>0</v>
      </c>
      <c r="D1481" s="32">
        <v>418.34</v>
      </c>
      <c r="E1481" s="32">
        <v>-6.32</v>
      </c>
      <c r="F1481" s="33">
        <v>17.71</v>
      </c>
      <c r="G1481" s="23"/>
    </row>
    <row r="1482" spans="1:7" x14ac:dyDescent="0.3">
      <c r="A1482" s="22"/>
      <c r="B1482" s="31" t="s">
        <v>68</v>
      </c>
      <c r="C1482" s="24">
        <v>6.8000000000000005E-2</v>
      </c>
      <c r="D1482" s="32">
        <v>418.34</v>
      </c>
      <c r="E1482" s="32">
        <v>-6.32</v>
      </c>
      <c r="F1482" s="33">
        <v>17.27</v>
      </c>
      <c r="G1482" s="23"/>
    </row>
    <row r="1483" spans="1:7" x14ac:dyDescent="0.3">
      <c r="A1483" s="22">
        <v>186</v>
      </c>
      <c r="B1483" s="31">
        <v>178</v>
      </c>
      <c r="C1483" s="24">
        <v>0</v>
      </c>
      <c r="D1483" s="32">
        <v>418.34</v>
      </c>
      <c r="E1483" s="32">
        <v>-6.92</v>
      </c>
      <c r="F1483" s="32">
        <v>17.27</v>
      </c>
      <c r="G1483" s="23" t="s">
        <v>369</v>
      </c>
    </row>
    <row r="1484" spans="1:7" x14ac:dyDescent="0.3">
      <c r="A1484" s="22"/>
      <c r="B1484" s="31">
        <v>179</v>
      </c>
      <c r="C1484" s="24">
        <v>6.8000000000000005E-2</v>
      </c>
      <c r="D1484" s="32">
        <v>418.34</v>
      </c>
      <c r="E1484" s="32">
        <v>-6.93</v>
      </c>
      <c r="F1484" s="32">
        <v>16.8</v>
      </c>
      <c r="G1484" s="23"/>
    </row>
    <row r="1485" spans="1:7" x14ac:dyDescent="0.3">
      <c r="A1485" s="22"/>
      <c r="B1485" s="31" t="s">
        <v>61</v>
      </c>
      <c r="C1485" s="24">
        <v>6.8000000000000005E-2</v>
      </c>
      <c r="D1485" s="33">
        <v>418.34</v>
      </c>
      <c r="E1485" s="32">
        <v>-6.93</v>
      </c>
      <c r="F1485" s="32">
        <v>16.8</v>
      </c>
      <c r="G1485" s="23"/>
    </row>
    <row r="1486" spans="1:7" x14ac:dyDescent="0.3">
      <c r="A1486" s="22"/>
      <c r="B1486" s="31" t="s">
        <v>62</v>
      </c>
      <c r="C1486" s="24">
        <v>0</v>
      </c>
      <c r="D1486" s="33">
        <v>418.34</v>
      </c>
      <c r="E1486" s="32">
        <v>-6.92</v>
      </c>
      <c r="F1486" s="32">
        <v>17.27</v>
      </c>
      <c r="G1486" s="23"/>
    </row>
    <row r="1487" spans="1:7" x14ac:dyDescent="0.3">
      <c r="A1487" s="22"/>
      <c r="B1487" s="31" t="s">
        <v>65</v>
      </c>
      <c r="C1487" s="24">
        <v>0</v>
      </c>
      <c r="D1487" s="32">
        <v>418.34</v>
      </c>
      <c r="E1487" s="33">
        <v>-6.92</v>
      </c>
      <c r="F1487" s="32">
        <v>17.27</v>
      </c>
      <c r="G1487" s="23"/>
    </row>
    <row r="1488" spans="1:7" x14ac:dyDescent="0.3">
      <c r="A1488" s="22"/>
      <c r="B1488" s="31" t="s">
        <v>66</v>
      </c>
      <c r="C1488" s="24">
        <v>6.8000000000000005E-2</v>
      </c>
      <c r="D1488" s="32">
        <v>418.34</v>
      </c>
      <c r="E1488" s="33">
        <v>-6.93</v>
      </c>
      <c r="F1488" s="32">
        <v>16.8</v>
      </c>
      <c r="G1488" s="23"/>
    </row>
    <row r="1489" spans="1:7" x14ac:dyDescent="0.3">
      <c r="A1489" s="22"/>
      <c r="B1489" s="31" t="s">
        <v>67</v>
      </c>
      <c r="C1489" s="24">
        <v>0</v>
      </c>
      <c r="D1489" s="32">
        <v>418.34</v>
      </c>
      <c r="E1489" s="32">
        <v>-6.92</v>
      </c>
      <c r="F1489" s="33">
        <v>17.27</v>
      </c>
      <c r="G1489" s="23"/>
    </row>
    <row r="1490" spans="1:7" x14ac:dyDescent="0.3">
      <c r="A1490" s="22"/>
      <c r="B1490" s="31" t="s">
        <v>68</v>
      </c>
      <c r="C1490" s="24">
        <v>6.8000000000000005E-2</v>
      </c>
      <c r="D1490" s="32">
        <v>418.34</v>
      </c>
      <c r="E1490" s="32">
        <v>-6.93</v>
      </c>
      <c r="F1490" s="33">
        <v>16.8</v>
      </c>
      <c r="G1490" s="23"/>
    </row>
    <row r="1491" spans="1:7" x14ac:dyDescent="0.3">
      <c r="A1491" s="22">
        <v>187</v>
      </c>
      <c r="B1491" s="31">
        <v>179</v>
      </c>
      <c r="C1491" s="24">
        <v>0</v>
      </c>
      <c r="D1491" s="32">
        <v>418.34</v>
      </c>
      <c r="E1491" s="32">
        <v>-7.51</v>
      </c>
      <c r="F1491" s="32">
        <v>16.8</v>
      </c>
      <c r="G1491" s="23" t="s">
        <v>369</v>
      </c>
    </row>
    <row r="1492" spans="1:7" x14ac:dyDescent="0.3">
      <c r="A1492" s="22"/>
      <c r="B1492" s="31">
        <v>180</v>
      </c>
      <c r="C1492" s="24">
        <v>6.8000000000000005E-2</v>
      </c>
      <c r="D1492" s="32">
        <v>418.34</v>
      </c>
      <c r="E1492" s="32">
        <v>-7.53</v>
      </c>
      <c r="F1492" s="32">
        <v>16.29</v>
      </c>
      <c r="G1492" s="23"/>
    </row>
    <row r="1493" spans="1:7" x14ac:dyDescent="0.3">
      <c r="A1493" s="22"/>
      <c r="B1493" s="31" t="s">
        <v>61</v>
      </c>
      <c r="C1493" s="24">
        <v>6.8000000000000005E-2</v>
      </c>
      <c r="D1493" s="33">
        <v>418.34</v>
      </c>
      <c r="E1493" s="32">
        <v>-7.53</v>
      </c>
      <c r="F1493" s="32">
        <v>16.29</v>
      </c>
      <c r="G1493" s="23"/>
    </row>
    <row r="1494" spans="1:7" x14ac:dyDescent="0.3">
      <c r="A1494" s="22"/>
      <c r="B1494" s="31" t="s">
        <v>62</v>
      </c>
      <c r="C1494" s="24">
        <v>0</v>
      </c>
      <c r="D1494" s="33">
        <v>418.34</v>
      </c>
      <c r="E1494" s="32">
        <v>-7.51</v>
      </c>
      <c r="F1494" s="32">
        <v>16.8</v>
      </c>
      <c r="G1494" s="23"/>
    </row>
    <row r="1495" spans="1:7" x14ac:dyDescent="0.3">
      <c r="A1495" s="22"/>
      <c r="B1495" s="31" t="s">
        <v>65</v>
      </c>
      <c r="C1495" s="24">
        <v>0</v>
      </c>
      <c r="D1495" s="32">
        <v>418.34</v>
      </c>
      <c r="E1495" s="33">
        <v>-7.51</v>
      </c>
      <c r="F1495" s="32">
        <v>16.8</v>
      </c>
      <c r="G1495" s="23"/>
    </row>
    <row r="1496" spans="1:7" x14ac:dyDescent="0.3">
      <c r="A1496" s="22"/>
      <c r="B1496" s="31" t="s">
        <v>66</v>
      </c>
      <c r="C1496" s="24">
        <v>6.8000000000000005E-2</v>
      </c>
      <c r="D1496" s="32">
        <v>418.34</v>
      </c>
      <c r="E1496" s="33">
        <v>-7.53</v>
      </c>
      <c r="F1496" s="32">
        <v>16.29</v>
      </c>
      <c r="G1496" s="23"/>
    </row>
    <row r="1497" spans="1:7" x14ac:dyDescent="0.3">
      <c r="A1497" s="22"/>
      <c r="B1497" s="31" t="s">
        <v>67</v>
      </c>
      <c r="C1497" s="24">
        <v>0</v>
      </c>
      <c r="D1497" s="32">
        <v>418.34</v>
      </c>
      <c r="E1497" s="32">
        <v>-7.51</v>
      </c>
      <c r="F1497" s="33">
        <v>16.8</v>
      </c>
      <c r="G1497" s="23"/>
    </row>
    <row r="1498" spans="1:7" x14ac:dyDescent="0.3">
      <c r="A1498" s="22"/>
      <c r="B1498" s="31" t="s">
        <v>68</v>
      </c>
      <c r="C1498" s="24">
        <v>6.8000000000000005E-2</v>
      </c>
      <c r="D1498" s="32">
        <v>418.34</v>
      </c>
      <c r="E1498" s="32">
        <v>-7.53</v>
      </c>
      <c r="F1498" s="33">
        <v>16.29</v>
      </c>
      <c r="G1498" s="23"/>
    </row>
    <row r="1499" spans="1:7" x14ac:dyDescent="0.3">
      <c r="A1499" s="22">
        <v>188</v>
      </c>
      <c r="B1499" s="31">
        <v>180</v>
      </c>
      <c r="C1499" s="24">
        <v>0</v>
      </c>
      <c r="D1499" s="32">
        <v>418.34</v>
      </c>
      <c r="E1499" s="32">
        <v>-8.11</v>
      </c>
      <c r="F1499" s="32">
        <v>16.29</v>
      </c>
      <c r="G1499" s="23" t="s">
        <v>369</v>
      </c>
    </row>
    <row r="1500" spans="1:7" x14ac:dyDescent="0.3">
      <c r="A1500" s="22"/>
      <c r="B1500" s="31">
        <v>181</v>
      </c>
      <c r="C1500" s="24">
        <v>6.8000000000000005E-2</v>
      </c>
      <c r="D1500" s="32">
        <v>418.34</v>
      </c>
      <c r="E1500" s="32">
        <v>-8.1300000000000008</v>
      </c>
      <c r="F1500" s="32">
        <v>15.74</v>
      </c>
      <c r="G1500" s="23"/>
    </row>
    <row r="1501" spans="1:7" x14ac:dyDescent="0.3">
      <c r="A1501" s="22"/>
      <c r="B1501" s="31" t="s">
        <v>61</v>
      </c>
      <c r="C1501" s="24">
        <v>6.8000000000000005E-2</v>
      </c>
      <c r="D1501" s="33">
        <v>418.34</v>
      </c>
      <c r="E1501" s="32">
        <v>-8.1300000000000008</v>
      </c>
      <c r="F1501" s="32">
        <v>15.74</v>
      </c>
      <c r="G1501" s="23"/>
    </row>
    <row r="1502" spans="1:7" x14ac:dyDescent="0.3">
      <c r="A1502" s="22"/>
      <c r="B1502" s="31" t="s">
        <v>62</v>
      </c>
      <c r="C1502" s="24">
        <v>0</v>
      </c>
      <c r="D1502" s="33">
        <v>418.34</v>
      </c>
      <c r="E1502" s="32">
        <v>-8.11</v>
      </c>
      <c r="F1502" s="32">
        <v>16.29</v>
      </c>
      <c r="G1502" s="23"/>
    </row>
    <row r="1503" spans="1:7" x14ac:dyDescent="0.3">
      <c r="A1503" s="22"/>
      <c r="B1503" s="31" t="s">
        <v>65</v>
      </c>
      <c r="C1503" s="24">
        <v>0</v>
      </c>
      <c r="D1503" s="32">
        <v>418.34</v>
      </c>
      <c r="E1503" s="33">
        <v>-8.11</v>
      </c>
      <c r="F1503" s="32">
        <v>16.29</v>
      </c>
      <c r="G1503" s="23"/>
    </row>
    <row r="1504" spans="1:7" x14ac:dyDescent="0.3">
      <c r="A1504" s="22"/>
      <c r="B1504" s="31" t="s">
        <v>66</v>
      </c>
      <c r="C1504" s="24">
        <v>6.8000000000000005E-2</v>
      </c>
      <c r="D1504" s="32">
        <v>418.34</v>
      </c>
      <c r="E1504" s="33">
        <v>-8.1300000000000008</v>
      </c>
      <c r="F1504" s="32">
        <v>15.74</v>
      </c>
      <c r="G1504" s="23"/>
    </row>
    <row r="1505" spans="1:7" x14ac:dyDescent="0.3">
      <c r="A1505" s="22"/>
      <c r="B1505" s="31" t="s">
        <v>67</v>
      </c>
      <c r="C1505" s="24">
        <v>0</v>
      </c>
      <c r="D1505" s="32">
        <v>418.34</v>
      </c>
      <c r="E1505" s="32">
        <v>-8.11</v>
      </c>
      <c r="F1505" s="33">
        <v>16.29</v>
      </c>
      <c r="G1505" s="23"/>
    </row>
    <row r="1506" spans="1:7" x14ac:dyDescent="0.3">
      <c r="A1506" s="22"/>
      <c r="B1506" s="31" t="s">
        <v>68</v>
      </c>
      <c r="C1506" s="24">
        <v>6.8000000000000005E-2</v>
      </c>
      <c r="D1506" s="32">
        <v>418.34</v>
      </c>
      <c r="E1506" s="32">
        <v>-8.1300000000000008</v>
      </c>
      <c r="F1506" s="33">
        <v>15.74</v>
      </c>
      <c r="G1506" s="23"/>
    </row>
    <row r="1507" spans="1:7" x14ac:dyDescent="0.3">
      <c r="A1507" s="22">
        <v>189</v>
      </c>
      <c r="B1507" s="31">
        <v>181</v>
      </c>
      <c r="C1507" s="24">
        <v>0</v>
      </c>
      <c r="D1507" s="32">
        <v>418.34</v>
      </c>
      <c r="E1507" s="32">
        <v>-8.7100000000000009</v>
      </c>
      <c r="F1507" s="32">
        <v>15.74</v>
      </c>
      <c r="G1507" s="23" t="s">
        <v>369</v>
      </c>
    </row>
    <row r="1508" spans="1:7" x14ac:dyDescent="0.3">
      <c r="A1508" s="22"/>
      <c r="B1508" s="31">
        <v>182</v>
      </c>
      <c r="C1508" s="24">
        <v>6.8000000000000005E-2</v>
      </c>
      <c r="D1508" s="32">
        <v>418.35</v>
      </c>
      <c r="E1508" s="32">
        <v>-8.73</v>
      </c>
      <c r="F1508" s="32">
        <v>15.14</v>
      </c>
      <c r="G1508" s="23"/>
    </row>
    <row r="1509" spans="1:7" x14ac:dyDescent="0.3">
      <c r="A1509" s="22"/>
      <c r="B1509" s="31" t="s">
        <v>61</v>
      </c>
      <c r="C1509" s="24">
        <v>6.8000000000000005E-2</v>
      </c>
      <c r="D1509" s="33">
        <v>418.35</v>
      </c>
      <c r="E1509" s="32">
        <v>-8.73</v>
      </c>
      <c r="F1509" s="32">
        <v>15.14</v>
      </c>
      <c r="G1509" s="23"/>
    </row>
    <row r="1510" spans="1:7" x14ac:dyDescent="0.3">
      <c r="A1510" s="22"/>
      <c r="B1510" s="31" t="s">
        <v>62</v>
      </c>
      <c r="C1510" s="24">
        <v>0</v>
      </c>
      <c r="D1510" s="33">
        <v>418.34</v>
      </c>
      <c r="E1510" s="32">
        <v>-8.7100000000000009</v>
      </c>
      <c r="F1510" s="32">
        <v>15.74</v>
      </c>
      <c r="G1510" s="23"/>
    </row>
    <row r="1511" spans="1:7" x14ac:dyDescent="0.3">
      <c r="A1511" s="22"/>
      <c r="B1511" s="31" t="s">
        <v>65</v>
      </c>
      <c r="C1511" s="24">
        <v>0</v>
      </c>
      <c r="D1511" s="32">
        <v>418.34</v>
      </c>
      <c r="E1511" s="33">
        <v>-8.7100000000000009</v>
      </c>
      <c r="F1511" s="32">
        <v>15.74</v>
      </c>
      <c r="G1511" s="23"/>
    </row>
    <row r="1512" spans="1:7" x14ac:dyDescent="0.3">
      <c r="A1512" s="22"/>
      <c r="B1512" s="31" t="s">
        <v>66</v>
      </c>
      <c r="C1512" s="24">
        <v>6.8000000000000005E-2</v>
      </c>
      <c r="D1512" s="32">
        <v>418.35</v>
      </c>
      <c r="E1512" s="33">
        <v>-8.73</v>
      </c>
      <c r="F1512" s="32">
        <v>15.14</v>
      </c>
      <c r="G1512" s="23"/>
    </row>
    <row r="1513" spans="1:7" x14ac:dyDescent="0.3">
      <c r="A1513" s="22"/>
      <c r="B1513" s="31" t="s">
        <v>67</v>
      </c>
      <c r="C1513" s="24">
        <v>0</v>
      </c>
      <c r="D1513" s="32">
        <v>418.34</v>
      </c>
      <c r="E1513" s="32">
        <v>-8.7100000000000009</v>
      </c>
      <c r="F1513" s="33">
        <v>15.74</v>
      </c>
      <c r="G1513" s="23"/>
    </row>
    <row r="1514" spans="1:7" x14ac:dyDescent="0.3">
      <c r="A1514" s="22"/>
      <c r="B1514" s="31" t="s">
        <v>68</v>
      </c>
      <c r="C1514" s="24">
        <v>6.8000000000000005E-2</v>
      </c>
      <c r="D1514" s="32">
        <v>418.35</v>
      </c>
      <c r="E1514" s="32">
        <v>-8.73</v>
      </c>
      <c r="F1514" s="33">
        <v>15.14</v>
      </c>
      <c r="G1514" s="23"/>
    </row>
    <row r="1515" spans="1:7" x14ac:dyDescent="0.3">
      <c r="A1515" s="22">
        <v>190</v>
      </c>
      <c r="B1515" s="31">
        <v>182</v>
      </c>
      <c r="C1515" s="24">
        <v>0</v>
      </c>
      <c r="D1515" s="32">
        <v>418.35</v>
      </c>
      <c r="E1515" s="32">
        <v>-9.3000000000000007</v>
      </c>
      <c r="F1515" s="32">
        <v>15.14</v>
      </c>
      <c r="G1515" s="23" t="s">
        <v>369</v>
      </c>
    </row>
    <row r="1516" spans="1:7" x14ac:dyDescent="0.3">
      <c r="A1516" s="22"/>
      <c r="B1516" s="31">
        <v>183</v>
      </c>
      <c r="C1516" s="24">
        <v>6.8000000000000005E-2</v>
      </c>
      <c r="D1516" s="32">
        <v>418.35</v>
      </c>
      <c r="E1516" s="32">
        <v>-9.32</v>
      </c>
      <c r="F1516" s="32">
        <v>14.51</v>
      </c>
      <c r="G1516" s="23"/>
    </row>
    <row r="1517" spans="1:7" x14ac:dyDescent="0.3">
      <c r="A1517" s="22"/>
      <c r="B1517" s="31" t="s">
        <v>61</v>
      </c>
      <c r="C1517" s="24">
        <v>6.8000000000000005E-2</v>
      </c>
      <c r="D1517" s="33">
        <v>418.35</v>
      </c>
      <c r="E1517" s="32">
        <v>-9.32</v>
      </c>
      <c r="F1517" s="32">
        <v>14.51</v>
      </c>
      <c r="G1517" s="23"/>
    </row>
    <row r="1518" spans="1:7" x14ac:dyDescent="0.3">
      <c r="A1518" s="22"/>
      <c r="B1518" s="31" t="s">
        <v>62</v>
      </c>
      <c r="C1518" s="24">
        <v>0</v>
      </c>
      <c r="D1518" s="33">
        <v>418.35</v>
      </c>
      <c r="E1518" s="32">
        <v>-9.3000000000000007</v>
      </c>
      <c r="F1518" s="32">
        <v>15.14</v>
      </c>
      <c r="G1518" s="23"/>
    </row>
    <row r="1519" spans="1:7" x14ac:dyDescent="0.3">
      <c r="A1519" s="22"/>
      <c r="B1519" s="31" t="s">
        <v>65</v>
      </c>
      <c r="C1519" s="24">
        <v>0</v>
      </c>
      <c r="D1519" s="32">
        <v>418.35</v>
      </c>
      <c r="E1519" s="33">
        <v>-9.3000000000000007</v>
      </c>
      <c r="F1519" s="32">
        <v>15.14</v>
      </c>
      <c r="G1519" s="23"/>
    </row>
    <row r="1520" spans="1:7" x14ac:dyDescent="0.3">
      <c r="A1520" s="22"/>
      <c r="B1520" s="31" t="s">
        <v>66</v>
      </c>
      <c r="C1520" s="24">
        <v>6.8000000000000005E-2</v>
      </c>
      <c r="D1520" s="32">
        <v>418.35</v>
      </c>
      <c r="E1520" s="33">
        <v>-9.32</v>
      </c>
      <c r="F1520" s="32">
        <v>14.51</v>
      </c>
      <c r="G1520" s="23"/>
    </row>
    <row r="1521" spans="1:7" x14ac:dyDescent="0.3">
      <c r="A1521" s="22"/>
      <c r="B1521" s="31" t="s">
        <v>67</v>
      </c>
      <c r="C1521" s="24">
        <v>0</v>
      </c>
      <c r="D1521" s="32">
        <v>418.35</v>
      </c>
      <c r="E1521" s="32">
        <v>-9.3000000000000007</v>
      </c>
      <c r="F1521" s="33">
        <v>15.14</v>
      </c>
      <c r="G1521" s="23"/>
    </row>
    <row r="1522" spans="1:7" x14ac:dyDescent="0.3">
      <c r="A1522" s="22"/>
      <c r="B1522" s="31" t="s">
        <v>68</v>
      </c>
      <c r="C1522" s="24">
        <v>6.8000000000000005E-2</v>
      </c>
      <c r="D1522" s="32">
        <v>418.35</v>
      </c>
      <c r="E1522" s="32">
        <v>-9.32</v>
      </c>
      <c r="F1522" s="33">
        <v>14.51</v>
      </c>
      <c r="G1522" s="23"/>
    </row>
    <row r="1523" spans="1:7" x14ac:dyDescent="0.3">
      <c r="A1523" s="22">
        <v>191</v>
      </c>
      <c r="B1523" s="31">
        <v>183</v>
      </c>
      <c r="C1523" s="24">
        <v>0</v>
      </c>
      <c r="D1523" s="32">
        <v>418.35</v>
      </c>
      <c r="E1523" s="32">
        <v>-9.89</v>
      </c>
      <c r="F1523" s="32">
        <v>14.51</v>
      </c>
      <c r="G1523" s="23" t="s">
        <v>369</v>
      </c>
    </row>
    <row r="1524" spans="1:7" x14ac:dyDescent="0.3">
      <c r="A1524" s="22"/>
      <c r="B1524" s="31">
        <v>184</v>
      </c>
      <c r="C1524" s="24">
        <v>6.8000000000000005E-2</v>
      </c>
      <c r="D1524" s="32">
        <v>418.35</v>
      </c>
      <c r="E1524" s="32">
        <v>-9.91</v>
      </c>
      <c r="F1524" s="32">
        <v>13.83</v>
      </c>
      <c r="G1524" s="23"/>
    </row>
    <row r="1525" spans="1:7" x14ac:dyDescent="0.3">
      <c r="A1525" s="22"/>
      <c r="B1525" s="31" t="s">
        <v>61</v>
      </c>
      <c r="C1525" s="24">
        <v>6.8000000000000005E-2</v>
      </c>
      <c r="D1525" s="33">
        <v>418.35</v>
      </c>
      <c r="E1525" s="32">
        <v>-9.91</v>
      </c>
      <c r="F1525" s="32">
        <v>13.83</v>
      </c>
      <c r="G1525" s="23"/>
    </row>
    <row r="1526" spans="1:7" x14ac:dyDescent="0.3">
      <c r="A1526" s="22"/>
      <c r="B1526" s="31" t="s">
        <v>62</v>
      </c>
      <c r="C1526" s="24">
        <v>0</v>
      </c>
      <c r="D1526" s="33">
        <v>418.35</v>
      </c>
      <c r="E1526" s="32">
        <v>-9.89</v>
      </c>
      <c r="F1526" s="32">
        <v>14.51</v>
      </c>
      <c r="G1526" s="23"/>
    </row>
    <row r="1527" spans="1:7" x14ac:dyDescent="0.3">
      <c r="A1527" s="22"/>
      <c r="B1527" s="31" t="s">
        <v>65</v>
      </c>
      <c r="C1527" s="24">
        <v>0</v>
      </c>
      <c r="D1527" s="32">
        <v>418.35</v>
      </c>
      <c r="E1527" s="33">
        <v>-9.89</v>
      </c>
      <c r="F1527" s="32">
        <v>14.51</v>
      </c>
      <c r="G1527" s="23"/>
    </row>
    <row r="1528" spans="1:7" x14ac:dyDescent="0.3">
      <c r="A1528" s="22"/>
      <c r="B1528" s="31" t="s">
        <v>66</v>
      </c>
      <c r="C1528" s="24">
        <v>6.8000000000000005E-2</v>
      </c>
      <c r="D1528" s="32">
        <v>418.35</v>
      </c>
      <c r="E1528" s="33">
        <v>-9.91</v>
      </c>
      <c r="F1528" s="32">
        <v>13.83</v>
      </c>
      <c r="G1528" s="23"/>
    </row>
    <row r="1529" spans="1:7" x14ac:dyDescent="0.3">
      <c r="A1529" s="22"/>
      <c r="B1529" s="31" t="s">
        <v>67</v>
      </c>
      <c r="C1529" s="24">
        <v>0</v>
      </c>
      <c r="D1529" s="32">
        <v>418.35</v>
      </c>
      <c r="E1529" s="32">
        <v>-9.89</v>
      </c>
      <c r="F1529" s="33">
        <v>14.51</v>
      </c>
      <c r="G1529" s="23"/>
    </row>
    <row r="1530" spans="1:7" x14ac:dyDescent="0.3">
      <c r="A1530" s="22"/>
      <c r="B1530" s="31" t="s">
        <v>68</v>
      </c>
      <c r="C1530" s="24">
        <v>6.8000000000000005E-2</v>
      </c>
      <c r="D1530" s="32">
        <v>418.35</v>
      </c>
      <c r="E1530" s="32">
        <v>-9.91</v>
      </c>
      <c r="F1530" s="33">
        <v>13.83</v>
      </c>
      <c r="G1530" s="23"/>
    </row>
    <row r="1531" spans="1:7" x14ac:dyDescent="0.3">
      <c r="A1531" s="22">
        <v>192</v>
      </c>
      <c r="B1531" s="31">
        <v>184</v>
      </c>
      <c r="C1531" s="24">
        <v>0</v>
      </c>
      <c r="D1531" s="32">
        <v>418.35</v>
      </c>
      <c r="E1531" s="32">
        <v>-10.47</v>
      </c>
      <c r="F1531" s="32">
        <v>13.83</v>
      </c>
      <c r="G1531" s="23" t="s">
        <v>369</v>
      </c>
    </row>
    <row r="1532" spans="1:7" x14ac:dyDescent="0.3">
      <c r="A1532" s="22"/>
      <c r="B1532" s="31">
        <v>185</v>
      </c>
      <c r="C1532" s="24">
        <v>6.8000000000000005E-2</v>
      </c>
      <c r="D1532" s="32">
        <v>418.35</v>
      </c>
      <c r="E1532" s="32">
        <v>-10.5</v>
      </c>
      <c r="F1532" s="32">
        <v>13.12</v>
      </c>
      <c r="G1532" s="23"/>
    </row>
    <row r="1533" spans="1:7" x14ac:dyDescent="0.3">
      <c r="A1533" s="22"/>
      <c r="B1533" s="31" t="s">
        <v>61</v>
      </c>
      <c r="C1533" s="24">
        <v>6.8000000000000005E-2</v>
      </c>
      <c r="D1533" s="33">
        <v>418.35</v>
      </c>
      <c r="E1533" s="32">
        <v>-10.5</v>
      </c>
      <c r="F1533" s="32">
        <v>13.12</v>
      </c>
      <c r="G1533" s="23"/>
    </row>
    <row r="1534" spans="1:7" x14ac:dyDescent="0.3">
      <c r="A1534" s="22"/>
      <c r="B1534" s="31" t="s">
        <v>62</v>
      </c>
      <c r="C1534" s="24">
        <v>0</v>
      </c>
      <c r="D1534" s="33">
        <v>418.35</v>
      </c>
      <c r="E1534" s="32">
        <v>-10.47</v>
      </c>
      <c r="F1534" s="32">
        <v>13.83</v>
      </c>
      <c r="G1534" s="23"/>
    </row>
    <row r="1535" spans="1:7" x14ac:dyDescent="0.3">
      <c r="A1535" s="22"/>
      <c r="B1535" s="31" t="s">
        <v>65</v>
      </c>
      <c r="C1535" s="24">
        <v>0</v>
      </c>
      <c r="D1535" s="32">
        <v>418.35</v>
      </c>
      <c r="E1535" s="33">
        <v>-10.47</v>
      </c>
      <c r="F1535" s="32">
        <v>13.83</v>
      </c>
      <c r="G1535" s="23"/>
    </row>
    <row r="1536" spans="1:7" x14ac:dyDescent="0.3">
      <c r="A1536" s="22"/>
      <c r="B1536" s="31" t="s">
        <v>66</v>
      </c>
      <c r="C1536" s="24">
        <v>6.8000000000000005E-2</v>
      </c>
      <c r="D1536" s="32">
        <v>418.35</v>
      </c>
      <c r="E1536" s="33">
        <v>-10.5</v>
      </c>
      <c r="F1536" s="32">
        <v>13.12</v>
      </c>
      <c r="G1536" s="23"/>
    </row>
    <row r="1537" spans="1:7" x14ac:dyDescent="0.3">
      <c r="A1537" s="22"/>
      <c r="B1537" s="31" t="s">
        <v>67</v>
      </c>
      <c r="C1537" s="24">
        <v>0</v>
      </c>
      <c r="D1537" s="32">
        <v>418.35</v>
      </c>
      <c r="E1537" s="32">
        <v>-10.47</v>
      </c>
      <c r="F1537" s="33">
        <v>13.83</v>
      </c>
      <c r="G1537" s="23"/>
    </row>
    <row r="1538" spans="1:7" x14ac:dyDescent="0.3">
      <c r="A1538" s="22"/>
      <c r="B1538" s="31" t="s">
        <v>68</v>
      </c>
      <c r="C1538" s="24">
        <v>6.8000000000000005E-2</v>
      </c>
      <c r="D1538" s="32">
        <v>418.35</v>
      </c>
      <c r="E1538" s="32">
        <v>-10.5</v>
      </c>
      <c r="F1538" s="33">
        <v>13.12</v>
      </c>
      <c r="G1538" s="23"/>
    </row>
    <row r="1539" spans="1:7" x14ac:dyDescent="0.3">
      <c r="A1539" s="22">
        <v>193</v>
      </c>
      <c r="B1539" s="31">
        <v>185</v>
      </c>
      <c r="C1539" s="24">
        <v>0</v>
      </c>
      <c r="D1539" s="32">
        <v>418.35</v>
      </c>
      <c r="E1539" s="32">
        <v>-11.03</v>
      </c>
      <c r="F1539" s="32">
        <v>13.12</v>
      </c>
      <c r="G1539" s="23" t="s">
        <v>369</v>
      </c>
    </row>
    <row r="1540" spans="1:7" x14ac:dyDescent="0.3">
      <c r="A1540" s="22"/>
      <c r="B1540" s="31">
        <v>186</v>
      </c>
      <c r="C1540" s="24">
        <v>6.8000000000000005E-2</v>
      </c>
      <c r="D1540" s="32">
        <v>418.36</v>
      </c>
      <c r="E1540" s="32">
        <v>-11.07</v>
      </c>
      <c r="F1540" s="32">
        <v>12.36</v>
      </c>
      <c r="G1540" s="23"/>
    </row>
    <row r="1541" spans="1:7" x14ac:dyDescent="0.3">
      <c r="A1541" s="22"/>
      <c r="B1541" s="31" t="s">
        <v>61</v>
      </c>
      <c r="C1541" s="24">
        <v>6.8000000000000005E-2</v>
      </c>
      <c r="D1541" s="33">
        <v>418.36</v>
      </c>
      <c r="E1541" s="32">
        <v>-11.07</v>
      </c>
      <c r="F1541" s="32">
        <v>12.36</v>
      </c>
      <c r="G1541" s="23"/>
    </row>
    <row r="1542" spans="1:7" x14ac:dyDescent="0.3">
      <c r="A1542" s="22"/>
      <c r="B1542" s="31" t="s">
        <v>62</v>
      </c>
      <c r="C1542" s="24">
        <v>0</v>
      </c>
      <c r="D1542" s="33">
        <v>418.35</v>
      </c>
      <c r="E1542" s="32">
        <v>-11.03</v>
      </c>
      <c r="F1542" s="32">
        <v>13.12</v>
      </c>
      <c r="G1542" s="23"/>
    </row>
    <row r="1543" spans="1:7" x14ac:dyDescent="0.3">
      <c r="A1543" s="22"/>
      <c r="B1543" s="31" t="s">
        <v>65</v>
      </c>
      <c r="C1543" s="24">
        <v>0</v>
      </c>
      <c r="D1543" s="32">
        <v>418.35</v>
      </c>
      <c r="E1543" s="33">
        <v>-11.03</v>
      </c>
      <c r="F1543" s="32">
        <v>13.12</v>
      </c>
      <c r="G1543" s="23"/>
    </row>
    <row r="1544" spans="1:7" x14ac:dyDescent="0.3">
      <c r="A1544" s="22"/>
      <c r="B1544" s="31" t="s">
        <v>66</v>
      </c>
      <c r="C1544" s="24">
        <v>6.8000000000000005E-2</v>
      </c>
      <c r="D1544" s="32">
        <v>418.36</v>
      </c>
      <c r="E1544" s="33">
        <v>-11.07</v>
      </c>
      <c r="F1544" s="32">
        <v>12.36</v>
      </c>
      <c r="G1544" s="23"/>
    </row>
    <row r="1545" spans="1:7" x14ac:dyDescent="0.3">
      <c r="A1545" s="22"/>
      <c r="B1545" s="31" t="s">
        <v>67</v>
      </c>
      <c r="C1545" s="24">
        <v>0</v>
      </c>
      <c r="D1545" s="32">
        <v>418.35</v>
      </c>
      <c r="E1545" s="32">
        <v>-11.03</v>
      </c>
      <c r="F1545" s="33">
        <v>13.12</v>
      </c>
      <c r="G1545" s="23"/>
    </row>
    <row r="1546" spans="1:7" x14ac:dyDescent="0.3">
      <c r="A1546" s="22"/>
      <c r="B1546" s="31" t="s">
        <v>68</v>
      </c>
      <c r="C1546" s="24">
        <v>6.8000000000000005E-2</v>
      </c>
      <c r="D1546" s="32">
        <v>418.36</v>
      </c>
      <c r="E1546" s="32">
        <v>-11.07</v>
      </c>
      <c r="F1546" s="33">
        <v>12.36</v>
      </c>
      <c r="G1546" s="23"/>
    </row>
    <row r="1547" spans="1:7" x14ac:dyDescent="0.3">
      <c r="A1547" s="22">
        <v>194</v>
      </c>
      <c r="B1547" s="31">
        <v>186</v>
      </c>
      <c r="C1547" s="24">
        <v>0</v>
      </c>
      <c r="D1547" s="32">
        <v>418.36</v>
      </c>
      <c r="E1547" s="32">
        <v>-11.58</v>
      </c>
      <c r="F1547" s="32">
        <v>12.36</v>
      </c>
      <c r="G1547" s="23" t="s">
        <v>369</v>
      </c>
    </row>
    <row r="1548" spans="1:7" x14ac:dyDescent="0.3">
      <c r="A1548" s="22"/>
      <c r="B1548" s="31">
        <v>187</v>
      </c>
      <c r="C1548" s="24">
        <v>6.8000000000000005E-2</v>
      </c>
      <c r="D1548" s="32">
        <v>418.36</v>
      </c>
      <c r="E1548" s="32">
        <v>-11.62</v>
      </c>
      <c r="F1548" s="32">
        <v>11.57</v>
      </c>
      <c r="G1548" s="23"/>
    </row>
    <row r="1549" spans="1:7" x14ac:dyDescent="0.3">
      <c r="A1549" s="22"/>
      <c r="B1549" s="31" t="s">
        <v>61</v>
      </c>
      <c r="C1549" s="24">
        <v>6.8000000000000005E-2</v>
      </c>
      <c r="D1549" s="33">
        <v>418.36</v>
      </c>
      <c r="E1549" s="32">
        <v>-11.62</v>
      </c>
      <c r="F1549" s="32">
        <v>11.57</v>
      </c>
      <c r="G1549" s="23"/>
    </row>
    <row r="1550" spans="1:7" x14ac:dyDescent="0.3">
      <c r="A1550" s="22"/>
      <c r="B1550" s="31" t="s">
        <v>62</v>
      </c>
      <c r="C1550" s="24">
        <v>0</v>
      </c>
      <c r="D1550" s="33">
        <v>418.36</v>
      </c>
      <c r="E1550" s="32">
        <v>-11.58</v>
      </c>
      <c r="F1550" s="32">
        <v>12.36</v>
      </c>
      <c r="G1550" s="23"/>
    </row>
    <row r="1551" spans="1:7" x14ac:dyDescent="0.3">
      <c r="A1551" s="22"/>
      <c r="B1551" s="31" t="s">
        <v>65</v>
      </c>
      <c r="C1551" s="24">
        <v>0</v>
      </c>
      <c r="D1551" s="32">
        <v>418.36</v>
      </c>
      <c r="E1551" s="33">
        <v>-11.58</v>
      </c>
      <c r="F1551" s="32">
        <v>12.36</v>
      </c>
      <c r="G1551" s="23"/>
    </row>
    <row r="1552" spans="1:7" x14ac:dyDescent="0.3">
      <c r="A1552" s="22"/>
      <c r="B1552" s="31" t="s">
        <v>66</v>
      </c>
      <c r="C1552" s="24">
        <v>6.8000000000000005E-2</v>
      </c>
      <c r="D1552" s="32">
        <v>418.36</v>
      </c>
      <c r="E1552" s="33">
        <v>-11.62</v>
      </c>
      <c r="F1552" s="32">
        <v>11.57</v>
      </c>
      <c r="G1552" s="23"/>
    </row>
    <row r="1553" spans="1:7" x14ac:dyDescent="0.3">
      <c r="A1553" s="22"/>
      <c r="B1553" s="31" t="s">
        <v>67</v>
      </c>
      <c r="C1553" s="24">
        <v>0</v>
      </c>
      <c r="D1553" s="32">
        <v>418.36</v>
      </c>
      <c r="E1553" s="32">
        <v>-11.58</v>
      </c>
      <c r="F1553" s="33">
        <v>12.36</v>
      </c>
      <c r="G1553" s="23"/>
    </row>
    <row r="1554" spans="1:7" x14ac:dyDescent="0.3">
      <c r="A1554" s="22"/>
      <c r="B1554" s="31" t="s">
        <v>68</v>
      </c>
      <c r="C1554" s="24">
        <v>6.8000000000000005E-2</v>
      </c>
      <c r="D1554" s="32">
        <v>418.36</v>
      </c>
      <c r="E1554" s="32">
        <v>-11.62</v>
      </c>
      <c r="F1554" s="33">
        <v>11.57</v>
      </c>
      <c r="G1554" s="23"/>
    </row>
    <row r="1555" spans="1:7" x14ac:dyDescent="0.3">
      <c r="A1555" s="22">
        <v>195</v>
      </c>
      <c r="B1555" s="31">
        <v>187</v>
      </c>
      <c r="C1555" s="24">
        <v>0</v>
      </c>
      <c r="D1555" s="32">
        <v>418.36</v>
      </c>
      <c r="E1555" s="32">
        <v>-12.1</v>
      </c>
      <c r="F1555" s="32">
        <v>11.57</v>
      </c>
      <c r="G1555" s="23" t="s">
        <v>369</v>
      </c>
    </row>
    <row r="1556" spans="1:7" x14ac:dyDescent="0.3">
      <c r="A1556" s="22"/>
      <c r="B1556" s="31">
        <v>188</v>
      </c>
      <c r="C1556" s="24">
        <v>6.8000000000000005E-2</v>
      </c>
      <c r="D1556" s="32">
        <v>418.36</v>
      </c>
      <c r="E1556" s="32">
        <v>-12.14</v>
      </c>
      <c r="F1556" s="32">
        <v>10.75</v>
      </c>
      <c r="G1556" s="23"/>
    </row>
    <row r="1557" spans="1:7" x14ac:dyDescent="0.3">
      <c r="A1557" s="22"/>
      <c r="B1557" s="31" t="s">
        <v>61</v>
      </c>
      <c r="C1557" s="24">
        <v>6.8000000000000005E-2</v>
      </c>
      <c r="D1557" s="33">
        <v>418.36</v>
      </c>
      <c r="E1557" s="32">
        <v>-12.14</v>
      </c>
      <c r="F1557" s="32">
        <v>10.75</v>
      </c>
      <c r="G1557" s="23"/>
    </row>
    <row r="1558" spans="1:7" x14ac:dyDescent="0.3">
      <c r="A1558" s="22"/>
      <c r="B1558" s="31" t="s">
        <v>62</v>
      </c>
      <c r="C1558" s="24">
        <v>0</v>
      </c>
      <c r="D1558" s="33">
        <v>418.36</v>
      </c>
      <c r="E1558" s="32">
        <v>-12.1</v>
      </c>
      <c r="F1558" s="32">
        <v>11.57</v>
      </c>
      <c r="G1558" s="23"/>
    </row>
    <row r="1559" spans="1:7" x14ac:dyDescent="0.3">
      <c r="A1559" s="22"/>
      <c r="B1559" s="31" t="s">
        <v>65</v>
      </c>
      <c r="C1559" s="24">
        <v>0</v>
      </c>
      <c r="D1559" s="32">
        <v>418.36</v>
      </c>
      <c r="E1559" s="33">
        <v>-12.1</v>
      </c>
      <c r="F1559" s="32">
        <v>11.57</v>
      </c>
      <c r="G1559" s="23"/>
    </row>
    <row r="1560" spans="1:7" x14ac:dyDescent="0.3">
      <c r="A1560" s="22"/>
      <c r="B1560" s="31" t="s">
        <v>66</v>
      </c>
      <c r="C1560" s="24">
        <v>6.8000000000000005E-2</v>
      </c>
      <c r="D1560" s="32">
        <v>418.36</v>
      </c>
      <c r="E1560" s="33">
        <v>-12.14</v>
      </c>
      <c r="F1560" s="32">
        <v>10.75</v>
      </c>
      <c r="G1560" s="23"/>
    </row>
    <row r="1561" spans="1:7" x14ac:dyDescent="0.3">
      <c r="A1561" s="22"/>
      <c r="B1561" s="31" t="s">
        <v>67</v>
      </c>
      <c r="C1561" s="24">
        <v>0</v>
      </c>
      <c r="D1561" s="32">
        <v>418.36</v>
      </c>
      <c r="E1561" s="32">
        <v>-12.1</v>
      </c>
      <c r="F1561" s="33">
        <v>11.57</v>
      </c>
      <c r="G1561" s="23"/>
    </row>
    <row r="1562" spans="1:7" x14ac:dyDescent="0.3">
      <c r="A1562" s="22"/>
      <c r="B1562" s="31" t="s">
        <v>68</v>
      </c>
      <c r="C1562" s="24">
        <v>6.8000000000000005E-2</v>
      </c>
      <c r="D1562" s="32">
        <v>418.36</v>
      </c>
      <c r="E1562" s="32">
        <v>-12.14</v>
      </c>
      <c r="F1562" s="33">
        <v>10.75</v>
      </c>
      <c r="G1562" s="23"/>
    </row>
    <row r="1563" spans="1:7" x14ac:dyDescent="0.3">
      <c r="A1563" s="22">
        <v>196</v>
      </c>
      <c r="B1563" s="31">
        <v>188</v>
      </c>
      <c r="C1563" s="24">
        <v>0</v>
      </c>
      <c r="D1563" s="32">
        <v>418.36</v>
      </c>
      <c r="E1563" s="32">
        <v>-12.4</v>
      </c>
      <c r="F1563" s="32">
        <v>10.75</v>
      </c>
      <c r="G1563" s="23" t="s">
        <v>369</v>
      </c>
    </row>
    <row r="1564" spans="1:7" x14ac:dyDescent="0.3">
      <c r="A1564" s="22"/>
      <c r="B1564" s="31">
        <v>240</v>
      </c>
      <c r="C1564" s="24">
        <v>1.2E-2</v>
      </c>
      <c r="D1564" s="32">
        <v>418.36</v>
      </c>
      <c r="E1564" s="32">
        <v>-12.41</v>
      </c>
      <c r="F1564" s="32">
        <v>10.6</v>
      </c>
      <c r="G1564" s="23"/>
    </row>
    <row r="1565" spans="1:7" x14ac:dyDescent="0.3">
      <c r="A1565" s="22"/>
      <c r="B1565" s="31" t="s">
        <v>61</v>
      </c>
      <c r="C1565" s="24">
        <v>1.2E-2</v>
      </c>
      <c r="D1565" s="33">
        <v>418.36</v>
      </c>
      <c r="E1565" s="32">
        <v>-12.41</v>
      </c>
      <c r="F1565" s="32">
        <v>10.6</v>
      </c>
      <c r="G1565" s="23"/>
    </row>
    <row r="1566" spans="1:7" x14ac:dyDescent="0.3">
      <c r="A1566" s="22"/>
      <c r="B1566" s="31" t="s">
        <v>62</v>
      </c>
      <c r="C1566" s="24">
        <v>0</v>
      </c>
      <c r="D1566" s="33">
        <v>418.36</v>
      </c>
      <c r="E1566" s="32">
        <v>-12.4</v>
      </c>
      <c r="F1566" s="32">
        <v>10.75</v>
      </c>
      <c r="G1566" s="23"/>
    </row>
    <row r="1567" spans="1:7" x14ac:dyDescent="0.3">
      <c r="A1567" s="22"/>
      <c r="B1567" s="31" t="s">
        <v>65</v>
      </c>
      <c r="C1567" s="24">
        <v>0</v>
      </c>
      <c r="D1567" s="32">
        <v>418.36</v>
      </c>
      <c r="E1567" s="33">
        <v>-12.4</v>
      </c>
      <c r="F1567" s="32">
        <v>10.75</v>
      </c>
      <c r="G1567" s="23"/>
    </row>
    <row r="1568" spans="1:7" x14ac:dyDescent="0.3">
      <c r="A1568" s="22"/>
      <c r="B1568" s="31" t="s">
        <v>66</v>
      </c>
      <c r="C1568" s="24">
        <v>1.2E-2</v>
      </c>
      <c r="D1568" s="32">
        <v>418.36</v>
      </c>
      <c r="E1568" s="33">
        <v>-12.41</v>
      </c>
      <c r="F1568" s="32">
        <v>10.6</v>
      </c>
      <c r="G1568" s="23"/>
    </row>
    <row r="1569" spans="1:7" x14ac:dyDescent="0.3">
      <c r="A1569" s="22"/>
      <c r="B1569" s="31" t="s">
        <v>67</v>
      </c>
      <c r="C1569" s="24">
        <v>0</v>
      </c>
      <c r="D1569" s="32">
        <v>418.36</v>
      </c>
      <c r="E1569" s="32">
        <v>-12.4</v>
      </c>
      <c r="F1569" s="33">
        <v>10.75</v>
      </c>
      <c r="G1569" s="23"/>
    </row>
    <row r="1570" spans="1:7" x14ac:dyDescent="0.3">
      <c r="A1570" s="22"/>
      <c r="B1570" s="31" t="s">
        <v>68</v>
      </c>
      <c r="C1570" s="24">
        <v>1.2E-2</v>
      </c>
      <c r="D1570" s="32">
        <v>418.36</v>
      </c>
      <c r="E1570" s="32">
        <v>-12.41</v>
      </c>
      <c r="F1570" s="33">
        <v>10.6</v>
      </c>
      <c r="G1570" s="23"/>
    </row>
    <row r="1571" spans="1:7" x14ac:dyDescent="0.3">
      <c r="A1571" s="22">
        <v>197</v>
      </c>
      <c r="B1571" s="31">
        <v>240</v>
      </c>
      <c r="C1571" s="24">
        <v>0</v>
      </c>
      <c r="D1571" s="32">
        <v>310.7</v>
      </c>
      <c r="E1571" s="32">
        <v>-12.74</v>
      </c>
      <c r="F1571" s="32">
        <v>21.37</v>
      </c>
      <c r="G1571" s="23" t="s">
        <v>369</v>
      </c>
    </row>
    <row r="1572" spans="1:7" x14ac:dyDescent="0.3">
      <c r="A1572" s="22"/>
      <c r="B1572" s="31">
        <v>189</v>
      </c>
      <c r="C1572" s="24">
        <v>5.7000000000000002E-2</v>
      </c>
      <c r="D1572" s="32">
        <v>310.7</v>
      </c>
      <c r="E1572" s="32">
        <v>-12.75</v>
      </c>
      <c r="F1572" s="32">
        <v>20.65</v>
      </c>
      <c r="G1572" s="23"/>
    </row>
    <row r="1573" spans="1:7" x14ac:dyDescent="0.3">
      <c r="A1573" s="22"/>
      <c r="B1573" s="31" t="s">
        <v>61</v>
      </c>
      <c r="C1573" s="24">
        <v>5.7000000000000002E-2</v>
      </c>
      <c r="D1573" s="33">
        <v>310.7</v>
      </c>
      <c r="E1573" s="32">
        <v>-12.75</v>
      </c>
      <c r="F1573" s="32">
        <v>20.65</v>
      </c>
      <c r="G1573" s="23"/>
    </row>
    <row r="1574" spans="1:7" x14ac:dyDescent="0.3">
      <c r="A1574" s="22"/>
      <c r="B1574" s="31" t="s">
        <v>62</v>
      </c>
      <c r="C1574" s="24">
        <v>0</v>
      </c>
      <c r="D1574" s="33">
        <v>310.7</v>
      </c>
      <c r="E1574" s="32">
        <v>-12.74</v>
      </c>
      <c r="F1574" s="32">
        <v>21.37</v>
      </c>
      <c r="G1574" s="23"/>
    </row>
    <row r="1575" spans="1:7" x14ac:dyDescent="0.3">
      <c r="A1575" s="22"/>
      <c r="B1575" s="31" t="s">
        <v>65</v>
      </c>
      <c r="C1575" s="24">
        <v>0</v>
      </c>
      <c r="D1575" s="32">
        <v>310.7</v>
      </c>
      <c r="E1575" s="33">
        <v>-12.74</v>
      </c>
      <c r="F1575" s="32">
        <v>21.37</v>
      </c>
      <c r="G1575" s="23"/>
    </row>
    <row r="1576" spans="1:7" x14ac:dyDescent="0.3">
      <c r="A1576" s="22"/>
      <c r="B1576" s="31" t="s">
        <v>66</v>
      </c>
      <c r="C1576" s="24">
        <v>5.7000000000000002E-2</v>
      </c>
      <c r="D1576" s="32">
        <v>310.7</v>
      </c>
      <c r="E1576" s="33">
        <v>-12.75</v>
      </c>
      <c r="F1576" s="32">
        <v>20.65</v>
      </c>
      <c r="G1576" s="23"/>
    </row>
    <row r="1577" spans="1:7" x14ac:dyDescent="0.3">
      <c r="A1577" s="22"/>
      <c r="B1577" s="31" t="s">
        <v>67</v>
      </c>
      <c r="C1577" s="24">
        <v>0</v>
      </c>
      <c r="D1577" s="32">
        <v>310.7</v>
      </c>
      <c r="E1577" s="32">
        <v>-12.74</v>
      </c>
      <c r="F1577" s="33">
        <v>21.37</v>
      </c>
      <c r="G1577" s="23"/>
    </row>
    <row r="1578" spans="1:7" x14ac:dyDescent="0.3">
      <c r="A1578" s="22"/>
      <c r="B1578" s="31" t="s">
        <v>68</v>
      </c>
      <c r="C1578" s="24">
        <v>5.7000000000000002E-2</v>
      </c>
      <c r="D1578" s="32">
        <v>310.7</v>
      </c>
      <c r="E1578" s="32">
        <v>-12.75</v>
      </c>
      <c r="F1578" s="33">
        <v>20.65</v>
      </c>
      <c r="G1578" s="23"/>
    </row>
    <row r="1579" spans="1:7" x14ac:dyDescent="0.3">
      <c r="A1579" s="22">
        <v>198</v>
      </c>
      <c r="B1579" s="31">
        <v>189</v>
      </c>
      <c r="C1579" s="24">
        <v>0</v>
      </c>
      <c r="D1579" s="32">
        <v>310.7</v>
      </c>
      <c r="E1579" s="32">
        <v>-13.37</v>
      </c>
      <c r="F1579" s="32">
        <v>20.65</v>
      </c>
      <c r="G1579" s="23" t="s">
        <v>369</v>
      </c>
    </row>
    <row r="1580" spans="1:7" x14ac:dyDescent="0.3">
      <c r="A1580" s="22"/>
      <c r="B1580" s="31">
        <v>190</v>
      </c>
      <c r="C1580" s="24">
        <v>6.8000000000000005E-2</v>
      </c>
      <c r="D1580" s="32">
        <v>310.7</v>
      </c>
      <c r="E1580" s="32">
        <v>-13.39</v>
      </c>
      <c r="F1580" s="32">
        <v>19.739999999999998</v>
      </c>
      <c r="G1580" s="23"/>
    </row>
    <row r="1581" spans="1:7" x14ac:dyDescent="0.3">
      <c r="A1581" s="22"/>
      <c r="B1581" s="31" t="s">
        <v>61</v>
      </c>
      <c r="C1581" s="24">
        <v>6.8000000000000005E-2</v>
      </c>
      <c r="D1581" s="33">
        <v>310.7</v>
      </c>
      <c r="E1581" s="32">
        <v>-13.39</v>
      </c>
      <c r="F1581" s="32">
        <v>19.739999999999998</v>
      </c>
      <c r="G1581" s="23"/>
    </row>
    <row r="1582" spans="1:7" x14ac:dyDescent="0.3">
      <c r="A1582" s="22"/>
      <c r="B1582" s="31" t="s">
        <v>62</v>
      </c>
      <c r="C1582" s="24">
        <v>0</v>
      </c>
      <c r="D1582" s="33">
        <v>310.7</v>
      </c>
      <c r="E1582" s="32">
        <v>-13.37</v>
      </c>
      <c r="F1582" s="32">
        <v>20.65</v>
      </c>
      <c r="G1582" s="23"/>
    </row>
    <row r="1583" spans="1:7" x14ac:dyDescent="0.3">
      <c r="A1583" s="22"/>
      <c r="B1583" s="31" t="s">
        <v>65</v>
      </c>
      <c r="C1583" s="24">
        <v>0</v>
      </c>
      <c r="D1583" s="32">
        <v>310.7</v>
      </c>
      <c r="E1583" s="33">
        <v>-13.37</v>
      </c>
      <c r="F1583" s="32">
        <v>20.65</v>
      </c>
      <c r="G1583" s="23"/>
    </row>
    <row r="1584" spans="1:7" x14ac:dyDescent="0.3">
      <c r="A1584" s="22"/>
      <c r="B1584" s="31" t="s">
        <v>66</v>
      </c>
      <c r="C1584" s="24">
        <v>6.8000000000000005E-2</v>
      </c>
      <c r="D1584" s="32">
        <v>310.7</v>
      </c>
      <c r="E1584" s="33">
        <v>-13.39</v>
      </c>
      <c r="F1584" s="32">
        <v>19.739999999999998</v>
      </c>
      <c r="G1584" s="23"/>
    </row>
    <row r="1585" spans="1:7" x14ac:dyDescent="0.3">
      <c r="A1585" s="22"/>
      <c r="B1585" s="31" t="s">
        <v>67</v>
      </c>
      <c r="C1585" s="24">
        <v>0</v>
      </c>
      <c r="D1585" s="32">
        <v>310.7</v>
      </c>
      <c r="E1585" s="32">
        <v>-13.37</v>
      </c>
      <c r="F1585" s="33">
        <v>20.65</v>
      </c>
      <c r="G1585" s="23"/>
    </row>
    <row r="1586" spans="1:7" x14ac:dyDescent="0.3">
      <c r="A1586" s="22"/>
      <c r="B1586" s="31" t="s">
        <v>68</v>
      </c>
      <c r="C1586" s="24">
        <v>6.8000000000000005E-2</v>
      </c>
      <c r="D1586" s="32">
        <v>310.7</v>
      </c>
      <c r="E1586" s="32">
        <v>-13.39</v>
      </c>
      <c r="F1586" s="33">
        <v>19.739999999999998</v>
      </c>
      <c r="G1586" s="23"/>
    </row>
    <row r="1587" spans="1:7" x14ac:dyDescent="0.3">
      <c r="A1587" s="22">
        <v>199</v>
      </c>
      <c r="B1587" s="31">
        <v>190</v>
      </c>
      <c r="C1587" s="24">
        <v>0</v>
      </c>
      <c r="D1587" s="32">
        <v>310.7</v>
      </c>
      <c r="E1587" s="32">
        <v>-14.03</v>
      </c>
      <c r="F1587" s="32">
        <v>19.739999999999998</v>
      </c>
      <c r="G1587" s="23" t="s">
        <v>369</v>
      </c>
    </row>
    <row r="1588" spans="1:7" x14ac:dyDescent="0.3">
      <c r="A1588" s="22"/>
      <c r="B1588" s="31">
        <v>191</v>
      </c>
      <c r="C1588" s="24">
        <v>6.8000000000000005E-2</v>
      </c>
      <c r="D1588" s="32">
        <v>310.70999999999998</v>
      </c>
      <c r="E1588" s="32">
        <v>-14.06</v>
      </c>
      <c r="F1588" s="32">
        <v>18.78</v>
      </c>
      <c r="G1588" s="23"/>
    </row>
    <row r="1589" spans="1:7" x14ac:dyDescent="0.3">
      <c r="A1589" s="22"/>
      <c r="B1589" s="31" t="s">
        <v>61</v>
      </c>
      <c r="C1589" s="24">
        <v>6.8000000000000005E-2</v>
      </c>
      <c r="D1589" s="33">
        <v>310.70999999999998</v>
      </c>
      <c r="E1589" s="32">
        <v>-14.06</v>
      </c>
      <c r="F1589" s="32">
        <v>18.78</v>
      </c>
      <c r="G1589" s="23"/>
    </row>
    <row r="1590" spans="1:7" x14ac:dyDescent="0.3">
      <c r="A1590" s="22"/>
      <c r="B1590" s="31" t="s">
        <v>62</v>
      </c>
      <c r="C1590" s="24">
        <v>0</v>
      </c>
      <c r="D1590" s="33">
        <v>310.7</v>
      </c>
      <c r="E1590" s="32">
        <v>-14.03</v>
      </c>
      <c r="F1590" s="32">
        <v>19.739999999999998</v>
      </c>
      <c r="G1590" s="23"/>
    </row>
    <row r="1591" spans="1:7" x14ac:dyDescent="0.3">
      <c r="A1591" s="22"/>
      <c r="B1591" s="31" t="s">
        <v>65</v>
      </c>
      <c r="C1591" s="24">
        <v>0</v>
      </c>
      <c r="D1591" s="32">
        <v>310.7</v>
      </c>
      <c r="E1591" s="33">
        <v>-14.03</v>
      </c>
      <c r="F1591" s="32">
        <v>19.739999999999998</v>
      </c>
      <c r="G1591" s="23"/>
    </row>
    <row r="1592" spans="1:7" x14ac:dyDescent="0.3">
      <c r="A1592" s="22"/>
      <c r="B1592" s="31" t="s">
        <v>66</v>
      </c>
      <c r="C1592" s="24">
        <v>6.8000000000000005E-2</v>
      </c>
      <c r="D1592" s="32">
        <v>310.70999999999998</v>
      </c>
      <c r="E1592" s="33">
        <v>-14.06</v>
      </c>
      <c r="F1592" s="32">
        <v>18.78</v>
      </c>
      <c r="G1592" s="23"/>
    </row>
    <row r="1593" spans="1:7" x14ac:dyDescent="0.3">
      <c r="A1593" s="22"/>
      <c r="B1593" s="31" t="s">
        <v>67</v>
      </c>
      <c r="C1593" s="24">
        <v>0</v>
      </c>
      <c r="D1593" s="32">
        <v>310.7</v>
      </c>
      <c r="E1593" s="32">
        <v>-14.03</v>
      </c>
      <c r="F1593" s="33">
        <v>19.739999999999998</v>
      </c>
      <c r="G1593" s="23"/>
    </row>
    <row r="1594" spans="1:7" x14ac:dyDescent="0.3">
      <c r="A1594" s="22"/>
      <c r="B1594" s="31" t="s">
        <v>68</v>
      </c>
      <c r="C1594" s="24">
        <v>6.8000000000000005E-2</v>
      </c>
      <c r="D1594" s="32">
        <v>310.70999999999998</v>
      </c>
      <c r="E1594" s="32">
        <v>-14.06</v>
      </c>
      <c r="F1594" s="33">
        <v>18.78</v>
      </c>
      <c r="G1594" s="23"/>
    </row>
    <row r="1595" spans="1:7" x14ac:dyDescent="0.3">
      <c r="A1595" s="22">
        <v>200</v>
      </c>
      <c r="B1595" s="31">
        <v>191</v>
      </c>
      <c r="C1595" s="24">
        <v>0</v>
      </c>
      <c r="D1595" s="32">
        <v>310.70999999999998</v>
      </c>
      <c r="E1595" s="32">
        <v>-14.67</v>
      </c>
      <c r="F1595" s="32">
        <v>18.78</v>
      </c>
      <c r="G1595" s="23" t="s">
        <v>369</v>
      </c>
    </row>
    <row r="1596" spans="1:7" x14ac:dyDescent="0.3">
      <c r="A1596" s="22"/>
      <c r="B1596" s="31">
        <v>192</v>
      </c>
      <c r="C1596" s="24">
        <v>6.8000000000000005E-2</v>
      </c>
      <c r="D1596" s="32">
        <v>310.70999999999998</v>
      </c>
      <c r="E1596" s="32">
        <v>-14.7</v>
      </c>
      <c r="F1596" s="32">
        <v>17.78</v>
      </c>
      <c r="G1596" s="23"/>
    </row>
    <row r="1597" spans="1:7" x14ac:dyDescent="0.3">
      <c r="A1597" s="22"/>
      <c r="B1597" s="31" t="s">
        <v>61</v>
      </c>
      <c r="C1597" s="24">
        <v>6.8000000000000005E-2</v>
      </c>
      <c r="D1597" s="33">
        <v>310.70999999999998</v>
      </c>
      <c r="E1597" s="32">
        <v>-14.7</v>
      </c>
      <c r="F1597" s="32">
        <v>17.78</v>
      </c>
      <c r="G1597" s="23"/>
    </row>
    <row r="1598" spans="1:7" x14ac:dyDescent="0.3">
      <c r="A1598" s="22"/>
      <c r="B1598" s="31" t="s">
        <v>62</v>
      </c>
      <c r="C1598" s="24">
        <v>0</v>
      </c>
      <c r="D1598" s="33">
        <v>310.70999999999998</v>
      </c>
      <c r="E1598" s="32">
        <v>-14.67</v>
      </c>
      <c r="F1598" s="32">
        <v>18.78</v>
      </c>
      <c r="G1598" s="23"/>
    </row>
    <row r="1599" spans="1:7" x14ac:dyDescent="0.3">
      <c r="A1599" s="22"/>
      <c r="B1599" s="31" t="s">
        <v>65</v>
      </c>
      <c r="C1599" s="24">
        <v>0</v>
      </c>
      <c r="D1599" s="32">
        <v>310.70999999999998</v>
      </c>
      <c r="E1599" s="33">
        <v>-14.67</v>
      </c>
      <c r="F1599" s="32">
        <v>18.78</v>
      </c>
      <c r="G1599" s="23"/>
    </row>
    <row r="1600" spans="1:7" x14ac:dyDescent="0.3">
      <c r="A1600" s="22"/>
      <c r="B1600" s="31" t="s">
        <v>66</v>
      </c>
      <c r="C1600" s="24">
        <v>6.8000000000000005E-2</v>
      </c>
      <c r="D1600" s="32">
        <v>310.70999999999998</v>
      </c>
      <c r="E1600" s="33">
        <v>-14.7</v>
      </c>
      <c r="F1600" s="32">
        <v>17.78</v>
      </c>
      <c r="G1600" s="23"/>
    </row>
    <row r="1601" spans="1:7" x14ac:dyDescent="0.3">
      <c r="A1601" s="22"/>
      <c r="B1601" s="31" t="s">
        <v>67</v>
      </c>
      <c r="C1601" s="24">
        <v>0</v>
      </c>
      <c r="D1601" s="32">
        <v>310.70999999999998</v>
      </c>
      <c r="E1601" s="32">
        <v>-14.67</v>
      </c>
      <c r="F1601" s="33">
        <v>18.78</v>
      </c>
      <c r="G1601" s="23"/>
    </row>
    <row r="1602" spans="1:7" x14ac:dyDescent="0.3">
      <c r="A1602" s="22"/>
      <c r="B1602" s="31" t="s">
        <v>68</v>
      </c>
      <c r="C1602" s="24">
        <v>6.8000000000000005E-2</v>
      </c>
      <c r="D1602" s="32">
        <v>310.70999999999998</v>
      </c>
      <c r="E1602" s="32">
        <v>-14.7</v>
      </c>
      <c r="F1602" s="33">
        <v>17.78</v>
      </c>
      <c r="G1602" s="23"/>
    </row>
    <row r="1603" spans="1:7" x14ac:dyDescent="0.3">
      <c r="A1603" s="22">
        <v>201</v>
      </c>
      <c r="B1603" s="31">
        <v>192</v>
      </c>
      <c r="C1603" s="24">
        <v>0</v>
      </c>
      <c r="D1603" s="32">
        <v>310.70999999999998</v>
      </c>
      <c r="E1603" s="32">
        <v>-15.3</v>
      </c>
      <c r="F1603" s="32">
        <v>17.78</v>
      </c>
      <c r="G1603" s="23" t="s">
        <v>369</v>
      </c>
    </row>
    <row r="1604" spans="1:7" x14ac:dyDescent="0.3">
      <c r="A1604" s="22"/>
      <c r="B1604" s="31">
        <v>193</v>
      </c>
      <c r="C1604" s="24">
        <v>6.8000000000000005E-2</v>
      </c>
      <c r="D1604" s="32">
        <v>310.72000000000003</v>
      </c>
      <c r="E1604" s="32">
        <v>-15.33</v>
      </c>
      <c r="F1604" s="32">
        <v>16.73</v>
      </c>
      <c r="G1604" s="23"/>
    </row>
    <row r="1605" spans="1:7" x14ac:dyDescent="0.3">
      <c r="A1605" s="22"/>
      <c r="B1605" s="31" t="s">
        <v>61</v>
      </c>
      <c r="C1605" s="24">
        <v>6.8000000000000005E-2</v>
      </c>
      <c r="D1605" s="33">
        <v>310.72000000000003</v>
      </c>
      <c r="E1605" s="32">
        <v>-15.33</v>
      </c>
      <c r="F1605" s="32">
        <v>16.73</v>
      </c>
      <c r="G1605" s="23"/>
    </row>
    <row r="1606" spans="1:7" x14ac:dyDescent="0.3">
      <c r="A1606" s="22"/>
      <c r="B1606" s="31" t="s">
        <v>62</v>
      </c>
      <c r="C1606" s="24">
        <v>0</v>
      </c>
      <c r="D1606" s="33">
        <v>310.70999999999998</v>
      </c>
      <c r="E1606" s="32">
        <v>-15.3</v>
      </c>
      <c r="F1606" s="32">
        <v>17.78</v>
      </c>
      <c r="G1606" s="23"/>
    </row>
    <row r="1607" spans="1:7" x14ac:dyDescent="0.3">
      <c r="A1607" s="22"/>
      <c r="B1607" s="31" t="s">
        <v>65</v>
      </c>
      <c r="C1607" s="24">
        <v>0</v>
      </c>
      <c r="D1607" s="32">
        <v>310.70999999999998</v>
      </c>
      <c r="E1607" s="33">
        <v>-15.3</v>
      </c>
      <c r="F1607" s="32">
        <v>17.78</v>
      </c>
      <c r="G1607" s="23"/>
    </row>
    <row r="1608" spans="1:7" x14ac:dyDescent="0.3">
      <c r="A1608" s="22"/>
      <c r="B1608" s="31" t="s">
        <v>66</v>
      </c>
      <c r="C1608" s="24">
        <v>6.8000000000000005E-2</v>
      </c>
      <c r="D1608" s="32">
        <v>310.72000000000003</v>
      </c>
      <c r="E1608" s="33">
        <v>-15.33</v>
      </c>
      <c r="F1608" s="32">
        <v>16.73</v>
      </c>
      <c r="G1608" s="23"/>
    </row>
    <row r="1609" spans="1:7" x14ac:dyDescent="0.3">
      <c r="A1609" s="22"/>
      <c r="B1609" s="31" t="s">
        <v>67</v>
      </c>
      <c r="C1609" s="24">
        <v>0</v>
      </c>
      <c r="D1609" s="32">
        <v>310.70999999999998</v>
      </c>
      <c r="E1609" s="32">
        <v>-15.3</v>
      </c>
      <c r="F1609" s="33">
        <v>17.78</v>
      </c>
      <c r="G1609" s="23"/>
    </row>
    <row r="1610" spans="1:7" x14ac:dyDescent="0.3">
      <c r="A1610" s="22"/>
      <c r="B1610" s="31" t="s">
        <v>68</v>
      </c>
      <c r="C1610" s="24">
        <v>6.8000000000000005E-2</v>
      </c>
      <c r="D1610" s="32">
        <v>310.72000000000003</v>
      </c>
      <c r="E1610" s="32">
        <v>-15.33</v>
      </c>
      <c r="F1610" s="33">
        <v>16.73</v>
      </c>
      <c r="G1610" s="23"/>
    </row>
    <row r="1611" spans="1:7" x14ac:dyDescent="0.3">
      <c r="A1611" s="22">
        <v>202</v>
      </c>
      <c r="B1611" s="31">
        <v>193</v>
      </c>
      <c r="C1611" s="24">
        <v>0</v>
      </c>
      <c r="D1611" s="32">
        <v>310.72000000000003</v>
      </c>
      <c r="E1611" s="32">
        <v>-15.91</v>
      </c>
      <c r="F1611" s="32">
        <v>16.73</v>
      </c>
      <c r="G1611" s="23" t="s">
        <v>369</v>
      </c>
    </row>
    <row r="1612" spans="1:7" x14ac:dyDescent="0.3">
      <c r="A1612" s="22"/>
      <c r="B1612" s="31">
        <v>194</v>
      </c>
      <c r="C1612" s="24">
        <v>6.8000000000000005E-2</v>
      </c>
      <c r="D1612" s="32">
        <v>310.72000000000003</v>
      </c>
      <c r="E1612" s="32">
        <v>-15.95</v>
      </c>
      <c r="F1612" s="32">
        <v>15.65</v>
      </c>
      <c r="G1612" s="23"/>
    </row>
    <row r="1613" spans="1:7" x14ac:dyDescent="0.3">
      <c r="A1613" s="22"/>
      <c r="B1613" s="31" t="s">
        <v>61</v>
      </c>
      <c r="C1613" s="24">
        <v>6.8000000000000005E-2</v>
      </c>
      <c r="D1613" s="33">
        <v>310.72000000000003</v>
      </c>
      <c r="E1613" s="32">
        <v>-15.95</v>
      </c>
      <c r="F1613" s="32">
        <v>15.65</v>
      </c>
      <c r="G1613" s="23"/>
    </row>
    <row r="1614" spans="1:7" x14ac:dyDescent="0.3">
      <c r="A1614" s="22"/>
      <c r="B1614" s="31" t="s">
        <v>62</v>
      </c>
      <c r="C1614" s="24">
        <v>0</v>
      </c>
      <c r="D1614" s="33">
        <v>310.72000000000003</v>
      </c>
      <c r="E1614" s="32">
        <v>-15.91</v>
      </c>
      <c r="F1614" s="32">
        <v>16.73</v>
      </c>
      <c r="G1614" s="23"/>
    </row>
    <row r="1615" spans="1:7" x14ac:dyDescent="0.3">
      <c r="A1615" s="22"/>
      <c r="B1615" s="31" t="s">
        <v>65</v>
      </c>
      <c r="C1615" s="24">
        <v>0</v>
      </c>
      <c r="D1615" s="32">
        <v>310.72000000000003</v>
      </c>
      <c r="E1615" s="33">
        <v>-15.91</v>
      </c>
      <c r="F1615" s="32">
        <v>16.73</v>
      </c>
      <c r="G1615" s="23"/>
    </row>
    <row r="1616" spans="1:7" x14ac:dyDescent="0.3">
      <c r="A1616" s="22"/>
      <c r="B1616" s="31" t="s">
        <v>66</v>
      </c>
      <c r="C1616" s="24">
        <v>6.8000000000000005E-2</v>
      </c>
      <c r="D1616" s="32">
        <v>310.72000000000003</v>
      </c>
      <c r="E1616" s="33">
        <v>-15.95</v>
      </c>
      <c r="F1616" s="32">
        <v>15.65</v>
      </c>
      <c r="G1616" s="23"/>
    </row>
    <row r="1617" spans="1:7" x14ac:dyDescent="0.3">
      <c r="A1617" s="22"/>
      <c r="B1617" s="31" t="s">
        <v>67</v>
      </c>
      <c r="C1617" s="24">
        <v>0</v>
      </c>
      <c r="D1617" s="32">
        <v>310.72000000000003</v>
      </c>
      <c r="E1617" s="32">
        <v>-15.91</v>
      </c>
      <c r="F1617" s="33">
        <v>16.73</v>
      </c>
      <c r="G1617" s="23"/>
    </row>
    <row r="1618" spans="1:7" x14ac:dyDescent="0.3">
      <c r="A1618" s="22"/>
      <c r="B1618" s="31" t="s">
        <v>68</v>
      </c>
      <c r="C1618" s="24">
        <v>6.8000000000000005E-2</v>
      </c>
      <c r="D1618" s="32">
        <v>310.72000000000003</v>
      </c>
      <c r="E1618" s="32">
        <v>-15.95</v>
      </c>
      <c r="F1618" s="33">
        <v>15.65</v>
      </c>
      <c r="G1618" s="23"/>
    </row>
    <row r="1619" spans="1:7" x14ac:dyDescent="0.3">
      <c r="A1619" s="22">
        <v>203</v>
      </c>
      <c r="B1619" s="31">
        <v>194</v>
      </c>
      <c r="C1619" s="24">
        <v>0</v>
      </c>
      <c r="D1619" s="32">
        <v>310.72000000000003</v>
      </c>
      <c r="E1619" s="32">
        <v>-16.52</v>
      </c>
      <c r="F1619" s="32">
        <v>15.65</v>
      </c>
      <c r="G1619" s="23" t="s">
        <v>369</v>
      </c>
    </row>
    <row r="1620" spans="1:7" x14ac:dyDescent="0.3">
      <c r="A1620" s="22"/>
      <c r="B1620" s="31">
        <v>195</v>
      </c>
      <c r="C1620" s="24">
        <v>6.8000000000000005E-2</v>
      </c>
      <c r="D1620" s="32">
        <v>310.73</v>
      </c>
      <c r="E1620" s="32">
        <v>-16.559999999999999</v>
      </c>
      <c r="F1620" s="32">
        <v>14.52</v>
      </c>
      <c r="G1620" s="23"/>
    </row>
    <row r="1621" spans="1:7" x14ac:dyDescent="0.3">
      <c r="A1621" s="22"/>
      <c r="B1621" s="31" t="s">
        <v>61</v>
      </c>
      <c r="C1621" s="24">
        <v>6.8000000000000005E-2</v>
      </c>
      <c r="D1621" s="33">
        <v>310.73</v>
      </c>
      <c r="E1621" s="32">
        <v>-16.559999999999999</v>
      </c>
      <c r="F1621" s="32">
        <v>14.52</v>
      </c>
      <c r="G1621" s="23"/>
    </row>
    <row r="1622" spans="1:7" x14ac:dyDescent="0.3">
      <c r="A1622" s="22"/>
      <c r="B1622" s="31" t="s">
        <v>62</v>
      </c>
      <c r="C1622" s="24">
        <v>0</v>
      </c>
      <c r="D1622" s="33">
        <v>310.72000000000003</v>
      </c>
      <c r="E1622" s="32">
        <v>-16.52</v>
      </c>
      <c r="F1622" s="32">
        <v>15.65</v>
      </c>
      <c r="G1622" s="23"/>
    </row>
    <row r="1623" spans="1:7" x14ac:dyDescent="0.3">
      <c r="A1623" s="22"/>
      <c r="B1623" s="31" t="s">
        <v>65</v>
      </c>
      <c r="C1623" s="24">
        <v>0</v>
      </c>
      <c r="D1623" s="32">
        <v>310.72000000000003</v>
      </c>
      <c r="E1623" s="33">
        <v>-16.52</v>
      </c>
      <c r="F1623" s="32">
        <v>15.65</v>
      </c>
      <c r="G1623" s="23"/>
    </row>
    <row r="1624" spans="1:7" x14ac:dyDescent="0.3">
      <c r="A1624" s="22"/>
      <c r="B1624" s="31" t="s">
        <v>66</v>
      </c>
      <c r="C1624" s="24">
        <v>6.8000000000000005E-2</v>
      </c>
      <c r="D1624" s="32">
        <v>310.73</v>
      </c>
      <c r="E1624" s="33">
        <v>-16.559999999999999</v>
      </c>
      <c r="F1624" s="32">
        <v>14.52</v>
      </c>
      <c r="G1624" s="23"/>
    </row>
    <row r="1625" spans="1:7" x14ac:dyDescent="0.3">
      <c r="A1625" s="22"/>
      <c r="B1625" s="31" t="s">
        <v>67</v>
      </c>
      <c r="C1625" s="24">
        <v>0</v>
      </c>
      <c r="D1625" s="32">
        <v>310.72000000000003</v>
      </c>
      <c r="E1625" s="32">
        <v>-16.52</v>
      </c>
      <c r="F1625" s="33">
        <v>15.65</v>
      </c>
      <c r="G1625" s="23"/>
    </row>
    <row r="1626" spans="1:7" x14ac:dyDescent="0.3">
      <c r="A1626" s="22"/>
      <c r="B1626" s="31" t="s">
        <v>68</v>
      </c>
      <c r="C1626" s="24">
        <v>6.8000000000000005E-2</v>
      </c>
      <c r="D1626" s="32">
        <v>310.73</v>
      </c>
      <c r="E1626" s="32">
        <v>-16.559999999999999</v>
      </c>
      <c r="F1626" s="33">
        <v>14.52</v>
      </c>
      <c r="G1626" s="23"/>
    </row>
    <row r="1627" spans="1:7" x14ac:dyDescent="0.3">
      <c r="A1627" s="22">
        <v>204</v>
      </c>
      <c r="B1627" s="31">
        <v>195</v>
      </c>
      <c r="C1627" s="24">
        <v>0</v>
      </c>
      <c r="D1627" s="32">
        <v>310.73</v>
      </c>
      <c r="E1627" s="32">
        <v>-17.12</v>
      </c>
      <c r="F1627" s="32">
        <v>14.52</v>
      </c>
      <c r="G1627" s="23" t="s">
        <v>369</v>
      </c>
    </row>
    <row r="1628" spans="1:7" x14ac:dyDescent="0.3">
      <c r="A1628" s="22"/>
      <c r="B1628" s="31">
        <v>196</v>
      </c>
      <c r="C1628" s="24">
        <v>6.8000000000000005E-2</v>
      </c>
      <c r="D1628" s="32">
        <v>310.73</v>
      </c>
      <c r="E1628" s="32">
        <v>-17.170000000000002</v>
      </c>
      <c r="F1628" s="32">
        <v>13.35</v>
      </c>
      <c r="G1628" s="23"/>
    </row>
    <row r="1629" spans="1:7" x14ac:dyDescent="0.3">
      <c r="A1629" s="22"/>
      <c r="B1629" s="31" t="s">
        <v>61</v>
      </c>
      <c r="C1629" s="24">
        <v>6.8000000000000005E-2</v>
      </c>
      <c r="D1629" s="33">
        <v>310.73</v>
      </c>
      <c r="E1629" s="32">
        <v>-17.170000000000002</v>
      </c>
      <c r="F1629" s="32">
        <v>13.35</v>
      </c>
      <c r="G1629" s="23"/>
    </row>
    <row r="1630" spans="1:7" x14ac:dyDescent="0.3">
      <c r="A1630" s="22"/>
      <c r="B1630" s="31" t="s">
        <v>62</v>
      </c>
      <c r="C1630" s="24">
        <v>0</v>
      </c>
      <c r="D1630" s="33">
        <v>310.73</v>
      </c>
      <c r="E1630" s="32">
        <v>-17.12</v>
      </c>
      <c r="F1630" s="32">
        <v>14.52</v>
      </c>
      <c r="G1630" s="23"/>
    </row>
    <row r="1631" spans="1:7" x14ac:dyDescent="0.3">
      <c r="A1631" s="22"/>
      <c r="B1631" s="31" t="s">
        <v>65</v>
      </c>
      <c r="C1631" s="24">
        <v>0</v>
      </c>
      <c r="D1631" s="32">
        <v>310.73</v>
      </c>
      <c r="E1631" s="33">
        <v>-17.12</v>
      </c>
      <c r="F1631" s="32">
        <v>14.52</v>
      </c>
      <c r="G1631" s="23"/>
    </row>
    <row r="1632" spans="1:7" x14ac:dyDescent="0.3">
      <c r="A1632" s="22"/>
      <c r="B1632" s="31" t="s">
        <v>66</v>
      </c>
      <c r="C1632" s="24">
        <v>6.8000000000000005E-2</v>
      </c>
      <c r="D1632" s="32">
        <v>310.73</v>
      </c>
      <c r="E1632" s="33">
        <v>-17.170000000000002</v>
      </c>
      <c r="F1632" s="32">
        <v>13.35</v>
      </c>
      <c r="G1632" s="23"/>
    </row>
    <row r="1633" spans="1:7" x14ac:dyDescent="0.3">
      <c r="A1633" s="22"/>
      <c r="B1633" s="31" t="s">
        <v>67</v>
      </c>
      <c r="C1633" s="24">
        <v>0</v>
      </c>
      <c r="D1633" s="32">
        <v>310.73</v>
      </c>
      <c r="E1633" s="32">
        <v>-17.12</v>
      </c>
      <c r="F1633" s="33">
        <v>14.52</v>
      </c>
      <c r="G1633" s="23"/>
    </row>
    <row r="1634" spans="1:7" x14ac:dyDescent="0.3">
      <c r="A1634" s="22"/>
      <c r="B1634" s="31" t="s">
        <v>68</v>
      </c>
      <c r="C1634" s="24">
        <v>6.8000000000000005E-2</v>
      </c>
      <c r="D1634" s="32">
        <v>310.73</v>
      </c>
      <c r="E1634" s="32">
        <v>-17.170000000000002</v>
      </c>
      <c r="F1634" s="33">
        <v>13.35</v>
      </c>
      <c r="G1634" s="23"/>
    </row>
    <row r="1635" spans="1:7" x14ac:dyDescent="0.3">
      <c r="A1635" s="22">
        <v>205</v>
      </c>
      <c r="B1635" s="31">
        <v>196</v>
      </c>
      <c r="C1635" s="24">
        <v>0</v>
      </c>
      <c r="D1635" s="32">
        <v>310.73</v>
      </c>
      <c r="E1635" s="32">
        <v>-17.73</v>
      </c>
      <c r="F1635" s="32">
        <v>13.35</v>
      </c>
      <c r="G1635" s="23" t="s">
        <v>369</v>
      </c>
    </row>
    <row r="1636" spans="1:7" x14ac:dyDescent="0.3">
      <c r="A1636" s="22"/>
      <c r="B1636" s="31">
        <v>197</v>
      </c>
      <c r="C1636" s="24">
        <v>6.8000000000000005E-2</v>
      </c>
      <c r="D1636" s="32">
        <v>310.73</v>
      </c>
      <c r="E1636" s="32">
        <v>-17.77</v>
      </c>
      <c r="F1636" s="32">
        <v>12.14</v>
      </c>
      <c r="G1636" s="23"/>
    </row>
    <row r="1637" spans="1:7" x14ac:dyDescent="0.3">
      <c r="A1637" s="22"/>
      <c r="B1637" s="31" t="s">
        <v>61</v>
      </c>
      <c r="C1637" s="24">
        <v>6.8000000000000005E-2</v>
      </c>
      <c r="D1637" s="33">
        <v>310.73</v>
      </c>
      <c r="E1637" s="32">
        <v>-17.77</v>
      </c>
      <c r="F1637" s="32">
        <v>12.14</v>
      </c>
      <c r="G1637" s="23"/>
    </row>
    <row r="1638" spans="1:7" x14ac:dyDescent="0.3">
      <c r="A1638" s="22"/>
      <c r="B1638" s="31" t="s">
        <v>62</v>
      </c>
      <c r="C1638" s="24">
        <v>0</v>
      </c>
      <c r="D1638" s="33">
        <v>310.73</v>
      </c>
      <c r="E1638" s="32">
        <v>-17.73</v>
      </c>
      <c r="F1638" s="32">
        <v>13.35</v>
      </c>
      <c r="G1638" s="23"/>
    </row>
    <row r="1639" spans="1:7" x14ac:dyDescent="0.3">
      <c r="A1639" s="22"/>
      <c r="B1639" s="31" t="s">
        <v>65</v>
      </c>
      <c r="C1639" s="24">
        <v>0</v>
      </c>
      <c r="D1639" s="32">
        <v>310.73</v>
      </c>
      <c r="E1639" s="33">
        <v>-17.73</v>
      </c>
      <c r="F1639" s="32">
        <v>13.35</v>
      </c>
      <c r="G1639" s="23"/>
    </row>
    <row r="1640" spans="1:7" x14ac:dyDescent="0.3">
      <c r="A1640" s="22"/>
      <c r="B1640" s="31" t="s">
        <v>66</v>
      </c>
      <c r="C1640" s="24">
        <v>6.8000000000000005E-2</v>
      </c>
      <c r="D1640" s="32">
        <v>310.73</v>
      </c>
      <c r="E1640" s="33">
        <v>-17.77</v>
      </c>
      <c r="F1640" s="32">
        <v>12.14</v>
      </c>
      <c r="G1640" s="23"/>
    </row>
    <row r="1641" spans="1:7" x14ac:dyDescent="0.3">
      <c r="A1641" s="22"/>
      <c r="B1641" s="31" t="s">
        <v>67</v>
      </c>
      <c r="C1641" s="24">
        <v>0</v>
      </c>
      <c r="D1641" s="32">
        <v>310.73</v>
      </c>
      <c r="E1641" s="32">
        <v>-17.73</v>
      </c>
      <c r="F1641" s="33">
        <v>13.35</v>
      </c>
      <c r="G1641" s="23"/>
    </row>
    <row r="1642" spans="1:7" x14ac:dyDescent="0.3">
      <c r="A1642" s="22"/>
      <c r="B1642" s="31" t="s">
        <v>68</v>
      </c>
      <c r="C1642" s="24">
        <v>6.8000000000000005E-2</v>
      </c>
      <c r="D1642" s="32">
        <v>310.73</v>
      </c>
      <c r="E1642" s="32">
        <v>-17.77</v>
      </c>
      <c r="F1642" s="33">
        <v>12.14</v>
      </c>
      <c r="G1642" s="23"/>
    </row>
    <row r="1643" spans="1:7" x14ac:dyDescent="0.3">
      <c r="A1643" s="22">
        <v>206</v>
      </c>
      <c r="B1643" s="31">
        <v>197</v>
      </c>
      <c r="C1643" s="24">
        <v>0</v>
      </c>
      <c r="D1643" s="32">
        <v>310.74</v>
      </c>
      <c r="E1643" s="32">
        <v>-18.32</v>
      </c>
      <c r="F1643" s="32">
        <v>12.14</v>
      </c>
      <c r="G1643" s="23" t="s">
        <v>369</v>
      </c>
    </row>
    <row r="1644" spans="1:7" x14ac:dyDescent="0.3">
      <c r="A1644" s="22"/>
      <c r="B1644" s="31">
        <v>198</v>
      </c>
      <c r="C1644" s="24">
        <v>6.8000000000000005E-2</v>
      </c>
      <c r="D1644" s="32">
        <v>310.74</v>
      </c>
      <c r="E1644" s="32">
        <v>-18.38</v>
      </c>
      <c r="F1644" s="32">
        <v>10.89</v>
      </c>
      <c r="G1644" s="23"/>
    </row>
    <row r="1645" spans="1:7" x14ac:dyDescent="0.3">
      <c r="A1645" s="22"/>
      <c r="B1645" s="31" t="s">
        <v>61</v>
      </c>
      <c r="C1645" s="24">
        <v>6.8000000000000005E-2</v>
      </c>
      <c r="D1645" s="33">
        <v>310.74</v>
      </c>
      <c r="E1645" s="32">
        <v>-18.38</v>
      </c>
      <c r="F1645" s="32">
        <v>10.89</v>
      </c>
      <c r="G1645" s="23"/>
    </row>
    <row r="1646" spans="1:7" x14ac:dyDescent="0.3">
      <c r="A1646" s="22"/>
      <c r="B1646" s="31" t="s">
        <v>62</v>
      </c>
      <c r="C1646" s="24">
        <v>0</v>
      </c>
      <c r="D1646" s="33">
        <v>310.74</v>
      </c>
      <c r="E1646" s="32">
        <v>-18.32</v>
      </c>
      <c r="F1646" s="32">
        <v>12.14</v>
      </c>
      <c r="G1646" s="23"/>
    </row>
    <row r="1647" spans="1:7" x14ac:dyDescent="0.3">
      <c r="A1647" s="22"/>
      <c r="B1647" s="31" t="s">
        <v>65</v>
      </c>
      <c r="C1647" s="24">
        <v>0</v>
      </c>
      <c r="D1647" s="32">
        <v>310.74</v>
      </c>
      <c r="E1647" s="33">
        <v>-18.32</v>
      </c>
      <c r="F1647" s="32">
        <v>12.14</v>
      </c>
      <c r="G1647" s="23"/>
    </row>
    <row r="1648" spans="1:7" x14ac:dyDescent="0.3">
      <c r="A1648" s="22"/>
      <c r="B1648" s="31" t="s">
        <v>66</v>
      </c>
      <c r="C1648" s="24">
        <v>6.8000000000000005E-2</v>
      </c>
      <c r="D1648" s="32">
        <v>310.74</v>
      </c>
      <c r="E1648" s="33">
        <v>-18.38</v>
      </c>
      <c r="F1648" s="32">
        <v>10.89</v>
      </c>
      <c r="G1648" s="23"/>
    </row>
    <row r="1649" spans="1:7" x14ac:dyDescent="0.3">
      <c r="A1649" s="22"/>
      <c r="B1649" s="31" t="s">
        <v>67</v>
      </c>
      <c r="C1649" s="24">
        <v>0</v>
      </c>
      <c r="D1649" s="32">
        <v>310.74</v>
      </c>
      <c r="E1649" s="32">
        <v>-18.32</v>
      </c>
      <c r="F1649" s="33">
        <v>12.14</v>
      </c>
      <c r="G1649" s="23"/>
    </row>
    <row r="1650" spans="1:7" x14ac:dyDescent="0.3">
      <c r="A1650" s="22"/>
      <c r="B1650" s="31" t="s">
        <v>68</v>
      </c>
      <c r="C1650" s="24">
        <v>6.8000000000000005E-2</v>
      </c>
      <c r="D1650" s="32">
        <v>310.74</v>
      </c>
      <c r="E1650" s="32">
        <v>-18.38</v>
      </c>
      <c r="F1650" s="33">
        <v>10.89</v>
      </c>
      <c r="G1650" s="23"/>
    </row>
    <row r="1651" spans="1:7" x14ac:dyDescent="0.3">
      <c r="A1651" s="22">
        <v>207</v>
      </c>
      <c r="B1651" s="31">
        <v>198</v>
      </c>
      <c r="C1651" s="24">
        <v>0</v>
      </c>
      <c r="D1651" s="32">
        <v>310.74</v>
      </c>
      <c r="E1651" s="32">
        <v>-18.920000000000002</v>
      </c>
      <c r="F1651" s="32">
        <v>10.89</v>
      </c>
      <c r="G1651" s="23" t="s">
        <v>369</v>
      </c>
    </row>
    <row r="1652" spans="1:7" x14ac:dyDescent="0.3">
      <c r="A1652" s="22"/>
      <c r="B1652" s="31">
        <v>199</v>
      </c>
      <c r="C1652" s="24">
        <v>6.8000000000000005E-2</v>
      </c>
      <c r="D1652" s="32">
        <v>310.74</v>
      </c>
      <c r="E1652" s="32">
        <v>-18.98</v>
      </c>
      <c r="F1652" s="32">
        <v>9.6</v>
      </c>
      <c r="G1652" s="23"/>
    </row>
    <row r="1653" spans="1:7" x14ac:dyDescent="0.3">
      <c r="A1653" s="22"/>
      <c r="B1653" s="31" t="s">
        <v>61</v>
      </c>
      <c r="C1653" s="24">
        <v>6.8000000000000005E-2</v>
      </c>
      <c r="D1653" s="33">
        <v>310.74</v>
      </c>
      <c r="E1653" s="32">
        <v>-18.98</v>
      </c>
      <c r="F1653" s="32">
        <v>9.6</v>
      </c>
      <c r="G1653" s="23"/>
    </row>
    <row r="1654" spans="1:7" x14ac:dyDescent="0.3">
      <c r="A1654" s="22"/>
      <c r="B1654" s="31" t="s">
        <v>62</v>
      </c>
      <c r="C1654" s="24">
        <v>0</v>
      </c>
      <c r="D1654" s="33">
        <v>310.74</v>
      </c>
      <c r="E1654" s="32">
        <v>-18.920000000000002</v>
      </c>
      <c r="F1654" s="32">
        <v>10.89</v>
      </c>
      <c r="G1654" s="23"/>
    </row>
    <row r="1655" spans="1:7" x14ac:dyDescent="0.3">
      <c r="A1655" s="22"/>
      <c r="B1655" s="31" t="s">
        <v>65</v>
      </c>
      <c r="C1655" s="24">
        <v>0</v>
      </c>
      <c r="D1655" s="32">
        <v>310.74</v>
      </c>
      <c r="E1655" s="33">
        <v>-18.920000000000002</v>
      </c>
      <c r="F1655" s="32">
        <v>10.89</v>
      </c>
      <c r="G1655" s="23"/>
    </row>
    <row r="1656" spans="1:7" x14ac:dyDescent="0.3">
      <c r="A1656" s="22"/>
      <c r="B1656" s="31" t="s">
        <v>66</v>
      </c>
      <c r="C1656" s="24">
        <v>6.8000000000000005E-2</v>
      </c>
      <c r="D1656" s="32">
        <v>310.74</v>
      </c>
      <c r="E1656" s="33">
        <v>-18.98</v>
      </c>
      <c r="F1656" s="32">
        <v>9.6</v>
      </c>
      <c r="G1656" s="23"/>
    </row>
    <row r="1657" spans="1:7" x14ac:dyDescent="0.3">
      <c r="A1657" s="22"/>
      <c r="B1657" s="31" t="s">
        <v>67</v>
      </c>
      <c r="C1657" s="24">
        <v>0</v>
      </c>
      <c r="D1657" s="32">
        <v>310.74</v>
      </c>
      <c r="E1657" s="32">
        <v>-18.920000000000002</v>
      </c>
      <c r="F1657" s="33">
        <v>10.89</v>
      </c>
      <c r="G1657" s="23"/>
    </row>
    <row r="1658" spans="1:7" x14ac:dyDescent="0.3">
      <c r="A1658" s="22"/>
      <c r="B1658" s="31" t="s">
        <v>68</v>
      </c>
      <c r="C1658" s="24">
        <v>6.8000000000000005E-2</v>
      </c>
      <c r="D1658" s="32">
        <v>310.74</v>
      </c>
      <c r="E1658" s="32">
        <v>-18.98</v>
      </c>
      <c r="F1658" s="33">
        <v>9.6</v>
      </c>
      <c r="G1658" s="23"/>
    </row>
    <row r="1659" spans="1:7" x14ac:dyDescent="0.3">
      <c r="A1659" s="22">
        <v>208</v>
      </c>
      <c r="B1659" s="31">
        <v>199</v>
      </c>
      <c r="C1659" s="24">
        <v>0</v>
      </c>
      <c r="D1659" s="32">
        <v>310.74</v>
      </c>
      <c r="E1659" s="32">
        <v>-19.510000000000002</v>
      </c>
      <c r="F1659" s="32">
        <v>9.6</v>
      </c>
      <c r="G1659" s="23" t="s">
        <v>369</v>
      </c>
    </row>
    <row r="1660" spans="1:7" x14ac:dyDescent="0.3">
      <c r="A1660" s="22"/>
      <c r="B1660" s="31">
        <v>200</v>
      </c>
      <c r="C1660" s="24">
        <v>6.8000000000000005E-2</v>
      </c>
      <c r="D1660" s="32">
        <v>310.75</v>
      </c>
      <c r="E1660" s="32">
        <v>-19.57</v>
      </c>
      <c r="F1660" s="32">
        <v>8.27</v>
      </c>
      <c r="G1660" s="23"/>
    </row>
    <row r="1661" spans="1:7" x14ac:dyDescent="0.3">
      <c r="A1661" s="22"/>
      <c r="B1661" s="31" t="s">
        <v>61</v>
      </c>
      <c r="C1661" s="24">
        <v>6.8000000000000005E-2</v>
      </c>
      <c r="D1661" s="33">
        <v>310.75</v>
      </c>
      <c r="E1661" s="32">
        <v>-19.57</v>
      </c>
      <c r="F1661" s="32">
        <v>8.27</v>
      </c>
      <c r="G1661" s="23"/>
    </row>
    <row r="1662" spans="1:7" x14ac:dyDescent="0.3">
      <c r="A1662" s="22"/>
      <c r="B1662" s="31" t="s">
        <v>62</v>
      </c>
      <c r="C1662" s="24">
        <v>0</v>
      </c>
      <c r="D1662" s="33">
        <v>310.74</v>
      </c>
      <c r="E1662" s="32">
        <v>-19.510000000000002</v>
      </c>
      <c r="F1662" s="32">
        <v>9.6</v>
      </c>
      <c r="G1662" s="23"/>
    </row>
    <row r="1663" spans="1:7" x14ac:dyDescent="0.3">
      <c r="A1663" s="22"/>
      <c r="B1663" s="31" t="s">
        <v>65</v>
      </c>
      <c r="C1663" s="24">
        <v>0</v>
      </c>
      <c r="D1663" s="32">
        <v>310.74</v>
      </c>
      <c r="E1663" s="33">
        <v>-19.510000000000002</v>
      </c>
      <c r="F1663" s="32">
        <v>9.6</v>
      </c>
      <c r="G1663" s="23"/>
    </row>
    <row r="1664" spans="1:7" x14ac:dyDescent="0.3">
      <c r="A1664" s="22"/>
      <c r="B1664" s="31" t="s">
        <v>66</v>
      </c>
      <c r="C1664" s="24">
        <v>6.8000000000000005E-2</v>
      </c>
      <c r="D1664" s="32">
        <v>310.75</v>
      </c>
      <c r="E1664" s="33">
        <v>-19.57</v>
      </c>
      <c r="F1664" s="32">
        <v>8.27</v>
      </c>
      <c r="G1664" s="23"/>
    </row>
    <row r="1665" spans="1:7" x14ac:dyDescent="0.3">
      <c r="A1665" s="22"/>
      <c r="B1665" s="31" t="s">
        <v>67</v>
      </c>
      <c r="C1665" s="24">
        <v>0</v>
      </c>
      <c r="D1665" s="32">
        <v>310.74</v>
      </c>
      <c r="E1665" s="32">
        <v>-19.510000000000002</v>
      </c>
      <c r="F1665" s="33">
        <v>9.6</v>
      </c>
      <c r="G1665" s="23"/>
    </row>
    <row r="1666" spans="1:7" x14ac:dyDescent="0.3">
      <c r="A1666" s="22"/>
      <c r="B1666" s="31" t="s">
        <v>68</v>
      </c>
      <c r="C1666" s="24">
        <v>6.8000000000000005E-2</v>
      </c>
      <c r="D1666" s="32">
        <v>310.75</v>
      </c>
      <c r="E1666" s="32">
        <v>-19.57</v>
      </c>
      <c r="F1666" s="33">
        <v>8.27</v>
      </c>
      <c r="G1666" s="23"/>
    </row>
    <row r="1667" spans="1:7" x14ac:dyDescent="0.3">
      <c r="A1667" s="22">
        <v>209</v>
      </c>
      <c r="B1667" s="31">
        <v>200</v>
      </c>
      <c r="C1667" s="24">
        <v>0</v>
      </c>
      <c r="D1667" s="32">
        <v>310.75</v>
      </c>
      <c r="E1667" s="32">
        <v>-20.100000000000001</v>
      </c>
      <c r="F1667" s="32">
        <v>8.27</v>
      </c>
      <c r="G1667" s="23" t="s">
        <v>369</v>
      </c>
    </row>
    <row r="1668" spans="1:7" x14ac:dyDescent="0.3">
      <c r="A1668" s="22"/>
      <c r="B1668" s="31">
        <v>201</v>
      </c>
      <c r="C1668" s="24">
        <v>6.8000000000000005E-2</v>
      </c>
      <c r="D1668" s="32">
        <v>310.75</v>
      </c>
      <c r="E1668" s="32">
        <v>-20.16</v>
      </c>
      <c r="F1668" s="32">
        <v>6.89</v>
      </c>
      <c r="G1668" s="23"/>
    </row>
    <row r="1669" spans="1:7" x14ac:dyDescent="0.3">
      <c r="A1669" s="22"/>
      <c r="B1669" s="31" t="s">
        <v>61</v>
      </c>
      <c r="C1669" s="24">
        <v>6.8000000000000005E-2</v>
      </c>
      <c r="D1669" s="33">
        <v>310.75</v>
      </c>
      <c r="E1669" s="32">
        <v>-20.16</v>
      </c>
      <c r="F1669" s="32">
        <v>6.89</v>
      </c>
      <c r="G1669" s="23"/>
    </row>
    <row r="1670" spans="1:7" x14ac:dyDescent="0.3">
      <c r="A1670" s="22"/>
      <c r="B1670" s="31" t="s">
        <v>62</v>
      </c>
      <c r="C1670" s="24">
        <v>0</v>
      </c>
      <c r="D1670" s="33">
        <v>310.75</v>
      </c>
      <c r="E1670" s="32">
        <v>-20.100000000000001</v>
      </c>
      <c r="F1670" s="32">
        <v>8.27</v>
      </c>
      <c r="G1670" s="23"/>
    </row>
    <row r="1671" spans="1:7" x14ac:dyDescent="0.3">
      <c r="A1671" s="22"/>
      <c r="B1671" s="31" t="s">
        <v>65</v>
      </c>
      <c r="C1671" s="24">
        <v>0</v>
      </c>
      <c r="D1671" s="32">
        <v>310.75</v>
      </c>
      <c r="E1671" s="33">
        <v>-20.100000000000001</v>
      </c>
      <c r="F1671" s="32">
        <v>8.27</v>
      </c>
      <c r="G1671" s="23"/>
    </row>
    <row r="1672" spans="1:7" x14ac:dyDescent="0.3">
      <c r="A1672" s="22"/>
      <c r="B1672" s="31" t="s">
        <v>66</v>
      </c>
      <c r="C1672" s="24">
        <v>6.8000000000000005E-2</v>
      </c>
      <c r="D1672" s="32">
        <v>310.75</v>
      </c>
      <c r="E1672" s="33">
        <v>-20.16</v>
      </c>
      <c r="F1672" s="32">
        <v>6.89</v>
      </c>
      <c r="G1672" s="23"/>
    </row>
    <row r="1673" spans="1:7" x14ac:dyDescent="0.3">
      <c r="A1673" s="22"/>
      <c r="B1673" s="31" t="s">
        <v>67</v>
      </c>
      <c r="C1673" s="24">
        <v>0</v>
      </c>
      <c r="D1673" s="32">
        <v>310.75</v>
      </c>
      <c r="E1673" s="32">
        <v>-20.100000000000001</v>
      </c>
      <c r="F1673" s="33">
        <v>8.27</v>
      </c>
      <c r="G1673" s="23"/>
    </row>
    <row r="1674" spans="1:7" x14ac:dyDescent="0.3">
      <c r="A1674" s="22"/>
      <c r="B1674" s="31" t="s">
        <v>68</v>
      </c>
      <c r="C1674" s="24">
        <v>6.8000000000000005E-2</v>
      </c>
      <c r="D1674" s="32">
        <v>310.75</v>
      </c>
      <c r="E1674" s="32">
        <v>-20.16</v>
      </c>
      <c r="F1674" s="33">
        <v>6.89</v>
      </c>
      <c r="G1674" s="23"/>
    </row>
    <row r="1675" spans="1:7" x14ac:dyDescent="0.3">
      <c r="A1675" s="22">
        <v>210</v>
      </c>
      <c r="B1675" s="31">
        <v>201</v>
      </c>
      <c r="C1675" s="24">
        <v>0</v>
      </c>
      <c r="D1675" s="32">
        <v>310.75</v>
      </c>
      <c r="E1675" s="32">
        <v>-20.67</v>
      </c>
      <c r="F1675" s="32">
        <v>6.89</v>
      </c>
      <c r="G1675" s="23" t="s">
        <v>369</v>
      </c>
    </row>
    <row r="1676" spans="1:7" x14ac:dyDescent="0.3">
      <c r="A1676" s="22"/>
      <c r="B1676" s="31">
        <v>202</v>
      </c>
      <c r="C1676" s="24">
        <v>6.8000000000000005E-2</v>
      </c>
      <c r="D1676" s="32">
        <v>310.75</v>
      </c>
      <c r="E1676" s="32">
        <v>-20.75</v>
      </c>
      <c r="F1676" s="32">
        <v>5.48</v>
      </c>
      <c r="G1676" s="23"/>
    </row>
    <row r="1677" spans="1:7" x14ac:dyDescent="0.3">
      <c r="A1677" s="22"/>
      <c r="B1677" s="31" t="s">
        <v>61</v>
      </c>
      <c r="C1677" s="24">
        <v>6.8000000000000005E-2</v>
      </c>
      <c r="D1677" s="33">
        <v>310.75</v>
      </c>
      <c r="E1677" s="32">
        <v>-20.75</v>
      </c>
      <c r="F1677" s="32">
        <v>5.48</v>
      </c>
      <c r="G1677" s="23"/>
    </row>
    <row r="1678" spans="1:7" x14ac:dyDescent="0.3">
      <c r="A1678" s="22"/>
      <c r="B1678" s="31" t="s">
        <v>62</v>
      </c>
      <c r="C1678" s="24">
        <v>0</v>
      </c>
      <c r="D1678" s="33">
        <v>310.75</v>
      </c>
      <c r="E1678" s="32">
        <v>-20.67</v>
      </c>
      <c r="F1678" s="32">
        <v>6.89</v>
      </c>
      <c r="G1678" s="23"/>
    </row>
    <row r="1679" spans="1:7" x14ac:dyDescent="0.3">
      <c r="A1679" s="22"/>
      <c r="B1679" s="31" t="s">
        <v>65</v>
      </c>
      <c r="C1679" s="24">
        <v>0</v>
      </c>
      <c r="D1679" s="32">
        <v>310.75</v>
      </c>
      <c r="E1679" s="33">
        <v>-20.67</v>
      </c>
      <c r="F1679" s="32">
        <v>6.89</v>
      </c>
      <c r="G1679" s="23"/>
    </row>
    <row r="1680" spans="1:7" x14ac:dyDescent="0.3">
      <c r="A1680" s="22"/>
      <c r="B1680" s="31" t="s">
        <v>66</v>
      </c>
      <c r="C1680" s="24">
        <v>6.8000000000000005E-2</v>
      </c>
      <c r="D1680" s="32">
        <v>310.75</v>
      </c>
      <c r="E1680" s="33">
        <v>-20.75</v>
      </c>
      <c r="F1680" s="32">
        <v>5.48</v>
      </c>
      <c r="G1680" s="23"/>
    </row>
    <row r="1681" spans="1:7" x14ac:dyDescent="0.3">
      <c r="A1681" s="22"/>
      <c r="B1681" s="31" t="s">
        <v>67</v>
      </c>
      <c r="C1681" s="24">
        <v>0</v>
      </c>
      <c r="D1681" s="32">
        <v>310.75</v>
      </c>
      <c r="E1681" s="32">
        <v>-20.67</v>
      </c>
      <c r="F1681" s="33">
        <v>6.89</v>
      </c>
      <c r="G1681" s="23"/>
    </row>
    <row r="1682" spans="1:7" x14ac:dyDescent="0.3">
      <c r="A1682" s="22"/>
      <c r="B1682" s="31" t="s">
        <v>68</v>
      </c>
      <c r="C1682" s="24">
        <v>6.8000000000000005E-2</v>
      </c>
      <c r="D1682" s="32">
        <v>310.75</v>
      </c>
      <c r="E1682" s="32">
        <v>-20.75</v>
      </c>
      <c r="F1682" s="33">
        <v>5.48</v>
      </c>
      <c r="G1682" s="23"/>
    </row>
    <row r="1683" spans="1:7" x14ac:dyDescent="0.3">
      <c r="A1683" s="22">
        <v>211</v>
      </c>
      <c r="B1683" s="31">
        <v>202</v>
      </c>
      <c r="C1683" s="24">
        <v>0</v>
      </c>
      <c r="D1683" s="32">
        <v>310.75</v>
      </c>
      <c r="E1683" s="32">
        <v>-21.24</v>
      </c>
      <c r="F1683" s="32">
        <v>5.48</v>
      </c>
      <c r="G1683" s="23" t="s">
        <v>369</v>
      </c>
    </row>
    <row r="1684" spans="1:7" x14ac:dyDescent="0.3">
      <c r="A1684" s="22"/>
      <c r="B1684" s="31">
        <v>203</v>
      </c>
      <c r="C1684" s="24">
        <v>6.8000000000000005E-2</v>
      </c>
      <c r="D1684" s="32">
        <v>310.76</v>
      </c>
      <c r="E1684" s="32">
        <v>-21.31</v>
      </c>
      <c r="F1684" s="32">
        <v>4.03</v>
      </c>
      <c r="G1684" s="23"/>
    </row>
    <row r="1685" spans="1:7" x14ac:dyDescent="0.3">
      <c r="A1685" s="22"/>
      <c r="B1685" s="31" t="s">
        <v>61</v>
      </c>
      <c r="C1685" s="24">
        <v>6.8000000000000005E-2</v>
      </c>
      <c r="D1685" s="33">
        <v>310.76</v>
      </c>
      <c r="E1685" s="32">
        <v>-21.31</v>
      </c>
      <c r="F1685" s="32">
        <v>4.03</v>
      </c>
      <c r="G1685" s="23"/>
    </row>
    <row r="1686" spans="1:7" x14ac:dyDescent="0.3">
      <c r="A1686" s="22"/>
      <c r="B1686" s="31" t="s">
        <v>62</v>
      </c>
      <c r="C1686" s="24">
        <v>0</v>
      </c>
      <c r="D1686" s="33">
        <v>310.75</v>
      </c>
      <c r="E1686" s="32">
        <v>-21.24</v>
      </c>
      <c r="F1686" s="32">
        <v>5.48</v>
      </c>
      <c r="G1686" s="23"/>
    </row>
    <row r="1687" spans="1:7" x14ac:dyDescent="0.3">
      <c r="A1687" s="22"/>
      <c r="B1687" s="31" t="s">
        <v>65</v>
      </c>
      <c r="C1687" s="24">
        <v>0</v>
      </c>
      <c r="D1687" s="32">
        <v>310.75</v>
      </c>
      <c r="E1687" s="33">
        <v>-21.24</v>
      </c>
      <c r="F1687" s="32">
        <v>5.48</v>
      </c>
      <c r="G1687" s="23"/>
    </row>
    <row r="1688" spans="1:7" x14ac:dyDescent="0.3">
      <c r="A1688" s="22"/>
      <c r="B1688" s="31" t="s">
        <v>66</v>
      </c>
      <c r="C1688" s="24">
        <v>6.8000000000000005E-2</v>
      </c>
      <c r="D1688" s="32">
        <v>310.76</v>
      </c>
      <c r="E1688" s="33">
        <v>-21.31</v>
      </c>
      <c r="F1688" s="32">
        <v>4.03</v>
      </c>
      <c r="G1688" s="23"/>
    </row>
    <row r="1689" spans="1:7" x14ac:dyDescent="0.3">
      <c r="A1689" s="22"/>
      <c r="B1689" s="31" t="s">
        <v>67</v>
      </c>
      <c r="C1689" s="24">
        <v>0</v>
      </c>
      <c r="D1689" s="32">
        <v>310.75</v>
      </c>
      <c r="E1689" s="32">
        <v>-21.24</v>
      </c>
      <c r="F1689" s="33">
        <v>5.48</v>
      </c>
      <c r="G1689" s="23"/>
    </row>
    <row r="1690" spans="1:7" x14ac:dyDescent="0.3">
      <c r="A1690" s="22"/>
      <c r="B1690" s="31" t="s">
        <v>68</v>
      </c>
      <c r="C1690" s="24">
        <v>6.8000000000000005E-2</v>
      </c>
      <c r="D1690" s="32">
        <v>310.76</v>
      </c>
      <c r="E1690" s="32">
        <v>-21.31</v>
      </c>
      <c r="F1690" s="33">
        <v>4.03</v>
      </c>
      <c r="G1690" s="23"/>
    </row>
    <row r="1691" spans="1:7" x14ac:dyDescent="0.3">
      <c r="A1691" s="22">
        <v>212</v>
      </c>
      <c r="B1691" s="31">
        <v>203</v>
      </c>
      <c r="C1691" s="24">
        <v>0</v>
      </c>
      <c r="D1691" s="32">
        <v>310.76</v>
      </c>
      <c r="E1691" s="32">
        <v>-21.78</v>
      </c>
      <c r="F1691" s="32">
        <v>4.03</v>
      </c>
      <c r="G1691" s="23" t="s">
        <v>369</v>
      </c>
    </row>
    <row r="1692" spans="1:7" x14ac:dyDescent="0.3">
      <c r="A1692" s="22"/>
      <c r="B1692" s="31">
        <v>204</v>
      </c>
      <c r="C1692" s="24">
        <v>6.8000000000000005E-2</v>
      </c>
      <c r="D1692" s="32">
        <v>310.76</v>
      </c>
      <c r="E1692" s="32">
        <v>-21.86</v>
      </c>
      <c r="F1692" s="32">
        <v>2.54</v>
      </c>
      <c r="G1692" s="23"/>
    </row>
    <row r="1693" spans="1:7" x14ac:dyDescent="0.3">
      <c r="A1693" s="22"/>
      <c r="B1693" s="31" t="s">
        <v>61</v>
      </c>
      <c r="C1693" s="24">
        <v>6.8000000000000005E-2</v>
      </c>
      <c r="D1693" s="33">
        <v>310.76</v>
      </c>
      <c r="E1693" s="32">
        <v>-21.86</v>
      </c>
      <c r="F1693" s="32">
        <v>2.54</v>
      </c>
      <c r="G1693" s="23"/>
    </row>
    <row r="1694" spans="1:7" x14ac:dyDescent="0.3">
      <c r="A1694" s="22"/>
      <c r="B1694" s="31" t="s">
        <v>62</v>
      </c>
      <c r="C1694" s="24">
        <v>0</v>
      </c>
      <c r="D1694" s="33">
        <v>310.76</v>
      </c>
      <c r="E1694" s="32">
        <v>-21.78</v>
      </c>
      <c r="F1694" s="32">
        <v>4.03</v>
      </c>
      <c r="G1694" s="23"/>
    </row>
    <row r="1695" spans="1:7" x14ac:dyDescent="0.3">
      <c r="A1695" s="22"/>
      <c r="B1695" s="31" t="s">
        <v>65</v>
      </c>
      <c r="C1695" s="24">
        <v>0</v>
      </c>
      <c r="D1695" s="32">
        <v>310.76</v>
      </c>
      <c r="E1695" s="33">
        <v>-21.78</v>
      </c>
      <c r="F1695" s="32">
        <v>4.03</v>
      </c>
      <c r="G1695" s="23"/>
    </row>
    <row r="1696" spans="1:7" x14ac:dyDescent="0.3">
      <c r="A1696" s="22"/>
      <c r="B1696" s="31" t="s">
        <v>66</v>
      </c>
      <c r="C1696" s="24">
        <v>6.8000000000000005E-2</v>
      </c>
      <c r="D1696" s="32">
        <v>310.76</v>
      </c>
      <c r="E1696" s="33">
        <v>-21.86</v>
      </c>
      <c r="F1696" s="32">
        <v>2.54</v>
      </c>
      <c r="G1696" s="23"/>
    </row>
    <row r="1697" spans="1:7" x14ac:dyDescent="0.3">
      <c r="A1697" s="22"/>
      <c r="B1697" s="31" t="s">
        <v>67</v>
      </c>
      <c r="C1697" s="24">
        <v>0</v>
      </c>
      <c r="D1697" s="32">
        <v>310.76</v>
      </c>
      <c r="E1697" s="32">
        <v>-21.78</v>
      </c>
      <c r="F1697" s="33">
        <v>4.03</v>
      </c>
      <c r="G1697" s="23"/>
    </row>
    <row r="1698" spans="1:7" x14ac:dyDescent="0.3">
      <c r="A1698" s="22"/>
      <c r="B1698" s="31" t="s">
        <v>68</v>
      </c>
      <c r="C1698" s="24">
        <v>6.8000000000000005E-2</v>
      </c>
      <c r="D1698" s="32">
        <v>310.76</v>
      </c>
      <c r="E1698" s="32">
        <v>-21.86</v>
      </c>
      <c r="F1698" s="33">
        <v>2.54</v>
      </c>
      <c r="G1698" s="23"/>
    </row>
    <row r="1699" spans="1:7" x14ac:dyDescent="0.3">
      <c r="A1699" s="22">
        <v>213</v>
      </c>
      <c r="B1699" s="31">
        <v>204</v>
      </c>
      <c r="C1699" s="24">
        <v>0</v>
      </c>
      <c r="D1699" s="32">
        <v>310.76</v>
      </c>
      <c r="E1699" s="32">
        <v>-22.28</v>
      </c>
      <c r="F1699" s="32">
        <v>2.54</v>
      </c>
      <c r="G1699" s="23" t="s">
        <v>369</v>
      </c>
    </row>
    <row r="1700" spans="1:7" x14ac:dyDescent="0.3">
      <c r="A1700" s="22"/>
      <c r="B1700" s="31">
        <v>205</v>
      </c>
      <c r="C1700" s="24">
        <v>6.8000000000000005E-2</v>
      </c>
      <c r="D1700" s="32">
        <v>310.76</v>
      </c>
      <c r="E1700" s="32">
        <v>-22.37</v>
      </c>
      <c r="F1700" s="32">
        <v>1.02</v>
      </c>
      <c r="G1700" s="23"/>
    </row>
    <row r="1701" spans="1:7" x14ac:dyDescent="0.3">
      <c r="A1701" s="22"/>
      <c r="B1701" s="31" t="s">
        <v>61</v>
      </c>
      <c r="C1701" s="24">
        <v>6.8000000000000005E-2</v>
      </c>
      <c r="D1701" s="33">
        <v>310.76</v>
      </c>
      <c r="E1701" s="32">
        <v>-22.37</v>
      </c>
      <c r="F1701" s="32">
        <v>1.02</v>
      </c>
      <c r="G1701" s="23"/>
    </row>
    <row r="1702" spans="1:7" x14ac:dyDescent="0.3">
      <c r="A1702" s="22"/>
      <c r="B1702" s="31" t="s">
        <v>62</v>
      </c>
      <c r="C1702" s="24">
        <v>0</v>
      </c>
      <c r="D1702" s="33">
        <v>310.76</v>
      </c>
      <c r="E1702" s="32">
        <v>-22.28</v>
      </c>
      <c r="F1702" s="32">
        <v>2.54</v>
      </c>
      <c r="G1702" s="23"/>
    </row>
    <row r="1703" spans="1:7" x14ac:dyDescent="0.3">
      <c r="A1703" s="22"/>
      <c r="B1703" s="31" t="s">
        <v>65</v>
      </c>
      <c r="C1703" s="24">
        <v>0</v>
      </c>
      <c r="D1703" s="32">
        <v>310.76</v>
      </c>
      <c r="E1703" s="33">
        <v>-22.28</v>
      </c>
      <c r="F1703" s="32">
        <v>2.54</v>
      </c>
      <c r="G1703" s="23"/>
    </row>
    <row r="1704" spans="1:7" x14ac:dyDescent="0.3">
      <c r="A1704" s="22"/>
      <c r="B1704" s="31" t="s">
        <v>66</v>
      </c>
      <c r="C1704" s="24">
        <v>6.8000000000000005E-2</v>
      </c>
      <c r="D1704" s="32">
        <v>310.76</v>
      </c>
      <c r="E1704" s="33">
        <v>-22.37</v>
      </c>
      <c r="F1704" s="32">
        <v>1.02</v>
      </c>
      <c r="G1704" s="23"/>
    </row>
    <row r="1705" spans="1:7" x14ac:dyDescent="0.3">
      <c r="A1705" s="22"/>
      <c r="B1705" s="31" t="s">
        <v>67</v>
      </c>
      <c r="C1705" s="24">
        <v>0</v>
      </c>
      <c r="D1705" s="32">
        <v>310.76</v>
      </c>
      <c r="E1705" s="32">
        <v>-22.28</v>
      </c>
      <c r="F1705" s="33">
        <v>2.54</v>
      </c>
      <c r="G1705" s="23"/>
    </row>
    <row r="1706" spans="1:7" x14ac:dyDescent="0.3">
      <c r="A1706" s="22"/>
      <c r="B1706" s="31" t="s">
        <v>68</v>
      </c>
      <c r="C1706" s="24">
        <v>6.8000000000000005E-2</v>
      </c>
      <c r="D1706" s="32">
        <v>310.76</v>
      </c>
      <c r="E1706" s="32">
        <v>-22.37</v>
      </c>
      <c r="F1706" s="33">
        <v>1.02</v>
      </c>
      <c r="G1706" s="23"/>
    </row>
    <row r="1707" spans="1:7" x14ac:dyDescent="0.3">
      <c r="A1707" s="22">
        <v>214</v>
      </c>
      <c r="B1707" s="31">
        <v>205</v>
      </c>
      <c r="C1707" s="24">
        <v>0</v>
      </c>
      <c r="D1707" s="32">
        <v>310.76</v>
      </c>
      <c r="E1707" s="32">
        <v>-22.69</v>
      </c>
      <c r="F1707" s="32">
        <v>1.02</v>
      </c>
      <c r="G1707" s="23" t="s">
        <v>369</v>
      </c>
    </row>
    <row r="1708" spans="1:7" x14ac:dyDescent="0.3">
      <c r="A1708" s="22"/>
      <c r="B1708" s="31">
        <v>237</v>
      </c>
      <c r="C1708" s="24">
        <v>4.8000000000000001E-2</v>
      </c>
      <c r="D1708" s="32">
        <v>310.76</v>
      </c>
      <c r="E1708" s="32">
        <v>-22.75</v>
      </c>
      <c r="F1708" s="32">
        <v>-7.0000000000000007E-2</v>
      </c>
      <c r="G1708" s="23"/>
    </row>
    <row r="1709" spans="1:7" x14ac:dyDescent="0.3">
      <c r="A1709" s="22"/>
      <c r="B1709" s="31" t="s">
        <v>61</v>
      </c>
      <c r="C1709" s="24">
        <v>4.8000000000000001E-2</v>
      </c>
      <c r="D1709" s="33">
        <v>310.76</v>
      </c>
      <c r="E1709" s="32">
        <v>-22.75</v>
      </c>
      <c r="F1709" s="32">
        <v>-7.0000000000000007E-2</v>
      </c>
      <c r="G1709" s="23"/>
    </row>
    <row r="1710" spans="1:7" x14ac:dyDescent="0.3">
      <c r="A1710" s="22"/>
      <c r="B1710" s="31" t="s">
        <v>62</v>
      </c>
      <c r="C1710" s="24">
        <v>0</v>
      </c>
      <c r="D1710" s="33">
        <v>310.76</v>
      </c>
      <c r="E1710" s="32">
        <v>-22.69</v>
      </c>
      <c r="F1710" s="32">
        <v>1.02</v>
      </c>
      <c r="G1710" s="23"/>
    </row>
    <row r="1711" spans="1:7" x14ac:dyDescent="0.3">
      <c r="A1711" s="22"/>
      <c r="B1711" s="31" t="s">
        <v>65</v>
      </c>
      <c r="C1711" s="24">
        <v>0</v>
      </c>
      <c r="D1711" s="32">
        <v>310.76</v>
      </c>
      <c r="E1711" s="33">
        <v>-22.69</v>
      </c>
      <c r="F1711" s="32">
        <v>1.02</v>
      </c>
      <c r="G1711" s="23"/>
    </row>
    <row r="1712" spans="1:7" x14ac:dyDescent="0.3">
      <c r="A1712" s="22"/>
      <c r="B1712" s="31" t="s">
        <v>66</v>
      </c>
      <c r="C1712" s="24">
        <v>4.8000000000000001E-2</v>
      </c>
      <c r="D1712" s="32">
        <v>310.76</v>
      </c>
      <c r="E1712" s="33">
        <v>-22.75</v>
      </c>
      <c r="F1712" s="32">
        <v>-7.0000000000000007E-2</v>
      </c>
      <c r="G1712" s="23"/>
    </row>
    <row r="1713" spans="1:7" x14ac:dyDescent="0.3">
      <c r="A1713" s="22"/>
      <c r="B1713" s="31" t="s">
        <v>67</v>
      </c>
      <c r="C1713" s="24">
        <v>0</v>
      </c>
      <c r="D1713" s="32">
        <v>310.76</v>
      </c>
      <c r="E1713" s="32">
        <v>-22.69</v>
      </c>
      <c r="F1713" s="33">
        <v>1.02</v>
      </c>
      <c r="G1713" s="23"/>
    </row>
    <row r="1714" spans="1:7" x14ac:dyDescent="0.3">
      <c r="A1714" s="22"/>
      <c r="B1714" s="31" t="s">
        <v>68</v>
      </c>
      <c r="C1714" s="24">
        <v>4.8000000000000001E-2</v>
      </c>
      <c r="D1714" s="32">
        <v>310.76</v>
      </c>
      <c r="E1714" s="32">
        <v>-22.75</v>
      </c>
      <c r="F1714" s="33">
        <v>-7.0000000000000007E-2</v>
      </c>
      <c r="G1714" s="23"/>
    </row>
    <row r="1715" spans="1:7" x14ac:dyDescent="0.3">
      <c r="A1715" s="22">
        <v>215</v>
      </c>
      <c r="B1715" s="31">
        <v>237</v>
      </c>
      <c r="C1715" s="24">
        <v>0</v>
      </c>
      <c r="D1715" s="32">
        <v>157.74</v>
      </c>
      <c r="E1715" s="32">
        <v>-22.98</v>
      </c>
      <c r="F1715" s="32">
        <v>15.23</v>
      </c>
      <c r="G1715" s="23" t="s">
        <v>369</v>
      </c>
    </row>
    <row r="1716" spans="1:7" x14ac:dyDescent="0.3">
      <c r="A1716" s="22"/>
      <c r="B1716" s="31">
        <v>206</v>
      </c>
      <c r="C1716" s="24">
        <v>0.02</v>
      </c>
      <c r="D1716" s="32">
        <v>157.74</v>
      </c>
      <c r="E1716" s="32">
        <v>-23</v>
      </c>
      <c r="F1716" s="32">
        <v>14.77</v>
      </c>
      <c r="G1716" s="23"/>
    </row>
    <row r="1717" spans="1:7" x14ac:dyDescent="0.3">
      <c r="A1717" s="22"/>
      <c r="B1717" s="31" t="s">
        <v>61</v>
      </c>
      <c r="C1717" s="24">
        <v>0.02</v>
      </c>
      <c r="D1717" s="33">
        <v>157.74</v>
      </c>
      <c r="E1717" s="32">
        <v>-23</v>
      </c>
      <c r="F1717" s="32">
        <v>14.77</v>
      </c>
      <c r="G1717" s="23"/>
    </row>
    <row r="1718" spans="1:7" x14ac:dyDescent="0.3">
      <c r="A1718" s="22"/>
      <c r="B1718" s="31" t="s">
        <v>62</v>
      </c>
      <c r="C1718" s="24">
        <v>0</v>
      </c>
      <c r="D1718" s="33">
        <v>157.74</v>
      </c>
      <c r="E1718" s="32">
        <v>-22.98</v>
      </c>
      <c r="F1718" s="32">
        <v>15.23</v>
      </c>
      <c r="G1718" s="23"/>
    </row>
    <row r="1719" spans="1:7" x14ac:dyDescent="0.3">
      <c r="A1719" s="22"/>
      <c r="B1719" s="31" t="s">
        <v>65</v>
      </c>
      <c r="C1719" s="24">
        <v>0</v>
      </c>
      <c r="D1719" s="32">
        <v>157.74</v>
      </c>
      <c r="E1719" s="33">
        <v>-22.98</v>
      </c>
      <c r="F1719" s="32">
        <v>15.23</v>
      </c>
      <c r="G1719" s="23"/>
    </row>
    <row r="1720" spans="1:7" x14ac:dyDescent="0.3">
      <c r="A1720" s="22"/>
      <c r="B1720" s="31" t="s">
        <v>66</v>
      </c>
      <c r="C1720" s="24">
        <v>0.02</v>
      </c>
      <c r="D1720" s="32">
        <v>157.74</v>
      </c>
      <c r="E1720" s="33">
        <v>-23</v>
      </c>
      <c r="F1720" s="32">
        <v>14.77</v>
      </c>
      <c r="G1720" s="23"/>
    </row>
    <row r="1721" spans="1:7" x14ac:dyDescent="0.3">
      <c r="A1721" s="22"/>
      <c r="B1721" s="31" t="s">
        <v>67</v>
      </c>
      <c r="C1721" s="24">
        <v>0</v>
      </c>
      <c r="D1721" s="32">
        <v>157.74</v>
      </c>
      <c r="E1721" s="32">
        <v>-22.98</v>
      </c>
      <c r="F1721" s="33">
        <v>15.23</v>
      </c>
      <c r="G1721" s="23"/>
    </row>
    <row r="1722" spans="1:7" x14ac:dyDescent="0.3">
      <c r="A1722" s="22"/>
      <c r="B1722" s="31" t="s">
        <v>68</v>
      </c>
      <c r="C1722" s="24">
        <v>0.02</v>
      </c>
      <c r="D1722" s="32">
        <v>157.74</v>
      </c>
      <c r="E1722" s="32">
        <v>-23</v>
      </c>
      <c r="F1722" s="33">
        <v>14.77</v>
      </c>
      <c r="G1722" s="23"/>
    </row>
    <row r="1723" spans="1:7" x14ac:dyDescent="0.3">
      <c r="A1723" s="22">
        <v>216</v>
      </c>
      <c r="B1723" s="31">
        <v>206</v>
      </c>
      <c r="C1723" s="24">
        <v>0</v>
      </c>
      <c r="D1723" s="32">
        <v>157.74</v>
      </c>
      <c r="E1723" s="32">
        <v>-23.44</v>
      </c>
      <c r="F1723" s="32">
        <v>14.77</v>
      </c>
      <c r="G1723" s="23" t="s">
        <v>369</v>
      </c>
    </row>
    <row r="1724" spans="1:7" x14ac:dyDescent="0.3">
      <c r="A1724" s="22"/>
      <c r="B1724" s="31">
        <v>207</v>
      </c>
      <c r="C1724" s="24">
        <v>6.8000000000000005E-2</v>
      </c>
      <c r="D1724" s="32">
        <v>157.75</v>
      </c>
      <c r="E1724" s="32">
        <v>-23.51</v>
      </c>
      <c r="F1724" s="32">
        <v>13.17</v>
      </c>
      <c r="G1724" s="23"/>
    </row>
    <row r="1725" spans="1:7" x14ac:dyDescent="0.3">
      <c r="A1725" s="22"/>
      <c r="B1725" s="31" t="s">
        <v>61</v>
      </c>
      <c r="C1725" s="24">
        <v>6.8000000000000005E-2</v>
      </c>
      <c r="D1725" s="33">
        <v>157.75</v>
      </c>
      <c r="E1725" s="32">
        <v>-23.51</v>
      </c>
      <c r="F1725" s="32">
        <v>13.17</v>
      </c>
      <c r="G1725" s="23"/>
    </row>
    <row r="1726" spans="1:7" x14ac:dyDescent="0.3">
      <c r="A1726" s="22"/>
      <c r="B1726" s="31" t="s">
        <v>62</v>
      </c>
      <c r="C1726" s="24">
        <v>0</v>
      </c>
      <c r="D1726" s="33">
        <v>157.74</v>
      </c>
      <c r="E1726" s="32">
        <v>-23.44</v>
      </c>
      <c r="F1726" s="32">
        <v>14.77</v>
      </c>
      <c r="G1726" s="23"/>
    </row>
    <row r="1727" spans="1:7" x14ac:dyDescent="0.3">
      <c r="A1727" s="22"/>
      <c r="B1727" s="31" t="s">
        <v>65</v>
      </c>
      <c r="C1727" s="24">
        <v>0</v>
      </c>
      <c r="D1727" s="32">
        <v>157.74</v>
      </c>
      <c r="E1727" s="33">
        <v>-23.44</v>
      </c>
      <c r="F1727" s="32">
        <v>14.77</v>
      </c>
      <c r="G1727" s="23"/>
    </row>
    <row r="1728" spans="1:7" x14ac:dyDescent="0.3">
      <c r="A1728" s="22"/>
      <c r="B1728" s="31" t="s">
        <v>66</v>
      </c>
      <c r="C1728" s="24">
        <v>6.8000000000000005E-2</v>
      </c>
      <c r="D1728" s="32">
        <v>157.75</v>
      </c>
      <c r="E1728" s="33">
        <v>-23.51</v>
      </c>
      <c r="F1728" s="32">
        <v>13.17</v>
      </c>
      <c r="G1728" s="23"/>
    </row>
    <row r="1729" spans="1:7" x14ac:dyDescent="0.3">
      <c r="A1729" s="22"/>
      <c r="B1729" s="31" t="s">
        <v>67</v>
      </c>
      <c r="C1729" s="24">
        <v>0</v>
      </c>
      <c r="D1729" s="32">
        <v>157.74</v>
      </c>
      <c r="E1729" s="32">
        <v>-23.44</v>
      </c>
      <c r="F1729" s="33">
        <v>14.77</v>
      </c>
      <c r="G1729" s="23"/>
    </row>
    <row r="1730" spans="1:7" x14ac:dyDescent="0.3">
      <c r="A1730" s="22"/>
      <c r="B1730" s="31" t="s">
        <v>68</v>
      </c>
      <c r="C1730" s="24">
        <v>6.8000000000000005E-2</v>
      </c>
      <c r="D1730" s="32">
        <v>157.75</v>
      </c>
      <c r="E1730" s="32">
        <v>-23.51</v>
      </c>
      <c r="F1730" s="33">
        <v>13.17</v>
      </c>
      <c r="G1730" s="23"/>
    </row>
    <row r="1731" spans="1:7" x14ac:dyDescent="0.3">
      <c r="A1731" s="22">
        <v>217</v>
      </c>
      <c r="B1731" s="31">
        <v>207</v>
      </c>
      <c r="C1731" s="24">
        <v>0</v>
      </c>
      <c r="D1731" s="32">
        <v>157.75</v>
      </c>
      <c r="E1731" s="32">
        <v>-24.15</v>
      </c>
      <c r="F1731" s="32">
        <v>13.17</v>
      </c>
      <c r="G1731" s="23" t="s">
        <v>369</v>
      </c>
    </row>
    <row r="1732" spans="1:7" x14ac:dyDescent="0.3">
      <c r="A1732" s="22"/>
      <c r="B1732" s="31">
        <v>208</v>
      </c>
      <c r="C1732" s="24">
        <v>6.8000000000000005E-2</v>
      </c>
      <c r="D1732" s="32">
        <v>157.75</v>
      </c>
      <c r="E1732" s="32">
        <v>-24.22</v>
      </c>
      <c r="F1732" s="32">
        <v>11.52</v>
      </c>
      <c r="G1732" s="23"/>
    </row>
    <row r="1733" spans="1:7" x14ac:dyDescent="0.3">
      <c r="A1733" s="22"/>
      <c r="B1733" s="31" t="s">
        <v>61</v>
      </c>
      <c r="C1733" s="24">
        <v>6.8000000000000005E-2</v>
      </c>
      <c r="D1733" s="33">
        <v>157.75</v>
      </c>
      <c r="E1733" s="32">
        <v>-24.22</v>
      </c>
      <c r="F1733" s="32">
        <v>11.52</v>
      </c>
      <c r="G1733" s="23"/>
    </row>
    <row r="1734" spans="1:7" x14ac:dyDescent="0.3">
      <c r="A1734" s="22"/>
      <c r="B1734" s="31" t="s">
        <v>62</v>
      </c>
      <c r="C1734" s="24">
        <v>0</v>
      </c>
      <c r="D1734" s="33">
        <v>157.75</v>
      </c>
      <c r="E1734" s="32">
        <v>-24.15</v>
      </c>
      <c r="F1734" s="32">
        <v>13.17</v>
      </c>
      <c r="G1734" s="23"/>
    </row>
    <row r="1735" spans="1:7" x14ac:dyDescent="0.3">
      <c r="A1735" s="22"/>
      <c r="B1735" s="31" t="s">
        <v>65</v>
      </c>
      <c r="C1735" s="24">
        <v>0</v>
      </c>
      <c r="D1735" s="32">
        <v>157.75</v>
      </c>
      <c r="E1735" s="33">
        <v>-24.15</v>
      </c>
      <c r="F1735" s="32">
        <v>13.17</v>
      </c>
      <c r="G1735" s="23"/>
    </row>
    <row r="1736" spans="1:7" x14ac:dyDescent="0.3">
      <c r="A1736" s="22"/>
      <c r="B1736" s="31" t="s">
        <v>66</v>
      </c>
      <c r="C1736" s="24">
        <v>6.8000000000000005E-2</v>
      </c>
      <c r="D1736" s="32">
        <v>157.75</v>
      </c>
      <c r="E1736" s="33">
        <v>-24.22</v>
      </c>
      <c r="F1736" s="32">
        <v>11.52</v>
      </c>
      <c r="G1736" s="23"/>
    </row>
    <row r="1737" spans="1:7" x14ac:dyDescent="0.3">
      <c r="A1737" s="22"/>
      <c r="B1737" s="31" t="s">
        <v>67</v>
      </c>
      <c r="C1737" s="24">
        <v>0</v>
      </c>
      <c r="D1737" s="32">
        <v>157.75</v>
      </c>
      <c r="E1737" s="32">
        <v>-24.15</v>
      </c>
      <c r="F1737" s="33">
        <v>13.17</v>
      </c>
      <c r="G1737" s="23"/>
    </row>
    <row r="1738" spans="1:7" x14ac:dyDescent="0.3">
      <c r="A1738" s="22"/>
      <c r="B1738" s="31" t="s">
        <v>68</v>
      </c>
      <c r="C1738" s="24">
        <v>6.8000000000000005E-2</v>
      </c>
      <c r="D1738" s="32">
        <v>157.75</v>
      </c>
      <c r="E1738" s="32">
        <v>-24.22</v>
      </c>
      <c r="F1738" s="33">
        <v>11.52</v>
      </c>
      <c r="G1738" s="23"/>
    </row>
    <row r="1739" spans="1:7" x14ac:dyDescent="0.3">
      <c r="A1739" s="22">
        <v>218</v>
      </c>
      <c r="B1739" s="31">
        <v>208</v>
      </c>
      <c r="C1739" s="24">
        <v>0</v>
      </c>
      <c r="D1739" s="32">
        <v>157.75</v>
      </c>
      <c r="E1739" s="32">
        <v>-24.82</v>
      </c>
      <c r="F1739" s="32">
        <v>11.52</v>
      </c>
      <c r="G1739" s="23" t="s">
        <v>369</v>
      </c>
    </row>
    <row r="1740" spans="1:7" x14ac:dyDescent="0.3">
      <c r="A1740" s="22"/>
      <c r="B1740" s="31">
        <v>209</v>
      </c>
      <c r="C1740" s="24">
        <v>6.8000000000000005E-2</v>
      </c>
      <c r="D1740" s="32">
        <v>157.76</v>
      </c>
      <c r="E1740" s="32">
        <v>-24.89</v>
      </c>
      <c r="F1740" s="32">
        <v>9.82</v>
      </c>
      <c r="G1740" s="23"/>
    </row>
    <row r="1741" spans="1:7" x14ac:dyDescent="0.3">
      <c r="A1741" s="22"/>
      <c r="B1741" s="31" t="s">
        <v>61</v>
      </c>
      <c r="C1741" s="24">
        <v>6.8000000000000005E-2</v>
      </c>
      <c r="D1741" s="33">
        <v>157.76</v>
      </c>
      <c r="E1741" s="32">
        <v>-24.89</v>
      </c>
      <c r="F1741" s="32">
        <v>9.82</v>
      </c>
      <c r="G1741" s="23"/>
    </row>
    <row r="1742" spans="1:7" x14ac:dyDescent="0.3">
      <c r="A1742" s="22"/>
      <c r="B1742" s="31" t="s">
        <v>62</v>
      </c>
      <c r="C1742" s="24">
        <v>0</v>
      </c>
      <c r="D1742" s="33">
        <v>157.75</v>
      </c>
      <c r="E1742" s="32">
        <v>-24.82</v>
      </c>
      <c r="F1742" s="32">
        <v>11.52</v>
      </c>
      <c r="G1742" s="23"/>
    </row>
    <row r="1743" spans="1:7" x14ac:dyDescent="0.3">
      <c r="A1743" s="22"/>
      <c r="B1743" s="31" t="s">
        <v>65</v>
      </c>
      <c r="C1743" s="24">
        <v>0</v>
      </c>
      <c r="D1743" s="32">
        <v>157.75</v>
      </c>
      <c r="E1743" s="33">
        <v>-24.82</v>
      </c>
      <c r="F1743" s="32">
        <v>11.52</v>
      </c>
      <c r="G1743" s="23"/>
    </row>
    <row r="1744" spans="1:7" x14ac:dyDescent="0.3">
      <c r="A1744" s="22"/>
      <c r="B1744" s="31" t="s">
        <v>66</v>
      </c>
      <c r="C1744" s="24">
        <v>6.8000000000000005E-2</v>
      </c>
      <c r="D1744" s="32">
        <v>157.76</v>
      </c>
      <c r="E1744" s="33">
        <v>-24.89</v>
      </c>
      <c r="F1744" s="32">
        <v>9.82</v>
      </c>
      <c r="G1744" s="23"/>
    </row>
    <row r="1745" spans="1:7" x14ac:dyDescent="0.3">
      <c r="A1745" s="22"/>
      <c r="B1745" s="31" t="s">
        <v>67</v>
      </c>
      <c r="C1745" s="24">
        <v>0</v>
      </c>
      <c r="D1745" s="32">
        <v>157.75</v>
      </c>
      <c r="E1745" s="32">
        <v>-24.82</v>
      </c>
      <c r="F1745" s="33">
        <v>11.52</v>
      </c>
      <c r="G1745" s="23"/>
    </row>
    <row r="1746" spans="1:7" x14ac:dyDescent="0.3">
      <c r="A1746" s="22"/>
      <c r="B1746" s="31" t="s">
        <v>68</v>
      </c>
      <c r="C1746" s="24">
        <v>6.8000000000000005E-2</v>
      </c>
      <c r="D1746" s="32">
        <v>157.76</v>
      </c>
      <c r="E1746" s="32">
        <v>-24.89</v>
      </c>
      <c r="F1746" s="33">
        <v>9.82</v>
      </c>
      <c r="G1746" s="23"/>
    </row>
    <row r="1747" spans="1:7" x14ac:dyDescent="0.3">
      <c r="A1747" s="22">
        <v>219</v>
      </c>
      <c r="B1747" s="31">
        <v>209</v>
      </c>
      <c r="C1747" s="24">
        <v>0</v>
      </c>
      <c r="D1747" s="32">
        <v>157.76</v>
      </c>
      <c r="E1747" s="32">
        <v>-25.46</v>
      </c>
      <c r="F1747" s="32">
        <v>9.82</v>
      </c>
      <c r="G1747" s="23" t="s">
        <v>369</v>
      </c>
    </row>
    <row r="1748" spans="1:7" x14ac:dyDescent="0.3">
      <c r="A1748" s="22"/>
      <c r="B1748" s="31">
        <v>210</v>
      </c>
      <c r="C1748" s="24">
        <v>6.8000000000000005E-2</v>
      </c>
      <c r="D1748" s="32">
        <v>157.76</v>
      </c>
      <c r="E1748" s="32">
        <v>-25.54</v>
      </c>
      <c r="F1748" s="32">
        <v>8.08</v>
      </c>
      <c r="G1748" s="23"/>
    </row>
    <row r="1749" spans="1:7" x14ac:dyDescent="0.3">
      <c r="A1749" s="22"/>
      <c r="B1749" s="31" t="s">
        <v>61</v>
      </c>
      <c r="C1749" s="24">
        <v>6.8000000000000005E-2</v>
      </c>
      <c r="D1749" s="33">
        <v>157.76</v>
      </c>
      <c r="E1749" s="32">
        <v>-25.54</v>
      </c>
      <c r="F1749" s="32">
        <v>8.08</v>
      </c>
      <c r="G1749" s="23"/>
    </row>
    <row r="1750" spans="1:7" x14ac:dyDescent="0.3">
      <c r="A1750" s="22"/>
      <c r="B1750" s="31" t="s">
        <v>62</v>
      </c>
      <c r="C1750" s="24">
        <v>0</v>
      </c>
      <c r="D1750" s="33">
        <v>157.76</v>
      </c>
      <c r="E1750" s="32">
        <v>-25.46</v>
      </c>
      <c r="F1750" s="32">
        <v>9.82</v>
      </c>
      <c r="G1750" s="23"/>
    </row>
    <row r="1751" spans="1:7" x14ac:dyDescent="0.3">
      <c r="A1751" s="22"/>
      <c r="B1751" s="31" t="s">
        <v>65</v>
      </c>
      <c r="C1751" s="24">
        <v>0</v>
      </c>
      <c r="D1751" s="32">
        <v>157.76</v>
      </c>
      <c r="E1751" s="33">
        <v>-25.46</v>
      </c>
      <c r="F1751" s="32">
        <v>9.82</v>
      </c>
      <c r="G1751" s="23"/>
    </row>
    <row r="1752" spans="1:7" x14ac:dyDescent="0.3">
      <c r="A1752" s="22"/>
      <c r="B1752" s="31" t="s">
        <v>66</v>
      </c>
      <c r="C1752" s="24">
        <v>6.8000000000000005E-2</v>
      </c>
      <c r="D1752" s="32">
        <v>157.76</v>
      </c>
      <c r="E1752" s="33">
        <v>-25.54</v>
      </c>
      <c r="F1752" s="32">
        <v>8.08</v>
      </c>
      <c r="G1752" s="23"/>
    </row>
    <row r="1753" spans="1:7" x14ac:dyDescent="0.3">
      <c r="A1753" s="22"/>
      <c r="B1753" s="31" t="s">
        <v>67</v>
      </c>
      <c r="C1753" s="24">
        <v>0</v>
      </c>
      <c r="D1753" s="32">
        <v>157.76</v>
      </c>
      <c r="E1753" s="32">
        <v>-25.46</v>
      </c>
      <c r="F1753" s="33">
        <v>9.82</v>
      </c>
      <c r="G1753" s="23"/>
    </row>
    <row r="1754" spans="1:7" x14ac:dyDescent="0.3">
      <c r="A1754" s="22"/>
      <c r="B1754" s="31" t="s">
        <v>68</v>
      </c>
      <c r="C1754" s="24">
        <v>6.8000000000000005E-2</v>
      </c>
      <c r="D1754" s="32">
        <v>157.76</v>
      </c>
      <c r="E1754" s="32">
        <v>-25.54</v>
      </c>
      <c r="F1754" s="33">
        <v>8.08</v>
      </c>
      <c r="G1754" s="23"/>
    </row>
    <row r="1755" spans="1:7" x14ac:dyDescent="0.3">
      <c r="A1755" s="22">
        <v>220</v>
      </c>
      <c r="B1755" s="31">
        <v>210</v>
      </c>
      <c r="C1755" s="24">
        <v>0</v>
      </c>
      <c r="D1755" s="32">
        <v>157.76</v>
      </c>
      <c r="E1755" s="32">
        <v>-26.07</v>
      </c>
      <c r="F1755" s="32">
        <v>8.08</v>
      </c>
      <c r="G1755" s="23" t="s">
        <v>369</v>
      </c>
    </row>
    <row r="1756" spans="1:7" x14ac:dyDescent="0.3">
      <c r="A1756" s="22"/>
      <c r="B1756" s="31">
        <v>211</v>
      </c>
      <c r="C1756" s="24">
        <v>6.8000000000000005E-2</v>
      </c>
      <c r="D1756" s="32">
        <v>157.77000000000001</v>
      </c>
      <c r="E1756" s="32">
        <v>-26.16</v>
      </c>
      <c r="F1756" s="32">
        <v>6.3</v>
      </c>
      <c r="G1756" s="23"/>
    </row>
    <row r="1757" spans="1:7" x14ac:dyDescent="0.3">
      <c r="A1757" s="22"/>
      <c r="B1757" s="31" t="s">
        <v>61</v>
      </c>
      <c r="C1757" s="24">
        <v>6.8000000000000005E-2</v>
      </c>
      <c r="D1757" s="33">
        <v>157.77000000000001</v>
      </c>
      <c r="E1757" s="32">
        <v>-26.16</v>
      </c>
      <c r="F1757" s="32">
        <v>6.3</v>
      </c>
      <c r="G1757" s="23"/>
    </row>
    <row r="1758" spans="1:7" x14ac:dyDescent="0.3">
      <c r="A1758" s="22"/>
      <c r="B1758" s="31" t="s">
        <v>62</v>
      </c>
      <c r="C1758" s="24">
        <v>0</v>
      </c>
      <c r="D1758" s="33">
        <v>157.76</v>
      </c>
      <c r="E1758" s="32">
        <v>-26.07</v>
      </c>
      <c r="F1758" s="32">
        <v>8.08</v>
      </c>
      <c r="G1758" s="23"/>
    </row>
    <row r="1759" spans="1:7" x14ac:dyDescent="0.3">
      <c r="A1759" s="22"/>
      <c r="B1759" s="31" t="s">
        <v>65</v>
      </c>
      <c r="C1759" s="24">
        <v>0</v>
      </c>
      <c r="D1759" s="32">
        <v>157.76</v>
      </c>
      <c r="E1759" s="33">
        <v>-26.07</v>
      </c>
      <c r="F1759" s="32">
        <v>8.08</v>
      </c>
      <c r="G1759" s="23"/>
    </row>
    <row r="1760" spans="1:7" x14ac:dyDescent="0.3">
      <c r="A1760" s="22"/>
      <c r="B1760" s="31" t="s">
        <v>66</v>
      </c>
      <c r="C1760" s="24">
        <v>6.8000000000000005E-2</v>
      </c>
      <c r="D1760" s="32">
        <v>157.77000000000001</v>
      </c>
      <c r="E1760" s="33">
        <v>-26.16</v>
      </c>
      <c r="F1760" s="32">
        <v>6.3</v>
      </c>
      <c r="G1760" s="23"/>
    </row>
    <row r="1761" spans="1:7" x14ac:dyDescent="0.3">
      <c r="A1761" s="22"/>
      <c r="B1761" s="31" t="s">
        <v>67</v>
      </c>
      <c r="C1761" s="24">
        <v>0</v>
      </c>
      <c r="D1761" s="32">
        <v>157.76</v>
      </c>
      <c r="E1761" s="32">
        <v>-26.07</v>
      </c>
      <c r="F1761" s="33">
        <v>8.08</v>
      </c>
      <c r="G1761" s="23"/>
    </row>
    <row r="1762" spans="1:7" x14ac:dyDescent="0.3">
      <c r="A1762" s="22"/>
      <c r="B1762" s="31" t="s">
        <v>68</v>
      </c>
      <c r="C1762" s="24">
        <v>6.8000000000000005E-2</v>
      </c>
      <c r="D1762" s="32">
        <v>157.77000000000001</v>
      </c>
      <c r="E1762" s="32">
        <v>-26.16</v>
      </c>
      <c r="F1762" s="33">
        <v>6.3</v>
      </c>
      <c r="G1762" s="23"/>
    </row>
    <row r="1763" spans="1:7" x14ac:dyDescent="0.3">
      <c r="A1763" s="22">
        <v>221</v>
      </c>
      <c r="B1763" s="31">
        <v>211</v>
      </c>
      <c r="C1763" s="24">
        <v>0</v>
      </c>
      <c r="D1763" s="32">
        <v>157.77000000000001</v>
      </c>
      <c r="E1763" s="32">
        <v>-26.68</v>
      </c>
      <c r="F1763" s="32">
        <v>6.3</v>
      </c>
      <c r="G1763" s="23" t="s">
        <v>369</v>
      </c>
    </row>
    <row r="1764" spans="1:7" x14ac:dyDescent="0.3">
      <c r="A1764" s="22"/>
      <c r="B1764" s="31">
        <v>212</v>
      </c>
      <c r="C1764" s="24">
        <v>6.8000000000000005E-2</v>
      </c>
      <c r="D1764" s="32">
        <v>157.77000000000001</v>
      </c>
      <c r="E1764" s="32">
        <v>-26.76</v>
      </c>
      <c r="F1764" s="32">
        <v>4.4800000000000004</v>
      </c>
      <c r="G1764" s="23"/>
    </row>
    <row r="1765" spans="1:7" x14ac:dyDescent="0.3">
      <c r="A1765" s="22"/>
      <c r="B1765" s="31" t="s">
        <v>61</v>
      </c>
      <c r="C1765" s="24">
        <v>6.8000000000000005E-2</v>
      </c>
      <c r="D1765" s="33">
        <v>157.77000000000001</v>
      </c>
      <c r="E1765" s="32">
        <v>-26.76</v>
      </c>
      <c r="F1765" s="32">
        <v>4.4800000000000004</v>
      </c>
      <c r="G1765" s="23"/>
    </row>
    <row r="1766" spans="1:7" x14ac:dyDescent="0.3">
      <c r="A1766" s="22"/>
      <c r="B1766" s="31" t="s">
        <v>62</v>
      </c>
      <c r="C1766" s="24">
        <v>0</v>
      </c>
      <c r="D1766" s="33">
        <v>157.77000000000001</v>
      </c>
      <c r="E1766" s="32">
        <v>-26.68</v>
      </c>
      <c r="F1766" s="32">
        <v>6.3</v>
      </c>
      <c r="G1766" s="23"/>
    </row>
    <row r="1767" spans="1:7" x14ac:dyDescent="0.3">
      <c r="A1767" s="22"/>
      <c r="B1767" s="31" t="s">
        <v>65</v>
      </c>
      <c r="C1767" s="24">
        <v>0</v>
      </c>
      <c r="D1767" s="32">
        <v>157.77000000000001</v>
      </c>
      <c r="E1767" s="33">
        <v>-26.68</v>
      </c>
      <c r="F1767" s="32">
        <v>6.3</v>
      </c>
      <c r="G1767" s="23"/>
    </row>
    <row r="1768" spans="1:7" x14ac:dyDescent="0.3">
      <c r="A1768" s="22"/>
      <c r="B1768" s="31" t="s">
        <v>66</v>
      </c>
      <c r="C1768" s="24">
        <v>6.8000000000000005E-2</v>
      </c>
      <c r="D1768" s="32">
        <v>157.77000000000001</v>
      </c>
      <c r="E1768" s="33">
        <v>-26.76</v>
      </c>
      <c r="F1768" s="32">
        <v>4.4800000000000004</v>
      </c>
      <c r="G1768" s="23"/>
    </row>
    <row r="1769" spans="1:7" x14ac:dyDescent="0.3">
      <c r="A1769" s="22"/>
      <c r="B1769" s="31" t="s">
        <v>67</v>
      </c>
      <c r="C1769" s="24">
        <v>0</v>
      </c>
      <c r="D1769" s="32">
        <v>157.77000000000001</v>
      </c>
      <c r="E1769" s="32">
        <v>-26.68</v>
      </c>
      <c r="F1769" s="33">
        <v>6.3</v>
      </c>
      <c r="G1769" s="23"/>
    </row>
    <row r="1770" spans="1:7" x14ac:dyDescent="0.3">
      <c r="A1770" s="22"/>
      <c r="B1770" s="31" t="s">
        <v>68</v>
      </c>
      <c r="C1770" s="24">
        <v>6.8000000000000005E-2</v>
      </c>
      <c r="D1770" s="32">
        <v>157.77000000000001</v>
      </c>
      <c r="E1770" s="32">
        <v>-26.76</v>
      </c>
      <c r="F1770" s="33">
        <v>4.4800000000000004</v>
      </c>
      <c r="G1770" s="23"/>
    </row>
    <row r="1771" spans="1:7" x14ac:dyDescent="0.3">
      <c r="A1771" s="22">
        <v>222</v>
      </c>
      <c r="B1771" s="31">
        <v>212</v>
      </c>
      <c r="C1771" s="24">
        <v>0</v>
      </c>
      <c r="D1771" s="32">
        <v>157.77000000000001</v>
      </c>
      <c r="E1771" s="32">
        <v>-27.26</v>
      </c>
      <c r="F1771" s="32">
        <v>4.4800000000000004</v>
      </c>
      <c r="G1771" s="23" t="s">
        <v>369</v>
      </c>
    </row>
    <row r="1772" spans="1:7" x14ac:dyDescent="0.3">
      <c r="A1772" s="22"/>
      <c r="B1772" s="31">
        <v>213</v>
      </c>
      <c r="C1772" s="24">
        <v>6.8000000000000005E-2</v>
      </c>
      <c r="D1772" s="32">
        <v>157.77000000000001</v>
      </c>
      <c r="E1772" s="32">
        <v>-27.35</v>
      </c>
      <c r="F1772" s="32">
        <v>2.62</v>
      </c>
      <c r="G1772" s="23"/>
    </row>
    <row r="1773" spans="1:7" x14ac:dyDescent="0.3">
      <c r="A1773" s="22"/>
      <c r="B1773" s="31" t="s">
        <v>61</v>
      </c>
      <c r="C1773" s="24">
        <v>6.8000000000000005E-2</v>
      </c>
      <c r="D1773" s="33">
        <v>157.77000000000001</v>
      </c>
      <c r="E1773" s="32">
        <v>-27.35</v>
      </c>
      <c r="F1773" s="32">
        <v>2.62</v>
      </c>
      <c r="G1773" s="23"/>
    </row>
    <row r="1774" spans="1:7" x14ac:dyDescent="0.3">
      <c r="A1774" s="22"/>
      <c r="B1774" s="31" t="s">
        <v>62</v>
      </c>
      <c r="C1774" s="24">
        <v>0</v>
      </c>
      <c r="D1774" s="33">
        <v>157.77000000000001</v>
      </c>
      <c r="E1774" s="32">
        <v>-27.26</v>
      </c>
      <c r="F1774" s="32">
        <v>4.4800000000000004</v>
      </c>
      <c r="G1774" s="23"/>
    </row>
    <row r="1775" spans="1:7" x14ac:dyDescent="0.3">
      <c r="A1775" s="22"/>
      <c r="B1775" s="31" t="s">
        <v>65</v>
      </c>
      <c r="C1775" s="24">
        <v>0</v>
      </c>
      <c r="D1775" s="32">
        <v>157.77000000000001</v>
      </c>
      <c r="E1775" s="33">
        <v>-27.26</v>
      </c>
      <c r="F1775" s="32">
        <v>4.4800000000000004</v>
      </c>
      <c r="G1775" s="23"/>
    </row>
    <row r="1776" spans="1:7" x14ac:dyDescent="0.3">
      <c r="A1776" s="22"/>
      <c r="B1776" s="31" t="s">
        <v>66</v>
      </c>
      <c r="C1776" s="24">
        <v>6.8000000000000005E-2</v>
      </c>
      <c r="D1776" s="32">
        <v>157.77000000000001</v>
      </c>
      <c r="E1776" s="33">
        <v>-27.35</v>
      </c>
      <c r="F1776" s="32">
        <v>2.62</v>
      </c>
      <c r="G1776" s="23"/>
    </row>
    <row r="1777" spans="1:7" x14ac:dyDescent="0.3">
      <c r="A1777" s="22"/>
      <c r="B1777" s="31" t="s">
        <v>67</v>
      </c>
      <c r="C1777" s="24">
        <v>0</v>
      </c>
      <c r="D1777" s="32">
        <v>157.77000000000001</v>
      </c>
      <c r="E1777" s="32">
        <v>-27.26</v>
      </c>
      <c r="F1777" s="33">
        <v>4.4800000000000004</v>
      </c>
      <c r="G1777" s="23"/>
    </row>
    <row r="1778" spans="1:7" x14ac:dyDescent="0.3">
      <c r="A1778" s="22"/>
      <c r="B1778" s="31" t="s">
        <v>68</v>
      </c>
      <c r="C1778" s="24">
        <v>6.8000000000000005E-2</v>
      </c>
      <c r="D1778" s="32">
        <v>157.77000000000001</v>
      </c>
      <c r="E1778" s="32">
        <v>-27.35</v>
      </c>
      <c r="F1778" s="33">
        <v>2.62</v>
      </c>
      <c r="G1778" s="23"/>
    </row>
    <row r="1779" spans="1:7" x14ac:dyDescent="0.3">
      <c r="A1779" s="22">
        <v>223</v>
      </c>
      <c r="B1779" s="31">
        <v>213</v>
      </c>
      <c r="C1779" s="24">
        <v>0</v>
      </c>
      <c r="D1779" s="32">
        <v>157.77000000000001</v>
      </c>
      <c r="E1779" s="32">
        <v>-27.83</v>
      </c>
      <c r="F1779" s="32">
        <v>2.62</v>
      </c>
      <c r="G1779" s="23" t="s">
        <v>369</v>
      </c>
    </row>
    <row r="1780" spans="1:7" x14ac:dyDescent="0.3">
      <c r="A1780" s="22"/>
      <c r="B1780" s="31">
        <v>214</v>
      </c>
      <c r="C1780" s="24">
        <v>6.8000000000000005E-2</v>
      </c>
      <c r="D1780" s="32">
        <v>157.78</v>
      </c>
      <c r="E1780" s="32">
        <v>-27.92</v>
      </c>
      <c r="F1780" s="32">
        <v>0.72</v>
      </c>
      <c r="G1780" s="23"/>
    </row>
    <row r="1781" spans="1:7" x14ac:dyDescent="0.3">
      <c r="A1781" s="22"/>
      <c r="B1781" s="31" t="s">
        <v>61</v>
      </c>
      <c r="C1781" s="24">
        <v>6.8000000000000005E-2</v>
      </c>
      <c r="D1781" s="33">
        <v>157.78</v>
      </c>
      <c r="E1781" s="32">
        <v>-27.92</v>
      </c>
      <c r="F1781" s="32">
        <v>0.72</v>
      </c>
      <c r="G1781" s="23"/>
    </row>
    <row r="1782" spans="1:7" x14ac:dyDescent="0.3">
      <c r="A1782" s="22"/>
      <c r="B1782" s="31" t="s">
        <v>62</v>
      </c>
      <c r="C1782" s="24">
        <v>0</v>
      </c>
      <c r="D1782" s="33">
        <v>157.77000000000001</v>
      </c>
      <c r="E1782" s="32">
        <v>-27.83</v>
      </c>
      <c r="F1782" s="32">
        <v>2.62</v>
      </c>
      <c r="G1782" s="23"/>
    </row>
    <row r="1783" spans="1:7" x14ac:dyDescent="0.3">
      <c r="A1783" s="22"/>
      <c r="B1783" s="31" t="s">
        <v>65</v>
      </c>
      <c r="C1783" s="24">
        <v>0</v>
      </c>
      <c r="D1783" s="32">
        <v>157.77000000000001</v>
      </c>
      <c r="E1783" s="33">
        <v>-27.83</v>
      </c>
      <c r="F1783" s="32">
        <v>2.62</v>
      </c>
      <c r="G1783" s="23"/>
    </row>
    <row r="1784" spans="1:7" x14ac:dyDescent="0.3">
      <c r="A1784" s="22"/>
      <c r="B1784" s="31" t="s">
        <v>66</v>
      </c>
      <c r="C1784" s="24">
        <v>6.8000000000000005E-2</v>
      </c>
      <c r="D1784" s="32">
        <v>157.78</v>
      </c>
      <c r="E1784" s="33">
        <v>-27.92</v>
      </c>
      <c r="F1784" s="32">
        <v>0.72</v>
      </c>
      <c r="G1784" s="23"/>
    </row>
    <row r="1785" spans="1:7" x14ac:dyDescent="0.3">
      <c r="A1785" s="22"/>
      <c r="B1785" s="31" t="s">
        <v>67</v>
      </c>
      <c r="C1785" s="24">
        <v>0</v>
      </c>
      <c r="D1785" s="32">
        <v>157.77000000000001</v>
      </c>
      <c r="E1785" s="32">
        <v>-27.83</v>
      </c>
      <c r="F1785" s="33">
        <v>2.62</v>
      </c>
      <c r="G1785" s="23"/>
    </row>
    <row r="1786" spans="1:7" x14ac:dyDescent="0.3">
      <c r="A1786" s="22"/>
      <c r="B1786" s="31" t="s">
        <v>68</v>
      </c>
      <c r="C1786" s="24">
        <v>6.8000000000000005E-2</v>
      </c>
      <c r="D1786" s="32">
        <v>157.78</v>
      </c>
      <c r="E1786" s="32">
        <v>-27.92</v>
      </c>
      <c r="F1786" s="33">
        <v>0.72</v>
      </c>
      <c r="G1786" s="23"/>
    </row>
    <row r="1787" spans="1:7" x14ac:dyDescent="0.3">
      <c r="A1787" s="22">
        <v>224</v>
      </c>
      <c r="B1787" s="31">
        <v>214</v>
      </c>
      <c r="C1787" s="24">
        <v>0</v>
      </c>
      <c r="D1787" s="32">
        <v>157.78</v>
      </c>
      <c r="E1787" s="32">
        <v>-28.37</v>
      </c>
      <c r="F1787" s="32">
        <v>0.72</v>
      </c>
      <c r="G1787" s="23" t="s">
        <v>369</v>
      </c>
    </row>
    <row r="1788" spans="1:7" x14ac:dyDescent="0.3">
      <c r="A1788" s="22"/>
      <c r="B1788" s="31">
        <v>215</v>
      </c>
      <c r="C1788" s="24">
        <v>6.8000000000000005E-2</v>
      </c>
      <c r="D1788" s="32">
        <v>157.78</v>
      </c>
      <c r="E1788" s="32">
        <v>-28.47</v>
      </c>
      <c r="F1788" s="32">
        <v>-1.22</v>
      </c>
      <c r="G1788" s="23"/>
    </row>
    <row r="1789" spans="1:7" x14ac:dyDescent="0.3">
      <c r="A1789" s="22"/>
      <c r="B1789" s="31" t="s">
        <v>61</v>
      </c>
      <c r="C1789" s="24">
        <v>6.8000000000000005E-2</v>
      </c>
      <c r="D1789" s="33">
        <v>157.78</v>
      </c>
      <c r="E1789" s="32">
        <v>-28.47</v>
      </c>
      <c r="F1789" s="32">
        <v>-1.22</v>
      </c>
      <c r="G1789" s="23"/>
    </row>
    <row r="1790" spans="1:7" x14ac:dyDescent="0.3">
      <c r="A1790" s="22"/>
      <c r="B1790" s="31" t="s">
        <v>62</v>
      </c>
      <c r="C1790" s="24">
        <v>0</v>
      </c>
      <c r="D1790" s="33">
        <v>157.78</v>
      </c>
      <c r="E1790" s="32">
        <v>-28.37</v>
      </c>
      <c r="F1790" s="32">
        <v>0.72</v>
      </c>
      <c r="G1790" s="23"/>
    </row>
    <row r="1791" spans="1:7" x14ac:dyDescent="0.3">
      <c r="A1791" s="22"/>
      <c r="B1791" s="31" t="s">
        <v>65</v>
      </c>
      <c r="C1791" s="24">
        <v>0</v>
      </c>
      <c r="D1791" s="32">
        <v>157.78</v>
      </c>
      <c r="E1791" s="33">
        <v>-28.37</v>
      </c>
      <c r="F1791" s="32">
        <v>0.72</v>
      </c>
      <c r="G1791" s="23"/>
    </row>
    <row r="1792" spans="1:7" x14ac:dyDescent="0.3">
      <c r="A1792" s="22"/>
      <c r="B1792" s="31" t="s">
        <v>66</v>
      </c>
      <c r="C1792" s="24">
        <v>6.8000000000000005E-2</v>
      </c>
      <c r="D1792" s="32">
        <v>157.78</v>
      </c>
      <c r="E1792" s="33">
        <v>-28.47</v>
      </c>
      <c r="F1792" s="32">
        <v>-1.22</v>
      </c>
      <c r="G1792" s="23"/>
    </row>
    <row r="1793" spans="1:7" x14ac:dyDescent="0.3">
      <c r="A1793" s="22"/>
      <c r="B1793" s="31" t="s">
        <v>67</v>
      </c>
      <c r="C1793" s="24">
        <v>0</v>
      </c>
      <c r="D1793" s="32">
        <v>157.78</v>
      </c>
      <c r="E1793" s="32">
        <v>-28.37</v>
      </c>
      <c r="F1793" s="33">
        <v>0.72</v>
      </c>
      <c r="G1793" s="23"/>
    </row>
    <row r="1794" spans="1:7" x14ac:dyDescent="0.3">
      <c r="A1794" s="22"/>
      <c r="B1794" s="31" t="s">
        <v>68</v>
      </c>
      <c r="C1794" s="24">
        <v>6.8000000000000005E-2</v>
      </c>
      <c r="D1794" s="32">
        <v>157.78</v>
      </c>
      <c r="E1794" s="32">
        <v>-28.47</v>
      </c>
      <c r="F1794" s="33">
        <v>-1.22</v>
      </c>
      <c r="G1794" s="23"/>
    </row>
    <row r="1795" spans="1:7" x14ac:dyDescent="0.3">
      <c r="A1795" s="22">
        <v>225</v>
      </c>
      <c r="B1795" s="31">
        <v>215</v>
      </c>
      <c r="C1795" s="24">
        <v>0</v>
      </c>
      <c r="D1795" s="32">
        <v>157.78</v>
      </c>
      <c r="E1795" s="32">
        <v>-28.87</v>
      </c>
      <c r="F1795" s="32">
        <v>-1.22</v>
      </c>
      <c r="G1795" s="23" t="s">
        <v>369</v>
      </c>
    </row>
    <row r="1796" spans="1:7" x14ac:dyDescent="0.3">
      <c r="A1796" s="22"/>
      <c r="B1796" s="31">
        <v>216</v>
      </c>
      <c r="C1796" s="24">
        <v>6.8000000000000005E-2</v>
      </c>
      <c r="D1796" s="32">
        <v>157.78</v>
      </c>
      <c r="E1796" s="32">
        <v>-28.97</v>
      </c>
      <c r="F1796" s="32">
        <v>-3.19</v>
      </c>
      <c r="G1796" s="23"/>
    </row>
    <row r="1797" spans="1:7" x14ac:dyDescent="0.3">
      <c r="A1797" s="22"/>
      <c r="B1797" s="31" t="s">
        <v>61</v>
      </c>
      <c r="C1797" s="24">
        <v>2.7E-2</v>
      </c>
      <c r="D1797" s="33">
        <v>157.78</v>
      </c>
      <c r="E1797" s="32">
        <v>-28.91</v>
      </c>
      <c r="F1797" s="32">
        <v>-2.0099999999999998</v>
      </c>
      <c r="G1797" s="23"/>
    </row>
    <row r="1798" spans="1:7" x14ac:dyDescent="0.3">
      <c r="A1798" s="22"/>
      <c r="B1798" s="31" t="s">
        <v>62</v>
      </c>
      <c r="C1798" s="24">
        <v>0</v>
      </c>
      <c r="D1798" s="33">
        <v>157.78</v>
      </c>
      <c r="E1798" s="32">
        <v>-28.87</v>
      </c>
      <c r="F1798" s="32">
        <v>-1.22</v>
      </c>
      <c r="G1798" s="23"/>
    </row>
    <row r="1799" spans="1:7" x14ac:dyDescent="0.3">
      <c r="A1799" s="22"/>
      <c r="B1799" s="31" t="s">
        <v>65</v>
      </c>
      <c r="C1799" s="24">
        <v>0</v>
      </c>
      <c r="D1799" s="32">
        <v>157.78</v>
      </c>
      <c r="E1799" s="33">
        <v>-28.87</v>
      </c>
      <c r="F1799" s="32">
        <v>-1.22</v>
      </c>
      <c r="G1799" s="23"/>
    </row>
    <row r="1800" spans="1:7" x14ac:dyDescent="0.3">
      <c r="A1800" s="22"/>
      <c r="B1800" s="31" t="s">
        <v>66</v>
      </c>
      <c r="C1800" s="24">
        <v>6.8000000000000005E-2</v>
      </c>
      <c r="D1800" s="32">
        <v>157.78</v>
      </c>
      <c r="E1800" s="33">
        <v>-28.97</v>
      </c>
      <c r="F1800" s="32">
        <v>-3.19</v>
      </c>
      <c r="G1800" s="23"/>
    </row>
    <row r="1801" spans="1:7" x14ac:dyDescent="0.3">
      <c r="A1801" s="22"/>
      <c r="B1801" s="31" t="s">
        <v>67</v>
      </c>
      <c r="C1801" s="24">
        <v>0</v>
      </c>
      <c r="D1801" s="32">
        <v>157.78</v>
      </c>
      <c r="E1801" s="32">
        <v>-28.87</v>
      </c>
      <c r="F1801" s="33">
        <v>-1.22</v>
      </c>
      <c r="G1801" s="23"/>
    </row>
    <row r="1802" spans="1:7" x14ac:dyDescent="0.3">
      <c r="A1802" s="22"/>
      <c r="B1802" s="31" t="s">
        <v>68</v>
      </c>
      <c r="C1802" s="24">
        <v>6.8000000000000005E-2</v>
      </c>
      <c r="D1802" s="32">
        <v>157.78</v>
      </c>
      <c r="E1802" s="32">
        <v>-28.97</v>
      </c>
      <c r="F1802" s="33">
        <v>-3.19</v>
      </c>
      <c r="G1802" s="23"/>
    </row>
    <row r="1803" spans="1:7" x14ac:dyDescent="0.3">
      <c r="A1803" s="22">
        <v>226</v>
      </c>
      <c r="B1803" s="31">
        <v>216</v>
      </c>
      <c r="C1803" s="24">
        <v>0</v>
      </c>
      <c r="D1803" s="32">
        <v>157.78</v>
      </c>
      <c r="E1803" s="32">
        <v>-29.31</v>
      </c>
      <c r="F1803" s="32">
        <v>-3.19</v>
      </c>
      <c r="G1803" s="23" t="s">
        <v>369</v>
      </c>
    </row>
    <row r="1804" spans="1:7" x14ac:dyDescent="0.3">
      <c r="A1804" s="22"/>
      <c r="B1804" s="31">
        <v>217</v>
      </c>
      <c r="C1804" s="24">
        <v>6.8000000000000005E-2</v>
      </c>
      <c r="D1804" s="32">
        <v>157.78</v>
      </c>
      <c r="E1804" s="32">
        <v>-29.42</v>
      </c>
      <c r="F1804" s="32">
        <v>-5.19</v>
      </c>
      <c r="G1804" s="23"/>
    </row>
    <row r="1805" spans="1:7" x14ac:dyDescent="0.3">
      <c r="A1805" s="22"/>
      <c r="B1805" s="31" t="s">
        <v>61</v>
      </c>
      <c r="C1805" s="24">
        <v>0</v>
      </c>
      <c r="D1805" s="33">
        <v>157.78</v>
      </c>
      <c r="E1805" s="32">
        <v>-29.31</v>
      </c>
      <c r="F1805" s="32">
        <v>-3.19</v>
      </c>
      <c r="G1805" s="23"/>
    </row>
    <row r="1806" spans="1:7" x14ac:dyDescent="0.3">
      <c r="A1806" s="22"/>
      <c r="B1806" s="31" t="s">
        <v>62</v>
      </c>
      <c r="C1806" s="24">
        <v>6.8000000000000005E-2</v>
      </c>
      <c r="D1806" s="33">
        <v>157.78</v>
      </c>
      <c r="E1806" s="32">
        <v>-29.42</v>
      </c>
      <c r="F1806" s="32">
        <v>-5.19</v>
      </c>
      <c r="G1806" s="23"/>
    </row>
    <row r="1807" spans="1:7" x14ac:dyDescent="0.3">
      <c r="A1807" s="22"/>
      <c r="B1807" s="31" t="s">
        <v>65</v>
      </c>
      <c r="C1807" s="24">
        <v>0</v>
      </c>
      <c r="D1807" s="32">
        <v>157.78</v>
      </c>
      <c r="E1807" s="33">
        <v>-29.31</v>
      </c>
      <c r="F1807" s="32">
        <v>-3.19</v>
      </c>
      <c r="G1807" s="23"/>
    </row>
    <row r="1808" spans="1:7" x14ac:dyDescent="0.3">
      <c r="A1808" s="22"/>
      <c r="B1808" s="31" t="s">
        <v>66</v>
      </c>
      <c r="C1808" s="24">
        <v>6.8000000000000005E-2</v>
      </c>
      <c r="D1808" s="32">
        <v>157.78</v>
      </c>
      <c r="E1808" s="33">
        <v>-29.42</v>
      </c>
      <c r="F1808" s="32">
        <v>-5.19</v>
      </c>
      <c r="G1808" s="23"/>
    </row>
    <row r="1809" spans="1:7" x14ac:dyDescent="0.3">
      <c r="A1809" s="22"/>
      <c r="B1809" s="31" t="s">
        <v>67</v>
      </c>
      <c r="C1809" s="24">
        <v>0</v>
      </c>
      <c r="D1809" s="32">
        <v>157.78</v>
      </c>
      <c r="E1809" s="32">
        <v>-29.31</v>
      </c>
      <c r="F1809" s="33">
        <v>-3.19</v>
      </c>
      <c r="G1809" s="23"/>
    </row>
    <row r="1810" spans="1:7" x14ac:dyDescent="0.3">
      <c r="A1810" s="22"/>
      <c r="B1810" s="31" t="s">
        <v>68</v>
      </c>
      <c r="C1810" s="24">
        <v>6.8000000000000005E-2</v>
      </c>
      <c r="D1810" s="32">
        <v>157.78</v>
      </c>
      <c r="E1810" s="32">
        <v>-29.42</v>
      </c>
      <c r="F1810" s="33">
        <v>-5.19</v>
      </c>
      <c r="G1810" s="23"/>
    </row>
    <row r="1811" spans="1:7" x14ac:dyDescent="0.3">
      <c r="A1811" s="22">
        <v>227</v>
      </c>
      <c r="B1811" s="31">
        <v>217</v>
      </c>
      <c r="C1811" s="24">
        <v>0</v>
      </c>
      <c r="D1811" s="32">
        <v>157.78</v>
      </c>
      <c r="E1811" s="32">
        <v>-29.57</v>
      </c>
      <c r="F1811" s="32">
        <v>-5.19</v>
      </c>
      <c r="G1811" s="23" t="s">
        <v>369</v>
      </c>
    </row>
    <row r="1812" spans="1:7" x14ac:dyDescent="0.3">
      <c r="A1812" s="22"/>
      <c r="B1812" s="31">
        <v>234</v>
      </c>
      <c r="C1812" s="24">
        <v>8.0000000000000002E-3</v>
      </c>
      <c r="D1812" s="32">
        <v>157.78</v>
      </c>
      <c r="E1812" s="32">
        <v>-29.59</v>
      </c>
      <c r="F1812" s="32">
        <v>-5.44</v>
      </c>
      <c r="G1812" s="23"/>
    </row>
    <row r="1813" spans="1:7" x14ac:dyDescent="0.3">
      <c r="A1813" s="22"/>
      <c r="B1813" s="31" t="s">
        <v>61</v>
      </c>
      <c r="C1813" s="24">
        <v>0</v>
      </c>
      <c r="D1813" s="33">
        <v>157.78</v>
      </c>
      <c r="E1813" s="32">
        <v>-29.57</v>
      </c>
      <c r="F1813" s="32">
        <v>-5.19</v>
      </c>
      <c r="G1813" s="23"/>
    </row>
    <row r="1814" spans="1:7" x14ac:dyDescent="0.3">
      <c r="A1814" s="22"/>
      <c r="B1814" s="31" t="s">
        <v>62</v>
      </c>
      <c r="C1814" s="24">
        <v>8.0000000000000002E-3</v>
      </c>
      <c r="D1814" s="33">
        <v>157.78</v>
      </c>
      <c r="E1814" s="32">
        <v>-29.59</v>
      </c>
      <c r="F1814" s="32">
        <v>-5.44</v>
      </c>
      <c r="G1814" s="23"/>
    </row>
    <row r="1815" spans="1:7" x14ac:dyDescent="0.3">
      <c r="A1815" s="22"/>
      <c r="B1815" s="31" t="s">
        <v>65</v>
      </c>
      <c r="C1815" s="24">
        <v>0</v>
      </c>
      <c r="D1815" s="32">
        <v>157.78</v>
      </c>
      <c r="E1815" s="33">
        <v>-29.57</v>
      </c>
      <c r="F1815" s="32">
        <v>-5.19</v>
      </c>
      <c r="G1815" s="23"/>
    </row>
    <row r="1816" spans="1:7" x14ac:dyDescent="0.3">
      <c r="A1816" s="22"/>
      <c r="B1816" s="31" t="s">
        <v>66</v>
      </c>
      <c r="C1816" s="24">
        <v>8.0000000000000002E-3</v>
      </c>
      <c r="D1816" s="32">
        <v>157.78</v>
      </c>
      <c r="E1816" s="33">
        <v>-29.59</v>
      </c>
      <c r="F1816" s="32">
        <v>-5.44</v>
      </c>
      <c r="G1816" s="23"/>
    </row>
    <row r="1817" spans="1:7" x14ac:dyDescent="0.3">
      <c r="A1817" s="22"/>
      <c r="B1817" s="31" t="s">
        <v>67</v>
      </c>
      <c r="C1817" s="24">
        <v>0</v>
      </c>
      <c r="D1817" s="32">
        <v>157.78</v>
      </c>
      <c r="E1817" s="32">
        <v>-29.57</v>
      </c>
      <c r="F1817" s="33">
        <v>-5.19</v>
      </c>
      <c r="G1817" s="23"/>
    </row>
    <row r="1818" spans="1:7" x14ac:dyDescent="0.3">
      <c r="A1818" s="22"/>
      <c r="B1818" s="31" t="s">
        <v>68</v>
      </c>
      <c r="C1818" s="24">
        <v>8.0000000000000002E-3</v>
      </c>
      <c r="D1818" s="32">
        <v>157.78</v>
      </c>
      <c r="E1818" s="32">
        <v>-29.59</v>
      </c>
      <c r="F1818" s="33">
        <v>-5.44</v>
      </c>
      <c r="G1818" s="23"/>
    </row>
    <row r="1819" spans="1:7" x14ac:dyDescent="0.3">
      <c r="A1819" s="22">
        <v>228</v>
      </c>
      <c r="B1819" s="31">
        <v>234</v>
      </c>
      <c r="C1819" s="24">
        <v>0</v>
      </c>
      <c r="D1819" s="32">
        <v>0.36</v>
      </c>
      <c r="E1819" s="32">
        <v>-29.87</v>
      </c>
      <c r="F1819" s="32">
        <v>10.3</v>
      </c>
      <c r="G1819" s="23" t="s">
        <v>369</v>
      </c>
    </row>
    <row r="1820" spans="1:7" x14ac:dyDescent="0.3">
      <c r="A1820" s="22"/>
      <c r="B1820" s="31">
        <v>218</v>
      </c>
      <c r="C1820" s="24">
        <v>0.06</v>
      </c>
      <c r="D1820" s="32">
        <v>0.36</v>
      </c>
      <c r="E1820" s="32">
        <v>-29.96</v>
      </c>
      <c r="F1820" s="32">
        <v>8.51</v>
      </c>
      <c r="G1820" s="23"/>
    </row>
    <row r="1821" spans="1:7" x14ac:dyDescent="0.3">
      <c r="A1821" s="22"/>
      <c r="B1821" s="31" t="s">
        <v>61</v>
      </c>
      <c r="C1821" s="24">
        <v>0.06</v>
      </c>
      <c r="D1821" s="33">
        <v>0.36</v>
      </c>
      <c r="E1821" s="32">
        <v>-29.96</v>
      </c>
      <c r="F1821" s="32">
        <v>8.51</v>
      </c>
      <c r="G1821" s="23"/>
    </row>
    <row r="1822" spans="1:7" x14ac:dyDescent="0.3">
      <c r="A1822" s="22"/>
      <c r="B1822" s="31" t="s">
        <v>62</v>
      </c>
      <c r="C1822" s="24">
        <v>0</v>
      </c>
      <c r="D1822" s="33">
        <v>0.36</v>
      </c>
      <c r="E1822" s="32">
        <v>-29.87</v>
      </c>
      <c r="F1822" s="32">
        <v>10.3</v>
      </c>
      <c r="G1822" s="23"/>
    </row>
    <row r="1823" spans="1:7" x14ac:dyDescent="0.3">
      <c r="A1823" s="22"/>
      <c r="B1823" s="31" t="s">
        <v>65</v>
      </c>
      <c r="C1823" s="24">
        <v>0</v>
      </c>
      <c r="D1823" s="32">
        <v>0.36</v>
      </c>
      <c r="E1823" s="33">
        <v>-29.87</v>
      </c>
      <c r="F1823" s="32">
        <v>10.3</v>
      </c>
      <c r="G1823" s="23"/>
    </row>
    <row r="1824" spans="1:7" x14ac:dyDescent="0.3">
      <c r="A1824" s="22"/>
      <c r="B1824" s="31" t="s">
        <v>66</v>
      </c>
      <c r="C1824" s="24">
        <v>0.06</v>
      </c>
      <c r="D1824" s="32">
        <v>0.36</v>
      </c>
      <c r="E1824" s="33">
        <v>-29.96</v>
      </c>
      <c r="F1824" s="32">
        <v>8.51</v>
      </c>
      <c r="G1824" s="23"/>
    </row>
    <row r="1825" spans="1:7" x14ac:dyDescent="0.3">
      <c r="A1825" s="22"/>
      <c r="B1825" s="31" t="s">
        <v>67</v>
      </c>
      <c r="C1825" s="24">
        <v>0</v>
      </c>
      <c r="D1825" s="32">
        <v>0.36</v>
      </c>
      <c r="E1825" s="32">
        <v>-29.87</v>
      </c>
      <c r="F1825" s="33">
        <v>10.3</v>
      </c>
      <c r="G1825" s="23"/>
    </row>
    <row r="1826" spans="1:7" x14ac:dyDescent="0.3">
      <c r="A1826" s="22"/>
      <c r="B1826" s="31" t="s">
        <v>68</v>
      </c>
      <c r="C1826" s="24">
        <v>0.06</v>
      </c>
      <c r="D1826" s="32">
        <v>0.36</v>
      </c>
      <c r="E1826" s="32">
        <v>-29.96</v>
      </c>
      <c r="F1826" s="33">
        <v>8.51</v>
      </c>
      <c r="G1826" s="23"/>
    </row>
    <row r="1827" spans="1:7" x14ac:dyDescent="0.3">
      <c r="A1827" s="22">
        <v>229</v>
      </c>
      <c r="B1827" s="31">
        <v>218</v>
      </c>
      <c r="C1827" s="24">
        <v>0</v>
      </c>
      <c r="D1827" s="32">
        <v>0.36</v>
      </c>
      <c r="E1827" s="32">
        <v>-30.47</v>
      </c>
      <c r="F1827" s="32">
        <v>8.51</v>
      </c>
      <c r="G1827" s="23" t="s">
        <v>369</v>
      </c>
    </row>
    <row r="1828" spans="1:7" x14ac:dyDescent="0.3">
      <c r="A1828" s="22"/>
      <c r="B1828" s="31">
        <v>219</v>
      </c>
      <c r="C1828" s="24">
        <v>6.8000000000000005E-2</v>
      </c>
      <c r="D1828" s="32">
        <v>0.37</v>
      </c>
      <c r="E1828" s="32">
        <v>-30.57</v>
      </c>
      <c r="F1828" s="32">
        <v>6.43</v>
      </c>
      <c r="G1828" s="23"/>
    </row>
    <row r="1829" spans="1:7" x14ac:dyDescent="0.3">
      <c r="A1829" s="22"/>
      <c r="B1829" s="31" t="s">
        <v>61</v>
      </c>
      <c r="C1829" s="24">
        <v>6.8000000000000005E-2</v>
      </c>
      <c r="D1829" s="33">
        <v>0.37</v>
      </c>
      <c r="E1829" s="32">
        <v>-30.57</v>
      </c>
      <c r="F1829" s="32">
        <v>6.43</v>
      </c>
      <c r="G1829" s="23"/>
    </row>
    <row r="1830" spans="1:7" x14ac:dyDescent="0.3">
      <c r="A1830" s="22"/>
      <c r="B1830" s="31" t="s">
        <v>62</v>
      </c>
      <c r="C1830" s="24">
        <v>0</v>
      </c>
      <c r="D1830" s="33">
        <v>0.36</v>
      </c>
      <c r="E1830" s="32">
        <v>-30.47</v>
      </c>
      <c r="F1830" s="32">
        <v>8.51</v>
      </c>
      <c r="G1830" s="23"/>
    </row>
    <row r="1831" spans="1:7" x14ac:dyDescent="0.3">
      <c r="A1831" s="22"/>
      <c r="B1831" s="31" t="s">
        <v>65</v>
      </c>
      <c r="C1831" s="24">
        <v>0</v>
      </c>
      <c r="D1831" s="32">
        <v>0.36</v>
      </c>
      <c r="E1831" s="33">
        <v>-30.47</v>
      </c>
      <c r="F1831" s="32">
        <v>8.51</v>
      </c>
      <c r="G1831" s="23"/>
    </row>
    <row r="1832" spans="1:7" x14ac:dyDescent="0.3">
      <c r="A1832" s="22"/>
      <c r="B1832" s="31" t="s">
        <v>66</v>
      </c>
      <c r="C1832" s="24">
        <v>6.8000000000000005E-2</v>
      </c>
      <c r="D1832" s="32">
        <v>0.37</v>
      </c>
      <c r="E1832" s="33">
        <v>-30.57</v>
      </c>
      <c r="F1832" s="32">
        <v>6.43</v>
      </c>
      <c r="G1832" s="23"/>
    </row>
    <row r="1833" spans="1:7" x14ac:dyDescent="0.3">
      <c r="A1833" s="22"/>
      <c r="B1833" s="31" t="s">
        <v>67</v>
      </c>
      <c r="C1833" s="24">
        <v>0</v>
      </c>
      <c r="D1833" s="32">
        <v>0.36</v>
      </c>
      <c r="E1833" s="32">
        <v>-30.47</v>
      </c>
      <c r="F1833" s="33">
        <v>8.51</v>
      </c>
      <c r="G1833" s="23"/>
    </row>
    <row r="1834" spans="1:7" x14ac:dyDescent="0.3">
      <c r="A1834" s="22"/>
      <c r="B1834" s="31" t="s">
        <v>68</v>
      </c>
      <c r="C1834" s="24">
        <v>6.8000000000000005E-2</v>
      </c>
      <c r="D1834" s="32">
        <v>0.37</v>
      </c>
      <c r="E1834" s="32">
        <v>-30.57</v>
      </c>
      <c r="F1834" s="33">
        <v>6.43</v>
      </c>
      <c r="G1834" s="23"/>
    </row>
    <row r="1835" spans="1:7" x14ac:dyDescent="0.3">
      <c r="A1835" s="22">
        <v>230</v>
      </c>
      <c r="B1835" s="31">
        <v>219</v>
      </c>
      <c r="C1835" s="24">
        <v>0</v>
      </c>
      <c r="D1835" s="32">
        <v>0.37</v>
      </c>
      <c r="E1835" s="32">
        <v>-31.02</v>
      </c>
      <c r="F1835" s="32">
        <v>6.43</v>
      </c>
      <c r="G1835" s="23" t="s">
        <v>369</v>
      </c>
    </row>
    <row r="1836" spans="1:7" x14ac:dyDescent="0.3">
      <c r="A1836" s="22"/>
      <c r="B1836" s="31">
        <v>220</v>
      </c>
      <c r="C1836" s="24">
        <v>6.8000000000000005E-2</v>
      </c>
      <c r="D1836" s="32">
        <v>0.37</v>
      </c>
      <c r="E1836" s="32">
        <v>-31.11</v>
      </c>
      <c r="F1836" s="32">
        <v>4.3099999999999996</v>
      </c>
      <c r="G1836" s="23"/>
    </row>
    <row r="1837" spans="1:7" x14ac:dyDescent="0.3">
      <c r="A1837" s="22"/>
      <c r="B1837" s="31" t="s">
        <v>61</v>
      </c>
      <c r="C1837" s="24">
        <v>6.8000000000000005E-2</v>
      </c>
      <c r="D1837" s="33">
        <v>0.37</v>
      </c>
      <c r="E1837" s="32">
        <v>-31.11</v>
      </c>
      <c r="F1837" s="32">
        <v>4.3099999999999996</v>
      </c>
      <c r="G1837" s="23"/>
    </row>
    <row r="1838" spans="1:7" x14ac:dyDescent="0.3">
      <c r="A1838" s="22"/>
      <c r="B1838" s="31" t="s">
        <v>62</v>
      </c>
      <c r="C1838" s="24">
        <v>0</v>
      </c>
      <c r="D1838" s="33">
        <v>0.37</v>
      </c>
      <c r="E1838" s="32">
        <v>-31.02</v>
      </c>
      <c r="F1838" s="32">
        <v>6.43</v>
      </c>
      <c r="G1838" s="23"/>
    </row>
    <row r="1839" spans="1:7" x14ac:dyDescent="0.3">
      <c r="A1839" s="22"/>
      <c r="B1839" s="31" t="s">
        <v>65</v>
      </c>
      <c r="C1839" s="24">
        <v>0</v>
      </c>
      <c r="D1839" s="32">
        <v>0.37</v>
      </c>
      <c r="E1839" s="33">
        <v>-31.02</v>
      </c>
      <c r="F1839" s="32">
        <v>6.43</v>
      </c>
      <c r="G1839" s="23"/>
    </row>
    <row r="1840" spans="1:7" x14ac:dyDescent="0.3">
      <c r="A1840" s="22"/>
      <c r="B1840" s="31" t="s">
        <v>66</v>
      </c>
      <c r="C1840" s="24">
        <v>6.8000000000000005E-2</v>
      </c>
      <c r="D1840" s="32">
        <v>0.37</v>
      </c>
      <c r="E1840" s="33">
        <v>-31.11</v>
      </c>
      <c r="F1840" s="32">
        <v>4.3099999999999996</v>
      </c>
      <c r="G1840" s="23"/>
    </row>
    <row r="1841" spans="1:7" x14ac:dyDescent="0.3">
      <c r="A1841" s="22"/>
      <c r="B1841" s="31" t="s">
        <v>67</v>
      </c>
      <c r="C1841" s="24">
        <v>0</v>
      </c>
      <c r="D1841" s="32">
        <v>0.37</v>
      </c>
      <c r="E1841" s="32">
        <v>-31.02</v>
      </c>
      <c r="F1841" s="33">
        <v>6.43</v>
      </c>
      <c r="G1841" s="23"/>
    </row>
    <row r="1842" spans="1:7" x14ac:dyDescent="0.3">
      <c r="A1842" s="22"/>
      <c r="B1842" s="31" t="s">
        <v>68</v>
      </c>
      <c r="C1842" s="24">
        <v>6.8000000000000005E-2</v>
      </c>
      <c r="D1842" s="32">
        <v>0.37</v>
      </c>
      <c r="E1842" s="32">
        <v>-31.11</v>
      </c>
      <c r="F1842" s="33">
        <v>4.3099999999999996</v>
      </c>
      <c r="G1842" s="23"/>
    </row>
    <row r="1843" spans="1:7" x14ac:dyDescent="0.3">
      <c r="A1843" s="22">
        <v>231</v>
      </c>
      <c r="B1843" s="31">
        <v>220</v>
      </c>
      <c r="C1843" s="24">
        <v>0</v>
      </c>
      <c r="D1843" s="32">
        <v>0.37</v>
      </c>
      <c r="E1843" s="32">
        <v>-31.45</v>
      </c>
      <c r="F1843" s="32">
        <v>4.3099999999999996</v>
      </c>
      <c r="G1843" s="23" t="s">
        <v>369</v>
      </c>
    </row>
    <row r="1844" spans="1:7" x14ac:dyDescent="0.3">
      <c r="A1844" s="22"/>
      <c r="B1844" s="31">
        <v>221</v>
      </c>
      <c r="C1844" s="24">
        <v>6.8000000000000005E-2</v>
      </c>
      <c r="D1844" s="32">
        <v>0.37</v>
      </c>
      <c r="E1844" s="32">
        <v>-31.54</v>
      </c>
      <c r="F1844" s="32">
        <v>2.17</v>
      </c>
      <c r="G1844" s="23"/>
    </row>
    <row r="1845" spans="1:7" x14ac:dyDescent="0.3">
      <c r="A1845" s="22"/>
      <c r="B1845" s="31" t="s">
        <v>61</v>
      </c>
      <c r="C1845" s="24">
        <v>6.8000000000000005E-2</v>
      </c>
      <c r="D1845" s="33">
        <v>0.37</v>
      </c>
      <c r="E1845" s="32">
        <v>-31.54</v>
      </c>
      <c r="F1845" s="32">
        <v>2.17</v>
      </c>
      <c r="G1845" s="23"/>
    </row>
    <row r="1846" spans="1:7" x14ac:dyDescent="0.3">
      <c r="A1846" s="22"/>
      <c r="B1846" s="31" t="s">
        <v>62</v>
      </c>
      <c r="C1846" s="24">
        <v>0</v>
      </c>
      <c r="D1846" s="33">
        <v>0.37</v>
      </c>
      <c r="E1846" s="32">
        <v>-31.45</v>
      </c>
      <c r="F1846" s="32">
        <v>4.3099999999999996</v>
      </c>
      <c r="G1846" s="23"/>
    </row>
    <row r="1847" spans="1:7" x14ac:dyDescent="0.3">
      <c r="A1847" s="22"/>
      <c r="B1847" s="31" t="s">
        <v>65</v>
      </c>
      <c r="C1847" s="24">
        <v>0</v>
      </c>
      <c r="D1847" s="32">
        <v>0.37</v>
      </c>
      <c r="E1847" s="33">
        <v>-31.45</v>
      </c>
      <c r="F1847" s="32">
        <v>4.3099999999999996</v>
      </c>
      <c r="G1847" s="23"/>
    </row>
    <row r="1848" spans="1:7" x14ac:dyDescent="0.3">
      <c r="A1848" s="22"/>
      <c r="B1848" s="31" t="s">
        <v>66</v>
      </c>
      <c r="C1848" s="24">
        <v>6.8000000000000005E-2</v>
      </c>
      <c r="D1848" s="32">
        <v>0.37</v>
      </c>
      <c r="E1848" s="33">
        <v>-31.54</v>
      </c>
      <c r="F1848" s="32">
        <v>2.17</v>
      </c>
      <c r="G1848" s="23"/>
    </row>
    <row r="1849" spans="1:7" x14ac:dyDescent="0.3">
      <c r="A1849" s="22"/>
      <c r="B1849" s="31" t="s">
        <v>67</v>
      </c>
      <c r="C1849" s="24">
        <v>0</v>
      </c>
      <c r="D1849" s="32">
        <v>0.37</v>
      </c>
      <c r="E1849" s="32">
        <v>-31.45</v>
      </c>
      <c r="F1849" s="33">
        <v>4.3099999999999996</v>
      </c>
      <c r="G1849" s="23"/>
    </row>
    <row r="1850" spans="1:7" x14ac:dyDescent="0.3">
      <c r="A1850" s="22"/>
      <c r="B1850" s="31" t="s">
        <v>68</v>
      </c>
      <c r="C1850" s="24">
        <v>6.8000000000000005E-2</v>
      </c>
      <c r="D1850" s="32">
        <v>0.37</v>
      </c>
      <c r="E1850" s="32">
        <v>-31.54</v>
      </c>
      <c r="F1850" s="33">
        <v>2.17</v>
      </c>
      <c r="G1850" s="23"/>
    </row>
    <row r="1851" spans="1:7" x14ac:dyDescent="0.3">
      <c r="A1851" s="22">
        <v>232</v>
      </c>
      <c r="B1851" s="31">
        <v>221</v>
      </c>
      <c r="C1851" s="24">
        <v>0</v>
      </c>
      <c r="D1851" s="32">
        <v>0.37</v>
      </c>
      <c r="E1851" s="32">
        <v>-31.73</v>
      </c>
      <c r="F1851" s="32">
        <v>2.17</v>
      </c>
      <c r="G1851" s="23" t="s">
        <v>369</v>
      </c>
    </row>
    <row r="1852" spans="1:7" x14ac:dyDescent="0.3">
      <c r="A1852" s="22"/>
      <c r="B1852" s="31">
        <v>222</v>
      </c>
      <c r="C1852" s="24">
        <v>6.8000000000000005E-2</v>
      </c>
      <c r="D1852" s="32">
        <v>0.37</v>
      </c>
      <c r="E1852" s="32">
        <v>-31.82</v>
      </c>
      <c r="F1852" s="32">
        <v>0</v>
      </c>
      <c r="G1852" s="23"/>
    </row>
    <row r="1853" spans="1:7" x14ac:dyDescent="0.3">
      <c r="A1853" s="22"/>
      <c r="B1853" s="31" t="s">
        <v>61</v>
      </c>
      <c r="C1853" s="24">
        <v>6.8000000000000005E-2</v>
      </c>
      <c r="D1853" s="33">
        <v>0.37</v>
      </c>
      <c r="E1853" s="32">
        <v>-31.82</v>
      </c>
      <c r="F1853" s="32">
        <v>0</v>
      </c>
      <c r="G1853" s="23"/>
    </row>
    <row r="1854" spans="1:7" x14ac:dyDescent="0.3">
      <c r="A1854" s="22"/>
      <c r="B1854" s="31" t="s">
        <v>62</v>
      </c>
      <c r="C1854" s="24">
        <v>0</v>
      </c>
      <c r="D1854" s="33">
        <v>0.37</v>
      </c>
      <c r="E1854" s="32">
        <v>-31.73</v>
      </c>
      <c r="F1854" s="32">
        <v>2.17</v>
      </c>
      <c r="G1854" s="23"/>
    </row>
    <row r="1855" spans="1:7" x14ac:dyDescent="0.3">
      <c r="A1855" s="22"/>
      <c r="B1855" s="31" t="s">
        <v>65</v>
      </c>
      <c r="C1855" s="24">
        <v>0</v>
      </c>
      <c r="D1855" s="32">
        <v>0.37</v>
      </c>
      <c r="E1855" s="33">
        <v>-31.73</v>
      </c>
      <c r="F1855" s="32">
        <v>2.17</v>
      </c>
      <c r="G1855" s="23"/>
    </row>
    <row r="1856" spans="1:7" x14ac:dyDescent="0.3">
      <c r="A1856" s="22"/>
      <c r="B1856" s="31" t="s">
        <v>66</v>
      </c>
      <c r="C1856" s="24">
        <v>6.8000000000000005E-2</v>
      </c>
      <c r="D1856" s="32">
        <v>0.37</v>
      </c>
      <c r="E1856" s="33">
        <v>-31.82</v>
      </c>
      <c r="F1856" s="32">
        <v>0</v>
      </c>
      <c r="G1856" s="23"/>
    </row>
    <row r="1857" spans="1:7" x14ac:dyDescent="0.3">
      <c r="A1857" s="22"/>
      <c r="B1857" s="31" t="s">
        <v>67</v>
      </c>
      <c r="C1857" s="24">
        <v>0</v>
      </c>
      <c r="D1857" s="32">
        <v>0.37</v>
      </c>
      <c r="E1857" s="32">
        <v>-31.73</v>
      </c>
      <c r="F1857" s="33">
        <v>2.17</v>
      </c>
      <c r="G1857" s="23"/>
    </row>
    <row r="1858" spans="1:7" x14ac:dyDescent="0.3">
      <c r="A1858" s="22"/>
      <c r="B1858" s="31" t="s">
        <v>68</v>
      </c>
      <c r="C1858" s="24">
        <v>6.8000000000000005E-2</v>
      </c>
      <c r="D1858" s="32">
        <v>0.37</v>
      </c>
      <c r="E1858" s="32">
        <v>-31.82</v>
      </c>
      <c r="F1858" s="33">
        <v>0</v>
      </c>
      <c r="G1858" s="23"/>
    </row>
    <row r="1859" spans="1:7" x14ac:dyDescent="0.3">
      <c r="A1859" s="22">
        <v>233</v>
      </c>
      <c r="B1859" s="31">
        <v>1</v>
      </c>
      <c r="C1859" s="24">
        <v>0</v>
      </c>
      <c r="D1859" s="32">
        <v>-17.440000000000001</v>
      </c>
      <c r="E1859" s="32">
        <v>-0.11</v>
      </c>
      <c r="F1859" s="32">
        <v>0</v>
      </c>
      <c r="G1859" s="23"/>
    </row>
    <row r="1860" spans="1:7" x14ac:dyDescent="0.3">
      <c r="A1860" s="22"/>
      <c r="B1860" s="31">
        <v>112</v>
      </c>
      <c r="C1860" s="24">
        <v>0.15</v>
      </c>
      <c r="D1860" s="32">
        <v>-17.440000000000001</v>
      </c>
      <c r="E1860" s="32">
        <v>-0.11</v>
      </c>
      <c r="F1860" s="32">
        <v>0</v>
      </c>
      <c r="G1860" s="23"/>
    </row>
    <row r="1861" spans="1:7" x14ac:dyDescent="0.3">
      <c r="A1861" s="22"/>
      <c r="B1861" s="31" t="s">
        <v>61</v>
      </c>
      <c r="C1861" s="24">
        <v>0</v>
      </c>
      <c r="D1861" s="33">
        <v>-17.440000000000001</v>
      </c>
      <c r="E1861" s="32">
        <v>-0.11</v>
      </c>
      <c r="F1861" s="32">
        <v>0</v>
      </c>
      <c r="G1861" s="23"/>
    </row>
    <row r="1862" spans="1:7" x14ac:dyDescent="0.3">
      <c r="A1862" s="22"/>
      <c r="B1862" s="31" t="s">
        <v>62</v>
      </c>
      <c r="C1862" s="24">
        <v>0</v>
      </c>
      <c r="D1862" s="33">
        <v>-17.440000000000001</v>
      </c>
      <c r="E1862" s="32">
        <v>-0.11</v>
      </c>
      <c r="F1862" s="32">
        <v>0</v>
      </c>
      <c r="G1862" s="23"/>
    </row>
    <row r="1863" spans="1:7" x14ac:dyDescent="0.3">
      <c r="A1863" s="22"/>
      <c r="B1863" s="31" t="s">
        <v>65</v>
      </c>
      <c r="C1863" s="24">
        <v>0</v>
      </c>
      <c r="D1863" s="32">
        <v>-17.440000000000001</v>
      </c>
      <c r="E1863" s="33">
        <v>-0.11</v>
      </c>
      <c r="F1863" s="32">
        <v>0</v>
      </c>
      <c r="G1863" s="23"/>
    </row>
    <row r="1864" spans="1:7" x14ac:dyDescent="0.3">
      <c r="A1864" s="22"/>
      <c r="B1864" s="31" t="s">
        <v>66</v>
      </c>
      <c r="C1864" s="24">
        <v>0</v>
      </c>
      <c r="D1864" s="32">
        <v>-17.440000000000001</v>
      </c>
      <c r="E1864" s="33">
        <v>-0.11</v>
      </c>
      <c r="F1864" s="32">
        <v>0</v>
      </c>
      <c r="G1864" s="23"/>
    </row>
    <row r="1865" spans="1:7" x14ac:dyDescent="0.3">
      <c r="A1865" s="22"/>
      <c r="B1865" s="31" t="s">
        <v>67</v>
      </c>
      <c r="C1865" s="24">
        <v>0</v>
      </c>
      <c r="D1865" s="32">
        <v>-17.440000000000001</v>
      </c>
      <c r="E1865" s="32">
        <v>-0.11</v>
      </c>
      <c r="F1865" s="33">
        <v>0</v>
      </c>
      <c r="G1865" s="23"/>
    </row>
    <row r="1866" spans="1:7" x14ac:dyDescent="0.3">
      <c r="A1866" s="22"/>
      <c r="B1866" s="31" t="s">
        <v>68</v>
      </c>
      <c r="C1866" s="24">
        <v>0</v>
      </c>
      <c r="D1866" s="32">
        <v>-17.440000000000001</v>
      </c>
      <c r="E1866" s="32">
        <v>-0.11</v>
      </c>
      <c r="F1866" s="33">
        <v>0</v>
      </c>
      <c r="G1866" s="23"/>
    </row>
    <row r="1867" spans="1:7" x14ac:dyDescent="0.3">
      <c r="A1867" s="22">
        <v>234</v>
      </c>
      <c r="B1867" s="31">
        <v>2</v>
      </c>
      <c r="C1867" s="24">
        <v>0</v>
      </c>
      <c r="D1867" s="32">
        <v>-0.18</v>
      </c>
      <c r="E1867" s="32">
        <v>0</v>
      </c>
      <c r="F1867" s="32">
        <v>0</v>
      </c>
      <c r="G1867" s="23"/>
    </row>
    <row r="1868" spans="1:7" x14ac:dyDescent="0.3">
      <c r="A1868" s="22"/>
      <c r="B1868" s="31">
        <v>113</v>
      </c>
      <c r="C1868" s="24">
        <v>0.15</v>
      </c>
      <c r="D1868" s="32">
        <v>-0.18</v>
      </c>
      <c r="E1868" s="32">
        <v>0</v>
      </c>
      <c r="F1868" s="32">
        <v>0</v>
      </c>
      <c r="G1868" s="23"/>
    </row>
    <row r="1869" spans="1:7" x14ac:dyDescent="0.3">
      <c r="A1869" s="22"/>
      <c r="B1869" s="31" t="s">
        <v>61</v>
      </c>
      <c r="C1869" s="24">
        <v>0</v>
      </c>
      <c r="D1869" s="33">
        <v>-0.18</v>
      </c>
      <c r="E1869" s="32">
        <v>0</v>
      </c>
      <c r="F1869" s="32">
        <v>0</v>
      </c>
      <c r="G1869" s="23"/>
    </row>
    <row r="1870" spans="1:7" x14ac:dyDescent="0.3">
      <c r="A1870" s="22"/>
      <c r="B1870" s="31" t="s">
        <v>62</v>
      </c>
      <c r="C1870" s="24">
        <v>0</v>
      </c>
      <c r="D1870" s="33">
        <v>-0.18</v>
      </c>
      <c r="E1870" s="32">
        <v>0</v>
      </c>
      <c r="F1870" s="32">
        <v>0</v>
      </c>
      <c r="G1870" s="23"/>
    </row>
    <row r="1871" spans="1:7" x14ac:dyDescent="0.3">
      <c r="A1871" s="22"/>
      <c r="B1871" s="31" t="s">
        <v>65</v>
      </c>
      <c r="C1871" s="24">
        <v>0</v>
      </c>
      <c r="D1871" s="32">
        <v>-0.18</v>
      </c>
      <c r="E1871" s="33">
        <v>0</v>
      </c>
      <c r="F1871" s="32">
        <v>0</v>
      </c>
      <c r="G1871" s="23"/>
    </row>
    <row r="1872" spans="1:7" x14ac:dyDescent="0.3">
      <c r="A1872" s="22"/>
      <c r="B1872" s="31" t="s">
        <v>66</v>
      </c>
      <c r="C1872" s="24">
        <v>0</v>
      </c>
      <c r="D1872" s="32">
        <v>-0.18</v>
      </c>
      <c r="E1872" s="33">
        <v>0</v>
      </c>
      <c r="F1872" s="32">
        <v>0</v>
      </c>
      <c r="G1872" s="23"/>
    </row>
    <row r="1873" spans="1:7" x14ac:dyDescent="0.3">
      <c r="A1873" s="22"/>
      <c r="B1873" s="31" t="s">
        <v>67</v>
      </c>
      <c r="C1873" s="24">
        <v>0</v>
      </c>
      <c r="D1873" s="32">
        <v>-0.18</v>
      </c>
      <c r="E1873" s="32">
        <v>0</v>
      </c>
      <c r="F1873" s="33">
        <v>0</v>
      </c>
      <c r="G1873" s="23"/>
    </row>
    <row r="1874" spans="1:7" x14ac:dyDescent="0.3">
      <c r="A1874" s="22"/>
      <c r="B1874" s="31" t="s">
        <v>68</v>
      </c>
      <c r="C1874" s="24">
        <v>0</v>
      </c>
      <c r="D1874" s="32">
        <v>-0.18</v>
      </c>
      <c r="E1874" s="32">
        <v>0</v>
      </c>
      <c r="F1874" s="33">
        <v>0</v>
      </c>
      <c r="G1874" s="23"/>
    </row>
    <row r="1875" spans="1:7" x14ac:dyDescent="0.3">
      <c r="A1875" s="22">
        <v>235</v>
      </c>
      <c r="B1875" s="31">
        <v>3</v>
      </c>
      <c r="C1875" s="24">
        <v>0</v>
      </c>
      <c r="D1875" s="32">
        <v>-0.33</v>
      </c>
      <c r="E1875" s="32">
        <v>0</v>
      </c>
      <c r="F1875" s="32">
        <v>0</v>
      </c>
      <c r="G1875" s="23"/>
    </row>
    <row r="1876" spans="1:7" x14ac:dyDescent="0.3">
      <c r="A1876" s="22"/>
      <c r="B1876" s="31">
        <v>114</v>
      </c>
      <c r="C1876" s="24">
        <v>0.15</v>
      </c>
      <c r="D1876" s="32">
        <v>-0.33</v>
      </c>
      <c r="E1876" s="32">
        <v>0</v>
      </c>
      <c r="F1876" s="32">
        <v>0</v>
      </c>
      <c r="G1876" s="23"/>
    </row>
    <row r="1877" spans="1:7" x14ac:dyDescent="0.3">
      <c r="A1877" s="22"/>
      <c r="B1877" s="31" t="s">
        <v>61</v>
      </c>
      <c r="C1877" s="24">
        <v>0</v>
      </c>
      <c r="D1877" s="33">
        <v>-0.33</v>
      </c>
      <c r="E1877" s="32">
        <v>0</v>
      </c>
      <c r="F1877" s="32">
        <v>0</v>
      </c>
      <c r="G1877" s="23"/>
    </row>
    <row r="1878" spans="1:7" x14ac:dyDescent="0.3">
      <c r="A1878" s="22"/>
      <c r="B1878" s="31" t="s">
        <v>62</v>
      </c>
      <c r="C1878" s="24">
        <v>0</v>
      </c>
      <c r="D1878" s="33">
        <v>-0.33</v>
      </c>
      <c r="E1878" s="32">
        <v>0</v>
      </c>
      <c r="F1878" s="32">
        <v>0</v>
      </c>
      <c r="G1878" s="23"/>
    </row>
    <row r="1879" spans="1:7" x14ac:dyDescent="0.3">
      <c r="A1879" s="22"/>
      <c r="B1879" s="31" t="s">
        <v>65</v>
      </c>
      <c r="C1879" s="24">
        <v>0</v>
      </c>
      <c r="D1879" s="32">
        <v>-0.33</v>
      </c>
      <c r="E1879" s="33">
        <v>0</v>
      </c>
      <c r="F1879" s="32">
        <v>0</v>
      </c>
      <c r="G1879" s="23"/>
    </row>
    <row r="1880" spans="1:7" x14ac:dyDescent="0.3">
      <c r="A1880" s="22"/>
      <c r="B1880" s="31" t="s">
        <v>66</v>
      </c>
      <c r="C1880" s="24">
        <v>0</v>
      </c>
      <c r="D1880" s="32">
        <v>-0.33</v>
      </c>
      <c r="E1880" s="33">
        <v>0</v>
      </c>
      <c r="F1880" s="32">
        <v>0</v>
      </c>
      <c r="G1880" s="23"/>
    </row>
    <row r="1881" spans="1:7" x14ac:dyDescent="0.3">
      <c r="A1881" s="22"/>
      <c r="B1881" s="31" t="s">
        <v>67</v>
      </c>
      <c r="C1881" s="24">
        <v>0</v>
      </c>
      <c r="D1881" s="32">
        <v>-0.33</v>
      </c>
      <c r="E1881" s="32">
        <v>0</v>
      </c>
      <c r="F1881" s="33">
        <v>0</v>
      </c>
      <c r="G1881" s="23"/>
    </row>
    <row r="1882" spans="1:7" x14ac:dyDescent="0.3">
      <c r="A1882" s="22"/>
      <c r="B1882" s="31" t="s">
        <v>68</v>
      </c>
      <c r="C1882" s="24">
        <v>0</v>
      </c>
      <c r="D1882" s="32">
        <v>-0.33</v>
      </c>
      <c r="E1882" s="32">
        <v>0</v>
      </c>
      <c r="F1882" s="33">
        <v>0</v>
      </c>
      <c r="G1882" s="23"/>
    </row>
    <row r="1883" spans="1:7" x14ac:dyDescent="0.3">
      <c r="A1883" s="22">
        <v>236</v>
      </c>
      <c r="B1883" s="31">
        <v>4</v>
      </c>
      <c r="C1883" s="24">
        <v>0</v>
      </c>
      <c r="D1883" s="32">
        <v>-0.45</v>
      </c>
      <c r="E1883" s="32">
        <v>0</v>
      </c>
      <c r="F1883" s="32">
        <v>0</v>
      </c>
      <c r="G1883" s="23"/>
    </row>
    <row r="1884" spans="1:7" x14ac:dyDescent="0.3">
      <c r="A1884" s="22"/>
      <c r="B1884" s="31">
        <v>115</v>
      </c>
      <c r="C1884" s="24">
        <v>0.15</v>
      </c>
      <c r="D1884" s="32">
        <v>-0.45</v>
      </c>
      <c r="E1884" s="32">
        <v>0</v>
      </c>
      <c r="F1884" s="32">
        <v>0</v>
      </c>
      <c r="G1884" s="23"/>
    </row>
    <row r="1885" spans="1:7" x14ac:dyDescent="0.3">
      <c r="A1885" s="22"/>
      <c r="B1885" s="31" t="s">
        <v>61</v>
      </c>
      <c r="C1885" s="24">
        <v>0</v>
      </c>
      <c r="D1885" s="33">
        <v>-0.45</v>
      </c>
      <c r="E1885" s="32">
        <v>0</v>
      </c>
      <c r="F1885" s="32">
        <v>0</v>
      </c>
      <c r="G1885" s="23"/>
    </row>
    <row r="1886" spans="1:7" x14ac:dyDescent="0.3">
      <c r="A1886" s="22"/>
      <c r="B1886" s="31" t="s">
        <v>62</v>
      </c>
      <c r="C1886" s="24">
        <v>0</v>
      </c>
      <c r="D1886" s="33">
        <v>-0.45</v>
      </c>
      <c r="E1886" s="32">
        <v>0</v>
      </c>
      <c r="F1886" s="32">
        <v>0</v>
      </c>
      <c r="G1886" s="23"/>
    </row>
    <row r="1887" spans="1:7" x14ac:dyDescent="0.3">
      <c r="A1887" s="22"/>
      <c r="B1887" s="31" t="s">
        <v>65</v>
      </c>
      <c r="C1887" s="24">
        <v>0</v>
      </c>
      <c r="D1887" s="32">
        <v>-0.45</v>
      </c>
      <c r="E1887" s="33">
        <v>0</v>
      </c>
      <c r="F1887" s="32">
        <v>0</v>
      </c>
      <c r="G1887" s="23"/>
    </row>
    <row r="1888" spans="1:7" x14ac:dyDescent="0.3">
      <c r="A1888" s="22"/>
      <c r="B1888" s="31" t="s">
        <v>66</v>
      </c>
      <c r="C1888" s="24">
        <v>0</v>
      </c>
      <c r="D1888" s="32">
        <v>-0.45</v>
      </c>
      <c r="E1888" s="33">
        <v>0</v>
      </c>
      <c r="F1888" s="32">
        <v>0</v>
      </c>
      <c r="G1888" s="23"/>
    </row>
    <row r="1889" spans="1:7" x14ac:dyDescent="0.3">
      <c r="A1889" s="22"/>
      <c r="B1889" s="31" t="s">
        <v>67</v>
      </c>
      <c r="C1889" s="24">
        <v>0</v>
      </c>
      <c r="D1889" s="32">
        <v>-0.45</v>
      </c>
      <c r="E1889" s="32">
        <v>0</v>
      </c>
      <c r="F1889" s="33">
        <v>0</v>
      </c>
      <c r="G1889" s="23"/>
    </row>
    <row r="1890" spans="1:7" x14ac:dyDescent="0.3">
      <c r="A1890" s="22"/>
      <c r="B1890" s="31" t="s">
        <v>68</v>
      </c>
      <c r="C1890" s="24">
        <v>0</v>
      </c>
      <c r="D1890" s="32">
        <v>-0.45</v>
      </c>
      <c r="E1890" s="32">
        <v>0</v>
      </c>
      <c r="F1890" s="33">
        <v>0</v>
      </c>
      <c r="G1890" s="23"/>
    </row>
    <row r="1891" spans="1:7" x14ac:dyDescent="0.3">
      <c r="A1891" s="22">
        <v>237</v>
      </c>
      <c r="B1891" s="31">
        <v>5</v>
      </c>
      <c r="C1891" s="24">
        <v>0</v>
      </c>
      <c r="D1891" s="32">
        <v>-0.51</v>
      </c>
      <c r="E1891" s="32">
        <v>0</v>
      </c>
      <c r="F1891" s="32">
        <v>0</v>
      </c>
      <c r="G1891" s="23"/>
    </row>
    <row r="1892" spans="1:7" x14ac:dyDescent="0.3">
      <c r="A1892" s="22"/>
      <c r="B1892" s="31">
        <v>116</v>
      </c>
      <c r="C1892" s="24">
        <v>0.15</v>
      </c>
      <c r="D1892" s="32">
        <v>-0.51</v>
      </c>
      <c r="E1892" s="32">
        <v>0</v>
      </c>
      <c r="F1892" s="32">
        <v>0</v>
      </c>
      <c r="G1892" s="23"/>
    </row>
    <row r="1893" spans="1:7" x14ac:dyDescent="0.3">
      <c r="A1893" s="22"/>
      <c r="B1893" s="31" t="s">
        <v>61</v>
      </c>
      <c r="C1893" s="24">
        <v>0</v>
      </c>
      <c r="D1893" s="33">
        <v>-0.51</v>
      </c>
      <c r="E1893" s="32">
        <v>0</v>
      </c>
      <c r="F1893" s="32">
        <v>0</v>
      </c>
      <c r="G1893" s="23"/>
    </row>
    <row r="1894" spans="1:7" x14ac:dyDescent="0.3">
      <c r="A1894" s="22"/>
      <c r="B1894" s="31" t="s">
        <v>62</v>
      </c>
      <c r="C1894" s="24">
        <v>0</v>
      </c>
      <c r="D1894" s="33">
        <v>-0.51</v>
      </c>
      <c r="E1894" s="32">
        <v>0</v>
      </c>
      <c r="F1894" s="32">
        <v>0</v>
      </c>
      <c r="G1894" s="23"/>
    </row>
    <row r="1895" spans="1:7" x14ac:dyDescent="0.3">
      <c r="A1895" s="22"/>
      <c r="B1895" s="31" t="s">
        <v>65</v>
      </c>
      <c r="C1895" s="24">
        <v>0</v>
      </c>
      <c r="D1895" s="32">
        <v>-0.51</v>
      </c>
      <c r="E1895" s="33">
        <v>0</v>
      </c>
      <c r="F1895" s="32">
        <v>0</v>
      </c>
      <c r="G1895" s="23"/>
    </row>
    <row r="1896" spans="1:7" x14ac:dyDescent="0.3">
      <c r="A1896" s="22"/>
      <c r="B1896" s="31" t="s">
        <v>66</v>
      </c>
      <c r="C1896" s="24">
        <v>0</v>
      </c>
      <c r="D1896" s="32">
        <v>-0.51</v>
      </c>
      <c r="E1896" s="33">
        <v>0</v>
      </c>
      <c r="F1896" s="32">
        <v>0</v>
      </c>
      <c r="G1896" s="23"/>
    </row>
    <row r="1897" spans="1:7" x14ac:dyDescent="0.3">
      <c r="A1897" s="22"/>
      <c r="B1897" s="31" t="s">
        <v>67</v>
      </c>
      <c r="C1897" s="24">
        <v>0</v>
      </c>
      <c r="D1897" s="32">
        <v>-0.51</v>
      </c>
      <c r="E1897" s="32">
        <v>0</v>
      </c>
      <c r="F1897" s="33">
        <v>0</v>
      </c>
      <c r="G1897" s="23"/>
    </row>
    <row r="1898" spans="1:7" x14ac:dyDescent="0.3">
      <c r="A1898" s="22"/>
      <c r="B1898" s="31" t="s">
        <v>68</v>
      </c>
      <c r="C1898" s="24">
        <v>0</v>
      </c>
      <c r="D1898" s="32">
        <v>-0.51</v>
      </c>
      <c r="E1898" s="32">
        <v>0</v>
      </c>
      <c r="F1898" s="33">
        <v>0</v>
      </c>
      <c r="G1898" s="23"/>
    </row>
    <row r="1899" spans="1:7" x14ac:dyDescent="0.3">
      <c r="A1899" s="22">
        <v>238</v>
      </c>
      <c r="B1899" s="31">
        <v>6</v>
      </c>
      <c r="C1899" s="24">
        <v>0</v>
      </c>
      <c r="D1899" s="32">
        <v>-0.15</v>
      </c>
      <c r="E1899" s="32">
        <v>0</v>
      </c>
      <c r="F1899" s="32">
        <v>0</v>
      </c>
      <c r="G1899" s="23"/>
    </row>
    <row r="1900" spans="1:7" x14ac:dyDescent="0.3">
      <c r="A1900" s="22"/>
      <c r="B1900" s="31">
        <v>117</v>
      </c>
      <c r="C1900" s="24">
        <v>0.15</v>
      </c>
      <c r="D1900" s="32">
        <v>-0.15</v>
      </c>
      <c r="E1900" s="32">
        <v>0</v>
      </c>
      <c r="F1900" s="32">
        <v>0</v>
      </c>
      <c r="G1900" s="23"/>
    </row>
    <row r="1901" spans="1:7" x14ac:dyDescent="0.3">
      <c r="A1901" s="22"/>
      <c r="B1901" s="31" t="s">
        <v>61</v>
      </c>
      <c r="C1901" s="24">
        <v>0</v>
      </c>
      <c r="D1901" s="33">
        <v>-0.15</v>
      </c>
      <c r="E1901" s="32">
        <v>0</v>
      </c>
      <c r="F1901" s="32">
        <v>0</v>
      </c>
      <c r="G1901" s="23"/>
    </row>
    <row r="1902" spans="1:7" x14ac:dyDescent="0.3">
      <c r="A1902" s="22"/>
      <c r="B1902" s="31" t="s">
        <v>62</v>
      </c>
      <c r="C1902" s="24">
        <v>0</v>
      </c>
      <c r="D1902" s="33">
        <v>-0.15</v>
      </c>
      <c r="E1902" s="32">
        <v>0</v>
      </c>
      <c r="F1902" s="32">
        <v>0</v>
      </c>
      <c r="G1902" s="23"/>
    </row>
    <row r="1903" spans="1:7" x14ac:dyDescent="0.3">
      <c r="A1903" s="22"/>
      <c r="B1903" s="31" t="s">
        <v>65</v>
      </c>
      <c r="C1903" s="24">
        <v>0</v>
      </c>
      <c r="D1903" s="32">
        <v>-0.15</v>
      </c>
      <c r="E1903" s="33">
        <v>0</v>
      </c>
      <c r="F1903" s="32">
        <v>0</v>
      </c>
      <c r="G1903" s="23"/>
    </row>
    <row r="1904" spans="1:7" x14ac:dyDescent="0.3">
      <c r="A1904" s="22"/>
      <c r="B1904" s="31" t="s">
        <v>66</v>
      </c>
      <c r="C1904" s="24">
        <v>0</v>
      </c>
      <c r="D1904" s="32">
        <v>-0.15</v>
      </c>
      <c r="E1904" s="33">
        <v>0</v>
      </c>
      <c r="F1904" s="32">
        <v>0</v>
      </c>
      <c r="G1904" s="23"/>
    </row>
    <row r="1905" spans="1:7" x14ac:dyDescent="0.3">
      <c r="A1905" s="22"/>
      <c r="B1905" s="31" t="s">
        <v>67</v>
      </c>
      <c r="C1905" s="24">
        <v>0</v>
      </c>
      <c r="D1905" s="32">
        <v>-0.15</v>
      </c>
      <c r="E1905" s="32">
        <v>0</v>
      </c>
      <c r="F1905" s="33">
        <v>0</v>
      </c>
      <c r="G1905" s="23"/>
    </row>
    <row r="1906" spans="1:7" x14ac:dyDescent="0.3">
      <c r="A1906" s="22"/>
      <c r="B1906" s="31" t="s">
        <v>68</v>
      </c>
      <c r="C1906" s="24">
        <v>0</v>
      </c>
      <c r="D1906" s="32">
        <v>-0.15</v>
      </c>
      <c r="E1906" s="32">
        <v>0</v>
      </c>
      <c r="F1906" s="33">
        <v>0</v>
      </c>
      <c r="G1906" s="23"/>
    </row>
    <row r="1907" spans="1:7" x14ac:dyDescent="0.3">
      <c r="A1907" s="22">
        <v>239</v>
      </c>
      <c r="B1907" s="31">
        <v>7</v>
      </c>
      <c r="C1907" s="24">
        <v>0</v>
      </c>
      <c r="D1907" s="32">
        <v>-0.34</v>
      </c>
      <c r="E1907" s="32">
        <v>0</v>
      </c>
      <c r="F1907" s="32">
        <v>0</v>
      </c>
      <c r="G1907" s="23"/>
    </row>
    <row r="1908" spans="1:7" x14ac:dyDescent="0.3">
      <c r="A1908" s="22"/>
      <c r="B1908" s="31">
        <v>118</v>
      </c>
      <c r="C1908" s="24">
        <v>0.15</v>
      </c>
      <c r="D1908" s="32">
        <v>-0.34</v>
      </c>
      <c r="E1908" s="32">
        <v>0</v>
      </c>
      <c r="F1908" s="32">
        <v>0</v>
      </c>
      <c r="G1908" s="23"/>
    </row>
    <row r="1909" spans="1:7" x14ac:dyDescent="0.3">
      <c r="A1909" s="22"/>
      <c r="B1909" s="31" t="s">
        <v>61</v>
      </c>
      <c r="C1909" s="24">
        <v>0</v>
      </c>
      <c r="D1909" s="33">
        <v>-0.34</v>
      </c>
      <c r="E1909" s="32">
        <v>0</v>
      </c>
      <c r="F1909" s="32">
        <v>0</v>
      </c>
      <c r="G1909" s="23"/>
    </row>
    <row r="1910" spans="1:7" x14ac:dyDescent="0.3">
      <c r="A1910" s="22"/>
      <c r="B1910" s="31" t="s">
        <v>62</v>
      </c>
      <c r="C1910" s="24">
        <v>0</v>
      </c>
      <c r="D1910" s="33">
        <v>-0.34</v>
      </c>
      <c r="E1910" s="32">
        <v>0</v>
      </c>
      <c r="F1910" s="32">
        <v>0</v>
      </c>
      <c r="G1910" s="23"/>
    </row>
    <row r="1911" spans="1:7" x14ac:dyDescent="0.3">
      <c r="A1911" s="22"/>
      <c r="B1911" s="31" t="s">
        <v>65</v>
      </c>
      <c r="C1911" s="24">
        <v>0</v>
      </c>
      <c r="D1911" s="32">
        <v>-0.34</v>
      </c>
      <c r="E1911" s="33">
        <v>0</v>
      </c>
      <c r="F1911" s="32">
        <v>0</v>
      </c>
      <c r="G1911" s="23"/>
    </row>
    <row r="1912" spans="1:7" x14ac:dyDescent="0.3">
      <c r="A1912" s="22"/>
      <c r="B1912" s="31" t="s">
        <v>66</v>
      </c>
      <c r="C1912" s="24">
        <v>0</v>
      </c>
      <c r="D1912" s="32">
        <v>-0.34</v>
      </c>
      <c r="E1912" s="33">
        <v>0</v>
      </c>
      <c r="F1912" s="32">
        <v>0</v>
      </c>
      <c r="G1912" s="23"/>
    </row>
    <row r="1913" spans="1:7" x14ac:dyDescent="0.3">
      <c r="A1913" s="22"/>
      <c r="B1913" s="31" t="s">
        <v>67</v>
      </c>
      <c r="C1913" s="24">
        <v>0</v>
      </c>
      <c r="D1913" s="32">
        <v>-0.34</v>
      </c>
      <c r="E1913" s="32">
        <v>0</v>
      </c>
      <c r="F1913" s="33">
        <v>0</v>
      </c>
      <c r="G1913" s="23"/>
    </row>
    <row r="1914" spans="1:7" x14ac:dyDescent="0.3">
      <c r="A1914" s="22"/>
      <c r="B1914" s="31" t="s">
        <v>68</v>
      </c>
      <c r="C1914" s="24">
        <v>0</v>
      </c>
      <c r="D1914" s="32">
        <v>-0.34</v>
      </c>
      <c r="E1914" s="32">
        <v>0</v>
      </c>
      <c r="F1914" s="33">
        <v>0</v>
      </c>
      <c r="G1914" s="23"/>
    </row>
    <row r="1915" spans="1:7" x14ac:dyDescent="0.3">
      <c r="A1915" s="22">
        <v>240</v>
      </c>
      <c r="B1915" s="31">
        <v>8</v>
      </c>
      <c r="C1915" s="24">
        <v>0</v>
      </c>
      <c r="D1915" s="32">
        <v>-0.41</v>
      </c>
      <c r="E1915" s="32">
        <v>0</v>
      </c>
      <c r="F1915" s="32">
        <v>0</v>
      </c>
      <c r="G1915" s="23"/>
    </row>
    <row r="1916" spans="1:7" x14ac:dyDescent="0.3">
      <c r="A1916" s="22"/>
      <c r="B1916" s="31">
        <v>119</v>
      </c>
      <c r="C1916" s="24">
        <v>0.15</v>
      </c>
      <c r="D1916" s="32">
        <v>-0.41</v>
      </c>
      <c r="E1916" s="32">
        <v>0</v>
      </c>
      <c r="F1916" s="32">
        <v>0</v>
      </c>
      <c r="G1916" s="23"/>
    </row>
    <row r="1917" spans="1:7" x14ac:dyDescent="0.3">
      <c r="A1917" s="22"/>
      <c r="B1917" s="31" t="s">
        <v>61</v>
      </c>
      <c r="C1917" s="24">
        <v>0</v>
      </c>
      <c r="D1917" s="33">
        <v>-0.41</v>
      </c>
      <c r="E1917" s="32">
        <v>0</v>
      </c>
      <c r="F1917" s="32">
        <v>0</v>
      </c>
      <c r="G1917" s="23"/>
    </row>
    <row r="1918" spans="1:7" x14ac:dyDescent="0.3">
      <c r="A1918" s="22"/>
      <c r="B1918" s="31" t="s">
        <v>62</v>
      </c>
      <c r="C1918" s="24">
        <v>0</v>
      </c>
      <c r="D1918" s="33">
        <v>-0.41</v>
      </c>
      <c r="E1918" s="32">
        <v>0</v>
      </c>
      <c r="F1918" s="32">
        <v>0</v>
      </c>
      <c r="G1918" s="23"/>
    </row>
    <row r="1919" spans="1:7" x14ac:dyDescent="0.3">
      <c r="A1919" s="22"/>
      <c r="B1919" s="31" t="s">
        <v>65</v>
      </c>
      <c r="C1919" s="24">
        <v>0</v>
      </c>
      <c r="D1919" s="32">
        <v>-0.41</v>
      </c>
      <c r="E1919" s="33">
        <v>0</v>
      </c>
      <c r="F1919" s="32">
        <v>0</v>
      </c>
      <c r="G1919" s="23"/>
    </row>
    <row r="1920" spans="1:7" x14ac:dyDescent="0.3">
      <c r="A1920" s="22"/>
      <c r="B1920" s="31" t="s">
        <v>66</v>
      </c>
      <c r="C1920" s="24">
        <v>0</v>
      </c>
      <c r="D1920" s="32">
        <v>-0.41</v>
      </c>
      <c r="E1920" s="33">
        <v>0</v>
      </c>
      <c r="F1920" s="32">
        <v>0</v>
      </c>
      <c r="G1920" s="23"/>
    </row>
    <row r="1921" spans="1:7" x14ac:dyDescent="0.3">
      <c r="A1921" s="22"/>
      <c r="B1921" s="31" t="s">
        <v>67</v>
      </c>
      <c r="C1921" s="24">
        <v>0</v>
      </c>
      <c r="D1921" s="32">
        <v>-0.41</v>
      </c>
      <c r="E1921" s="32">
        <v>0</v>
      </c>
      <c r="F1921" s="33">
        <v>0</v>
      </c>
      <c r="G1921" s="23"/>
    </row>
    <row r="1922" spans="1:7" x14ac:dyDescent="0.3">
      <c r="A1922" s="22"/>
      <c r="B1922" s="31" t="s">
        <v>68</v>
      </c>
      <c r="C1922" s="24">
        <v>0</v>
      </c>
      <c r="D1922" s="32">
        <v>-0.41</v>
      </c>
      <c r="E1922" s="32">
        <v>0</v>
      </c>
      <c r="F1922" s="33">
        <v>0</v>
      </c>
      <c r="G1922" s="23"/>
    </row>
    <row r="1923" spans="1:7" x14ac:dyDescent="0.3">
      <c r="A1923" s="22">
        <v>241</v>
      </c>
      <c r="B1923" s="31">
        <v>9</v>
      </c>
      <c r="C1923" s="24">
        <v>0</v>
      </c>
      <c r="D1923" s="32">
        <v>-0.45</v>
      </c>
      <c r="E1923" s="32">
        <v>0</v>
      </c>
      <c r="F1923" s="32">
        <v>0</v>
      </c>
      <c r="G1923" s="23"/>
    </row>
    <row r="1924" spans="1:7" x14ac:dyDescent="0.3">
      <c r="A1924" s="22"/>
      <c r="B1924" s="31">
        <v>120</v>
      </c>
      <c r="C1924" s="24">
        <v>0.15</v>
      </c>
      <c r="D1924" s="32">
        <v>-0.45</v>
      </c>
      <c r="E1924" s="32">
        <v>0</v>
      </c>
      <c r="F1924" s="32">
        <v>0</v>
      </c>
      <c r="G1924" s="23"/>
    </row>
    <row r="1925" spans="1:7" x14ac:dyDescent="0.3">
      <c r="A1925" s="22"/>
      <c r="B1925" s="31" t="s">
        <v>61</v>
      </c>
      <c r="C1925" s="24">
        <v>0</v>
      </c>
      <c r="D1925" s="33">
        <v>-0.45</v>
      </c>
      <c r="E1925" s="32">
        <v>0</v>
      </c>
      <c r="F1925" s="32">
        <v>0</v>
      </c>
      <c r="G1925" s="23"/>
    </row>
    <row r="1926" spans="1:7" x14ac:dyDescent="0.3">
      <c r="A1926" s="22"/>
      <c r="B1926" s="31" t="s">
        <v>62</v>
      </c>
      <c r="C1926" s="24">
        <v>0</v>
      </c>
      <c r="D1926" s="33">
        <v>-0.45</v>
      </c>
      <c r="E1926" s="32">
        <v>0</v>
      </c>
      <c r="F1926" s="32">
        <v>0</v>
      </c>
      <c r="G1926" s="23"/>
    </row>
    <row r="1927" spans="1:7" x14ac:dyDescent="0.3">
      <c r="A1927" s="22"/>
      <c r="B1927" s="31" t="s">
        <v>65</v>
      </c>
      <c r="C1927" s="24">
        <v>0</v>
      </c>
      <c r="D1927" s="32">
        <v>-0.45</v>
      </c>
      <c r="E1927" s="33">
        <v>0</v>
      </c>
      <c r="F1927" s="32">
        <v>0</v>
      </c>
      <c r="G1927" s="23"/>
    </row>
    <row r="1928" spans="1:7" x14ac:dyDescent="0.3">
      <c r="A1928" s="22"/>
      <c r="B1928" s="31" t="s">
        <v>66</v>
      </c>
      <c r="C1928" s="24">
        <v>0</v>
      </c>
      <c r="D1928" s="32">
        <v>-0.45</v>
      </c>
      <c r="E1928" s="33">
        <v>0</v>
      </c>
      <c r="F1928" s="32">
        <v>0</v>
      </c>
      <c r="G1928" s="23"/>
    </row>
    <row r="1929" spans="1:7" x14ac:dyDescent="0.3">
      <c r="A1929" s="22"/>
      <c r="B1929" s="31" t="s">
        <v>67</v>
      </c>
      <c r="C1929" s="24">
        <v>0</v>
      </c>
      <c r="D1929" s="32">
        <v>-0.45</v>
      </c>
      <c r="E1929" s="32">
        <v>0</v>
      </c>
      <c r="F1929" s="33">
        <v>0</v>
      </c>
      <c r="G1929" s="23"/>
    </row>
    <row r="1930" spans="1:7" x14ac:dyDescent="0.3">
      <c r="A1930" s="22"/>
      <c r="B1930" s="31" t="s">
        <v>68</v>
      </c>
      <c r="C1930" s="24">
        <v>0</v>
      </c>
      <c r="D1930" s="32">
        <v>-0.45</v>
      </c>
      <c r="E1930" s="32">
        <v>0</v>
      </c>
      <c r="F1930" s="33">
        <v>0</v>
      </c>
      <c r="G1930" s="23"/>
    </row>
    <row r="1931" spans="1:7" x14ac:dyDescent="0.3">
      <c r="A1931" s="22">
        <v>242</v>
      </c>
      <c r="B1931" s="31">
        <v>10</v>
      </c>
      <c r="C1931" s="24">
        <v>0</v>
      </c>
      <c r="D1931" s="32">
        <v>-0.48</v>
      </c>
      <c r="E1931" s="32">
        <v>0</v>
      </c>
      <c r="F1931" s="32">
        <v>0</v>
      </c>
      <c r="G1931" s="23"/>
    </row>
    <row r="1932" spans="1:7" x14ac:dyDescent="0.3">
      <c r="A1932" s="22"/>
      <c r="B1932" s="31">
        <v>121</v>
      </c>
      <c r="C1932" s="24">
        <v>0.15</v>
      </c>
      <c r="D1932" s="32">
        <v>-0.48</v>
      </c>
      <c r="E1932" s="32">
        <v>0</v>
      </c>
      <c r="F1932" s="32">
        <v>0</v>
      </c>
      <c r="G1932" s="23"/>
    </row>
    <row r="1933" spans="1:7" x14ac:dyDescent="0.3">
      <c r="A1933" s="22"/>
      <c r="B1933" s="31" t="s">
        <v>61</v>
      </c>
      <c r="C1933" s="24">
        <v>0</v>
      </c>
      <c r="D1933" s="33">
        <v>-0.48</v>
      </c>
      <c r="E1933" s="32">
        <v>0</v>
      </c>
      <c r="F1933" s="32">
        <v>0</v>
      </c>
      <c r="G1933" s="23"/>
    </row>
    <row r="1934" spans="1:7" x14ac:dyDescent="0.3">
      <c r="A1934" s="22"/>
      <c r="B1934" s="31" t="s">
        <v>62</v>
      </c>
      <c r="C1934" s="24">
        <v>0</v>
      </c>
      <c r="D1934" s="33">
        <v>-0.48</v>
      </c>
      <c r="E1934" s="32">
        <v>0</v>
      </c>
      <c r="F1934" s="32">
        <v>0</v>
      </c>
      <c r="G1934" s="23"/>
    </row>
    <row r="1935" spans="1:7" x14ac:dyDescent="0.3">
      <c r="A1935" s="22"/>
      <c r="B1935" s="31" t="s">
        <v>65</v>
      </c>
      <c r="C1935" s="24">
        <v>0</v>
      </c>
      <c r="D1935" s="32">
        <v>-0.48</v>
      </c>
      <c r="E1935" s="33">
        <v>0</v>
      </c>
      <c r="F1935" s="32">
        <v>0</v>
      </c>
      <c r="G1935" s="23"/>
    </row>
    <row r="1936" spans="1:7" x14ac:dyDescent="0.3">
      <c r="A1936" s="22"/>
      <c r="B1936" s="31" t="s">
        <v>66</v>
      </c>
      <c r="C1936" s="24">
        <v>0</v>
      </c>
      <c r="D1936" s="32">
        <v>-0.48</v>
      </c>
      <c r="E1936" s="33">
        <v>0</v>
      </c>
      <c r="F1936" s="32">
        <v>0</v>
      </c>
      <c r="G1936" s="23"/>
    </row>
    <row r="1937" spans="1:7" x14ac:dyDescent="0.3">
      <c r="A1937" s="22"/>
      <c r="B1937" s="31" t="s">
        <v>67</v>
      </c>
      <c r="C1937" s="24">
        <v>0</v>
      </c>
      <c r="D1937" s="32">
        <v>-0.48</v>
      </c>
      <c r="E1937" s="32">
        <v>0</v>
      </c>
      <c r="F1937" s="33">
        <v>0</v>
      </c>
      <c r="G1937" s="23"/>
    </row>
    <row r="1938" spans="1:7" x14ac:dyDescent="0.3">
      <c r="A1938" s="22"/>
      <c r="B1938" s="31" t="s">
        <v>68</v>
      </c>
      <c r="C1938" s="24">
        <v>0</v>
      </c>
      <c r="D1938" s="32">
        <v>-0.48</v>
      </c>
      <c r="E1938" s="32">
        <v>0</v>
      </c>
      <c r="F1938" s="33">
        <v>0</v>
      </c>
      <c r="G1938" s="23"/>
    </row>
    <row r="1939" spans="1:7" x14ac:dyDescent="0.3">
      <c r="A1939" s="22">
        <v>243</v>
      </c>
      <c r="B1939" s="31">
        <v>11</v>
      </c>
      <c r="C1939" s="24">
        <v>0</v>
      </c>
      <c r="D1939" s="32">
        <v>-0.5</v>
      </c>
      <c r="E1939" s="32">
        <v>0</v>
      </c>
      <c r="F1939" s="32">
        <v>0</v>
      </c>
      <c r="G1939" s="23"/>
    </row>
    <row r="1940" spans="1:7" x14ac:dyDescent="0.3">
      <c r="A1940" s="22"/>
      <c r="B1940" s="31">
        <v>122</v>
      </c>
      <c r="C1940" s="24">
        <v>0.15</v>
      </c>
      <c r="D1940" s="32">
        <v>-0.5</v>
      </c>
      <c r="E1940" s="32">
        <v>0</v>
      </c>
      <c r="F1940" s="32">
        <v>0</v>
      </c>
      <c r="G1940" s="23"/>
    </row>
    <row r="1941" spans="1:7" x14ac:dyDescent="0.3">
      <c r="A1941" s="22"/>
      <c r="B1941" s="31" t="s">
        <v>61</v>
      </c>
      <c r="C1941" s="24">
        <v>0</v>
      </c>
      <c r="D1941" s="33">
        <v>-0.5</v>
      </c>
      <c r="E1941" s="32">
        <v>0</v>
      </c>
      <c r="F1941" s="32">
        <v>0</v>
      </c>
      <c r="G1941" s="23"/>
    </row>
    <row r="1942" spans="1:7" x14ac:dyDescent="0.3">
      <c r="A1942" s="22"/>
      <c r="B1942" s="31" t="s">
        <v>62</v>
      </c>
      <c r="C1942" s="24">
        <v>0</v>
      </c>
      <c r="D1942" s="33">
        <v>-0.5</v>
      </c>
      <c r="E1942" s="32">
        <v>0</v>
      </c>
      <c r="F1942" s="32">
        <v>0</v>
      </c>
      <c r="G1942" s="23"/>
    </row>
    <row r="1943" spans="1:7" x14ac:dyDescent="0.3">
      <c r="A1943" s="22"/>
      <c r="B1943" s="31" t="s">
        <v>65</v>
      </c>
      <c r="C1943" s="24">
        <v>0</v>
      </c>
      <c r="D1943" s="32">
        <v>-0.5</v>
      </c>
      <c r="E1943" s="33">
        <v>0</v>
      </c>
      <c r="F1943" s="32">
        <v>0</v>
      </c>
      <c r="G1943" s="23"/>
    </row>
    <row r="1944" spans="1:7" x14ac:dyDescent="0.3">
      <c r="A1944" s="22"/>
      <c r="B1944" s="31" t="s">
        <v>66</v>
      </c>
      <c r="C1944" s="24">
        <v>0</v>
      </c>
      <c r="D1944" s="32">
        <v>-0.5</v>
      </c>
      <c r="E1944" s="33">
        <v>0</v>
      </c>
      <c r="F1944" s="32">
        <v>0</v>
      </c>
      <c r="G1944" s="23"/>
    </row>
    <row r="1945" spans="1:7" x14ac:dyDescent="0.3">
      <c r="A1945" s="22"/>
      <c r="B1945" s="31" t="s">
        <v>67</v>
      </c>
      <c r="C1945" s="24">
        <v>0</v>
      </c>
      <c r="D1945" s="32">
        <v>-0.5</v>
      </c>
      <c r="E1945" s="32">
        <v>0</v>
      </c>
      <c r="F1945" s="33">
        <v>0</v>
      </c>
      <c r="G1945" s="23"/>
    </row>
    <row r="1946" spans="1:7" x14ac:dyDescent="0.3">
      <c r="A1946" s="22"/>
      <c r="B1946" s="31" t="s">
        <v>68</v>
      </c>
      <c r="C1946" s="24">
        <v>0</v>
      </c>
      <c r="D1946" s="32">
        <v>-0.5</v>
      </c>
      <c r="E1946" s="32">
        <v>0</v>
      </c>
      <c r="F1946" s="33">
        <v>0</v>
      </c>
      <c r="G1946" s="23"/>
    </row>
    <row r="1947" spans="1:7" x14ac:dyDescent="0.3">
      <c r="A1947" s="22">
        <v>244</v>
      </c>
      <c r="B1947" s="31">
        <v>12</v>
      </c>
      <c r="C1947" s="24">
        <v>0</v>
      </c>
      <c r="D1947" s="32">
        <v>-0.52</v>
      </c>
      <c r="E1947" s="32">
        <v>0</v>
      </c>
      <c r="F1947" s="32">
        <v>0</v>
      </c>
      <c r="G1947" s="23"/>
    </row>
    <row r="1948" spans="1:7" x14ac:dyDescent="0.3">
      <c r="A1948" s="22"/>
      <c r="B1948" s="31">
        <v>123</v>
      </c>
      <c r="C1948" s="24">
        <v>0.15</v>
      </c>
      <c r="D1948" s="32">
        <v>-0.52</v>
      </c>
      <c r="E1948" s="32">
        <v>0</v>
      </c>
      <c r="F1948" s="32">
        <v>0</v>
      </c>
      <c r="G1948" s="23"/>
    </row>
    <row r="1949" spans="1:7" x14ac:dyDescent="0.3">
      <c r="A1949" s="22"/>
      <c r="B1949" s="31" t="s">
        <v>61</v>
      </c>
      <c r="C1949" s="24">
        <v>0</v>
      </c>
      <c r="D1949" s="33">
        <v>-0.52</v>
      </c>
      <c r="E1949" s="32">
        <v>0</v>
      </c>
      <c r="F1949" s="32">
        <v>0</v>
      </c>
      <c r="G1949" s="23"/>
    </row>
    <row r="1950" spans="1:7" x14ac:dyDescent="0.3">
      <c r="A1950" s="22"/>
      <c r="B1950" s="31" t="s">
        <v>62</v>
      </c>
      <c r="C1950" s="24">
        <v>0</v>
      </c>
      <c r="D1950" s="33">
        <v>-0.52</v>
      </c>
      <c r="E1950" s="32">
        <v>0</v>
      </c>
      <c r="F1950" s="32">
        <v>0</v>
      </c>
      <c r="G1950" s="23"/>
    </row>
    <row r="1951" spans="1:7" x14ac:dyDescent="0.3">
      <c r="A1951" s="22"/>
      <c r="B1951" s="31" t="s">
        <v>65</v>
      </c>
      <c r="C1951" s="24">
        <v>0</v>
      </c>
      <c r="D1951" s="32">
        <v>-0.52</v>
      </c>
      <c r="E1951" s="33">
        <v>0</v>
      </c>
      <c r="F1951" s="32">
        <v>0</v>
      </c>
      <c r="G1951" s="23"/>
    </row>
    <row r="1952" spans="1:7" x14ac:dyDescent="0.3">
      <c r="A1952" s="22"/>
      <c r="B1952" s="31" t="s">
        <v>66</v>
      </c>
      <c r="C1952" s="24">
        <v>0</v>
      </c>
      <c r="D1952" s="32">
        <v>-0.52</v>
      </c>
      <c r="E1952" s="33">
        <v>0</v>
      </c>
      <c r="F1952" s="32">
        <v>0</v>
      </c>
      <c r="G1952" s="23"/>
    </row>
    <row r="1953" spans="1:7" x14ac:dyDescent="0.3">
      <c r="A1953" s="22"/>
      <c r="B1953" s="31" t="s">
        <v>67</v>
      </c>
      <c r="C1953" s="24">
        <v>0</v>
      </c>
      <c r="D1953" s="32">
        <v>-0.52</v>
      </c>
      <c r="E1953" s="32">
        <v>0</v>
      </c>
      <c r="F1953" s="33">
        <v>0</v>
      </c>
      <c r="G1953" s="23"/>
    </row>
    <row r="1954" spans="1:7" x14ac:dyDescent="0.3">
      <c r="A1954" s="22"/>
      <c r="B1954" s="31" t="s">
        <v>68</v>
      </c>
      <c r="C1954" s="24">
        <v>0</v>
      </c>
      <c r="D1954" s="32">
        <v>-0.52</v>
      </c>
      <c r="E1954" s="32">
        <v>0</v>
      </c>
      <c r="F1954" s="33">
        <v>0</v>
      </c>
      <c r="G1954" s="23"/>
    </row>
    <row r="1955" spans="1:7" x14ac:dyDescent="0.3">
      <c r="A1955" s="22">
        <v>245</v>
      </c>
      <c r="B1955" s="31">
        <v>13</v>
      </c>
      <c r="C1955" s="24">
        <v>0</v>
      </c>
      <c r="D1955" s="32">
        <v>-0.54</v>
      </c>
      <c r="E1955" s="32">
        <v>0</v>
      </c>
      <c r="F1955" s="32">
        <v>0</v>
      </c>
      <c r="G1955" s="23"/>
    </row>
    <row r="1956" spans="1:7" x14ac:dyDescent="0.3">
      <c r="A1956" s="22"/>
      <c r="B1956" s="31">
        <v>124</v>
      </c>
      <c r="C1956" s="24">
        <v>0.15</v>
      </c>
      <c r="D1956" s="32">
        <v>-0.54</v>
      </c>
      <c r="E1956" s="32">
        <v>0</v>
      </c>
      <c r="F1956" s="32">
        <v>0</v>
      </c>
      <c r="G1956" s="23"/>
    </row>
    <row r="1957" spans="1:7" x14ac:dyDescent="0.3">
      <c r="A1957" s="22"/>
      <c r="B1957" s="31" t="s">
        <v>61</v>
      </c>
      <c r="C1957" s="24">
        <v>0</v>
      </c>
      <c r="D1957" s="33">
        <v>-0.54</v>
      </c>
      <c r="E1957" s="32">
        <v>0</v>
      </c>
      <c r="F1957" s="32">
        <v>0</v>
      </c>
      <c r="G1957" s="23"/>
    </row>
    <row r="1958" spans="1:7" x14ac:dyDescent="0.3">
      <c r="A1958" s="22"/>
      <c r="B1958" s="31" t="s">
        <v>62</v>
      </c>
      <c r="C1958" s="24">
        <v>0</v>
      </c>
      <c r="D1958" s="33">
        <v>-0.54</v>
      </c>
      <c r="E1958" s="32">
        <v>0</v>
      </c>
      <c r="F1958" s="32">
        <v>0</v>
      </c>
      <c r="G1958" s="23"/>
    </row>
    <row r="1959" spans="1:7" x14ac:dyDescent="0.3">
      <c r="A1959" s="22"/>
      <c r="B1959" s="31" t="s">
        <v>65</v>
      </c>
      <c r="C1959" s="24">
        <v>0</v>
      </c>
      <c r="D1959" s="32">
        <v>-0.54</v>
      </c>
      <c r="E1959" s="33">
        <v>0</v>
      </c>
      <c r="F1959" s="32">
        <v>0</v>
      </c>
      <c r="G1959" s="23"/>
    </row>
    <row r="1960" spans="1:7" x14ac:dyDescent="0.3">
      <c r="A1960" s="22"/>
      <c r="B1960" s="31" t="s">
        <v>66</v>
      </c>
      <c r="C1960" s="24">
        <v>0</v>
      </c>
      <c r="D1960" s="32">
        <v>-0.54</v>
      </c>
      <c r="E1960" s="33">
        <v>0</v>
      </c>
      <c r="F1960" s="32">
        <v>0</v>
      </c>
      <c r="G1960" s="23"/>
    </row>
    <row r="1961" spans="1:7" x14ac:dyDescent="0.3">
      <c r="A1961" s="22"/>
      <c r="B1961" s="31" t="s">
        <v>67</v>
      </c>
      <c r="C1961" s="24">
        <v>0</v>
      </c>
      <c r="D1961" s="32">
        <v>-0.54</v>
      </c>
      <c r="E1961" s="32">
        <v>0</v>
      </c>
      <c r="F1961" s="33">
        <v>0</v>
      </c>
      <c r="G1961" s="23"/>
    </row>
    <row r="1962" spans="1:7" x14ac:dyDescent="0.3">
      <c r="A1962" s="22"/>
      <c r="B1962" s="31" t="s">
        <v>68</v>
      </c>
      <c r="C1962" s="24">
        <v>0</v>
      </c>
      <c r="D1962" s="32">
        <v>-0.54</v>
      </c>
      <c r="E1962" s="32">
        <v>0</v>
      </c>
      <c r="F1962" s="33">
        <v>0</v>
      </c>
      <c r="G1962" s="23"/>
    </row>
    <row r="1963" spans="1:7" x14ac:dyDescent="0.3">
      <c r="A1963" s="22">
        <v>246</v>
      </c>
      <c r="B1963" s="31">
        <v>14</v>
      </c>
      <c r="C1963" s="24">
        <v>0</v>
      </c>
      <c r="D1963" s="32">
        <v>-0.56000000000000005</v>
      </c>
      <c r="E1963" s="32">
        <v>0</v>
      </c>
      <c r="F1963" s="32">
        <v>0</v>
      </c>
      <c r="G1963" s="23"/>
    </row>
    <row r="1964" spans="1:7" x14ac:dyDescent="0.3">
      <c r="A1964" s="22"/>
      <c r="B1964" s="31">
        <v>125</v>
      </c>
      <c r="C1964" s="24">
        <v>0.15</v>
      </c>
      <c r="D1964" s="32">
        <v>-0.56000000000000005</v>
      </c>
      <c r="E1964" s="32">
        <v>0</v>
      </c>
      <c r="F1964" s="32">
        <v>0</v>
      </c>
      <c r="G1964" s="23"/>
    </row>
    <row r="1965" spans="1:7" x14ac:dyDescent="0.3">
      <c r="A1965" s="22"/>
      <c r="B1965" s="31" t="s">
        <v>61</v>
      </c>
      <c r="C1965" s="24">
        <v>0</v>
      </c>
      <c r="D1965" s="33">
        <v>-0.56000000000000005</v>
      </c>
      <c r="E1965" s="32">
        <v>0</v>
      </c>
      <c r="F1965" s="32">
        <v>0</v>
      </c>
      <c r="G1965" s="23"/>
    </row>
    <row r="1966" spans="1:7" x14ac:dyDescent="0.3">
      <c r="A1966" s="22"/>
      <c r="B1966" s="31" t="s">
        <v>62</v>
      </c>
      <c r="C1966" s="24">
        <v>0</v>
      </c>
      <c r="D1966" s="33">
        <v>-0.56000000000000005</v>
      </c>
      <c r="E1966" s="32">
        <v>0</v>
      </c>
      <c r="F1966" s="32">
        <v>0</v>
      </c>
      <c r="G1966" s="23"/>
    </row>
    <row r="1967" spans="1:7" x14ac:dyDescent="0.3">
      <c r="A1967" s="22"/>
      <c r="B1967" s="31" t="s">
        <v>65</v>
      </c>
      <c r="C1967" s="24">
        <v>0</v>
      </c>
      <c r="D1967" s="32">
        <v>-0.56000000000000005</v>
      </c>
      <c r="E1967" s="33">
        <v>0</v>
      </c>
      <c r="F1967" s="32">
        <v>0</v>
      </c>
      <c r="G1967" s="23"/>
    </row>
    <row r="1968" spans="1:7" x14ac:dyDescent="0.3">
      <c r="A1968" s="22"/>
      <c r="B1968" s="31" t="s">
        <v>66</v>
      </c>
      <c r="C1968" s="24">
        <v>0</v>
      </c>
      <c r="D1968" s="32">
        <v>-0.56000000000000005</v>
      </c>
      <c r="E1968" s="33">
        <v>0</v>
      </c>
      <c r="F1968" s="32">
        <v>0</v>
      </c>
      <c r="G1968" s="23"/>
    </row>
    <row r="1969" spans="1:7" x14ac:dyDescent="0.3">
      <c r="A1969" s="22"/>
      <c r="B1969" s="31" t="s">
        <v>67</v>
      </c>
      <c r="C1969" s="24">
        <v>0</v>
      </c>
      <c r="D1969" s="32">
        <v>-0.56000000000000005</v>
      </c>
      <c r="E1969" s="32">
        <v>0</v>
      </c>
      <c r="F1969" s="33">
        <v>0</v>
      </c>
      <c r="G1969" s="23"/>
    </row>
    <row r="1970" spans="1:7" x14ac:dyDescent="0.3">
      <c r="A1970" s="22"/>
      <c r="B1970" s="31" t="s">
        <v>68</v>
      </c>
      <c r="C1970" s="24">
        <v>0</v>
      </c>
      <c r="D1970" s="32">
        <v>-0.56000000000000005</v>
      </c>
      <c r="E1970" s="32">
        <v>0</v>
      </c>
      <c r="F1970" s="33">
        <v>0</v>
      </c>
      <c r="G1970" s="23"/>
    </row>
    <row r="1971" spans="1:7" x14ac:dyDescent="0.3">
      <c r="A1971" s="22">
        <v>247</v>
      </c>
      <c r="B1971" s="31">
        <v>15</v>
      </c>
      <c r="C1971" s="24">
        <v>0</v>
      </c>
      <c r="D1971" s="32">
        <v>-0.6</v>
      </c>
      <c r="E1971" s="32">
        <v>0</v>
      </c>
      <c r="F1971" s="32">
        <v>0</v>
      </c>
      <c r="G1971" s="23"/>
    </row>
    <row r="1972" spans="1:7" x14ac:dyDescent="0.3">
      <c r="A1972" s="22"/>
      <c r="B1972" s="31">
        <v>126</v>
      </c>
      <c r="C1972" s="24">
        <v>0.15</v>
      </c>
      <c r="D1972" s="32">
        <v>-0.6</v>
      </c>
      <c r="E1972" s="32">
        <v>0</v>
      </c>
      <c r="F1972" s="32">
        <v>0</v>
      </c>
      <c r="G1972" s="23"/>
    </row>
    <row r="1973" spans="1:7" x14ac:dyDescent="0.3">
      <c r="A1973" s="22"/>
      <c r="B1973" s="31" t="s">
        <v>61</v>
      </c>
      <c r="C1973" s="24">
        <v>0</v>
      </c>
      <c r="D1973" s="33">
        <v>-0.6</v>
      </c>
      <c r="E1973" s="32">
        <v>0</v>
      </c>
      <c r="F1973" s="32">
        <v>0</v>
      </c>
      <c r="G1973" s="23"/>
    </row>
    <row r="1974" spans="1:7" x14ac:dyDescent="0.3">
      <c r="A1974" s="22"/>
      <c r="B1974" s="31" t="s">
        <v>62</v>
      </c>
      <c r="C1974" s="24">
        <v>0</v>
      </c>
      <c r="D1974" s="33">
        <v>-0.6</v>
      </c>
      <c r="E1974" s="32">
        <v>0</v>
      </c>
      <c r="F1974" s="32">
        <v>0</v>
      </c>
      <c r="G1974" s="23"/>
    </row>
    <row r="1975" spans="1:7" x14ac:dyDescent="0.3">
      <c r="A1975" s="22"/>
      <c r="B1975" s="31" t="s">
        <v>65</v>
      </c>
      <c r="C1975" s="24">
        <v>0</v>
      </c>
      <c r="D1975" s="32">
        <v>-0.6</v>
      </c>
      <c r="E1975" s="33">
        <v>0</v>
      </c>
      <c r="F1975" s="32">
        <v>0</v>
      </c>
      <c r="G1975" s="23"/>
    </row>
    <row r="1976" spans="1:7" x14ac:dyDescent="0.3">
      <c r="A1976" s="22"/>
      <c r="B1976" s="31" t="s">
        <v>66</v>
      </c>
      <c r="C1976" s="24">
        <v>0</v>
      </c>
      <c r="D1976" s="32">
        <v>-0.6</v>
      </c>
      <c r="E1976" s="33">
        <v>0</v>
      </c>
      <c r="F1976" s="32">
        <v>0</v>
      </c>
      <c r="G1976" s="23"/>
    </row>
    <row r="1977" spans="1:7" x14ac:dyDescent="0.3">
      <c r="A1977" s="22"/>
      <c r="B1977" s="31" t="s">
        <v>67</v>
      </c>
      <c r="C1977" s="24">
        <v>0</v>
      </c>
      <c r="D1977" s="32">
        <v>-0.6</v>
      </c>
      <c r="E1977" s="32">
        <v>0</v>
      </c>
      <c r="F1977" s="33">
        <v>0</v>
      </c>
      <c r="G1977" s="23"/>
    </row>
    <row r="1978" spans="1:7" x14ac:dyDescent="0.3">
      <c r="A1978" s="22"/>
      <c r="B1978" s="31" t="s">
        <v>68</v>
      </c>
      <c r="C1978" s="24">
        <v>0</v>
      </c>
      <c r="D1978" s="32">
        <v>-0.6</v>
      </c>
      <c r="E1978" s="32">
        <v>0</v>
      </c>
      <c r="F1978" s="33">
        <v>0</v>
      </c>
      <c r="G1978" s="23"/>
    </row>
    <row r="1979" spans="1:7" x14ac:dyDescent="0.3">
      <c r="A1979" s="22">
        <v>248</v>
      </c>
      <c r="B1979" s="31">
        <v>16</v>
      </c>
      <c r="C1979" s="24">
        <v>0</v>
      </c>
      <c r="D1979" s="32">
        <v>-0.64</v>
      </c>
      <c r="E1979" s="32">
        <v>0</v>
      </c>
      <c r="F1979" s="32">
        <v>0</v>
      </c>
      <c r="G1979" s="23"/>
    </row>
    <row r="1980" spans="1:7" x14ac:dyDescent="0.3">
      <c r="A1980" s="22"/>
      <c r="B1980" s="31">
        <v>127</v>
      </c>
      <c r="C1980" s="24">
        <v>0.15</v>
      </c>
      <c r="D1980" s="32">
        <v>-0.64</v>
      </c>
      <c r="E1980" s="32">
        <v>0</v>
      </c>
      <c r="F1980" s="32">
        <v>0</v>
      </c>
      <c r="G1980" s="23"/>
    </row>
    <row r="1981" spans="1:7" x14ac:dyDescent="0.3">
      <c r="A1981" s="22"/>
      <c r="B1981" s="31" t="s">
        <v>61</v>
      </c>
      <c r="C1981" s="24">
        <v>0</v>
      </c>
      <c r="D1981" s="33">
        <v>-0.64</v>
      </c>
      <c r="E1981" s="32">
        <v>0</v>
      </c>
      <c r="F1981" s="32">
        <v>0</v>
      </c>
      <c r="G1981" s="23"/>
    </row>
    <row r="1982" spans="1:7" x14ac:dyDescent="0.3">
      <c r="A1982" s="22"/>
      <c r="B1982" s="31" t="s">
        <v>62</v>
      </c>
      <c r="C1982" s="24">
        <v>0</v>
      </c>
      <c r="D1982" s="33">
        <v>-0.64</v>
      </c>
      <c r="E1982" s="32">
        <v>0</v>
      </c>
      <c r="F1982" s="32">
        <v>0</v>
      </c>
      <c r="G1982" s="23"/>
    </row>
    <row r="1983" spans="1:7" x14ac:dyDescent="0.3">
      <c r="A1983" s="22"/>
      <c r="B1983" s="31" t="s">
        <v>65</v>
      </c>
      <c r="C1983" s="24">
        <v>0</v>
      </c>
      <c r="D1983" s="32">
        <v>-0.64</v>
      </c>
      <c r="E1983" s="33">
        <v>0</v>
      </c>
      <c r="F1983" s="32">
        <v>0</v>
      </c>
      <c r="G1983" s="23"/>
    </row>
    <row r="1984" spans="1:7" x14ac:dyDescent="0.3">
      <c r="A1984" s="22"/>
      <c r="B1984" s="31" t="s">
        <v>66</v>
      </c>
      <c r="C1984" s="24">
        <v>0</v>
      </c>
      <c r="D1984" s="32">
        <v>-0.64</v>
      </c>
      <c r="E1984" s="33">
        <v>0</v>
      </c>
      <c r="F1984" s="32">
        <v>0</v>
      </c>
      <c r="G1984" s="23"/>
    </row>
    <row r="1985" spans="1:7" x14ac:dyDescent="0.3">
      <c r="A1985" s="22"/>
      <c r="B1985" s="31" t="s">
        <v>67</v>
      </c>
      <c r="C1985" s="24">
        <v>0</v>
      </c>
      <c r="D1985" s="32">
        <v>-0.64</v>
      </c>
      <c r="E1985" s="32">
        <v>0</v>
      </c>
      <c r="F1985" s="33">
        <v>0</v>
      </c>
      <c r="G1985" s="23"/>
    </row>
    <row r="1986" spans="1:7" x14ac:dyDescent="0.3">
      <c r="A1986" s="22"/>
      <c r="B1986" s="31" t="s">
        <v>68</v>
      </c>
      <c r="C1986" s="24">
        <v>0</v>
      </c>
      <c r="D1986" s="32">
        <v>-0.64</v>
      </c>
      <c r="E1986" s="32">
        <v>0</v>
      </c>
      <c r="F1986" s="33">
        <v>0</v>
      </c>
      <c r="G1986" s="23"/>
    </row>
    <row r="1987" spans="1:7" x14ac:dyDescent="0.3">
      <c r="A1987" s="22">
        <v>249</v>
      </c>
      <c r="B1987" s="31">
        <v>17</v>
      </c>
      <c r="C1987" s="24">
        <v>0</v>
      </c>
      <c r="D1987" s="32">
        <v>-0.44</v>
      </c>
      <c r="E1987" s="32">
        <v>0</v>
      </c>
      <c r="F1987" s="32">
        <v>0</v>
      </c>
      <c r="G1987" s="23"/>
    </row>
    <row r="1988" spans="1:7" x14ac:dyDescent="0.3">
      <c r="A1988" s="22"/>
      <c r="B1988" s="31">
        <v>128</v>
      </c>
      <c r="C1988" s="24">
        <v>0.15</v>
      </c>
      <c r="D1988" s="32">
        <v>-0.44</v>
      </c>
      <c r="E1988" s="32">
        <v>0</v>
      </c>
      <c r="F1988" s="32">
        <v>0</v>
      </c>
      <c r="G1988" s="23"/>
    </row>
    <row r="1989" spans="1:7" x14ac:dyDescent="0.3">
      <c r="A1989" s="22"/>
      <c r="B1989" s="31" t="s">
        <v>61</v>
      </c>
      <c r="C1989" s="24">
        <v>0</v>
      </c>
      <c r="D1989" s="33">
        <v>-0.44</v>
      </c>
      <c r="E1989" s="32">
        <v>0</v>
      </c>
      <c r="F1989" s="32">
        <v>0</v>
      </c>
      <c r="G1989" s="23"/>
    </row>
    <row r="1990" spans="1:7" x14ac:dyDescent="0.3">
      <c r="A1990" s="22"/>
      <c r="B1990" s="31" t="s">
        <v>62</v>
      </c>
      <c r="C1990" s="24">
        <v>0</v>
      </c>
      <c r="D1990" s="33">
        <v>-0.44</v>
      </c>
      <c r="E1990" s="32">
        <v>0</v>
      </c>
      <c r="F1990" s="32">
        <v>0</v>
      </c>
      <c r="G1990" s="23"/>
    </row>
    <row r="1991" spans="1:7" x14ac:dyDescent="0.3">
      <c r="A1991" s="22"/>
      <c r="B1991" s="31" t="s">
        <v>65</v>
      </c>
      <c r="C1991" s="24">
        <v>0</v>
      </c>
      <c r="D1991" s="32">
        <v>-0.44</v>
      </c>
      <c r="E1991" s="33">
        <v>0</v>
      </c>
      <c r="F1991" s="32">
        <v>0</v>
      </c>
      <c r="G1991" s="23"/>
    </row>
    <row r="1992" spans="1:7" x14ac:dyDescent="0.3">
      <c r="A1992" s="22"/>
      <c r="B1992" s="31" t="s">
        <v>66</v>
      </c>
      <c r="C1992" s="24">
        <v>0</v>
      </c>
      <c r="D1992" s="32">
        <v>-0.44</v>
      </c>
      <c r="E1992" s="33">
        <v>0</v>
      </c>
      <c r="F1992" s="32">
        <v>0</v>
      </c>
      <c r="G1992" s="23"/>
    </row>
    <row r="1993" spans="1:7" x14ac:dyDescent="0.3">
      <c r="A1993" s="22"/>
      <c r="B1993" s="31" t="s">
        <v>67</v>
      </c>
      <c r="C1993" s="24">
        <v>0</v>
      </c>
      <c r="D1993" s="32">
        <v>-0.44</v>
      </c>
      <c r="E1993" s="32">
        <v>0</v>
      </c>
      <c r="F1993" s="33">
        <v>0</v>
      </c>
      <c r="G1993" s="23"/>
    </row>
    <row r="1994" spans="1:7" x14ac:dyDescent="0.3">
      <c r="A1994" s="22"/>
      <c r="B1994" s="31" t="s">
        <v>68</v>
      </c>
      <c r="C1994" s="24">
        <v>0</v>
      </c>
      <c r="D1994" s="32">
        <v>-0.44</v>
      </c>
      <c r="E1994" s="32">
        <v>0</v>
      </c>
      <c r="F1994" s="33">
        <v>0</v>
      </c>
      <c r="G1994" s="23"/>
    </row>
    <row r="1995" spans="1:7" x14ac:dyDescent="0.3">
      <c r="A1995" s="22">
        <v>250</v>
      </c>
      <c r="B1995" s="31">
        <v>18</v>
      </c>
      <c r="C1995" s="24">
        <v>0</v>
      </c>
      <c r="D1995" s="32">
        <v>-0.32</v>
      </c>
      <c r="E1995" s="32">
        <v>0</v>
      </c>
      <c r="F1995" s="32">
        <v>0</v>
      </c>
      <c r="G1995" s="23"/>
    </row>
    <row r="1996" spans="1:7" x14ac:dyDescent="0.3">
      <c r="A1996" s="22"/>
      <c r="B1996" s="31">
        <v>129</v>
      </c>
      <c r="C1996" s="24">
        <v>0.15</v>
      </c>
      <c r="D1996" s="32">
        <v>-0.32</v>
      </c>
      <c r="E1996" s="32">
        <v>0</v>
      </c>
      <c r="F1996" s="32">
        <v>0</v>
      </c>
      <c r="G1996" s="23"/>
    </row>
    <row r="1997" spans="1:7" x14ac:dyDescent="0.3">
      <c r="A1997" s="22"/>
      <c r="B1997" s="31" t="s">
        <v>61</v>
      </c>
      <c r="C1997" s="24">
        <v>0</v>
      </c>
      <c r="D1997" s="33">
        <v>-0.32</v>
      </c>
      <c r="E1997" s="32">
        <v>0</v>
      </c>
      <c r="F1997" s="32">
        <v>0</v>
      </c>
      <c r="G1997" s="23"/>
    </row>
    <row r="1998" spans="1:7" x14ac:dyDescent="0.3">
      <c r="A1998" s="22"/>
      <c r="B1998" s="31" t="s">
        <v>62</v>
      </c>
      <c r="C1998" s="24">
        <v>0</v>
      </c>
      <c r="D1998" s="33">
        <v>-0.32</v>
      </c>
      <c r="E1998" s="32">
        <v>0</v>
      </c>
      <c r="F1998" s="32">
        <v>0</v>
      </c>
      <c r="G1998" s="23"/>
    </row>
    <row r="1999" spans="1:7" x14ac:dyDescent="0.3">
      <c r="A1999" s="22"/>
      <c r="B1999" s="31" t="s">
        <v>65</v>
      </c>
      <c r="C1999" s="24">
        <v>0</v>
      </c>
      <c r="D1999" s="32">
        <v>-0.32</v>
      </c>
      <c r="E1999" s="33">
        <v>0</v>
      </c>
      <c r="F1999" s="32">
        <v>0</v>
      </c>
      <c r="G1999" s="23"/>
    </row>
    <row r="2000" spans="1:7" x14ac:dyDescent="0.3">
      <c r="A2000" s="22"/>
      <c r="B2000" s="31" t="s">
        <v>66</v>
      </c>
      <c r="C2000" s="24">
        <v>0</v>
      </c>
      <c r="D2000" s="32">
        <v>-0.32</v>
      </c>
      <c r="E2000" s="33">
        <v>0</v>
      </c>
      <c r="F2000" s="32">
        <v>0</v>
      </c>
      <c r="G2000" s="23"/>
    </row>
    <row r="2001" spans="1:7" x14ac:dyDescent="0.3">
      <c r="A2001" s="22"/>
      <c r="B2001" s="31" t="s">
        <v>67</v>
      </c>
      <c r="C2001" s="24">
        <v>0</v>
      </c>
      <c r="D2001" s="32">
        <v>-0.32</v>
      </c>
      <c r="E2001" s="32">
        <v>0</v>
      </c>
      <c r="F2001" s="33">
        <v>0</v>
      </c>
      <c r="G2001" s="23"/>
    </row>
    <row r="2002" spans="1:7" x14ac:dyDescent="0.3">
      <c r="A2002" s="22"/>
      <c r="B2002" s="31" t="s">
        <v>68</v>
      </c>
      <c r="C2002" s="24">
        <v>0</v>
      </c>
      <c r="D2002" s="32">
        <v>-0.32</v>
      </c>
      <c r="E2002" s="32">
        <v>0</v>
      </c>
      <c r="F2002" s="33">
        <v>0</v>
      </c>
      <c r="G2002" s="23"/>
    </row>
    <row r="2003" spans="1:7" x14ac:dyDescent="0.3">
      <c r="A2003" s="22">
        <v>251</v>
      </c>
      <c r="B2003" s="31">
        <v>19</v>
      </c>
      <c r="C2003" s="24">
        <v>0</v>
      </c>
      <c r="D2003" s="32">
        <v>-0.42</v>
      </c>
      <c r="E2003" s="32">
        <v>0</v>
      </c>
      <c r="F2003" s="32">
        <v>0</v>
      </c>
      <c r="G2003" s="23"/>
    </row>
    <row r="2004" spans="1:7" x14ac:dyDescent="0.3">
      <c r="A2004" s="22"/>
      <c r="B2004" s="31">
        <v>130</v>
      </c>
      <c r="C2004" s="24">
        <v>0.15</v>
      </c>
      <c r="D2004" s="32">
        <v>-0.42</v>
      </c>
      <c r="E2004" s="32">
        <v>0</v>
      </c>
      <c r="F2004" s="32">
        <v>0</v>
      </c>
      <c r="G2004" s="23"/>
    </row>
    <row r="2005" spans="1:7" x14ac:dyDescent="0.3">
      <c r="A2005" s="22"/>
      <c r="B2005" s="31" t="s">
        <v>61</v>
      </c>
      <c r="C2005" s="24">
        <v>0</v>
      </c>
      <c r="D2005" s="33">
        <v>-0.42</v>
      </c>
      <c r="E2005" s="32">
        <v>0</v>
      </c>
      <c r="F2005" s="32">
        <v>0</v>
      </c>
      <c r="G2005" s="23"/>
    </row>
    <row r="2006" spans="1:7" x14ac:dyDescent="0.3">
      <c r="A2006" s="22"/>
      <c r="B2006" s="31" t="s">
        <v>62</v>
      </c>
      <c r="C2006" s="24">
        <v>0</v>
      </c>
      <c r="D2006" s="33">
        <v>-0.42</v>
      </c>
      <c r="E2006" s="32">
        <v>0</v>
      </c>
      <c r="F2006" s="32">
        <v>0</v>
      </c>
      <c r="G2006" s="23"/>
    </row>
    <row r="2007" spans="1:7" x14ac:dyDescent="0.3">
      <c r="A2007" s="22"/>
      <c r="B2007" s="31" t="s">
        <v>65</v>
      </c>
      <c r="C2007" s="24">
        <v>0</v>
      </c>
      <c r="D2007" s="32">
        <v>-0.42</v>
      </c>
      <c r="E2007" s="33">
        <v>0</v>
      </c>
      <c r="F2007" s="32">
        <v>0</v>
      </c>
      <c r="G2007" s="23"/>
    </row>
    <row r="2008" spans="1:7" x14ac:dyDescent="0.3">
      <c r="A2008" s="22"/>
      <c r="B2008" s="31" t="s">
        <v>66</v>
      </c>
      <c r="C2008" s="24">
        <v>0</v>
      </c>
      <c r="D2008" s="32">
        <v>-0.42</v>
      </c>
      <c r="E2008" s="33">
        <v>0</v>
      </c>
      <c r="F2008" s="32">
        <v>0</v>
      </c>
      <c r="G2008" s="23"/>
    </row>
    <row r="2009" spans="1:7" x14ac:dyDescent="0.3">
      <c r="A2009" s="22"/>
      <c r="B2009" s="31" t="s">
        <v>67</v>
      </c>
      <c r="C2009" s="24">
        <v>0</v>
      </c>
      <c r="D2009" s="32">
        <v>-0.42</v>
      </c>
      <c r="E2009" s="32">
        <v>0</v>
      </c>
      <c r="F2009" s="33">
        <v>0</v>
      </c>
      <c r="G2009" s="23"/>
    </row>
    <row r="2010" spans="1:7" x14ac:dyDescent="0.3">
      <c r="A2010" s="22"/>
      <c r="B2010" s="31" t="s">
        <v>68</v>
      </c>
      <c r="C2010" s="24">
        <v>0</v>
      </c>
      <c r="D2010" s="32">
        <v>-0.42</v>
      </c>
      <c r="E2010" s="32">
        <v>0</v>
      </c>
      <c r="F2010" s="33">
        <v>0</v>
      </c>
      <c r="G2010" s="23"/>
    </row>
    <row r="2011" spans="1:7" x14ac:dyDescent="0.3">
      <c r="A2011" s="22">
        <v>252</v>
      </c>
      <c r="B2011" s="31">
        <v>20</v>
      </c>
      <c r="C2011" s="24">
        <v>0</v>
      </c>
      <c r="D2011" s="32">
        <v>-0.46</v>
      </c>
      <c r="E2011" s="32">
        <v>0</v>
      </c>
      <c r="F2011" s="32">
        <v>0</v>
      </c>
      <c r="G2011" s="23"/>
    </row>
    <row r="2012" spans="1:7" x14ac:dyDescent="0.3">
      <c r="A2012" s="22"/>
      <c r="B2012" s="31">
        <v>131</v>
      </c>
      <c r="C2012" s="24">
        <v>0.15</v>
      </c>
      <c r="D2012" s="32">
        <v>-0.46</v>
      </c>
      <c r="E2012" s="32">
        <v>0</v>
      </c>
      <c r="F2012" s="32">
        <v>0</v>
      </c>
      <c r="G2012" s="23"/>
    </row>
    <row r="2013" spans="1:7" x14ac:dyDescent="0.3">
      <c r="A2013" s="22"/>
      <c r="B2013" s="31" t="s">
        <v>61</v>
      </c>
      <c r="C2013" s="24">
        <v>0</v>
      </c>
      <c r="D2013" s="33">
        <v>-0.46</v>
      </c>
      <c r="E2013" s="32">
        <v>0</v>
      </c>
      <c r="F2013" s="32">
        <v>0</v>
      </c>
      <c r="G2013" s="23"/>
    </row>
    <row r="2014" spans="1:7" x14ac:dyDescent="0.3">
      <c r="A2014" s="22"/>
      <c r="B2014" s="31" t="s">
        <v>62</v>
      </c>
      <c r="C2014" s="24">
        <v>0</v>
      </c>
      <c r="D2014" s="33">
        <v>-0.46</v>
      </c>
      <c r="E2014" s="32">
        <v>0</v>
      </c>
      <c r="F2014" s="32">
        <v>0</v>
      </c>
      <c r="G2014" s="23"/>
    </row>
    <row r="2015" spans="1:7" x14ac:dyDescent="0.3">
      <c r="A2015" s="22"/>
      <c r="B2015" s="31" t="s">
        <v>65</v>
      </c>
      <c r="C2015" s="24">
        <v>0</v>
      </c>
      <c r="D2015" s="32">
        <v>-0.46</v>
      </c>
      <c r="E2015" s="33">
        <v>0</v>
      </c>
      <c r="F2015" s="32">
        <v>0</v>
      </c>
      <c r="G2015" s="23"/>
    </row>
    <row r="2016" spans="1:7" x14ac:dyDescent="0.3">
      <c r="A2016" s="22"/>
      <c r="B2016" s="31" t="s">
        <v>66</v>
      </c>
      <c r="C2016" s="24">
        <v>0</v>
      </c>
      <c r="D2016" s="32">
        <v>-0.46</v>
      </c>
      <c r="E2016" s="33">
        <v>0</v>
      </c>
      <c r="F2016" s="32">
        <v>0</v>
      </c>
      <c r="G2016" s="23"/>
    </row>
    <row r="2017" spans="1:7" x14ac:dyDescent="0.3">
      <c r="A2017" s="22"/>
      <c r="B2017" s="31" t="s">
        <v>67</v>
      </c>
      <c r="C2017" s="24">
        <v>0</v>
      </c>
      <c r="D2017" s="32">
        <v>-0.46</v>
      </c>
      <c r="E2017" s="32">
        <v>0</v>
      </c>
      <c r="F2017" s="33">
        <v>0</v>
      </c>
      <c r="G2017" s="23"/>
    </row>
    <row r="2018" spans="1:7" x14ac:dyDescent="0.3">
      <c r="A2018" s="22"/>
      <c r="B2018" s="31" t="s">
        <v>68</v>
      </c>
      <c r="C2018" s="24">
        <v>0</v>
      </c>
      <c r="D2018" s="32">
        <v>-0.46</v>
      </c>
      <c r="E2018" s="32">
        <v>0</v>
      </c>
      <c r="F2018" s="33">
        <v>0</v>
      </c>
      <c r="G2018" s="23"/>
    </row>
    <row r="2019" spans="1:7" x14ac:dyDescent="0.3">
      <c r="A2019" s="22">
        <v>253</v>
      </c>
      <c r="B2019" s="31">
        <v>21</v>
      </c>
      <c r="C2019" s="24">
        <v>0</v>
      </c>
      <c r="D2019" s="32">
        <v>-0.49</v>
      </c>
      <c r="E2019" s="32">
        <v>0</v>
      </c>
      <c r="F2019" s="32">
        <v>0</v>
      </c>
      <c r="G2019" s="23"/>
    </row>
    <row r="2020" spans="1:7" x14ac:dyDescent="0.3">
      <c r="A2020" s="22"/>
      <c r="B2020" s="31">
        <v>132</v>
      </c>
      <c r="C2020" s="24">
        <v>0.15</v>
      </c>
      <c r="D2020" s="32">
        <v>-0.49</v>
      </c>
      <c r="E2020" s="32">
        <v>0</v>
      </c>
      <c r="F2020" s="32">
        <v>0</v>
      </c>
      <c r="G2020" s="23"/>
    </row>
    <row r="2021" spans="1:7" x14ac:dyDescent="0.3">
      <c r="A2021" s="22"/>
      <c r="B2021" s="31" t="s">
        <v>61</v>
      </c>
      <c r="C2021" s="24">
        <v>0</v>
      </c>
      <c r="D2021" s="33">
        <v>-0.49</v>
      </c>
      <c r="E2021" s="32">
        <v>0</v>
      </c>
      <c r="F2021" s="32">
        <v>0</v>
      </c>
      <c r="G2021" s="23"/>
    </row>
    <row r="2022" spans="1:7" x14ac:dyDescent="0.3">
      <c r="A2022" s="22"/>
      <c r="B2022" s="31" t="s">
        <v>62</v>
      </c>
      <c r="C2022" s="24">
        <v>0</v>
      </c>
      <c r="D2022" s="33">
        <v>-0.49</v>
      </c>
      <c r="E2022" s="32">
        <v>0</v>
      </c>
      <c r="F2022" s="32">
        <v>0</v>
      </c>
      <c r="G2022" s="23"/>
    </row>
    <row r="2023" spans="1:7" x14ac:dyDescent="0.3">
      <c r="A2023" s="22"/>
      <c r="B2023" s="31" t="s">
        <v>65</v>
      </c>
      <c r="C2023" s="24">
        <v>0</v>
      </c>
      <c r="D2023" s="32">
        <v>-0.49</v>
      </c>
      <c r="E2023" s="33">
        <v>0</v>
      </c>
      <c r="F2023" s="32">
        <v>0</v>
      </c>
      <c r="G2023" s="23"/>
    </row>
    <row r="2024" spans="1:7" x14ac:dyDescent="0.3">
      <c r="A2024" s="22"/>
      <c r="B2024" s="31" t="s">
        <v>66</v>
      </c>
      <c r="C2024" s="24">
        <v>0</v>
      </c>
      <c r="D2024" s="32">
        <v>-0.49</v>
      </c>
      <c r="E2024" s="33">
        <v>0</v>
      </c>
      <c r="F2024" s="32">
        <v>0</v>
      </c>
      <c r="G2024" s="23"/>
    </row>
    <row r="2025" spans="1:7" x14ac:dyDescent="0.3">
      <c r="A2025" s="22"/>
      <c r="B2025" s="31" t="s">
        <v>67</v>
      </c>
      <c r="C2025" s="24">
        <v>0</v>
      </c>
      <c r="D2025" s="32">
        <v>-0.49</v>
      </c>
      <c r="E2025" s="32">
        <v>0</v>
      </c>
      <c r="F2025" s="33">
        <v>0</v>
      </c>
      <c r="G2025" s="23"/>
    </row>
    <row r="2026" spans="1:7" x14ac:dyDescent="0.3">
      <c r="A2026" s="22"/>
      <c r="B2026" s="31" t="s">
        <v>68</v>
      </c>
      <c r="C2026" s="24">
        <v>0</v>
      </c>
      <c r="D2026" s="32">
        <v>-0.49</v>
      </c>
      <c r="E2026" s="32">
        <v>0</v>
      </c>
      <c r="F2026" s="33">
        <v>0</v>
      </c>
      <c r="G2026" s="23"/>
    </row>
    <row r="2027" spans="1:7" x14ac:dyDescent="0.3">
      <c r="A2027" s="22">
        <v>254</v>
      </c>
      <c r="B2027" s="31">
        <v>22</v>
      </c>
      <c r="C2027" s="24">
        <v>0</v>
      </c>
      <c r="D2027" s="32">
        <v>-0.51</v>
      </c>
      <c r="E2027" s="32">
        <v>0</v>
      </c>
      <c r="F2027" s="32">
        <v>0</v>
      </c>
      <c r="G2027" s="23"/>
    </row>
    <row r="2028" spans="1:7" x14ac:dyDescent="0.3">
      <c r="A2028" s="22"/>
      <c r="B2028" s="31">
        <v>133</v>
      </c>
      <c r="C2028" s="24">
        <v>0.15</v>
      </c>
      <c r="D2028" s="32">
        <v>-0.51</v>
      </c>
      <c r="E2028" s="32">
        <v>0</v>
      </c>
      <c r="F2028" s="32">
        <v>0</v>
      </c>
      <c r="G2028" s="23"/>
    </row>
    <row r="2029" spans="1:7" x14ac:dyDescent="0.3">
      <c r="A2029" s="22"/>
      <c r="B2029" s="31" t="s">
        <v>61</v>
      </c>
      <c r="C2029" s="24">
        <v>0</v>
      </c>
      <c r="D2029" s="33">
        <v>-0.51</v>
      </c>
      <c r="E2029" s="32">
        <v>0</v>
      </c>
      <c r="F2029" s="32">
        <v>0</v>
      </c>
      <c r="G2029" s="23"/>
    </row>
    <row r="2030" spans="1:7" x14ac:dyDescent="0.3">
      <c r="A2030" s="22"/>
      <c r="B2030" s="31" t="s">
        <v>62</v>
      </c>
      <c r="C2030" s="24">
        <v>0</v>
      </c>
      <c r="D2030" s="33">
        <v>-0.51</v>
      </c>
      <c r="E2030" s="32">
        <v>0</v>
      </c>
      <c r="F2030" s="32">
        <v>0</v>
      </c>
      <c r="G2030" s="23"/>
    </row>
    <row r="2031" spans="1:7" x14ac:dyDescent="0.3">
      <c r="A2031" s="22"/>
      <c r="B2031" s="31" t="s">
        <v>65</v>
      </c>
      <c r="C2031" s="24">
        <v>0</v>
      </c>
      <c r="D2031" s="32">
        <v>-0.51</v>
      </c>
      <c r="E2031" s="33">
        <v>0</v>
      </c>
      <c r="F2031" s="32">
        <v>0</v>
      </c>
      <c r="G2031" s="23"/>
    </row>
    <row r="2032" spans="1:7" x14ac:dyDescent="0.3">
      <c r="A2032" s="22"/>
      <c r="B2032" s="31" t="s">
        <v>66</v>
      </c>
      <c r="C2032" s="24">
        <v>0</v>
      </c>
      <c r="D2032" s="32">
        <v>-0.51</v>
      </c>
      <c r="E2032" s="33">
        <v>0</v>
      </c>
      <c r="F2032" s="32">
        <v>0</v>
      </c>
      <c r="G2032" s="23"/>
    </row>
    <row r="2033" spans="1:7" x14ac:dyDescent="0.3">
      <c r="A2033" s="22"/>
      <c r="B2033" s="31" t="s">
        <v>67</v>
      </c>
      <c r="C2033" s="24">
        <v>0</v>
      </c>
      <c r="D2033" s="32">
        <v>-0.51</v>
      </c>
      <c r="E2033" s="32">
        <v>0</v>
      </c>
      <c r="F2033" s="33">
        <v>0</v>
      </c>
      <c r="G2033" s="23"/>
    </row>
    <row r="2034" spans="1:7" x14ac:dyDescent="0.3">
      <c r="A2034" s="22"/>
      <c r="B2034" s="31" t="s">
        <v>68</v>
      </c>
      <c r="C2034" s="24">
        <v>0</v>
      </c>
      <c r="D2034" s="32">
        <v>-0.51</v>
      </c>
      <c r="E2034" s="32">
        <v>0</v>
      </c>
      <c r="F2034" s="33">
        <v>0</v>
      </c>
      <c r="G2034" s="23"/>
    </row>
    <row r="2035" spans="1:7" x14ac:dyDescent="0.3">
      <c r="A2035" s="22">
        <v>255</v>
      </c>
      <c r="B2035" s="31">
        <v>23</v>
      </c>
      <c r="C2035" s="24">
        <v>0</v>
      </c>
      <c r="D2035" s="32">
        <v>-0.52</v>
      </c>
      <c r="E2035" s="32">
        <v>0</v>
      </c>
      <c r="F2035" s="32">
        <v>0</v>
      </c>
      <c r="G2035" s="23"/>
    </row>
    <row r="2036" spans="1:7" x14ac:dyDescent="0.3">
      <c r="A2036" s="22"/>
      <c r="B2036" s="31">
        <v>134</v>
      </c>
      <c r="C2036" s="24">
        <v>0.15</v>
      </c>
      <c r="D2036" s="32">
        <v>-0.52</v>
      </c>
      <c r="E2036" s="32">
        <v>0</v>
      </c>
      <c r="F2036" s="32">
        <v>0</v>
      </c>
      <c r="G2036" s="23"/>
    </row>
    <row r="2037" spans="1:7" x14ac:dyDescent="0.3">
      <c r="A2037" s="22"/>
      <c r="B2037" s="31" t="s">
        <v>61</v>
      </c>
      <c r="C2037" s="24">
        <v>0</v>
      </c>
      <c r="D2037" s="33">
        <v>-0.52</v>
      </c>
      <c r="E2037" s="32">
        <v>0</v>
      </c>
      <c r="F2037" s="32">
        <v>0</v>
      </c>
      <c r="G2037" s="23"/>
    </row>
    <row r="2038" spans="1:7" x14ac:dyDescent="0.3">
      <c r="A2038" s="22"/>
      <c r="B2038" s="31" t="s">
        <v>62</v>
      </c>
      <c r="C2038" s="24">
        <v>0</v>
      </c>
      <c r="D2038" s="33">
        <v>-0.52</v>
      </c>
      <c r="E2038" s="32">
        <v>0</v>
      </c>
      <c r="F2038" s="32">
        <v>0</v>
      </c>
      <c r="G2038" s="23"/>
    </row>
    <row r="2039" spans="1:7" x14ac:dyDescent="0.3">
      <c r="A2039" s="22"/>
      <c r="B2039" s="31" t="s">
        <v>65</v>
      </c>
      <c r="C2039" s="24">
        <v>0</v>
      </c>
      <c r="D2039" s="32">
        <v>-0.52</v>
      </c>
      <c r="E2039" s="33">
        <v>0</v>
      </c>
      <c r="F2039" s="32">
        <v>0</v>
      </c>
      <c r="G2039" s="23"/>
    </row>
    <row r="2040" spans="1:7" x14ac:dyDescent="0.3">
      <c r="A2040" s="22"/>
      <c r="B2040" s="31" t="s">
        <v>66</v>
      </c>
      <c r="C2040" s="24">
        <v>0</v>
      </c>
      <c r="D2040" s="32">
        <v>-0.52</v>
      </c>
      <c r="E2040" s="33">
        <v>0</v>
      </c>
      <c r="F2040" s="32">
        <v>0</v>
      </c>
      <c r="G2040" s="23"/>
    </row>
    <row r="2041" spans="1:7" x14ac:dyDescent="0.3">
      <c r="A2041" s="22"/>
      <c r="B2041" s="31" t="s">
        <v>67</v>
      </c>
      <c r="C2041" s="24">
        <v>0</v>
      </c>
      <c r="D2041" s="32">
        <v>-0.52</v>
      </c>
      <c r="E2041" s="32">
        <v>0</v>
      </c>
      <c r="F2041" s="33">
        <v>0</v>
      </c>
      <c r="G2041" s="23"/>
    </row>
    <row r="2042" spans="1:7" x14ac:dyDescent="0.3">
      <c r="A2042" s="22"/>
      <c r="B2042" s="31" t="s">
        <v>68</v>
      </c>
      <c r="C2042" s="24">
        <v>0</v>
      </c>
      <c r="D2042" s="32">
        <v>-0.52</v>
      </c>
      <c r="E2042" s="32">
        <v>0</v>
      </c>
      <c r="F2042" s="33">
        <v>0</v>
      </c>
      <c r="G2042" s="23"/>
    </row>
    <row r="2043" spans="1:7" x14ac:dyDescent="0.3">
      <c r="A2043" s="22">
        <v>256</v>
      </c>
      <c r="B2043" s="31">
        <v>24</v>
      </c>
      <c r="C2043" s="24">
        <v>0</v>
      </c>
      <c r="D2043" s="32">
        <v>-0.54</v>
      </c>
      <c r="E2043" s="32">
        <v>0</v>
      </c>
      <c r="F2043" s="32">
        <v>0</v>
      </c>
      <c r="G2043" s="23"/>
    </row>
    <row r="2044" spans="1:7" x14ac:dyDescent="0.3">
      <c r="A2044" s="22"/>
      <c r="B2044" s="31">
        <v>135</v>
      </c>
      <c r="C2044" s="24">
        <v>0.15</v>
      </c>
      <c r="D2044" s="32">
        <v>-0.54</v>
      </c>
      <c r="E2044" s="32">
        <v>0</v>
      </c>
      <c r="F2044" s="32">
        <v>0</v>
      </c>
      <c r="G2044" s="23"/>
    </row>
    <row r="2045" spans="1:7" x14ac:dyDescent="0.3">
      <c r="A2045" s="22"/>
      <c r="B2045" s="31" t="s">
        <v>61</v>
      </c>
      <c r="C2045" s="24">
        <v>0</v>
      </c>
      <c r="D2045" s="33">
        <v>-0.54</v>
      </c>
      <c r="E2045" s="32">
        <v>0</v>
      </c>
      <c r="F2045" s="32">
        <v>0</v>
      </c>
      <c r="G2045" s="23"/>
    </row>
    <row r="2046" spans="1:7" x14ac:dyDescent="0.3">
      <c r="A2046" s="22"/>
      <c r="B2046" s="31" t="s">
        <v>62</v>
      </c>
      <c r="C2046" s="24">
        <v>0</v>
      </c>
      <c r="D2046" s="33">
        <v>-0.54</v>
      </c>
      <c r="E2046" s="32">
        <v>0</v>
      </c>
      <c r="F2046" s="32">
        <v>0</v>
      </c>
      <c r="G2046" s="23"/>
    </row>
    <row r="2047" spans="1:7" x14ac:dyDescent="0.3">
      <c r="A2047" s="22"/>
      <c r="B2047" s="31" t="s">
        <v>65</v>
      </c>
      <c r="C2047" s="24">
        <v>0</v>
      </c>
      <c r="D2047" s="32">
        <v>-0.54</v>
      </c>
      <c r="E2047" s="33">
        <v>0</v>
      </c>
      <c r="F2047" s="32">
        <v>0</v>
      </c>
      <c r="G2047" s="23"/>
    </row>
    <row r="2048" spans="1:7" x14ac:dyDescent="0.3">
      <c r="A2048" s="22"/>
      <c r="B2048" s="31" t="s">
        <v>66</v>
      </c>
      <c r="C2048" s="24">
        <v>0</v>
      </c>
      <c r="D2048" s="32">
        <v>-0.54</v>
      </c>
      <c r="E2048" s="33">
        <v>0</v>
      </c>
      <c r="F2048" s="32">
        <v>0</v>
      </c>
      <c r="G2048" s="23"/>
    </row>
    <row r="2049" spans="1:7" x14ac:dyDescent="0.3">
      <c r="A2049" s="22"/>
      <c r="B2049" s="31" t="s">
        <v>67</v>
      </c>
      <c r="C2049" s="24">
        <v>0</v>
      </c>
      <c r="D2049" s="32">
        <v>-0.54</v>
      </c>
      <c r="E2049" s="32">
        <v>0</v>
      </c>
      <c r="F2049" s="33">
        <v>0</v>
      </c>
      <c r="G2049" s="23"/>
    </row>
    <row r="2050" spans="1:7" x14ac:dyDescent="0.3">
      <c r="A2050" s="22"/>
      <c r="B2050" s="31" t="s">
        <v>68</v>
      </c>
      <c r="C2050" s="24">
        <v>0</v>
      </c>
      <c r="D2050" s="32">
        <v>-0.54</v>
      </c>
      <c r="E2050" s="32">
        <v>0</v>
      </c>
      <c r="F2050" s="33">
        <v>0</v>
      </c>
      <c r="G2050" s="23"/>
    </row>
    <row r="2051" spans="1:7" x14ac:dyDescent="0.3">
      <c r="A2051" s="22">
        <v>257</v>
      </c>
      <c r="B2051" s="31">
        <v>25</v>
      </c>
      <c r="C2051" s="24">
        <v>0</v>
      </c>
      <c r="D2051" s="32">
        <v>-0.54</v>
      </c>
      <c r="E2051" s="32">
        <v>0</v>
      </c>
      <c r="F2051" s="32">
        <v>0</v>
      </c>
      <c r="G2051" s="23"/>
    </row>
    <row r="2052" spans="1:7" x14ac:dyDescent="0.3">
      <c r="A2052" s="22"/>
      <c r="B2052" s="31">
        <v>136</v>
      </c>
      <c r="C2052" s="24">
        <v>0.15</v>
      </c>
      <c r="D2052" s="32">
        <v>-0.54</v>
      </c>
      <c r="E2052" s="32">
        <v>0</v>
      </c>
      <c r="F2052" s="32">
        <v>0</v>
      </c>
      <c r="G2052" s="23"/>
    </row>
    <row r="2053" spans="1:7" x14ac:dyDescent="0.3">
      <c r="A2053" s="22"/>
      <c r="B2053" s="31" t="s">
        <v>61</v>
      </c>
      <c r="C2053" s="24">
        <v>0</v>
      </c>
      <c r="D2053" s="33">
        <v>-0.54</v>
      </c>
      <c r="E2053" s="32">
        <v>0</v>
      </c>
      <c r="F2053" s="32">
        <v>0</v>
      </c>
      <c r="G2053" s="23"/>
    </row>
    <row r="2054" spans="1:7" x14ac:dyDescent="0.3">
      <c r="A2054" s="22"/>
      <c r="B2054" s="31" t="s">
        <v>62</v>
      </c>
      <c r="C2054" s="24">
        <v>0</v>
      </c>
      <c r="D2054" s="33">
        <v>-0.54</v>
      </c>
      <c r="E2054" s="32">
        <v>0</v>
      </c>
      <c r="F2054" s="32">
        <v>0</v>
      </c>
      <c r="G2054" s="23"/>
    </row>
    <row r="2055" spans="1:7" x14ac:dyDescent="0.3">
      <c r="A2055" s="22"/>
      <c r="B2055" s="31" t="s">
        <v>65</v>
      </c>
      <c r="C2055" s="24">
        <v>0</v>
      </c>
      <c r="D2055" s="32">
        <v>-0.54</v>
      </c>
      <c r="E2055" s="33">
        <v>0</v>
      </c>
      <c r="F2055" s="32">
        <v>0</v>
      </c>
      <c r="G2055" s="23"/>
    </row>
    <row r="2056" spans="1:7" x14ac:dyDescent="0.3">
      <c r="A2056" s="22"/>
      <c r="B2056" s="31" t="s">
        <v>66</v>
      </c>
      <c r="C2056" s="24">
        <v>0</v>
      </c>
      <c r="D2056" s="32">
        <v>-0.54</v>
      </c>
      <c r="E2056" s="33">
        <v>0</v>
      </c>
      <c r="F2056" s="32">
        <v>0</v>
      </c>
      <c r="G2056" s="23"/>
    </row>
    <row r="2057" spans="1:7" x14ac:dyDescent="0.3">
      <c r="A2057" s="22"/>
      <c r="B2057" s="31" t="s">
        <v>67</v>
      </c>
      <c r="C2057" s="24">
        <v>0</v>
      </c>
      <c r="D2057" s="32">
        <v>-0.54</v>
      </c>
      <c r="E2057" s="32">
        <v>0</v>
      </c>
      <c r="F2057" s="33">
        <v>0</v>
      </c>
      <c r="G2057" s="23"/>
    </row>
    <row r="2058" spans="1:7" x14ac:dyDescent="0.3">
      <c r="A2058" s="22"/>
      <c r="B2058" s="31" t="s">
        <v>68</v>
      </c>
      <c r="C2058" s="24">
        <v>0</v>
      </c>
      <c r="D2058" s="32">
        <v>-0.54</v>
      </c>
      <c r="E2058" s="32">
        <v>0</v>
      </c>
      <c r="F2058" s="33">
        <v>0</v>
      </c>
      <c r="G2058" s="23"/>
    </row>
    <row r="2059" spans="1:7" x14ac:dyDescent="0.3">
      <c r="A2059" s="22">
        <v>258</v>
      </c>
      <c r="B2059" s="31">
        <v>26</v>
      </c>
      <c r="C2059" s="24">
        <v>0</v>
      </c>
      <c r="D2059" s="32">
        <v>-0.55000000000000004</v>
      </c>
      <c r="E2059" s="32">
        <v>0</v>
      </c>
      <c r="F2059" s="32">
        <v>0</v>
      </c>
      <c r="G2059" s="23"/>
    </row>
    <row r="2060" spans="1:7" x14ac:dyDescent="0.3">
      <c r="A2060" s="22"/>
      <c r="B2060" s="31">
        <v>137</v>
      </c>
      <c r="C2060" s="24">
        <v>0.15</v>
      </c>
      <c r="D2060" s="32">
        <v>-0.55000000000000004</v>
      </c>
      <c r="E2060" s="32">
        <v>0</v>
      </c>
      <c r="F2060" s="32">
        <v>0</v>
      </c>
      <c r="G2060" s="23"/>
    </row>
    <row r="2061" spans="1:7" x14ac:dyDescent="0.3">
      <c r="A2061" s="22"/>
      <c r="B2061" s="31" t="s">
        <v>61</v>
      </c>
      <c r="C2061" s="24">
        <v>0</v>
      </c>
      <c r="D2061" s="33">
        <v>-0.55000000000000004</v>
      </c>
      <c r="E2061" s="32">
        <v>0</v>
      </c>
      <c r="F2061" s="32">
        <v>0</v>
      </c>
      <c r="G2061" s="23"/>
    </row>
    <row r="2062" spans="1:7" x14ac:dyDescent="0.3">
      <c r="A2062" s="22"/>
      <c r="B2062" s="31" t="s">
        <v>62</v>
      </c>
      <c r="C2062" s="24">
        <v>0</v>
      </c>
      <c r="D2062" s="33">
        <v>-0.55000000000000004</v>
      </c>
      <c r="E2062" s="32">
        <v>0</v>
      </c>
      <c r="F2062" s="32">
        <v>0</v>
      </c>
      <c r="G2062" s="23"/>
    </row>
    <row r="2063" spans="1:7" x14ac:dyDescent="0.3">
      <c r="A2063" s="22"/>
      <c r="B2063" s="31" t="s">
        <v>65</v>
      </c>
      <c r="C2063" s="24">
        <v>0</v>
      </c>
      <c r="D2063" s="32">
        <v>-0.55000000000000004</v>
      </c>
      <c r="E2063" s="33">
        <v>0</v>
      </c>
      <c r="F2063" s="32">
        <v>0</v>
      </c>
      <c r="G2063" s="23"/>
    </row>
    <row r="2064" spans="1:7" x14ac:dyDescent="0.3">
      <c r="A2064" s="22"/>
      <c r="B2064" s="31" t="s">
        <v>66</v>
      </c>
      <c r="C2064" s="24">
        <v>0</v>
      </c>
      <c r="D2064" s="32">
        <v>-0.55000000000000004</v>
      </c>
      <c r="E2064" s="33">
        <v>0</v>
      </c>
      <c r="F2064" s="32">
        <v>0</v>
      </c>
      <c r="G2064" s="23"/>
    </row>
    <row r="2065" spans="1:7" x14ac:dyDescent="0.3">
      <c r="A2065" s="22"/>
      <c r="B2065" s="31" t="s">
        <v>67</v>
      </c>
      <c r="C2065" s="24">
        <v>0</v>
      </c>
      <c r="D2065" s="32">
        <v>-0.55000000000000004</v>
      </c>
      <c r="E2065" s="32">
        <v>0</v>
      </c>
      <c r="F2065" s="33">
        <v>0</v>
      </c>
      <c r="G2065" s="23"/>
    </row>
    <row r="2066" spans="1:7" x14ac:dyDescent="0.3">
      <c r="A2066" s="22"/>
      <c r="B2066" s="31" t="s">
        <v>68</v>
      </c>
      <c r="C2066" s="24">
        <v>0</v>
      </c>
      <c r="D2066" s="32">
        <v>-0.55000000000000004</v>
      </c>
      <c r="E2066" s="32">
        <v>0</v>
      </c>
      <c r="F2066" s="33">
        <v>0</v>
      </c>
      <c r="G2066" s="23"/>
    </row>
    <row r="2067" spans="1:7" x14ac:dyDescent="0.3">
      <c r="A2067" s="22">
        <v>259</v>
      </c>
      <c r="B2067" s="31">
        <v>27</v>
      </c>
      <c r="C2067" s="24">
        <v>0</v>
      </c>
      <c r="D2067" s="32">
        <v>-0.56000000000000005</v>
      </c>
      <c r="E2067" s="32">
        <v>0</v>
      </c>
      <c r="F2067" s="32">
        <v>0</v>
      </c>
      <c r="G2067" s="23"/>
    </row>
    <row r="2068" spans="1:7" x14ac:dyDescent="0.3">
      <c r="A2068" s="22"/>
      <c r="B2068" s="31">
        <v>138</v>
      </c>
      <c r="C2068" s="24">
        <v>0.15</v>
      </c>
      <c r="D2068" s="32">
        <v>-0.56000000000000005</v>
      </c>
      <c r="E2068" s="32">
        <v>0</v>
      </c>
      <c r="F2068" s="32">
        <v>0</v>
      </c>
      <c r="G2068" s="23"/>
    </row>
    <row r="2069" spans="1:7" x14ac:dyDescent="0.3">
      <c r="A2069" s="22"/>
      <c r="B2069" s="31" t="s">
        <v>61</v>
      </c>
      <c r="C2069" s="24">
        <v>0</v>
      </c>
      <c r="D2069" s="33">
        <v>-0.56000000000000005</v>
      </c>
      <c r="E2069" s="32">
        <v>0</v>
      </c>
      <c r="F2069" s="32">
        <v>0</v>
      </c>
      <c r="G2069" s="23"/>
    </row>
    <row r="2070" spans="1:7" x14ac:dyDescent="0.3">
      <c r="A2070" s="22"/>
      <c r="B2070" s="31" t="s">
        <v>62</v>
      </c>
      <c r="C2070" s="24">
        <v>0</v>
      </c>
      <c r="D2070" s="33">
        <v>-0.56000000000000005</v>
      </c>
      <c r="E2070" s="32">
        <v>0</v>
      </c>
      <c r="F2070" s="32">
        <v>0</v>
      </c>
      <c r="G2070" s="23"/>
    </row>
    <row r="2071" spans="1:7" x14ac:dyDescent="0.3">
      <c r="A2071" s="22"/>
      <c r="B2071" s="31" t="s">
        <v>65</v>
      </c>
      <c r="C2071" s="24">
        <v>0</v>
      </c>
      <c r="D2071" s="32">
        <v>-0.56000000000000005</v>
      </c>
      <c r="E2071" s="33">
        <v>0</v>
      </c>
      <c r="F2071" s="32">
        <v>0</v>
      </c>
      <c r="G2071" s="23"/>
    </row>
    <row r="2072" spans="1:7" x14ac:dyDescent="0.3">
      <c r="A2072" s="22"/>
      <c r="B2072" s="31" t="s">
        <v>66</v>
      </c>
      <c r="C2072" s="24">
        <v>0</v>
      </c>
      <c r="D2072" s="32">
        <v>-0.56000000000000005</v>
      </c>
      <c r="E2072" s="33">
        <v>0</v>
      </c>
      <c r="F2072" s="32">
        <v>0</v>
      </c>
      <c r="G2072" s="23"/>
    </row>
    <row r="2073" spans="1:7" x14ac:dyDescent="0.3">
      <c r="A2073" s="22"/>
      <c r="B2073" s="31" t="s">
        <v>67</v>
      </c>
      <c r="C2073" s="24">
        <v>0</v>
      </c>
      <c r="D2073" s="32">
        <v>-0.56000000000000005</v>
      </c>
      <c r="E2073" s="32">
        <v>0</v>
      </c>
      <c r="F2073" s="33">
        <v>0</v>
      </c>
      <c r="G2073" s="23"/>
    </row>
    <row r="2074" spans="1:7" x14ac:dyDescent="0.3">
      <c r="A2074" s="22"/>
      <c r="B2074" s="31" t="s">
        <v>68</v>
      </c>
      <c r="C2074" s="24">
        <v>0</v>
      </c>
      <c r="D2074" s="32">
        <v>-0.56000000000000005</v>
      </c>
      <c r="E2074" s="32">
        <v>0</v>
      </c>
      <c r="F2074" s="33">
        <v>0</v>
      </c>
      <c r="G2074" s="23"/>
    </row>
    <row r="2075" spans="1:7" x14ac:dyDescent="0.3">
      <c r="A2075" s="22">
        <v>260</v>
      </c>
      <c r="B2075" s="31">
        <v>28</v>
      </c>
      <c r="C2075" s="24">
        <v>0</v>
      </c>
      <c r="D2075" s="32">
        <v>-0.56999999999999995</v>
      </c>
      <c r="E2075" s="32">
        <v>0</v>
      </c>
      <c r="F2075" s="32">
        <v>0</v>
      </c>
      <c r="G2075" s="23"/>
    </row>
    <row r="2076" spans="1:7" x14ac:dyDescent="0.3">
      <c r="A2076" s="22"/>
      <c r="B2076" s="31">
        <v>139</v>
      </c>
      <c r="C2076" s="24">
        <v>0.15</v>
      </c>
      <c r="D2076" s="32">
        <v>-0.56999999999999995</v>
      </c>
      <c r="E2076" s="32">
        <v>0</v>
      </c>
      <c r="F2076" s="32">
        <v>0</v>
      </c>
      <c r="G2076" s="23"/>
    </row>
    <row r="2077" spans="1:7" x14ac:dyDescent="0.3">
      <c r="A2077" s="22"/>
      <c r="B2077" s="31" t="s">
        <v>61</v>
      </c>
      <c r="C2077" s="24">
        <v>0</v>
      </c>
      <c r="D2077" s="33">
        <v>-0.56999999999999995</v>
      </c>
      <c r="E2077" s="32">
        <v>0</v>
      </c>
      <c r="F2077" s="32">
        <v>0</v>
      </c>
      <c r="G2077" s="23"/>
    </row>
    <row r="2078" spans="1:7" x14ac:dyDescent="0.3">
      <c r="A2078" s="22"/>
      <c r="B2078" s="31" t="s">
        <v>62</v>
      </c>
      <c r="C2078" s="24">
        <v>0</v>
      </c>
      <c r="D2078" s="33">
        <v>-0.56999999999999995</v>
      </c>
      <c r="E2078" s="32">
        <v>0</v>
      </c>
      <c r="F2078" s="32">
        <v>0</v>
      </c>
      <c r="G2078" s="23"/>
    </row>
    <row r="2079" spans="1:7" x14ac:dyDescent="0.3">
      <c r="A2079" s="22"/>
      <c r="B2079" s="31" t="s">
        <v>65</v>
      </c>
      <c r="C2079" s="24">
        <v>0</v>
      </c>
      <c r="D2079" s="32">
        <v>-0.56999999999999995</v>
      </c>
      <c r="E2079" s="33">
        <v>0</v>
      </c>
      <c r="F2079" s="32">
        <v>0</v>
      </c>
      <c r="G2079" s="23"/>
    </row>
    <row r="2080" spans="1:7" x14ac:dyDescent="0.3">
      <c r="A2080" s="22"/>
      <c r="B2080" s="31" t="s">
        <v>66</v>
      </c>
      <c r="C2080" s="24">
        <v>0</v>
      </c>
      <c r="D2080" s="32">
        <v>-0.56999999999999995</v>
      </c>
      <c r="E2080" s="33">
        <v>0</v>
      </c>
      <c r="F2080" s="32">
        <v>0</v>
      </c>
      <c r="G2080" s="23"/>
    </row>
    <row r="2081" spans="1:7" x14ac:dyDescent="0.3">
      <c r="A2081" s="22"/>
      <c r="B2081" s="31" t="s">
        <v>67</v>
      </c>
      <c r="C2081" s="24">
        <v>0</v>
      </c>
      <c r="D2081" s="32">
        <v>-0.56999999999999995</v>
      </c>
      <c r="E2081" s="32">
        <v>0</v>
      </c>
      <c r="F2081" s="33">
        <v>0</v>
      </c>
      <c r="G2081" s="23"/>
    </row>
    <row r="2082" spans="1:7" x14ac:dyDescent="0.3">
      <c r="A2082" s="22"/>
      <c r="B2082" s="31" t="s">
        <v>68</v>
      </c>
      <c r="C2082" s="24">
        <v>0</v>
      </c>
      <c r="D2082" s="32">
        <v>-0.56999999999999995</v>
      </c>
      <c r="E2082" s="32">
        <v>0</v>
      </c>
      <c r="F2082" s="33">
        <v>0</v>
      </c>
      <c r="G2082" s="23"/>
    </row>
    <row r="2083" spans="1:7" x14ac:dyDescent="0.3">
      <c r="A2083" s="22">
        <v>261</v>
      </c>
      <c r="B2083" s="31">
        <v>29</v>
      </c>
      <c r="C2083" s="24">
        <v>0</v>
      </c>
      <c r="D2083" s="32">
        <v>-0.57999999999999996</v>
      </c>
      <c r="E2083" s="32">
        <v>0</v>
      </c>
      <c r="F2083" s="32">
        <v>0</v>
      </c>
      <c r="G2083" s="23"/>
    </row>
    <row r="2084" spans="1:7" x14ac:dyDescent="0.3">
      <c r="A2084" s="22"/>
      <c r="B2084" s="31">
        <v>140</v>
      </c>
      <c r="C2084" s="24">
        <v>0.15</v>
      </c>
      <c r="D2084" s="32">
        <v>-0.57999999999999996</v>
      </c>
      <c r="E2084" s="32">
        <v>0</v>
      </c>
      <c r="F2084" s="32">
        <v>0</v>
      </c>
      <c r="G2084" s="23"/>
    </row>
    <row r="2085" spans="1:7" x14ac:dyDescent="0.3">
      <c r="A2085" s="22"/>
      <c r="B2085" s="31" t="s">
        <v>61</v>
      </c>
      <c r="C2085" s="24">
        <v>0</v>
      </c>
      <c r="D2085" s="33">
        <v>-0.57999999999999996</v>
      </c>
      <c r="E2085" s="32">
        <v>0</v>
      </c>
      <c r="F2085" s="32">
        <v>0</v>
      </c>
      <c r="G2085" s="23"/>
    </row>
    <row r="2086" spans="1:7" x14ac:dyDescent="0.3">
      <c r="A2086" s="22"/>
      <c r="B2086" s="31" t="s">
        <v>62</v>
      </c>
      <c r="C2086" s="24">
        <v>0</v>
      </c>
      <c r="D2086" s="33">
        <v>-0.57999999999999996</v>
      </c>
      <c r="E2086" s="32">
        <v>0</v>
      </c>
      <c r="F2086" s="32">
        <v>0</v>
      </c>
      <c r="G2086" s="23"/>
    </row>
    <row r="2087" spans="1:7" x14ac:dyDescent="0.3">
      <c r="A2087" s="22"/>
      <c r="B2087" s="31" t="s">
        <v>65</v>
      </c>
      <c r="C2087" s="24">
        <v>0</v>
      </c>
      <c r="D2087" s="32">
        <v>-0.57999999999999996</v>
      </c>
      <c r="E2087" s="33">
        <v>0</v>
      </c>
      <c r="F2087" s="32">
        <v>0</v>
      </c>
      <c r="G2087" s="23"/>
    </row>
    <row r="2088" spans="1:7" x14ac:dyDescent="0.3">
      <c r="A2088" s="22"/>
      <c r="B2088" s="31" t="s">
        <v>66</v>
      </c>
      <c r="C2088" s="24">
        <v>0</v>
      </c>
      <c r="D2088" s="32">
        <v>-0.57999999999999996</v>
      </c>
      <c r="E2088" s="33">
        <v>0</v>
      </c>
      <c r="F2088" s="32">
        <v>0</v>
      </c>
      <c r="G2088" s="23"/>
    </row>
    <row r="2089" spans="1:7" x14ac:dyDescent="0.3">
      <c r="A2089" s="22"/>
      <c r="B2089" s="31" t="s">
        <v>67</v>
      </c>
      <c r="C2089" s="24">
        <v>0</v>
      </c>
      <c r="D2089" s="32">
        <v>-0.57999999999999996</v>
      </c>
      <c r="E2089" s="32">
        <v>0</v>
      </c>
      <c r="F2089" s="33">
        <v>0</v>
      </c>
      <c r="G2089" s="23"/>
    </row>
    <row r="2090" spans="1:7" x14ac:dyDescent="0.3">
      <c r="A2090" s="22"/>
      <c r="B2090" s="31" t="s">
        <v>68</v>
      </c>
      <c r="C2090" s="24">
        <v>0</v>
      </c>
      <c r="D2090" s="32">
        <v>-0.57999999999999996</v>
      </c>
      <c r="E2090" s="32">
        <v>0</v>
      </c>
      <c r="F2090" s="33">
        <v>0</v>
      </c>
      <c r="G2090" s="23"/>
    </row>
    <row r="2091" spans="1:7" x14ac:dyDescent="0.3">
      <c r="A2091" s="22">
        <v>262</v>
      </c>
      <c r="B2091" s="31">
        <v>30</v>
      </c>
      <c r="C2091" s="24">
        <v>0</v>
      </c>
      <c r="D2091" s="32">
        <v>-0.59</v>
      </c>
      <c r="E2091" s="32">
        <v>0</v>
      </c>
      <c r="F2091" s="32">
        <v>0</v>
      </c>
      <c r="G2091" s="23"/>
    </row>
    <row r="2092" spans="1:7" x14ac:dyDescent="0.3">
      <c r="A2092" s="22"/>
      <c r="B2092" s="31">
        <v>141</v>
      </c>
      <c r="C2092" s="24">
        <v>0.15</v>
      </c>
      <c r="D2092" s="32">
        <v>-0.59</v>
      </c>
      <c r="E2092" s="32">
        <v>0</v>
      </c>
      <c r="F2092" s="32">
        <v>0</v>
      </c>
      <c r="G2092" s="23"/>
    </row>
    <row r="2093" spans="1:7" x14ac:dyDescent="0.3">
      <c r="A2093" s="22"/>
      <c r="B2093" s="31" t="s">
        <v>61</v>
      </c>
      <c r="C2093" s="24">
        <v>0</v>
      </c>
      <c r="D2093" s="33">
        <v>-0.59</v>
      </c>
      <c r="E2093" s="32">
        <v>0</v>
      </c>
      <c r="F2093" s="32">
        <v>0</v>
      </c>
      <c r="G2093" s="23"/>
    </row>
    <row r="2094" spans="1:7" x14ac:dyDescent="0.3">
      <c r="A2094" s="22"/>
      <c r="B2094" s="31" t="s">
        <v>62</v>
      </c>
      <c r="C2094" s="24">
        <v>0</v>
      </c>
      <c r="D2094" s="33">
        <v>-0.59</v>
      </c>
      <c r="E2094" s="32">
        <v>0</v>
      </c>
      <c r="F2094" s="32">
        <v>0</v>
      </c>
      <c r="G2094" s="23"/>
    </row>
    <row r="2095" spans="1:7" x14ac:dyDescent="0.3">
      <c r="A2095" s="22"/>
      <c r="B2095" s="31" t="s">
        <v>65</v>
      </c>
      <c r="C2095" s="24">
        <v>0</v>
      </c>
      <c r="D2095" s="32">
        <v>-0.59</v>
      </c>
      <c r="E2095" s="33">
        <v>0</v>
      </c>
      <c r="F2095" s="32">
        <v>0</v>
      </c>
      <c r="G2095" s="23"/>
    </row>
    <row r="2096" spans="1:7" x14ac:dyDescent="0.3">
      <c r="A2096" s="22"/>
      <c r="B2096" s="31" t="s">
        <v>66</v>
      </c>
      <c r="C2096" s="24">
        <v>0</v>
      </c>
      <c r="D2096" s="32">
        <v>-0.59</v>
      </c>
      <c r="E2096" s="33">
        <v>0</v>
      </c>
      <c r="F2096" s="32">
        <v>0</v>
      </c>
      <c r="G2096" s="23"/>
    </row>
    <row r="2097" spans="1:7" x14ac:dyDescent="0.3">
      <c r="A2097" s="22"/>
      <c r="B2097" s="31" t="s">
        <v>67</v>
      </c>
      <c r="C2097" s="24">
        <v>0</v>
      </c>
      <c r="D2097" s="32">
        <v>-0.59</v>
      </c>
      <c r="E2097" s="32">
        <v>0</v>
      </c>
      <c r="F2097" s="33">
        <v>0</v>
      </c>
      <c r="G2097" s="23"/>
    </row>
    <row r="2098" spans="1:7" x14ac:dyDescent="0.3">
      <c r="A2098" s="22"/>
      <c r="B2098" s="31" t="s">
        <v>68</v>
      </c>
      <c r="C2098" s="24">
        <v>0</v>
      </c>
      <c r="D2098" s="32">
        <v>-0.59</v>
      </c>
      <c r="E2098" s="32">
        <v>0</v>
      </c>
      <c r="F2098" s="33">
        <v>0</v>
      </c>
      <c r="G2098" s="23"/>
    </row>
    <row r="2099" spans="1:7" x14ac:dyDescent="0.3">
      <c r="A2099" s="22">
        <v>263</v>
      </c>
      <c r="B2099" s="31">
        <v>31</v>
      </c>
      <c r="C2099" s="24">
        <v>0</v>
      </c>
      <c r="D2099" s="32">
        <v>-0.6</v>
      </c>
      <c r="E2099" s="32">
        <v>0</v>
      </c>
      <c r="F2099" s="32">
        <v>0</v>
      </c>
      <c r="G2099" s="23"/>
    </row>
    <row r="2100" spans="1:7" x14ac:dyDescent="0.3">
      <c r="A2100" s="22"/>
      <c r="B2100" s="31">
        <v>142</v>
      </c>
      <c r="C2100" s="24">
        <v>0.15</v>
      </c>
      <c r="D2100" s="32">
        <v>-0.6</v>
      </c>
      <c r="E2100" s="32">
        <v>0</v>
      </c>
      <c r="F2100" s="32">
        <v>0</v>
      </c>
      <c r="G2100" s="23"/>
    </row>
    <row r="2101" spans="1:7" x14ac:dyDescent="0.3">
      <c r="A2101" s="22"/>
      <c r="B2101" s="31" t="s">
        <v>61</v>
      </c>
      <c r="C2101" s="24">
        <v>0</v>
      </c>
      <c r="D2101" s="33">
        <v>-0.6</v>
      </c>
      <c r="E2101" s="32">
        <v>0</v>
      </c>
      <c r="F2101" s="32">
        <v>0</v>
      </c>
      <c r="G2101" s="23"/>
    </row>
    <row r="2102" spans="1:7" x14ac:dyDescent="0.3">
      <c r="A2102" s="22"/>
      <c r="B2102" s="31" t="s">
        <v>62</v>
      </c>
      <c r="C2102" s="24">
        <v>0</v>
      </c>
      <c r="D2102" s="33">
        <v>-0.6</v>
      </c>
      <c r="E2102" s="32">
        <v>0</v>
      </c>
      <c r="F2102" s="32">
        <v>0</v>
      </c>
      <c r="G2102" s="23"/>
    </row>
    <row r="2103" spans="1:7" x14ac:dyDescent="0.3">
      <c r="A2103" s="22"/>
      <c r="B2103" s="31" t="s">
        <v>65</v>
      </c>
      <c r="C2103" s="24">
        <v>0</v>
      </c>
      <c r="D2103" s="32">
        <v>-0.6</v>
      </c>
      <c r="E2103" s="33">
        <v>0</v>
      </c>
      <c r="F2103" s="32">
        <v>0</v>
      </c>
      <c r="G2103" s="23"/>
    </row>
    <row r="2104" spans="1:7" x14ac:dyDescent="0.3">
      <c r="A2104" s="22"/>
      <c r="B2104" s="31" t="s">
        <v>66</v>
      </c>
      <c r="C2104" s="24">
        <v>0</v>
      </c>
      <c r="D2104" s="32">
        <v>-0.6</v>
      </c>
      <c r="E2104" s="33">
        <v>0</v>
      </c>
      <c r="F2104" s="32">
        <v>0</v>
      </c>
      <c r="G2104" s="23"/>
    </row>
    <row r="2105" spans="1:7" x14ac:dyDescent="0.3">
      <c r="A2105" s="22"/>
      <c r="B2105" s="31" t="s">
        <v>67</v>
      </c>
      <c r="C2105" s="24">
        <v>0</v>
      </c>
      <c r="D2105" s="32">
        <v>-0.6</v>
      </c>
      <c r="E2105" s="32">
        <v>0</v>
      </c>
      <c r="F2105" s="33">
        <v>0</v>
      </c>
      <c r="G2105" s="23"/>
    </row>
    <row r="2106" spans="1:7" x14ac:dyDescent="0.3">
      <c r="A2106" s="22"/>
      <c r="B2106" s="31" t="s">
        <v>68</v>
      </c>
      <c r="C2106" s="24">
        <v>0</v>
      </c>
      <c r="D2106" s="32">
        <v>-0.6</v>
      </c>
      <c r="E2106" s="32">
        <v>0</v>
      </c>
      <c r="F2106" s="33">
        <v>0</v>
      </c>
      <c r="G2106" s="23"/>
    </row>
    <row r="2107" spans="1:7" x14ac:dyDescent="0.3">
      <c r="A2107" s="22">
        <v>264</v>
      </c>
      <c r="B2107" s="31">
        <v>32</v>
      </c>
      <c r="C2107" s="24">
        <v>0</v>
      </c>
      <c r="D2107" s="32">
        <v>-0.62</v>
      </c>
      <c r="E2107" s="32">
        <v>0</v>
      </c>
      <c r="F2107" s="32">
        <v>0</v>
      </c>
      <c r="G2107" s="23"/>
    </row>
    <row r="2108" spans="1:7" x14ac:dyDescent="0.3">
      <c r="A2108" s="22"/>
      <c r="B2108" s="31">
        <v>143</v>
      </c>
      <c r="C2108" s="24">
        <v>0.15</v>
      </c>
      <c r="D2108" s="32">
        <v>-0.62</v>
      </c>
      <c r="E2108" s="32">
        <v>0</v>
      </c>
      <c r="F2108" s="32">
        <v>0</v>
      </c>
      <c r="G2108" s="23"/>
    </row>
    <row r="2109" spans="1:7" x14ac:dyDescent="0.3">
      <c r="A2109" s="22"/>
      <c r="B2109" s="31" t="s">
        <v>61</v>
      </c>
      <c r="C2109" s="24">
        <v>0</v>
      </c>
      <c r="D2109" s="33">
        <v>-0.62</v>
      </c>
      <c r="E2109" s="32">
        <v>0</v>
      </c>
      <c r="F2109" s="32">
        <v>0</v>
      </c>
      <c r="G2109" s="23"/>
    </row>
    <row r="2110" spans="1:7" x14ac:dyDescent="0.3">
      <c r="A2110" s="22"/>
      <c r="B2110" s="31" t="s">
        <v>62</v>
      </c>
      <c r="C2110" s="24">
        <v>0</v>
      </c>
      <c r="D2110" s="33">
        <v>-0.62</v>
      </c>
      <c r="E2110" s="32">
        <v>0</v>
      </c>
      <c r="F2110" s="32">
        <v>0</v>
      </c>
      <c r="G2110" s="23"/>
    </row>
    <row r="2111" spans="1:7" x14ac:dyDescent="0.3">
      <c r="A2111" s="22"/>
      <c r="B2111" s="31" t="s">
        <v>65</v>
      </c>
      <c r="C2111" s="24">
        <v>0</v>
      </c>
      <c r="D2111" s="32">
        <v>-0.62</v>
      </c>
      <c r="E2111" s="33">
        <v>0</v>
      </c>
      <c r="F2111" s="32">
        <v>0</v>
      </c>
      <c r="G2111" s="23"/>
    </row>
    <row r="2112" spans="1:7" x14ac:dyDescent="0.3">
      <c r="A2112" s="22"/>
      <c r="B2112" s="31" t="s">
        <v>66</v>
      </c>
      <c r="C2112" s="24">
        <v>0</v>
      </c>
      <c r="D2112" s="32">
        <v>-0.62</v>
      </c>
      <c r="E2112" s="33">
        <v>0</v>
      </c>
      <c r="F2112" s="32">
        <v>0</v>
      </c>
      <c r="G2112" s="23"/>
    </row>
    <row r="2113" spans="1:7" x14ac:dyDescent="0.3">
      <c r="A2113" s="22"/>
      <c r="B2113" s="31" t="s">
        <v>67</v>
      </c>
      <c r="C2113" s="24">
        <v>0</v>
      </c>
      <c r="D2113" s="32">
        <v>-0.62</v>
      </c>
      <c r="E2113" s="32">
        <v>0</v>
      </c>
      <c r="F2113" s="33">
        <v>0</v>
      </c>
      <c r="G2113" s="23"/>
    </row>
    <row r="2114" spans="1:7" x14ac:dyDescent="0.3">
      <c r="A2114" s="22"/>
      <c r="B2114" s="31" t="s">
        <v>68</v>
      </c>
      <c r="C2114" s="24">
        <v>0</v>
      </c>
      <c r="D2114" s="32">
        <v>-0.62</v>
      </c>
      <c r="E2114" s="32">
        <v>0</v>
      </c>
      <c r="F2114" s="33">
        <v>0</v>
      </c>
      <c r="G2114" s="23"/>
    </row>
    <row r="2115" spans="1:7" x14ac:dyDescent="0.3">
      <c r="A2115" s="22">
        <v>265</v>
      </c>
      <c r="B2115" s="31">
        <v>33</v>
      </c>
      <c r="C2115" s="24">
        <v>0</v>
      </c>
      <c r="D2115" s="32">
        <v>-0.64</v>
      </c>
      <c r="E2115" s="32">
        <v>0</v>
      </c>
      <c r="F2115" s="32">
        <v>0</v>
      </c>
      <c r="G2115" s="23"/>
    </row>
    <row r="2116" spans="1:7" x14ac:dyDescent="0.3">
      <c r="A2116" s="22"/>
      <c r="B2116" s="31">
        <v>144</v>
      </c>
      <c r="C2116" s="24">
        <v>0.15</v>
      </c>
      <c r="D2116" s="32">
        <v>-0.64</v>
      </c>
      <c r="E2116" s="32">
        <v>0</v>
      </c>
      <c r="F2116" s="32">
        <v>0</v>
      </c>
      <c r="G2116" s="23"/>
    </row>
    <row r="2117" spans="1:7" x14ac:dyDescent="0.3">
      <c r="A2117" s="22"/>
      <c r="B2117" s="31" t="s">
        <v>61</v>
      </c>
      <c r="C2117" s="24">
        <v>0</v>
      </c>
      <c r="D2117" s="33">
        <v>-0.64</v>
      </c>
      <c r="E2117" s="32">
        <v>0</v>
      </c>
      <c r="F2117" s="32">
        <v>0</v>
      </c>
      <c r="G2117" s="23"/>
    </row>
    <row r="2118" spans="1:7" x14ac:dyDescent="0.3">
      <c r="A2118" s="22"/>
      <c r="B2118" s="31" t="s">
        <v>62</v>
      </c>
      <c r="C2118" s="24">
        <v>0</v>
      </c>
      <c r="D2118" s="33">
        <v>-0.64</v>
      </c>
      <c r="E2118" s="32">
        <v>0</v>
      </c>
      <c r="F2118" s="32">
        <v>0</v>
      </c>
      <c r="G2118" s="23"/>
    </row>
    <row r="2119" spans="1:7" x14ac:dyDescent="0.3">
      <c r="A2119" s="22"/>
      <c r="B2119" s="31" t="s">
        <v>65</v>
      </c>
      <c r="C2119" s="24">
        <v>0</v>
      </c>
      <c r="D2119" s="32">
        <v>-0.64</v>
      </c>
      <c r="E2119" s="33">
        <v>0</v>
      </c>
      <c r="F2119" s="32">
        <v>0</v>
      </c>
      <c r="G2119" s="23"/>
    </row>
    <row r="2120" spans="1:7" x14ac:dyDescent="0.3">
      <c r="A2120" s="22"/>
      <c r="B2120" s="31" t="s">
        <v>66</v>
      </c>
      <c r="C2120" s="24">
        <v>0</v>
      </c>
      <c r="D2120" s="32">
        <v>-0.64</v>
      </c>
      <c r="E2120" s="33">
        <v>0</v>
      </c>
      <c r="F2120" s="32">
        <v>0</v>
      </c>
      <c r="G2120" s="23"/>
    </row>
    <row r="2121" spans="1:7" x14ac:dyDescent="0.3">
      <c r="A2121" s="22"/>
      <c r="B2121" s="31" t="s">
        <v>67</v>
      </c>
      <c r="C2121" s="24">
        <v>0</v>
      </c>
      <c r="D2121" s="32">
        <v>-0.64</v>
      </c>
      <c r="E2121" s="32">
        <v>0</v>
      </c>
      <c r="F2121" s="33">
        <v>0</v>
      </c>
      <c r="G2121" s="23"/>
    </row>
    <row r="2122" spans="1:7" x14ac:dyDescent="0.3">
      <c r="A2122" s="22"/>
      <c r="B2122" s="31" t="s">
        <v>68</v>
      </c>
      <c r="C2122" s="24">
        <v>0</v>
      </c>
      <c r="D2122" s="32">
        <v>-0.64</v>
      </c>
      <c r="E2122" s="32">
        <v>0</v>
      </c>
      <c r="F2122" s="33">
        <v>0</v>
      </c>
      <c r="G2122" s="23"/>
    </row>
    <row r="2123" spans="1:7" x14ac:dyDescent="0.3">
      <c r="A2123" s="22">
        <v>266</v>
      </c>
      <c r="B2123" s="31">
        <v>34</v>
      </c>
      <c r="C2123" s="24">
        <v>0</v>
      </c>
      <c r="D2123" s="32">
        <v>-0.62</v>
      </c>
      <c r="E2123" s="32">
        <v>0</v>
      </c>
      <c r="F2123" s="32">
        <v>0</v>
      </c>
      <c r="G2123" s="23"/>
    </row>
    <row r="2124" spans="1:7" x14ac:dyDescent="0.3">
      <c r="A2124" s="22"/>
      <c r="B2124" s="31">
        <v>145</v>
      </c>
      <c r="C2124" s="24">
        <v>0.15</v>
      </c>
      <c r="D2124" s="32">
        <v>-0.62</v>
      </c>
      <c r="E2124" s="32">
        <v>0</v>
      </c>
      <c r="F2124" s="32">
        <v>0</v>
      </c>
      <c r="G2124" s="23"/>
    </row>
    <row r="2125" spans="1:7" x14ac:dyDescent="0.3">
      <c r="A2125" s="22"/>
      <c r="B2125" s="31" t="s">
        <v>61</v>
      </c>
      <c r="C2125" s="24">
        <v>0</v>
      </c>
      <c r="D2125" s="33">
        <v>-0.62</v>
      </c>
      <c r="E2125" s="32">
        <v>0</v>
      </c>
      <c r="F2125" s="32">
        <v>0</v>
      </c>
      <c r="G2125" s="23"/>
    </row>
    <row r="2126" spans="1:7" x14ac:dyDescent="0.3">
      <c r="A2126" s="22"/>
      <c r="B2126" s="31" t="s">
        <v>62</v>
      </c>
      <c r="C2126" s="24">
        <v>0</v>
      </c>
      <c r="D2126" s="33">
        <v>-0.62</v>
      </c>
      <c r="E2126" s="32">
        <v>0</v>
      </c>
      <c r="F2126" s="32">
        <v>0</v>
      </c>
      <c r="G2126" s="23"/>
    </row>
    <row r="2127" spans="1:7" x14ac:dyDescent="0.3">
      <c r="A2127" s="22"/>
      <c r="B2127" s="31" t="s">
        <v>65</v>
      </c>
      <c r="C2127" s="24">
        <v>0</v>
      </c>
      <c r="D2127" s="32">
        <v>-0.62</v>
      </c>
      <c r="E2127" s="33">
        <v>0</v>
      </c>
      <c r="F2127" s="32">
        <v>0</v>
      </c>
      <c r="G2127" s="23"/>
    </row>
    <row r="2128" spans="1:7" x14ac:dyDescent="0.3">
      <c r="A2128" s="22"/>
      <c r="B2128" s="31" t="s">
        <v>66</v>
      </c>
      <c r="C2128" s="24">
        <v>0</v>
      </c>
      <c r="D2128" s="32">
        <v>-0.62</v>
      </c>
      <c r="E2128" s="33">
        <v>0</v>
      </c>
      <c r="F2128" s="32">
        <v>0</v>
      </c>
      <c r="G2128" s="23"/>
    </row>
    <row r="2129" spans="1:7" x14ac:dyDescent="0.3">
      <c r="A2129" s="22"/>
      <c r="B2129" s="31" t="s">
        <v>67</v>
      </c>
      <c r="C2129" s="24">
        <v>0</v>
      </c>
      <c r="D2129" s="32">
        <v>-0.62</v>
      </c>
      <c r="E2129" s="32">
        <v>0</v>
      </c>
      <c r="F2129" s="33">
        <v>0</v>
      </c>
      <c r="G2129" s="23"/>
    </row>
    <row r="2130" spans="1:7" x14ac:dyDescent="0.3">
      <c r="A2130" s="22"/>
      <c r="B2130" s="31" t="s">
        <v>68</v>
      </c>
      <c r="C2130" s="24">
        <v>0</v>
      </c>
      <c r="D2130" s="32">
        <v>-0.62</v>
      </c>
      <c r="E2130" s="32">
        <v>0</v>
      </c>
      <c r="F2130" s="33">
        <v>0</v>
      </c>
      <c r="G2130" s="23"/>
    </row>
    <row r="2131" spans="1:7" x14ac:dyDescent="0.3">
      <c r="A2131" s="22">
        <v>267</v>
      </c>
      <c r="B2131" s="31">
        <v>35</v>
      </c>
      <c r="C2131" s="24">
        <v>0</v>
      </c>
      <c r="D2131" s="32">
        <v>-0.26</v>
      </c>
      <c r="E2131" s="32">
        <v>0</v>
      </c>
      <c r="F2131" s="32">
        <v>0</v>
      </c>
      <c r="G2131" s="23"/>
    </row>
    <row r="2132" spans="1:7" x14ac:dyDescent="0.3">
      <c r="A2132" s="22"/>
      <c r="B2132" s="31">
        <v>146</v>
      </c>
      <c r="C2132" s="24">
        <v>0.15</v>
      </c>
      <c r="D2132" s="32">
        <v>-0.26</v>
      </c>
      <c r="E2132" s="32">
        <v>0</v>
      </c>
      <c r="F2132" s="32">
        <v>0</v>
      </c>
      <c r="G2132" s="23"/>
    </row>
    <row r="2133" spans="1:7" x14ac:dyDescent="0.3">
      <c r="A2133" s="22"/>
      <c r="B2133" s="31" t="s">
        <v>61</v>
      </c>
      <c r="C2133" s="24">
        <v>0</v>
      </c>
      <c r="D2133" s="33">
        <v>-0.26</v>
      </c>
      <c r="E2133" s="32">
        <v>0</v>
      </c>
      <c r="F2133" s="32">
        <v>0</v>
      </c>
      <c r="G2133" s="23"/>
    </row>
    <row r="2134" spans="1:7" x14ac:dyDescent="0.3">
      <c r="A2134" s="22"/>
      <c r="B2134" s="31" t="s">
        <v>62</v>
      </c>
      <c r="C2134" s="24">
        <v>0</v>
      </c>
      <c r="D2134" s="33">
        <v>-0.26</v>
      </c>
      <c r="E2134" s="32">
        <v>0</v>
      </c>
      <c r="F2134" s="32">
        <v>0</v>
      </c>
      <c r="G2134" s="23"/>
    </row>
    <row r="2135" spans="1:7" x14ac:dyDescent="0.3">
      <c r="A2135" s="22"/>
      <c r="B2135" s="31" t="s">
        <v>65</v>
      </c>
      <c r="C2135" s="24">
        <v>0</v>
      </c>
      <c r="D2135" s="32">
        <v>-0.26</v>
      </c>
      <c r="E2135" s="33">
        <v>0</v>
      </c>
      <c r="F2135" s="32">
        <v>0</v>
      </c>
      <c r="G2135" s="23"/>
    </row>
    <row r="2136" spans="1:7" x14ac:dyDescent="0.3">
      <c r="A2136" s="22"/>
      <c r="B2136" s="31" t="s">
        <v>66</v>
      </c>
      <c r="C2136" s="24">
        <v>0</v>
      </c>
      <c r="D2136" s="32">
        <v>-0.26</v>
      </c>
      <c r="E2136" s="33">
        <v>0</v>
      </c>
      <c r="F2136" s="32">
        <v>0</v>
      </c>
      <c r="G2136" s="23"/>
    </row>
    <row r="2137" spans="1:7" x14ac:dyDescent="0.3">
      <c r="A2137" s="22"/>
      <c r="B2137" s="31" t="s">
        <v>67</v>
      </c>
      <c r="C2137" s="24">
        <v>0</v>
      </c>
      <c r="D2137" s="32">
        <v>-0.26</v>
      </c>
      <c r="E2137" s="32">
        <v>0</v>
      </c>
      <c r="F2137" s="33">
        <v>0</v>
      </c>
      <c r="G2137" s="23"/>
    </row>
    <row r="2138" spans="1:7" x14ac:dyDescent="0.3">
      <c r="A2138" s="22"/>
      <c r="B2138" s="31" t="s">
        <v>68</v>
      </c>
      <c r="C2138" s="24">
        <v>0</v>
      </c>
      <c r="D2138" s="32">
        <v>-0.26</v>
      </c>
      <c r="E2138" s="32">
        <v>0</v>
      </c>
      <c r="F2138" s="33">
        <v>0</v>
      </c>
      <c r="G2138" s="23"/>
    </row>
    <row r="2139" spans="1:7" x14ac:dyDescent="0.3">
      <c r="A2139" s="22">
        <v>268</v>
      </c>
      <c r="B2139" s="31">
        <v>36</v>
      </c>
      <c r="C2139" s="24">
        <v>0</v>
      </c>
      <c r="D2139" s="32">
        <v>-0.48</v>
      </c>
      <c r="E2139" s="32">
        <v>0</v>
      </c>
      <c r="F2139" s="32">
        <v>0</v>
      </c>
      <c r="G2139" s="23"/>
    </row>
    <row r="2140" spans="1:7" x14ac:dyDescent="0.3">
      <c r="A2140" s="22"/>
      <c r="B2140" s="31">
        <v>147</v>
      </c>
      <c r="C2140" s="24">
        <v>0.15</v>
      </c>
      <c r="D2140" s="32">
        <v>-0.48</v>
      </c>
      <c r="E2140" s="32">
        <v>0</v>
      </c>
      <c r="F2140" s="32">
        <v>0</v>
      </c>
      <c r="G2140" s="23"/>
    </row>
    <row r="2141" spans="1:7" x14ac:dyDescent="0.3">
      <c r="A2141" s="22"/>
      <c r="B2141" s="31" t="s">
        <v>61</v>
      </c>
      <c r="C2141" s="24">
        <v>0</v>
      </c>
      <c r="D2141" s="33">
        <v>-0.48</v>
      </c>
      <c r="E2141" s="32">
        <v>0</v>
      </c>
      <c r="F2141" s="32">
        <v>0</v>
      </c>
      <c r="G2141" s="23"/>
    </row>
    <row r="2142" spans="1:7" x14ac:dyDescent="0.3">
      <c r="A2142" s="22"/>
      <c r="B2142" s="31" t="s">
        <v>62</v>
      </c>
      <c r="C2142" s="24">
        <v>0</v>
      </c>
      <c r="D2142" s="33">
        <v>-0.48</v>
      </c>
      <c r="E2142" s="32">
        <v>0</v>
      </c>
      <c r="F2142" s="32">
        <v>0</v>
      </c>
      <c r="G2142" s="23"/>
    </row>
    <row r="2143" spans="1:7" x14ac:dyDescent="0.3">
      <c r="A2143" s="22"/>
      <c r="B2143" s="31" t="s">
        <v>65</v>
      </c>
      <c r="C2143" s="24">
        <v>0</v>
      </c>
      <c r="D2143" s="32">
        <v>-0.48</v>
      </c>
      <c r="E2143" s="33">
        <v>0</v>
      </c>
      <c r="F2143" s="32">
        <v>0</v>
      </c>
      <c r="G2143" s="23"/>
    </row>
    <row r="2144" spans="1:7" x14ac:dyDescent="0.3">
      <c r="A2144" s="22"/>
      <c r="B2144" s="31" t="s">
        <v>66</v>
      </c>
      <c r="C2144" s="24">
        <v>0</v>
      </c>
      <c r="D2144" s="32">
        <v>-0.48</v>
      </c>
      <c r="E2144" s="33">
        <v>0</v>
      </c>
      <c r="F2144" s="32">
        <v>0</v>
      </c>
      <c r="G2144" s="23"/>
    </row>
    <row r="2145" spans="1:7" x14ac:dyDescent="0.3">
      <c r="A2145" s="22"/>
      <c r="B2145" s="31" t="s">
        <v>67</v>
      </c>
      <c r="C2145" s="24">
        <v>0</v>
      </c>
      <c r="D2145" s="32">
        <v>-0.48</v>
      </c>
      <c r="E2145" s="32">
        <v>0</v>
      </c>
      <c r="F2145" s="33">
        <v>0</v>
      </c>
      <c r="G2145" s="23"/>
    </row>
    <row r="2146" spans="1:7" x14ac:dyDescent="0.3">
      <c r="A2146" s="22"/>
      <c r="B2146" s="31" t="s">
        <v>68</v>
      </c>
      <c r="C2146" s="24">
        <v>0</v>
      </c>
      <c r="D2146" s="32">
        <v>-0.48</v>
      </c>
      <c r="E2146" s="32">
        <v>0</v>
      </c>
      <c r="F2146" s="33">
        <v>0</v>
      </c>
      <c r="G2146" s="23"/>
    </row>
    <row r="2147" spans="1:7" x14ac:dyDescent="0.3">
      <c r="A2147" s="22">
        <v>269</v>
      </c>
      <c r="B2147" s="31">
        <v>37</v>
      </c>
      <c r="C2147" s="24">
        <v>0</v>
      </c>
      <c r="D2147" s="32">
        <v>-0.52</v>
      </c>
      <c r="E2147" s="32">
        <v>0</v>
      </c>
      <c r="F2147" s="32">
        <v>0</v>
      </c>
      <c r="G2147" s="23"/>
    </row>
    <row r="2148" spans="1:7" x14ac:dyDescent="0.3">
      <c r="A2148" s="22"/>
      <c r="B2148" s="31">
        <v>148</v>
      </c>
      <c r="C2148" s="24">
        <v>0.15</v>
      </c>
      <c r="D2148" s="32">
        <v>-0.52</v>
      </c>
      <c r="E2148" s="32">
        <v>0</v>
      </c>
      <c r="F2148" s="32">
        <v>0</v>
      </c>
      <c r="G2148" s="23"/>
    </row>
    <row r="2149" spans="1:7" x14ac:dyDescent="0.3">
      <c r="A2149" s="22"/>
      <c r="B2149" s="31" t="s">
        <v>61</v>
      </c>
      <c r="C2149" s="24">
        <v>0</v>
      </c>
      <c r="D2149" s="33">
        <v>-0.52</v>
      </c>
      <c r="E2149" s="32">
        <v>0</v>
      </c>
      <c r="F2149" s="32">
        <v>0</v>
      </c>
      <c r="G2149" s="23"/>
    </row>
    <row r="2150" spans="1:7" x14ac:dyDescent="0.3">
      <c r="A2150" s="22"/>
      <c r="B2150" s="31" t="s">
        <v>62</v>
      </c>
      <c r="C2150" s="24">
        <v>0</v>
      </c>
      <c r="D2150" s="33">
        <v>-0.52</v>
      </c>
      <c r="E2150" s="32">
        <v>0</v>
      </c>
      <c r="F2150" s="32">
        <v>0</v>
      </c>
      <c r="G2150" s="23"/>
    </row>
    <row r="2151" spans="1:7" x14ac:dyDescent="0.3">
      <c r="A2151" s="22"/>
      <c r="B2151" s="31" t="s">
        <v>65</v>
      </c>
      <c r="C2151" s="24">
        <v>0</v>
      </c>
      <c r="D2151" s="32">
        <v>-0.52</v>
      </c>
      <c r="E2151" s="33">
        <v>0</v>
      </c>
      <c r="F2151" s="32">
        <v>0</v>
      </c>
      <c r="G2151" s="23"/>
    </row>
    <row r="2152" spans="1:7" x14ac:dyDescent="0.3">
      <c r="A2152" s="22"/>
      <c r="B2152" s="31" t="s">
        <v>66</v>
      </c>
      <c r="C2152" s="24">
        <v>0</v>
      </c>
      <c r="D2152" s="32">
        <v>-0.52</v>
      </c>
      <c r="E2152" s="33">
        <v>0</v>
      </c>
      <c r="F2152" s="32">
        <v>0</v>
      </c>
      <c r="G2152" s="23"/>
    </row>
    <row r="2153" spans="1:7" x14ac:dyDescent="0.3">
      <c r="A2153" s="22"/>
      <c r="B2153" s="31" t="s">
        <v>67</v>
      </c>
      <c r="C2153" s="24">
        <v>0</v>
      </c>
      <c r="D2153" s="32">
        <v>-0.52</v>
      </c>
      <c r="E2153" s="32">
        <v>0</v>
      </c>
      <c r="F2153" s="33">
        <v>0</v>
      </c>
      <c r="G2153" s="23"/>
    </row>
    <row r="2154" spans="1:7" x14ac:dyDescent="0.3">
      <c r="A2154" s="22"/>
      <c r="B2154" s="31" t="s">
        <v>68</v>
      </c>
      <c r="C2154" s="24">
        <v>0</v>
      </c>
      <c r="D2154" s="32">
        <v>-0.52</v>
      </c>
      <c r="E2154" s="32">
        <v>0</v>
      </c>
      <c r="F2154" s="33">
        <v>0</v>
      </c>
      <c r="G2154" s="23"/>
    </row>
    <row r="2155" spans="1:7" x14ac:dyDescent="0.3">
      <c r="A2155" s="22">
        <v>270</v>
      </c>
      <c r="B2155" s="31">
        <v>38</v>
      </c>
      <c r="C2155" s="24">
        <v>0</v>
      </c>
      <c r="D2155" s="32">
        <v>-0.54</v>
      </c>
      <c r="E2155" s="32">
        <v>0</v>
      </c>
      <c r="F2155" s="32">
        <v>0</v>
      </c>
      <c r="G2155" s="23"/>
    </row>
    <row r="2156" spans="1:7" x14ac:dyDescent="0.3">
      <c r="A2156" s="22"/>
      <c r="B2156" s="31">
        <v>149</v>
      </c>
      <c r="C2156" s="24">
        <v>0.15</v>
      </c>
      <c r="D2156" s="32">
        <v>-0.54</v>
      </c>
      <c r="E2156" s="32">
        <v>0</v>
      </c>
      <c r="F2156" s="32">
        <v>0</v>
      </c>
      <c r="G2156" s="23"/>
    </row>
    <row r="2157" spans="1:7" x14ac:dyDescent="0.3">
      <c r="A2157" s="22"/>
      <c r="B2157" s="31" t="s">
        <v>61</v>
      </c>
      <c r="C2157" s="24">
        <v>0</v>
      </c>
      <c r="D2157" s="33">
        <v>-0.54</v>
      </c>
      <c r="E2157" s="32">
        <v>0</v>
      </c>
      <c r="F2157" s="32">
        <v>0</v>
      </c>
      <c r="G2157" s="23"/>
    </row>
    <row r="2158" spans="1:7" x14ac:dyDescent="0.3">
      <c r="A2158" s="22"/>
      <c r="B2158" s="31" t="s">
        <v>62</v>
      </c>
      <c r="C2158" s="24">
        <v>0</v>
      </c>
      <c r="D2158" s="33">
        <v>-0.54</v>
      </c>
      <c r="E2158" s="32">
        <v>0</v>
      </c>
      <c r="F2158" s="32">
        <v>0</v>
      </c>
      <c r="G2158" s="23"/>
    </row>
    <row r="2159" spans="1:7" x14ac:dyDescent="0.3">
      <c r="A2159" s="22"/>
      <c r="B2159" s="31" t="s">
        <v>65</v>
      </c>
      <c r="C2159" s="24">
        <v>0</v>
      </c>
      <c r="D2159" s="32">
        <v>-0.54</v>
      </c>
      <c r="E2159" s="33">
        <v>0</v>
      </c>
      <c r="F2159" s="32">
        <v>0</v>
      </c>
      <c r="G2159" s="23"/>
    </row>
    <row r="2160" spans="1:7" x14ac:dyDescent="0.3">
      <c r="A2160" s="22"/>
      <c r="B2160" s="31" t="s">
        <v>66</v>
      </c>
      <c r="C2160" s="24">
        <v>0</v>
      </c>
      <c r="D2160" s="32">
        <v>-0.54</v>
      </c>
      <c r="E2160" s="33">
        <v>0</v>
      </c>
      <c r="F2160" s="32">
        <v>0</v>
      </c>
      <c r="G2160" s="23"/>
    </row>
    <row r="2161" spans="1:7" x14ac:dyDescent="0.3">
      <c r="A2161" s="22"/>
      <c r="B2161" s="31" t="s">
        <v>67</v>
      </c>
      <c r="C2161" s="24">
        <v>0</v>
      </c>
      <c r="D2161" s="32">
        <v>-0.54</v>
      </c>
      <c r="E2161" s="32">
        <v>0</v>
      </c>
      <c r="F2161" s="33">
        <v>0</v>
      </c>
      <c r="G2161" s="23"/>
    </row>
    <row r="2162" spans="1:7" x14ac:dyDescent="0.3">
      <c r="A2162" s="22"/>
      <c r="B2162" s="31" t="s">
        <v>68</v>
      </c>
      <c r="C2162" s="24">
        <v>0</v>
      </c>
      <c r="D2162" s="32">
        <v>-0.54</v>
      </c>
      <c r="E2162" s="32">
        <v>0</v>
      </c>
      <c r="F2162" s="33">
        <v>0</v>
      </c>
      <c r="G2162" s="23"/>
    </row>
    <row r="2163" spans="1:7" x14ac:dyDescent="0.3">
      <c r="A2163" s="22">
        <v>271</v>
      </c>
      <c r="B2163" s="31">
        <v>39</v>
      </c>
      <c r="C2163" s="24">
        <v>0</v>
      </c>
      <c r="D2163" s="32">
        <v>-0.56000000000000005</v>
      </c>
      <c r="E2163" s="32">
        <v>0</v>
      </c>
      <c r="F2163" s="32">
        <v>0</v>
      </c>
      <c r="G2163" s="23"/>
    </row>
    <row r="2164" spans="1:7" x14ac:dyDescent="0.3">
      <c r="A2164" s="22"/>
      <c r="B2164" s="31">
        <v>150</v>
      </c>
      <c r="C2164" s="24">
        <v>0.15</v>
      </c>
      <c r="D2164" s="32">
        <v>-0.56000000000000005</v>
      </c>
      <c r="E2164" s="32">
        <v>0</v>
      </c>
      <c r="F2164" s="32">
        <v>0</v>
      </c>
      <c r="G2164" s="23"/>
    </row>
    <row r="2165" spans="1:7" x14ac:dyDescent="0.3">
      <c r="A2165" s="22"/>
      <c r="B2165" s="31" t="s">
        <v>61</v>
      </c>
      <c r="C2165" s="24">
        <v>0</v>
      </c>
      <c r="D2165" s="33">
        <v>-0.56000000000000005</v>
      </c>
      <c r="E2165" s="32">
        <v>0</v>
      </c>
      <c r="F2165" s="32">
        <v>0</v>
      </c>
      <c r="G2165" s="23"/>
    </row>
    <row r="2166" spans="1:7" x14ac:dyDescent="0.3">
      <c r="A2166" s="22"/>
      <c r="B2166" s="31" t="s">
        <v>62</v>
      </c>
      <c r="C2166" s="24">
        <v>0</v>
      </c>
      <c r="D2166" s="33">
        <v>-0.56000000000000005</v>
      </c>
      <c r="E2166" s="32">
        <v>0</v>
      </c>
      <c r="F2166" s="32">
        <v>0</v>
      </c>
      <c r="G2166" s="23"/>
    </row>
    <row r="2167" spans="1:7" x14ac:dyDescent="0.3">
      <c r="A2167" s="22"/>
      <c r="B2167" s="31" t="s">
        <v>65</v>
      </c>
      <c r="C2167" s="24">
        <v>0</v>
      </c>
      <c r="D2167" s="32">
        <v>-0.56000000000000005</v>
      </c>
      <c r="E2167" s="33">
        <v>0</v>
      </c>
      <c r="F2167" s="32">
        <v>0</v>
      </c>
      <c r="G2167" s="23"/>
    </row>
    <row r="2168" spans="1:7" x14ac:dyDescent="0.3">
      <c r="A2168" s="22"/>
      <c r="B2168" s="31" t="s">
        <v>66</v>
      </c>
      <c r="C2168" s="24">
        <v>0</v>
      </c>
      <c r="D2168" s="32">
        <v>-0.56000000000000005</v>
      </c>
      <c r="E2168" s="33">
        <v>0</v>
      </c>
      <c r="F2168" s="32">
        <v>0</v>
      </c>
      <c r="G2168" s="23"/>
    </row>
    <row r="2169" spans="1:7" x14ac:dyDescent="0.3">
      <c r="A2169" s="22"/>
      <c r="B2169" s="31" t="s">
        <v>67</v>
      </c>
      <c r="C2169" s="24">
        <v>0</v>
      </c>
      <c r="D2169" s="32">
        <v>-0.56000000000000005</v>
      </c>
      <c r="E2169" s="32">
        <v>0</v>
      </c>
      <c r="F2169" s="33">
        <v>0</v>
      </c>
      <c r="G2169" s="23"/>
    </row>
    <row r="2170" spans="1:7" x14ac:dyDescent="0.3">
      <c r="A2170" s="22"/>
      <c r="B2170" s="31" t="s">
        <v>68</v>
      </c>
      <c r="C2170" s="24">
        <v>0</v>
      </c>
      <c r="D2170" s="32">
        <v>-0.56000000000000005</v>
      </c>
      <c r="E2170" s="32">
        <v>0</v>
      </c>
      <c r="F2170" s="33">
        <v>0</v>
      </c>
      <c r="G2170" s="23"/>
    </row>
    <row r="2171" spans="1:7" x14ac:dyDescent="0.3">
      <c r="A2171" s="22">
        <v>272</v>
      </c>
      <c r="B2171" s="31">
        <v>40</v>
      </c>
      <c r="C2171" s="24">
        <v>0</v>
      </c>
      <c r="D2171" s="32">
        <v>-0.56999999999999995</v>
      </c>
      <c r="E2171" s="32">
        <v>0</v>
      </c>
      <c r="F2171" s="32">
        <v>0</v>
      </c>
      <c r="G2171" s="23"/>
    </row>
    <row r="2172" spans="1:7" x14ac:dyDescent="0.3">
      <c r="A2172" s="22"/>
      <c r="B2172" s="31">
        <v>151</v>
      </c>
      <c r="C2172" s="24">
        <v>0.15</v>
      </c>
      <c r="D2172" s="32">
        <v>-0.56999999999999995</v>
      </c>
      <c r="E2172" s="32">
        <v>0</v>
      </c>
      <c r="F2172" s="32">
        <v>0</v>
      </c>
      <c r="G2172" s="23"/>
    </row>
    <row r="2173" spans="1:7" x14ac:dyDescent="0.3">
      <c r="A2173" s="22"/>
      <c r="B2173" s="31" t="s">
        <v>61</v>
      </c>
      <c r="C2173" s="24">
        <v>0</v>
      </c>
      <c r="D2173" s="33">
        <v>-0.56999999999999995</v>
      </c>
      <c r="E2173" s="32">
        <v>0</v>
      </c>
      <c r="F2173" s="32">
        <v>0</v>
      </c>
      <c r="G2173" s="23"/>
    </row>
    <row r="2174" spans="1:7" x14ac:dyDescent="0.3">
      <c r="A2174" s="22"/>
      <c r="B2174" s="31" t="s">
        <v>62</v>
      </c>
      <c r="C2174" s="24">
        <v>0</v>
      </c>
      <c r="D2174" s="33">
        <v>-0.56999999999999995</v>
      </c>
      <c r="E2174" s="32">
        <v>0</v>
      </c>
      <c r="F2174" s="32">
        <v>0</v>
      </c>
      <c r="G2174" s="23"/>
    </row>
    <row r="2175" spans="1:7" x14ac:dyDescent="0.3">
      <c r="A2175" s="22"/>
      <c r="B2175" s="31" t="s">
        <v>65</v>
      </c>
      <c r="C2175" s="24">
        <v>0</v>
      </c>
      <c r="D2175" s="32">
        <v>-0.56999999999999995</v>
      </c>
      <c r="E2175" s="33">
        <v>0</v>
      </c>
      <c r="F2175" s="32">
        <v>0</v>
      </c>
      <c r="G2175" s="23"/>
    </row>
    <row r="2176" spans="1:7" x14ac:dyDescent="0.3">
      <c r="A2176" s="22"/>
      <c r="B2176" s="31" t="s">
        <v>66</v>
      </c>
      <c r="C2176" s="24">
        <v>0</v>
      </c>
      <c r="D2176" s="32">
        <v>-0.56999999999999995</v>
      </c>
      <c r="E2176" s="33">
        <v>0</v>
      </c>
      <c r="F2176" s="32">
        <v>0</v>
      </c>
      <c r="G2176" s="23"/>
    </row>
    <row r="2177" spans="1:7" x14ac:dyDescent="0.3">
      <c r="A2177" s="22"/>
      <c r="B2177" s="31" t="s">
        <v>67</v>
      </c>
      <c r="C2177" s="24">
        <v>0</v>
      </c>
      <c r="D2177" s="32">
        <v>-0.56999999999999995</v>
      </c>
      <c r="E2177" s="32">
        <v>0</v>
      </c>
      <c r="F2177" s="33">
        <v>0</v>
      </c>
      <c r="G2177" s="23"/>
    </row>
    <row r="2178" spans="1:7" x14ac:dyDescent="0.3">
      <c r="A2178" s="22"/>
      <c r="B2178" s="31" t="s">
        <v>68</v>
      </c>
      <c r="C2178" s="24">
        <v>0</v>
      </c>
      <c r="D2178" s="32">
        <v>-0.56999999999999995</v>
      </c>
      <c r="E2178" s="32">
        <v>0</v>
      </c>
      <c r="F2178" s="33">
        <v>0</v>
      </c>
      <c r="G2178" s="23"/>
    </row>
    <row r="2179" spans="1:7" x14ac:dyDescent="0.3">
      <c r="A2179" s="22">
        <v>273</v>
      </c>
      <c r="B2179" s="31">
        <v>41</v>
      </c>
      <c r="C2179" s="24">
        <v>0</v>
      </c>
      <c r="D2179" s="32">
        <v>-0.57999999999999996</v>
      </c>
      <c r="E2179" s="32">
        <v>0</v>
      </c>
      <c r="F2179" s="32">
        <v>0</v>
      </c>
      <c r="G2179" s="23"/>
    </row>
    <row r="2180" spans="1:7" x14ac:dyDescent="0.3">
      <c r="A2180" s="22"/>
      <c r="B2180" s="31">
        <v>152</v>
      </c>
      <c r="C2180" s="24">
        <v>0.15</v>
      </c>
      <c r="D2180" s="32">
        <v>-0.57999999999999996</v>
      </c>
      <c r="E2180" s="32">
        <v>0</v>
      </c>
      <c r="F2180" s="32">
        <v>0</v>
      </c>
      <c r="G2180" s="23"/>
    </row>
    <row r="2181" spans="1:7" x14ac:dyDescent="0.3">
      <c r="A2181" s="22"/>
      <c r="B2181" s="31" t="s">
        <v>61</v>
      </c>
      <c r="C2181" s="24">
        <v>0</v>
      </c>
      <c r="D2181" s="33">
        <v>-0.57999999999999996</v>
      </c>
      <c r="E2181" s="32">
        <v>0</v>
      </c>
      <c r="F2181" s="32">
        <v>0</v>
      </c>
      <c r="G2181" s="23"/>
    </row>
    <row r="2182" spans="1:7" x14ac:dyDescent="0.3">
      <c r="A2182" s="22"/>
      <c r="B2182" s="31" t="s">
        <v>62</v>
      </c>
      <c r="C2182" s="24">
        <v>0</v>
      </c>
      <c r="D2182" s="33">
        <v>-0.57999999999999996</v>
      </c>
      <c r="E2182" s="32">
        <v>0</v>
      </c>
      <c r="F2182" s="32">
        <v>0</v>
      </c>
      <c r="G2182" s="23"/>
    </row>
    <row r="2183" spans="1:7" x14ac:dyDescent="0.3">
      <c r="A2183" s="22"/>
      <c r="B2183" s="31" t="s">
        <v>65</v>
      </c>
      <c r="C2183" s="24">
        <v>0</v>
      </c>
      <c r="D2183" s="32">
        <v>-0.57999999999999996</v>
      </c>
      <c r="E2183" s="33">
        <v>0</v>
      </c>
      <c r="F2183" s="32">
        <v>0</v>
      </c>
      <c r="G2183" s="23"/>
    </row>
    <row r="2184" spans="1:7" x14ac:dyDescent="0.3">
      <c r="A2184" s="22"/>
      <c r="B2184" s="31" t="s">
        <v>66</v>
      </c>
      <c r="C2184" s="24">
        <v>0</v>
      </c>
      <c r="D2184" s="32">
        <v>-0.57999999999999996</v>
      </c>
      <c r="E2184" s="33">
        <v>0</v>
      </c>
      <c r="F2184" s="32">
        <v>0</v>
      </c>
      <c r="G2184" s="23"/>
    </row>
    <row r="2185" spans="1:7" x14ac:dyDescent="0.3">
      <c r="A2185" s="22"/>
      <c r="B2185" s="31" t="s">
        <v>67</v>
      </c>
      <c r="C2185" s="24">
        <v>0</v>
      </c>
      <c r="D2185" s="32">
        <v>-0.57999999999999996</v>
      </c>
      <c r="E2185" s="32">
        <v>0</v>
      </c>
      <c r="F2185" s="33">
        <v>0</v>
      </c>
      <c r="G2185" s="23"/>
    </row>
    <row r="2186" spans="1:7" x14ac:dyDescent="0.3">
      <c r="A2186" s="22"/>
      <c r="B2186" s="31" t="s">
        <v>68</v>
      </c>
      <c r="C2186" s="24">
        <v>0</v>
      </c>
      <c r="D2186" s="32">
        <v>-0.57999999999999996</v>
      </c>
      <c r="E2186" s="32">
        <v>0</v>
      </c>
      <c r="F2186" s="33">
        <v>0</v>
      </c>
      <c r="G2186" s="23"/>
    </row>
    <row r="2187" spans="1:7" x14ac:dyDescent="0.3">
      <c r="A2187" s="22">
        <v>274</v>
      </c>
      <c r="B2187" s="31">
        <v>42</v>
      </c>
      <c r="C2187" s="24">
        <v>0</v>
      </c>
      <c r="D2187" s="32">
        <v>-0.57999999999999996</v>
      </c>
      <c r="E2187" s="32">
        <v>0</v>
      </c>
      <c r="F2187" s="32">
        <v>0</v>
      </c>
      <c r="G2187" s="23"/>
    </row>
    <row r="2188" spans="1:7" x14ac:dyDescent="0.3">
      <c r="A2188" s="22"/>
      <c r="B2188" s="31">
        <v>153</v>
      </c>
      <c r="C2188" s="24">
        <v>0.15</v>
      </c>
      <c r="D2188" s="32">
        <v>-0.57999999999999996</v>
      </c>
      <c r="E2188" s="32">
        <v>0</v>
      </c>
      <c r="F2188" s="32">
        <v>0</v>
      </c>
      <c r="G2188" s="23"/>
    </row>
    <row r="2189" spans="1:7" x14ac:dyDescent="0.3">
      <c r="A2189" s="22"/>
      <c r="B2189" s="31" t="s">
        <v>61</v>
      </c>
      <c r="C2189" s="24">
        <v>0</v>
      </c>
      <c r="D2189" s="33">
        <v>-0.57999999999999996</v>
      </c>
      <c r="E2189" s="32">
        <v>0</v>
      </c>
      <c r="F2189" s="32">
        <v>0</v>
      </c>
      <c r="G2189" s="23"/>
    </row>
    <row r="2190" spans="1:7" x14ac:dyDescent="0.3">
      <c r="A2190" s="22"/>
      <c r="B2190" s="31" t="s">
        <v>62</v>
      </c>
      <c r="C2190" s="24">
        <v>0</v>
      </c>
      <c r="D2190" s="33">
        <v>-0.57999999999999996</v>
      </c>
      <c r="E2190" s="32">
        <v>0</v>
      </c>
      <c r="F2190" s="32">
        <v>0</v>
      </c>
      <c r="G2190" s="23"/>
    </row>
    <row r="2191" spans="1:7" x14ac:dyDescent="0.3">
      <c r="A2191" s="22"/>
      <c r="B2191" s="31" t="s">
        <v>65</v>
      </c>
      <c r="C2191" s="24">
        <v>0</v>
      </c>
      <c r="D2191" s="32">
        <v>-0.57999999999999996</v>
      </c>
      <c r="E2191" s="33">
        <v>0</v>
      </c>
      <c r="F2191" s="32">
        <v>0</v>
      </c>
      <c r="G2191" s="23"/>
    </row>
    <row r="2192" spans="1:7" x14ac:dyDescent="0.3">
      <c r="A2192" s="22"/>
      <c r="B2192" s="31" t="s">
        <v>66</v>
      </c>
      <c r="C2192" s="24">
        <v>0</v>
      </c>
      <c r="D2192" s="32">
        <v>-0.57999999999999996</v>
      </c>
      <c r="E2192" s="33">
        <v>0</v>
      </c>
      <c r="F2192" s="32">
        <v>0</v>
      </c>
      <c r="G2192" s="23"/>
    </row>
    <row r="2193" spans="1:7" x14ac:dyDescent="0.3">
      <c r="A2193" s="22"/>
      <c r="B2193" s="31" t="s">
        <v>67</v>
      </c>
      <c r="C2193" s="24">
        <v>0</v>
      </c>
      <c r="D2193" s="32">
        <v>-0.57999999999999996</v>
      </c>
      <c r="E2193" s="32">
        <v>0</v>
      </c>
      <c r="F2193" s="33">
        <v>0</v>
      </c>
      <c r="G2193" s="23"/>
    </row>
    <row r="2194" spans="1:7" x14ac:dyDescent="0.3">
      <c r="A2194" s="22"/>
      <c r="B2194" s="31" t="s">
        <v>68</v>
      </c>
      <c r="C2194" s="24">
        <v>0</v>
      </c>
      <c r="D2194" s="32">
        <v>-0.57999999999999996</v>
      </c>
      <c r="E2194" s="32">
        <v>0</v>
      </c>
      <c r="F2194" s="33">
        <v>0</v>
      </c>
      <c r="G2194" s="23"/>
    </row>
    <row r="2195" spans="1:7" x14ac:dyDescent="0.3">
      <c r="A2195" s="22">
        <v>275</v>
      </c>
      <c r="B2195" s="31">
        <v>43</v>
      </c>
      <c r="C2195" s="24">
        <v>0</v>
      </c>
      <c r="D2195" s="32">
        <v>-0.59</v>
      </c>
      <c r="E2195" s="32">
        <v>0</v>
      </c>
      <c r="F2195" s="32">
        <v>0</v>
      </c>
      <c r="G2195" s="23"/>
    </row>
    <row r="2196" spans="1:7" x14ac:dyDescent="0.3">
      <c r="A2196" s="22"/>
      <c r="B2196" s="31">
        <v>154</v>
      </c>
      <c r="C2196" s="24">
        <v>0.15</v>
      </c>
      <c r="D2196" s="32">
        <v>-0.59</v>
      </c>
      <c r="E2196" s="32">
        <v>0</v>
      </c>
      <c r="F2196" s="32">
        <v>0</v>
      </c>
      <c r="G2196" s="23"/>
    </row>
    <row r="2197" spans="1:7" x14ac:dyDescent="0.3">
      <c r="A2197" s="22"/>
      <c r="B2197" s="31" t="s">
        <v>61</v>
      </c>
      <c r="C2197" s="24">
        <v>0</v>
      </c>
      <c r="D2197" s="33">
        <v>-0.59</v>
      </c>
      <c r="E2197" s="32">
        <v>0</v>
      </c>
      <c r="F2197" s="32">
        <v>0</v>
      </c>
      <c r="G2197" s="23"/>
    </row>
    <row r="2198" spans="1:7" x14ac:dyDescent="0.3">
      <c r="A2198" s="22"/>
      <c r="B2198" s="31" t="s">
        <v>62</v>
      </c>
      <c r="C2198" s="24">
        <v>0</v>
      </c>
      <c r="D2198" s="33">
        <v>-0.59</v>
      </c>
      <c r="E2198" s="32">
        <v>0</v>
      </c>
      <c r="F2198" s="32">
        <v>0</v>
      </c>
      <c r="G2198" s="23"/>
    </row>
    <row r="2199" spans="1:7" x14ac:dyDescent="0.3">
      <c r="A2199" s="22"/>
      <c r="B2199" s="31" t="s">
        <v>65</v>
      </c>
      <c r="C2199" s="24">
        <v>0</v>
      </c>
      <c r="D2199" s="32">
        <v>-0.59</v>
      </c>
      <c r="E2199" s="33">
        <v>0</v>
      </c>
      <c r="F2199" s="32">
        <v>0</v>
      </c>
      <c r="G2199" s="23"/>
    </row>
    <row r="2200" spans="1:7" x14ac:dyDescent="0.3">
      <c r="A2200" s="22"/>
      <c r="B2200" s="31" t="s">
        <v>66</v>
      </c>
      <c r="C2200" s="24">
        <v>0</v>
      </c>
      <c r="D2200" s="32">
        <v>-0.59</v>
      </c>
      <c r="E2200" s="33">
        <v>0</v>
      </c>
      <c r="F2200" s="32">
        <v>0</v>
      </c>
      <c r="G2200" s="23"/>
    </row>
    <row r="2201" spans="1:7" x14ac:dyDescent="0.3">
      <c r="A2201" s="22"/>
      <c r="B2201" s="31" t="s">
        <v>67</v>
      </c>
      <c r="C2201" s="24">
        <v>0</v>
      </c>
      <c r="D2201" s="32">
        <v>-0.59</v>
      </c>
      <c r="E2201" s="32">
        <v>0</v>
      </c>
      <c r="F2201" s="33">
        <v>0</v>
      </c>
      <c r="G2201" s="23"/>
    </row>
    <row r="2202" spans="1:7" x14ac:dyDescent="0.3">
      <c r="A2202" s="22"/>
      <c r="B2202" s="31" t="s">
        <v>68</v>
      </c>
      <c r="C2202" s="24">
        <v>0</v>
      </c>
      <c r="D2202" s="32">
        <v>-0.59</v>
      </c>
      <c r="E2202" s="32">
        <v>0</v>
      </c>
      <c r="F2202" s="33">
        <v>0</v>
      </c>
      <c r="G2202" s="23"/>
    </row>
    <row r="2203" spans="1:7" x14ac:dyDescent="0.3">
      <c r="A2203" s="22">
        <v>276</v>
      </c>
      <c r="B2203" s="31">
        <v>44</v>
      </c>
      <c r="C2203" s="24">
        <v>0</v>
      </c>
      <c r="D2203" s="32">
        <v>-0.59</v>
      </c>
      <c r="E2203" s="32">
        <v>0</v>
      </c>
      <c r="F2203" s="32">
        <v>0</v>
      </c>
      <c r="G2203" s="23"/>
    </row>
    <row r="2204" spans="1:7" x14ac:dyDescent="0.3">
      <c r="A2204" s="22"/>
      <c r="B2204" s="31">
        <v>155</v>
      </c>
      <c r="C2204" s="24">
        <v>0.15</v>
      </c>
      <c r="D2204" s="32">
        <v>-0.59</v>
      </c>
      <c r="E2204" s="32">
        <v>0</v>
      </c>
      <c r="F2204" s="32">
        <v>0</v>
      </c>
      <c r="G2204" s="23"/>
    </row>
    <row r="2205" spans="1:7" x14ac:dyDescent="0.3">
      <c r="A2205" s="22"/>
      <c r="B2205" s="31" t="s">
        <v>61</v>
      </c>
      <c r="C2205" s="24">
        <v>0</v>
      </c>
      <c r="D2205" s="33">
        <v>-0.59</v>
      </c>
      <c r="E2205" s="32">
        <v>0</v>
      </c>
      <c r="F2205" s="32">
        <v>0</v>
      </c>
      <c r="G2205" s="23"/>
    </row>
    <row r="2206" spans="1:7" x14ac:dyDescent="0.3">
      <c r="A2206" s="22"/>
      <c r="B2206" s="31" t="s">
        <v>62</v>
      </c>
      <c r="C2206" s="24">
        <v>0</v>
      </c>
      <c r="D2206" s="33">
        <v>-0.59</v>
      </c>
      <c r="E2206" s="32">
        <v>0</v>
      </c>
      <c r="F2206" s="32">
        <v>0</v>
      </c>
      <c r="G2206" s="23"/>
    </row>
    <row r="2207" spans="1:7" x14ac:dyDescent="0.3">
      <c r="A2207" s="22"/>
      <c r="B2207" s="31" t="s">
        <v>65</v>
      </c>
      <c r="C2207" s="24">
        <v>0</v>
      </c>
      <c r="D2207" s="32">
        <v>-0.59</v>
      </c>
      <c r="E2207" s="33">
        <v>0</v>
      </c>
      <c r="F2207" s="32">
        <v>0</v>
      </c>
      <c r="G2207" s="23"/>
    </row>
    <row r="2208" spans="1:7" x14ac:dyDescent="0.3">
      <c r="A2208" s="22"/>
      <c r="B2208" s="31" t="s">
        <v>66</v>
      </c>
      <c r="C2208" s="24">
        <v>0</v>
      </c>
      <c r="D2208" s="32">
        <v>-0.59</v>
      </c>
      <c r="E2208" s="33">
        <v>0</v>
      </c>
      <c r="F2208" s="32">
        <v>0</v>
      </c>
      <c r="G2208" s="23"/>
    </row>
    <row r="2209" spans="1:7" x14ac:dyDescent="0.3">
      <c r="A2209" s="22"/>
      <c r="B2209" s="31" t="s">
        <v>67</v>
      </c>
      <c r="C2209" s="24">
        <v>0</v>
      </c>
      <c r="D2209" s="32">
        <v>-0.59</v>
      </c>
      <c r="E2209" s="32">
        <v>0</v>
      </c>
      <c r="F2209" s="33">
        <v>0</v>
      </c>
      <c r="G2209" s="23"/>
    </row>
    <row r="2210" spans="1:7" x14ac:dyDescent="0.3">
      <c r="A2210" s="22"/>
      <c r="B2210" s="31" t="s">
        <v>68</v>
      </c>
      <c r="C2210" s="24">
        <v>0</v>
      </c>
      <c r="D2210" s="32">
        <v>-0.59</v>
      </c>
      <c r="E2210" s="32">
        <v>0</v>
      </c>
      <c r="F2210" s="33">
        <v>0</v>
      </c>
      <c r="G2210" s="23"/>
    </row>
    <row r="2211" spans="1:7" x14ac:dyDescent="0.3">
      <c r="A2211" s="22">
        <v>277</v>
      </c>
      <c r="B2211" s="31">
        <v>45</v>
      </c>
      <c r="C2211" s="24">
        <v>0</v>
      </c>
      <c r="D2211" s="32">
        <v>-0.59</v>
      </c>
      <c r="E2211" s="32">
        <v>0</v>
      </c>
      <c r="F2211" s="32">
        <v>0</v>
      </c>
      <c r="G2211" s="23"/>
    </row>
    <row r="2212" spans="1:7" x14ac:dyDescent="0.3">
      <c r="A2212" s="22"/>
      <c r="B2212" s="31">
        <v>156</v>
      </c>
      <c r="C2212" s="24">
        <v>0.15</v>
      </c>
      <c r="D2212" s="32">
        <v>-0.59</v>
      </c>
      <c r="E2212" s="32">
        <v>0</v>
      </c>
      <c r="F2212" s="32">
        <v>0</v>
      </c>
      <c r="G2212" s="23"/>
    </row>
    <row r="2213" spans="1:7" x14ac:dyDescent="0.3">
      <c r="A2213" s="22"/>
      <c r="B2213" s="31" t="s">
        <v>61</v>
      </c>
      <c r="C2213" s="24">
        <v>0</v>
      </c>
      <c r="D2213" s="33">
        <v>-0.59</v>
      </c>
      <c r="E2213" s="32">
        <v>0</v>
      </c>
      <c r="F2213" s="32">
        <v>0</v>
      </c>
      <c r="G2213" s="23"/>
    </row>
    <row r="2214" spans="1:7" x14ac:dyDescent="0.3">
      <c r="A2214" s="22"/>
      <c r="B2214" s="31" t="s">
        <v>62</v>
      </c>
      <c r="C2214" s="24">
        <v>0</v>
      </c>
      <c r="D2214" s="33">
        <v>-0.59</v>
      </c>
      <c r="E2214" s="32">
        <v>0</v>
      </c>
      <c r="F2214" s="32">
        <v>0</v>
      </c>
      <c r="G2214" s="23"/>
    </row>
    <row r="2215" spans="1:7" x14ac:dyDescent="0.3">
      <c r="A2215" s="22"/>
      <c r="B2215" s="31" t="s">
        <v>65</v>
      </c>
      <c r="C2215" s="24">
        <v>0</v>
      </c>
      <c r="D2215" s="32">
        <v>-0.59</v>
      </c>
      <c r="E2215" s="33">
        <v>0</v>
      </c>
      <c r="F2215" s="32">
        <v>0</v>
      </c>
      <c r="G2215" s="23"/>
    </row>
    <row r="2216" spans="1:7" x14ac:dyDescent="0.3">
      <c r="A2216" s="22"/>
      <c r="B2216" s="31" t="s">
        <v>66</v>
      </c>
      <c r="C2216" s="24">
        <v>0</v>
      </c>
      <c r="D2216" s="32">
        <v>-0.59</v>
      </c>
      <c r="E2216" s="33">
        <v>0</v>
      </c>
      <c r="F2216" s="32">
        <v>0</v>
      </c>
      <c r="G2216" s="23"/>
    </row>
    <row r="2217" spans="1:7" x14ac:dyDescent="0.3">
      <c r="A2217" s="22"/>
      <c r="B2217" s="31" t="s">
        <v>67</v>
      </c>
      <c r="C2217" s="24">
        <v>0</v>
      </c>
      <c r="D2217" s="32">
        <v>-0.59</v>
      </c>
      <c r="E2217" s="32">
        <v>0</v>
      </c>
      <c r="F2217" s="33">
        <v>0</v>
      </c>
      <c r="G2217" s="23"/>
    </row>
    <row r="2218" spans="1:7" x14ac:dyDescent="0.3">
      <c r="A2218" s="22"/>
      <c r="B2218" s="31" t="s">
        <v>68</v>
      </c>
      <c r="C2218" s="24">
        <v>0</v>
      </c>
      <c r="D2218" s="32">
        <v>-0.59</v>
      </c>
      <c r="E2218" s="32">
        <v>0</v>
      </c>
      <c r="F2218" s="33">
        <v>0</v>
      </c>
      <c r="G2218" s="23"/>
    </row>
    <row r="2219" spans="1:7" x14ac:dyDescent="0.3">
      <c r="A2219" s="22">
        <v>278</v>
      </c>
      <c r="B2219" s="31">
        <v>46</v>
      </c>
      <c r="C2219" s="24">
        <v>0</v>
      </c>
      <c r="D2219" s="32">
        <v>-0.6</v>
      </c>
      <c r="E2219" s="32">
        <v>0</v>
      </c>
      <c r="F2219" s="32">
        <v>0</v>
      </c>
      <c r="G2219" s="23"/>
    </row>
    <row r="2220" spans="1:7" x14ac:dyDescent="0.3">
      <c r="A2220" s="22"/>
      <c r="B2220" s="31">
        <v>157</v>
      </c>
      <c r="C2220" s="24">
        <v>0.15</v>
      </c>
      <c r="D2220" s="32">
        <v>-0.6</v>
      </c>
      <c r="E2220" s="32">
        <v>0</v>
      </c>
      <c r="F2220" s="32">
        <v>0</v>
      </c>
      <c r="G2220" s="23"/>
    </row>
    <row r="2221" spans="1:7" x14ac:dyDescent="0.3">
      <c r="A2221" s="22"/>
      <c r="B2221" s="31" t="s">
        <v>61</v>
      </c>
      <c r="C2221" s="24">
        <v>0</v>
      </c>
      <c r="D2221" s="33">
        <v>-0.6</v>
      </c>
      <c r="E2221" s="32">
        <v>0</v>
      </c>
      <c r="F2221" s="32">
        <v>0</v>
      </c>
      <c r="G2221" s="23"/>
    </row>
    <row r="2222" spans="1:7" x14ac:dyDescent="0.3">
      <c r="A2222" s="22"/>
      <c r="B2222" s="31" t="s">
        <v>62</v>
      </c>
      <c r="C2222" s="24">
        <v>0</v>
      </c>
      <c r="D2222" s="33">
        <v>-0.6</v>
      </c>
      <c r="E2222" s="32">
        <v>0</v>
      </c>
      <c r="F2222" s="32">
        <v>0</v>
      </c>
      <c r="G2222" s="23"/>
    </row>
    <row r="2223" spans="1:7" x14ac:dyDescent="0.3">
      <c r="A2223" s="22"/>
      <c r="B2223" s="31" t="s">
        <v>65</v>
      </c>
      <c r="C2223" s="24">
        <v>0</v>
      </c>
      <c r="D2223" s="32">
        <v>-0.6</v>
      </c>
      <c r="E2223" s="33">
        <v>0</v>
      </c>
      <c r="F2223" s="32">
        <v>0</v>
      </c>
      <c r="G2223" s="23"/>
    </row>
    <row r="2224" spans="1:7" x14ac:dyDescent="0.3">
      <c r="A2224" s="22"/>
      <c r="B2224" s="31" t="s">
        <v>66</v>
      </c>
      <c r="C2224" s="24">
        <v>0</v>
      </c>
      <c r="D2224" s="32">
        <v>-0.6</v>
      </c>
      <c r="E2224" s="33">
        <v>0</v>
      </c>
      <c r="F2224" s="32">
        <v>0</v>
      </c>
      <c r="G2224" s="23"/>
    </row>
    <row r="2225" spans="1:7" x14ac:dyDescent="0.3">
      <c r="A2225" s="22"/>
      <c r="B2225" s="31" t="s">
        <v>67</v>
      </c>
      <c r="C2225" s="24">
        <v>0</v>
      </c>
      <c r="D2225" s="32">
        <v>-0.6</v>
      </c>
      <c r="E2225" s="32">
        <v>0</v>
      </c>
      <c r="F2225" s="33">
        <v>0</v>
      </c>
      <c r="G2225" s="23"/>
    </row>
    <row r="2226" spans="1:7" x14ac:dyDescent="0.3">
      <c r="A2226" s="22"/>
      <c r="B2226" s="31" t="s">
        <v>68</v>
      </c>
      <c r="C2226" s="24">
        <v>0</v>
      </c>
      <c r="D2226" s="32">
        <v>-0.6</v>
      </c>
      <c r="E2226" s="32">
        <v>0</v>
      </c>
      <c r="F2226" s="33">
        <v>0</v>
      </c>
      <c r="G2226" s="23"/>
    </row>
    <row r="2227" spans="1:7" x14ac:dyDescent="0.3">
      <c r="A2227" s="22">
        <v>279</v>
      </c>
      <c r="B2227" s="31">
        <v>47</v>
      </c>
      <c r="C2227" s="24">
        <v>0</v>
      </c>
      <c r="D2227" s="32">
        <v>-0.6</v>
      </c>
      <c r="E2227" s="32">
        <v>0</v>
      </c>
      <c r="F2227" s="32">
        <v>0</v>
      </c>
      <c r="G2227" s="23"/>
    </row>
    <row r="2228" spans="1:7" x14ac:dyDescent="0.3">
      <c r="A2228" s="22"/>
      <c r="B2228" s="31">
        <v>158</v>
      </c>
      <c r="C2228" s="24">
        <v>0.15</v>
      </c>
      <c r="D2228" s="32">
        <v>-0.6</v>
      </c>
      <c r="E2228" s="32">
        <v>0</v>
      </c>
      <c r="F2228" s="32">
        <v>0</v>
      </c>
      <c r="G2228" s="23"/>
    </row>
    <row r="2229" spans="1:7" x14ac:dyDescent="0.3">
      <c r="A2229" s="22"/>
      <c r="B2229" s="31" t="s">
        <v>61</v>
      </c>
      <c r="C2229" s="24">
        <v>0</v>
      </c>
      <c r="D2229" s="33">
        <v>-0.6</v>
      </c>
      <c r="E2229" s="32">
        <v>0</v>
      </c>
      <c r="F2229" s="32">
        <v>0</v>
      </c>
      <c r="G2229" s="23"/>
    </row>
    <row r="2230" spans="1:7" x14ac:dyDescent="0.3">
      <c r="A2230" s="22"/>
      <c r="B2230" s="31" t="s">
        <v>62</v>
      </c>
      <c r="C2230" s="24">
        <v>0</v>
      </c>
      <c r="D2230" s="33">
        <v>-0.6</v>
      </c>
      <c r="E2230" s="32">
        <v>0</v>
      </c>
      <c r="F2230" s="32">
        <v>0</v>
      </c>
      <c r="G2230" s="23"/>
    </row>
    <row r="2231" spans="1:7" x14ac:dyDescent="0.3">
      <c r="A2231" s="22"/>
      <c r="B2231" s="31" t="s">
        <v>65</v>
      </c>
      <c r="C2231" s="24">
        <v>0</v>
      </c>
      <c r="D2231" s="32">
        <v>-0.6</v>
      </c>
      <c r="E2231" s="33">
        <v>0</v>
      </c>
      <c r="F2231" s="32">
        <v>0</v>
      </c>
      <c r="G2231" s="23"/>
    </row>
    <row r="2232" spans="1:7" x14ac:dyDescent="0.3">
      <c r="A2232" s="22"/>
      <c r="B2232" s="31" t="s">
        <v>66</v>
      </c>
      <c r="C2232" s="24">
        <v>0</v>
      </c>
      <c r="D2232" s="32">
        <v>-0.6</v>
      </c>
      <c r="E2232" s="33">
        <v>0</v>
      </c>
      <c r="F2232" s="32">
        <v>0</v>
      </c>
      <c r="G2232" s="23"/>
    </row>
    <row r="2233" spans="1:7" x14ac:dyDescent="0.3">
      <c r="A2233" s="22"/>
      <c r="B2233" s="31" t="s">
        <v>67</v>
      </c>
      <c r="C2233" s="24">
        <v>0</v>
      </c>
      <c r="D2233" s="32">
        <v>-0.6</v>
      </c>
      <c r="E2233" s="32">
        <v>0</v>
      </c>
      <c r="F2233" s="33">
        <v>0</v>
      </c>
      <c r="G2233" s="23"/>
    </row>
    <row r="2234" spans="1:7" x14ac:dyDescent="0.3">
      <c r="A2234" s="22"/>
      <c r="B2234" s="31" t="s">
        <v>68</v>
      </c>
      <c r="C2234" s="24">
        <v>0</v>
      </c>
      <c r="D2234" s="32">
        <v>-0.6</v>
      </c>
      <c r="E2234" s="32">
        <v>0</v>
      </c>
      <c r="F2234" s="33">
        <v>0</v>
      </c>
      <c r="G2234" s="23"/>
    </row>
    <row r="2235" spans="1:7" x14ac:dyDescent="0.3">
      <c r="A2235" s="22">
        <v>280</v>
      </c>
      <c r="B2235" s="31">
        <v>48</v>
      </c>
      <c r="C2235" s="24">
        <v>0</v>
      </c>
      <c r="D2235" s="32">
        <v>-0.6</v>
      </c>
      <c r="E2235" s="32">
        <v>0</v>
      </c>
      <c r="F2235" s="32">
        <v>0</v>
      </c>
      <c r="G2235" s="23"/>
    </row>
    <row r="2236" spans="1:7" x14ac:dyDescent="0.3">
      <c r="A2236" s="22"/>
      <c r="B2236" s="31">
        <v>159</v>
      </c>
      <c r="C2236" s="24">
        <v>0.15</v>
      </c>
      <c r="D2236" s="32">
        <v>-0.6</v>
      </c>
      <c r="E2236" s="32">
        <v>0</v>
      </c>
      <c r="F2236" s="32">
        <v>0</v>
      </c>
      <c r="G2236" s="23"/>
    </row>
    <row r="2237" spans="1:7" x14ac:dyDescent="0.3">
      <c r="A2237" s="22"/>
      <c r="B2237" s="31" t="s">
        <v>61</v>
      </c>
      <c r="C2237" s="24">
        <v>0</v>
      </c>
      <c r="D2237" s="33">
        <v>-0.6</v>
      </c>
      <c r="E2237" s="32">
        <v>0</v>
      </c>
      <c r="F2237" s="32">
        <v>0</v>
      </c>
      <c r="G2237" s="23"/>
    </row>
    <row r="2238" spans="1:7" x14ac:dyDescent="0.3">
      <c r="A2238" s="22"/>
      <c r="B2238" s="31" t="s">
        <v>62</v>
      </c>
      <c r="C2238" s="24">
        <v>0</v>
      </c>
      <c r="D2238" s="33">
        <v>-0.6</v>
      </c>
      <c r="E2238" s="32">
        <v>0</v>
      </c>
      <c r="F2238" s="32">
        <v>0</v>
      </c>
      <c r="G2238" s="23"/>
    </row>
    <row r="2239" spans="1:7" x14ac:dyDescent="0.3">
      <c r="A2239" s="22"/>
      <c r="B2239" s="31" t="s">
        <v>65</v>
      </c>
      <c r="C2239" s="24">
        <v>0</v>
      </c>
      <c r="D2239" s="32">
        <v>-0.6</v>
      </c>
      <c r="E2239" s="33">
        <v>0</v>
      </c>
      <c r="F2239" s="32">
        <v>0</v>
      </c>
      <c r="G2239" s="23"/>
    </row>
    <row r="2240" spans="1:7" x14ac:dyDescent="0.3">
      <c r="A2240" s="22"/>
      <c r="B2240" s="31" t="s">
        <v>66</v>
      </c>
      <c r="C2240" s="24">
        <v>0</v>
      </c>
      <c r="D2240" s="32">
        <v>-0.6</v>
      </c>
      <c r="E2240" s="33">
        <v>0</v>
      </c>
      <c r="F2240" s="32">
        <v>0</v>
      </c>
      <c r="G2240" s="23"/>
    </row>
    <row r="2241" spans="1:7" x14ac:dyDescent="0.3">
      <c r="A2241" s="22"/>
      <c r="B2241" s="31" t="s">
        <v>67</v>
      </c>
      <c r="C2241" s="24">
        <v>0</v>
      </c>
      <c r="D2241" s="32">
        <v>-0.6</v>
      </c>
      <c r="E2241" s="32">
        <v>0</v>
      </c>
      <c r="F2241" s="33">
        <v>0</v>
      </c>
      <c r="G2241" s="23"/>
    </row>
    <row r="2242" spans="1:7" x14ac:dyDescent="0.3">
      <c r="A2242" s="22"/>
      <c r="B2242" s="31" t="s">
        <v>68</v>
      </c>
      <c r="C2242" s="24">
        <v>0</v>
      </c>
      <c r="D2242" s="32">
        <v>-0.6</v>
      </c>
      <c r="E2242" s="32">
        <v>0</v>
      </c>
      <c r="F2242" s="33">
        <v>0</v>
      </c>
      <c r="G2242" s="23"/>
    </row>
    <row r="2243" spans="1:7" x14ac:dyDescent="0.3">
      <c r="A2243" s="22">
        <v>281</v>
      </c>
      <c r="B2243" s="31">
        <v>49</v>
      </c>
      <c r="C2243" s="24">
        <v>0</v>
      </c>
      <c r="D2243" s="32">
        <v>-0.6</v>
      </c>
      <c r="E2243" s="32">
        <v>0</v>
      </c>
      <c r="F2243" s="32">
        <v>0</v>
      </c>
      <c r="G2243" s="23"/>
    </row>
    <row r="2244" spans="1:7" x14ac:dyDescent="0.3">
      <c r="A2244" s="22"/>
      <c r="B2244" s="31">
        <v>160</v>
      </c>
      <c r="C2244" s="24">
        <v>0.15</v>
      </c>
      <c r="D2244" s="32">
        <v>-0.6</v>
      </c>
      <c r="E2244" s="32">
        <v>0</v>
      </c>
      <c r="F2244" s="32">
        <v>0</v>
      </c>
      <c r="G2244" s="23"/>
    </row>
    <row r="2245" spans="1:7" x14ac:dyDescent="0.3">
      <c r="A2245" s="22"/>
      <c r="B2245" s="31" t="s">
        <v>61</v>
      </c>
      <c r="C2245" s="24">
        <v>0</v>
      </c>
      <c r="D2245" s="33">
        <v>-0.6</v>
      </c>
      <c r="E2245" s="32">
        <v>0</v>
      </c>
      <c r="F2245" s="32">
        <v>0</v>
      </c>
      <c r="G2245" s="23"/>
    </row>
    <row r="2246" spans="1:7" x14ac:dyDescent="0.3">
      <c r="A2246" s="22"/>
      <c r="B2246" s="31" t="s">
        <v>62</v>
      </c>
      <c r="C2246" s="24">
        <v>0</v>
      </c>
      <c r="D2246" s="33">
        <v>-0.6</v>
      </c>
      <c r="E2246" s="32">
        <v>0</v>
      </c>
      <c r="F2246" s="32">
        <v>0</v>
      </c>
      <c r="G2246" s="23"/>
    </row>
    <row r="2247" spans="1:7" x14ac:dyDescent="0.3">
      <c r="A2247" s="22"/>
      <c r="B2247" s="31" t="s">
        <v>65</v>
      </c>
      <c r="C2247" s="24">
        <v>0</v>
      </c>
      <c r="D2247" s="32">
        <v>-0.6</v>
      </c>
      <c r="E2247" s="33">
        <v>0</v>
      </c>
      <c r="F2247" s="32">
        <v>0</v>
      </c>
      <c r="G2247" s="23"/>
    </row>
    <row r="2248" spans="1:7" x14ac:dyDescent="0.3">
      <c r="A2248" s="22"/>
      <c r="B2248" s="31" t="s">
        <v>66</v>
      </c>
      <c r="C2248" s="24">
        <v>0</v>
      </c>
      <c r="D2248" s="32">
        <v>-0.6</v>
      </c>
      <c r="E2248" s="33">
        <v>0</v>
      </c>
      <c r="F2248" s="32">
        <v>0</v>
      </c>
      <c r="G2248" s="23"/>
    </row>
    <row r="2249" spans="1:7" x14ac:dyDescent="0.3">
      <c r="A2249" s="22"/>
      <c r="B2249" s="31" t="s">
        <v>67</v>
      </c>
      <c r="C2249" s="24">
        <v>0</v>
      </c>
      <c r="D2249" s="32">
        <v>-0.6</v>
      </c>
      <c r="E2249" s="32">
        <v>0</v>
      </c>
      <c r="F2249" s="33">
        <v>0</v>
      </c>
      <c r="G2249" s="23"/>
    </row>
    <row r="2250" spans="1:7" x14ac:dyDescent="0.3">
      <c r="A2250" s="22"/>
      <c r="B2250" s="31" t="s">
        <v>68</v>
      </c>
      <c r="C2250" s="24">
        <v>0</v>
      </c>
      <c r="D2250" s="32">
        <v>-0.6</v>
      </c>
      <c r="E2250" s="32">
        <v>0</v>
      </c>
      <c r="F2250" s="33">
        <v>0</v>
      </c>
      <c r="G2250" s="23"/>
    </row>
    <row r="2251" spans="1:7" x14ac:dyDescent="0.3">
      <c r="A2251" s="22">
        <v>282</v>
      </c>
      <c r="B2251" s="31">
        <v>50</v>
      </c>
      <c r="C2251" s="24">
        <v>0</v>
      </c>
      <c r="D2251" s="32">
        <v>-0.6</v>
      </c>
      <c r="E2251" s="32">
        <v>0</v>
      </c>
      <c r="F2251" s="32">
        <v>0</v>
      </c>
      <c r="G2251" s="23"/>
    </row>
    <row r="2252" spans="1:7" x14ac:dyDescent="0.3">
      <c r="A2252" s="22"/>
      <c r="B2252" s="31">
        <v>161</v>
      </c>
      <c r="C2252" s="24">
        <v>0.15</v>
      </c>
      <c r="D2252" s="32">
        <v>-0.6</v>
      </c>
      <c r="E2252" s="32">
        <v>0</v>
      </c>
      <c r="F2252" s="32">
        <v>0</v>
      </c>
      <c r="G2252" s="23"/>
    </row>
    <row r="2253" spans="1:7" x14ac:dyDescent="0.3">
      <c r="A2253" s="22"/>
      <c r="B2253" s="31" t="s">
        <v>61</v>
      </c>
      <c r="C2253" s="24">
        <v>0</v>
      </c>
      <c r="D2253" s="33">
        <v>-0.6</v>
      </c>
      <c r="E2253" s="32">
        <v>0</v>
      </c>
      <c r="F2253" s="32">
        <v>0</v>
      </c>
      <c r="G2253" s="23"/>
    </row>
    <row r="2254" spans="1:7" x14ac:dyDescent="0.3">
      <c r="A2254" s="22"/>
      <c r="B2254" s="31" t="s">
        <v>62</v>
      </c>
      <c r="C2254" s="24">
        <v>0</v>
      </c>
      <c r="D2254" s="33">
        <v>-0.6</v>
      </c>
      <c r="E2254" s="32">
        <v>0</v>
      </c>
      <c r="F2254" s="32">
        <v>0</v>
      </c>
      <c r="G2254" s="23"/>
    </row>
    <row r="2255" spans="1:7" x14ac:dyDescent="0.3">
      <c r="A2255" s="22"/>
      <c r="B2255" s="31" t="s">
        <v>65</v>
      </c>
      <c r="C2255" s="24">
        <v>0</v>
      </c>
      <c r="D2255" s="32">
        <v>-0.6</v>
      </c>
      <c r="E2255" s="33">
        <v>0</v>
      </c>
      <c r="F2255" s="32">
        <v>0</v>
      </c>
      <c r="G2255" s="23"/>
    </row>
    <row r="2256" spans="1:7" x14ac:dyDescent="0.3">
      <c r="A2256" s="22"/>
      <c r="B2256" s="31" t="s">
        <v>66</v>
      </c>
      <c r="C2256" s="24">
        <v>0</v>
      </c>
      <c r="D2256" s="32">
        <v>-0.6</v>
      </c>
      <c r="E2256" s="33">
        <v>0</v>
      </c>
      <c r="F2256" s="32">
        <v>0</v>
      </c>
      <c r="G2256" s="23"/>
    </row>
    <row r="2257" spans="1:7" x14ac:dyDescent="0.3">
      <c r="A2257" s="22"/>
      <c r="B2257" s="31" t="s">
        <v>67</v>
      </c>
      <c r="C2257" s="24">
        <v>0</v>
      </c>
      <c r="D2257" s="32">
        <v>-0.6</v>
      </c>
      <c r="E2257" s="32">
        <v>0</v>
      </c>
      <c r="F2257" s="33">
        <v>0</v>
      </c>
      <c r="G2257" s="23"/>
    </row>
    <row r="2258" spans="1:7" x14ac:dyDescent="0.3">
      <c r="A2258" s="22"/>
      <c r="B2258" s="31" t="s">
        <v>68</v>
      </c>
      <c r="C2258" s="24">
        <v>0</v>
      </c>
      <c r="D2258" s="32">
        <v>-0.6</v>
      </c>
      <c r="E2258" s="32">
        <v>0</v>
      </c>
      <c r="F2258" s="33">
        <v>0</v>
      </c>
      <c r="G2258" s="23"/>
    </row>
    <row r="2259" spans="1:7" x14ac:dyDescent="0.3">
      <c r="A2259" s="22">
        <v>283</v>
      </c>
      <c r="B2259" s="31">
        <v>51</v>
      </c>
      <c r="C2259" s="24">
        <v>0</v>
      </c>
      <c r="D2259" s="32">
        <v>-0.61</v>
      </c>
      <c r="E2259" s="32">
        <v>0</v>
      </c>
      <c r="F2259" s="32">
        <v>0</v>
      </c>
      <c r="G2259" s="23"/>
    </row>
    <row r="2260" spans="1:7" x14ac:dyDescent="0.3">
      <c r="A2260" s="22"/>
      <c r="B2260" s="31">
        <v>162</v>
      </c>
      <c r="C2260" s="24">
        <v>0.15</v>
      </c>
      <c r="D2260" s="32">
        <v>-0.61</v>
      </c>
      <c r="E2260" s="32">
        <v>0</v>
      </c>
      <c r="F2260" s="32">
        <v>0</v>
      </c>
      <c r="G2260" s="23"/>
    </row>
    <row r="2261" spans="1:7" x14ac:dyDescent="0.3">
      <c r="A2261" s="22"/>
      <c r="B2261" s="31" t="s">
        <v>61</v>
      </c>
      <c r="C2261" s="24">
        <v>0</v>
      </c>
      <c r="D2261" s="33">
        <v>-0.61</v>
      </c>
      <c r="E2261" s="32">
        <v>0</v>
      </c>
      <c r="F2261" s="32">
        <v>0</v>
      </c>
      <c r="G2261" s="23"/>
    </row>
    <row r="2262" spans="1:7" x14ac:dyDescent="0.3">
      <c r="A2262" s="22"/>
      <c r="B2262" s="31" t="s">
        <v>62</v>
      </c>
      <c r="C2262" s="24">
        <v>0</v>
      </c>
      <c r="D2262" s="33">
        <v>-0.61</v>
      </c>
      <c r="E2262" s="32">
        <v>0</v>
      </c>
      <c r="F2262" s="32">
        <v>0</v>
      </c>
      <c r="G2262" s="23"/>
    </row>
    <row r="2263" spans="1:7" x14ac:dyDescent="0.3">
      <c r="A2263" s="22"/>
      <c r="B2263" s="31" t="s">
        <v>65</v>
      </c>
      <c r="C2263" s="24">
        <v>0</v>
      </c>
      <c r="D2263" s="32">
        <v>-0.61</v>
      </c>
      <c r="E2263" s="33">
        <v>0</v>
      </c>
      <c r="F2263" s="32">
        <v>0</v>
      </c>
      <c r="G2263" s="23"/>
    </row>
    <row r="2264" spans="1:7" x14ac:dyDescent="0.3">
      <c r="A2264" s="22"/>
      <c r="B2264" s="31" t="s">
        <v>66</v>
      </c>
      <c r="C2264" s="24">
        <v>0</v>
      </c>
      <c r="D2264" s="32">
        <v>-0.61</v>
      </c>
      <c r="E2264" s="33">
        <v>0</v>
      </c>
      <c r="F2264" s="32">
        <v>0</v>
      </c>
      <c r="G2264" s="23"/>
    </row>
    <row r="2265" spans="1:7" x14ac:dyDescent="0.3">
      <c r="A2265" s="22"/>
      <c r="B2265" s="31" t="s">
        <v>67</v>
      </c>
      <c r="C2265" s="24">
        <v>0</v>
      </c>
      <c r="D2265" s="32">
        <v>-0.61</v>
      </c>
      <c r="E2265" s="32">
        <v>0</v>
      </c>
      <c r="F2265" s="33">
        <v>0</v>
      </c>
      <c r="G2265" s="23"/>
    </row>
    <row r="2266" spans="1:7" x14ac:dyDescent="0.3">
      <c r="A2266" s="22"/>
      <c r="B2266" s="31" t="s">
        <v>68</v>
      </c>
      <c r="C2266" s="24">
        <v>0</v>
      </c>
      <c r="D2266" s="32">
        <v>-0.61</v>
      </c>
      <c r="E2266" s="32">
        <v>0</v>
      </c>
      <c r="F2266" s="33">
        <v>0</v>
      </c>
      <c r="G2266" s="23"/>
    </row>
    <row r="2267" spans="1:7" x14ac:dyDescent="0.3">
      <c r="A2267" s="22">
        <v>284</v>
      </c>
      <c r="B2267" s="31">
        <v>52</v>
      </c>
      <c r="C2267" s="24">
        <v>0</v>
      </c>
      <c r="D2267" s="32">
        <v>-0.61</v>
      </c>
      <c r="E2267" s="32">
        <v>0</v>
      </c>
      <c r="F2267" s="32">
        <v>0</v>
      </c>
      <c r="G2267" s="23"/>
    </row>
    <row r="2268" spans="1:7" x14ac:dyDescent="0.3">
      <c r="A2268" s="22"/>
      <c r="B2268" s="31">
        <v>163</v>
      </c>
      <c r="C2268" s="24">
        <v>0.15</v>
      </c>
      <c r="D2268" s="32">
        <v>-0.61</v>
      </c>
      <c r="E2268" s="32">
        <v>0</v>
      </c>
      <c r="F2268" s="32">
        <v>0</v>
      </c>
      <c r="G2268" s="23"/>
    </row>
    <row r="2269" spans="1:7" x14ac:dyDescent="0.3">
      <c r="A2269" s="22"/>
      <c r="B2269" s="31" t="s">
        <v>61</v>
      </c>
      <c r="C2269" s="24">
        <v>0</v>
      </c>
      <c r="D2269" s="33">
        <v>-0.61</v>
      </c>
      <c r="E2269" s="32">
        <v>0</v>
      </c>
      <c r="F2269" s="32">
        <v>0</v>
      </c>
      <c r="G2269" s="23"/>
    </row>
    <row r="2270" spans="1:7" x14ac:dyDescent="0.3">
      <c r="A2270" s="22"/>
      <c r="B2270" s="31" t="s">
        <v>62</v>
      </c>
      <c r="C2270" s="24">
        <v>0</v>
      </c>
      <c r="D2270" s="33">
        <v>-0.61</v>
      </c>
      <c r="E2270" s="32">
        <v>0</v>
      </c>
      <c r="F2270" s="32">
        <v>0</v>
      </c>
      <c r="G2270" s="23"/>
    </row>
    <row r="2271" spans="1:7" x14ac:dyDescent="0.3">
      <c r="A2271" s="22"/>
      <c r="B2271" s="31" t="s">
        <v>65</v>
      </c>
      <c r="C2271" s="24">
        <v>0</v>
      </c>
      <c r="D2271" s="32">
        <v>-0.61</v>
      </c>
      <c r="E2271" s="33">
        <v>0</v>
      </c>
      <c r="F2271" s="32">
        <v>0</v>
      </c>
      <c r="G2271" s="23"/>
    </row>
    <row r="2272" spans="1:7" x14ac:dyDescent="0.3">
      <c r="A2272" s="22"/>
      <c r="B2272" s="31" t="s">
        <v>66</v>
      </c>
      <c r="C2272" s="24">
        <v>0</v>
      </c>
      <c r="D2272" s="32">
        <v>-0.61</v>
      </c>
      <c r="E2272" s="33">
        <v>0</v>
      </c>
      <c r="F2272" s="32">
        <v>0</v>
      </c>
      <c r="G2272" s="23"/>
    </row>
    <row r="2273" spans="1:7" x14ac:dyDescent="0.3">
      <c r="A2273" s="22"/>
      <c r="B2273" s="31" t="s">
        <v>67</v>
      </c>
      <c r="C2273" s="24">
        <v>0</v>
      </c>
      <c r="D2273" s="32">
        <v>-0.61</v>
      </c>
      <c r="E2273" s="32">
        <v>0</v>
      </c>
      <c r="F2273" s="33">
        <v>0</v>
      </c>
      <c r="G2273" s="23"/>
    </row>
    <row r="2274" spans="1:7" x14ac:dyDescent="0.3">
      <c r="A2274" s="22"/>
      <c r="B2274" s="31" t="s">
        <v>68</v>
      </c>
      <c r="C2274" s="24">
        <v>0</v>
      </c>
      <c r="D2274" s="32">
        <v>-0.61</v>
      </c>
      <c r="E2274" s="32">
        <v>0</v>
      </c>
      <c r="F2274" s="33">
        <v>0</v>
      </c>
      <c r="G2274" s="23"/>
    </row>
    <row r="2275" spans="1:7" x14ac:dyDescent="0.3">
      <c r="A2275" s="22">
        <v>285</v>
      </c>
      <c r="B2275" s="31">
        <v>53</v>
      </c>
      <c r="C2275" s="24">
        <v>0</v>
      </c>
      <c r="D2275" s="32">
        <v>-0.61</v>
      </c>
      <c r="E2275" s="32">
        <v>0</v>
      </c>
      <c r="F2275" s="32">
        <v>0</v>
      </c>
      <c r="G2275" s="23"/>
    </row>
    <row r="2276" spans="1:7" x14ac:dyDescent="0.3">
      <c r="A2276" s="22"/>
      <c r="B2276" s="31">
        <v>164</v>
      </c>
      <c r="C2276" s="24">
        <v>0.15</v>
      </c>
      <c r="D2276" s="32">
        <v>-0.61</v>
      </c>
      <c r="E2276" s="32">
        <v>0</v>
      </c>
      <c r="F2276" s="32">
        <v>0</v>
      </c>
      <c r="G2276" s="23"/>
    </row>
    <row r="2277" spans="1:7" x14ac:dyDescent="0.3">
      <c r="A2277" s="22"/>
      <c r="B2277" s="31" t="s">
        <v>61</v>
      </c>
      <c r="C2277" s="24">
        <v>0</v>
      </c>
      <c r="D2277" s="33">
        <v>-0.61</v>
      </c>
      <c r="E2277" s="32">
        <v>0</v>
      </c>
      <c r="F2277" s="32">
        <v>0</v>
      </c>
      <c r="G2277" s="23"/>
    </row>
    <row r="2278" spans="1:7" x14ac:dyDescent="0.3">
      <c r="A2278" s="22"/>
      <c r="B2278" s="31" t="s">
        <v>62</v>
      </c>
      <c r="C2278" s="24">
        <v>0</v>
      </c>
      <c r="D2278" s="33">
        <v>-0.61</v>
      </c>
      <c r="E2278" s="32">
        <v>0</v>
      </c>
      <c r="F2278" s="32">
        <v>0</v>
      </c>
      <c r="G2278" s="23"/>
    </row>
    <row r="2279" spans="1:7" x14ac:dyDescent="0.3">
      <c r="A2279" s="22"/>
      <c r="B2279" s="31" t="s">
        <v>65</v>
      </c>
      <c r="C2279" s="24">
        <v>0</v>
      </c>
      <c r="D2279" s="32">
        <v>-0.61</v>
      </c>
      <c r="E2279" s="33">
        <v>0</v>
      </c>
      <c r="F2279" s="32">
        <v>0</v>
      </c>
      <c r="G2279" s="23"/>
    </row>
    <row r="2280" spans="1:7" x14ac:dyDescent="0.3">
      <c r="A2280" s="22"/>
      <c r="B2280" s="31" t="s">
        <v>66</v>
      </c>
      <c r="C2280" s="24">
        <v>0</v>
      </c>
      <c r="D2280" s="32">
        <v>-0.61</v>
      </c>
      <c r="E2280" s="33">
        <v>0</v>
      </c>
      <c r="F2280" s="32">
        <v>0</v>
      </c>
      <c r="G2280" s="23"/>
    </row>
    <row r="2281" spans="1:7" x14ac:dyDescent="0.3">
      <c r="A2281" s="22"/>
      <c r="B2281" s="31" t="s">
        <v>67</v>
      </c>
      <c r="C2281" s="24">
        <v>0</v>
      </c>
      <c r="D2281" s="32">
        <v>-0.61</v>
      </c>
      <c r="E2281" s="32">
        <v>0</v>
      </c>
      <c r="F2281" s="33">
        <v>0</v>
      </c>
      <c r="G2281" s="23"/>
    </row>
    <row r="2282" spans="1:7" x14ac:dyDescent="0.3">
      <c r="A2282" s="22"/>
      <c r="B2282" s="31" t="s">
        <v>68</v>
      </c>
      <c r="C2282" s="24">
        <v>0</v>
      </c>
      <c r="D2282" s="32">
        <v>-0.61</v>
      </c>
      <c r="E2282" s="32">
        <v>0</v>
      </c>
      <c r="F2282" s="33">
        <v>0</v>
      </c>
      <c r="G2282" s="23"/>
    </row>
    <row r="2283" spans="1:7" x14ac:dyDescent="0.3">
      <c r="A2283" s="22">
        <v>286</v>
      </c>
      <c r="B2283" s="31">
        <v>54</v>
      </c>
      <c r="C2283" s="24">
        <v>0</v>
      </c>
      <c r="D2283" s="32">
        <v>-0.61</v>
      </c>
      <c r="E2283" s="32">
        <v>0</v>
      </c>
      <c r="F2283" s="32">
        <v>0</v>
      </c>
      <c r="G2283" s="23"/>
    </row>
    <row r="2284" spans="1:7" x14ac:dyDescent="0.3">
      <c r="A2284" s="22"/>
      <c r="B2284" s="31">
        <v>165</v>
      </c>
      <c r="C2284" s="24">
        <v>0.15</v>
      </c>
      <c r="D2284" s="32">
        <v>-0.61</v>
      </c>
      <c r="E2284" s="32">
        <v>0</v>
      </c>
      <c r="F2284" s="32">
        <v>0</v>
      </c>
      <c r="G2284" s="23"/>
    </row>
    <row r="2285" spans="1:7" x14ac:dyDescent="0.3">
      <c r="A2285" s="22"/>
      <c r="B2285" s="31" t="s">
        <v>61</v>
      </c>
      <c r="C2285" s="24">
        <v>0</v>
      </c>
      <c r="D2285" s="33">
        <v>-0.61</v>
      </c>
      <c r="E2285" s="32">
        <v>0</v>
      </c>
      <c r="F2285" s="32">
        <v>0</v>
      </c>
      <c r="G2285" s="23"/>
    </row>
    <row r="2286" spans="1:7" x14ac:dyDescent="0.3">
      <c r="A2286" s="22"/>
      <c r="B2286" s="31" t="s">
        <v>62</v>
      </c>
      <c r="C2286" s="24">
        <v>0</v>
      </c>
      <c r="D2286" s="33">
        <v>-0.61</v>
      </c>
      <c r="E2286" s="32">
        <v>0</v>
      </c>
      <c r="F2286" s="32">
        <v>0</v>
      </c>
      <c r="G2286" s="23"/>
    </row>
    <row r="2287" spans="1:7" x14ac:dyDescent="0.3">
      <c r="A2287" s="22"/>
      <c r="B2287" s="31" t="s">
        <v>65</v>
      </c>
      <c r="C2287" s="24">
        <v>0</v>
      </c>
      <c r="D2287" s="32">
        <v>-0.61</v>
      </c>
      <c r="E2287" s="33">
        <v>0</v>
      </c>
      <c r="F2287" s="32">
        <v>0</v>
      </c>
      <c r="G2287" s="23"/>
    </row>
    <row r="2288" spans="1:7" x14ac:dyDescent="0.3">
      <c r="A2288" s="22"/>
      <c r="B2288" s="31" t="s">
        <v>66</v>
      </c>
      <c r="C2288" s="24">
        <v>0</v>
      </c>
      <c r="D2288" s="32">
        <v>-0.61</v>
      </c>
      <c r="E2288" s="33">
        <v>0</v>
      </c>
      <c r="F2288" s="32">
        <v>0</v>
      </c>
      <c r="G2288" s="23"/>
    </row>
    <row r="2289" spans="1:7" x14ac:dyDescent="0.3">
      <c r="A2289" s="22"/>
      <c r="B2289" s="31" t="s">
        <v>67</v>
      </c>
      <c r="C2289" s="24">
        <v>0</v>
      </c>
      <c r="D2289" s="32">
        <v>-0.61</v>
      </c>
      <c r="E2289" s="32">
        <v>0</v>
      </c>
      <c r="F2289" s="33">
        <v>0</v>
      </c>
      <c r="G2289" s="23"/>
    </row>
    <row r="2290" spans="1:7" x14ac:dyDescent="0.3">
      <c r="A2290" s="22"/>
      <c r="B2290" s="31" t="s">
        <v>68</v>
      </c>
      <c r="C2290" s="24">
        <v>0</v>
      </c>
      <c r="D2290" s="32">
        <v>-0.61</v>
      </c>
      <c r="E2290" s="32">
        <v>0</v>
      </c>
      <c r="F2290" s="33">
        <v>0</v>
      </c>
      <c r="G2290" s="23"/>
    </row>
    <row r="2291" spans="1:7" x14ac:dyDescent="0.3">
      <c r="A2291" s="22">
        <v>287</v>
      </c>
      <c r="B2291" s="31">
        <v>55</v>
      </c>
      <c r="C2291" s="24">
        <v>0</v>
      </c>
      <c r="D2291" s="32">
        <v>-0.61</v>
      </c>
      <c r="E2291" s="32">
        <v>0</v>
      </c>
      <c r="F2291" s="32">
        <v>0</v>
      </c>
      <c r="G2291" s="23"/>
    </row>
    <row r="2292" spans="1:7" x14ac:dyDescent="0.3">
      <c r="A2292" s="22"/>
      <c r="B2292" s="31">
        <v>166</v>
      </c>
      <c r="C2292" s="24">
        <v>0.15</v>
      </c>
      <c r="D2292" s="32">
        <v>-0.61</v>
      </c>
      <c r="E2292" s="32">
        <v>0</v>
      </c>
      <c r="F2292" s="32">
        <v>0</v>
      </c>
      <c r="G2292" s="23"/>
    </row>
    <row r="2293" spans="1:7" x14ac:dyDescent="0.3">
      <c r="A2293" s="22"/>
      <c r="B2293" s="31" t="s">
        <v>61</v>
      </c>
      <c r="C2293" s="24">
        <v>0</v>
      </c>
      <c r="D2293" s="33">
        <v>-0.61</v>
      </c>
      <c r="E2293" s="32">
        <v>0</v>
      </c>
      <c r="F2293" s="32">
        <v>0</v>
      </c>
      <c r="G2293" s="23"/>
    </row>
    <row r="2294" spans="1:7" x14ac:dyDescent="0.3">
      <c r="A2294" s="22"/>
      <c r="B2294" s="31" t="s">
        <v>62</v>
      </c>
      <c r="C2294" s="24">
        <v>0</v>
      </c>
      <c r="D2294" s="33">
        <v>-0.61</v>
      </c>
      <c r="E2294" s="32">
        <v>0</v>
      </c>
      <c r="F2294" s="32">
        <v>0</v>
      </c>
      <c r="G2294" s="23"/>
    </row>
    <row r="2295" spans="1:7" x14ac:dyDescent="0.3">
      <c r="A2295" s="22"/>
      <c r="B2295" s="31" t="s">
        <v>65</v>
      </c>
      <c r="C2295" s="24">
        <v>0</v>
      </c>
      <c r="D2295" s="32">
        <v>-0.61</v>
      </c>
      <c r="E2295" s="33">
        <v>0</v>
      </c>
      <c r="F2295" s="32">
        <v>0</v>
      </c>
      <c r="G2295" s="23"/>
    </row>
    <row r="2296" spans="1:7" x14ac:dyDescent="0.3">
      <c r="A2296" s="22"/>
      <c r="B2296" s="31" t="s">
        <v>66</v>
      </c>
      <c r="C2296" s="24">
        <v>0</v>
      </c>
      <c r="D2296" s="32">
        <v>-0.61</v>
      </c>
      <c r="E2296" s="33">
        <v>0</v>
      </c>
      <c r="F2296" s="32">
        <v>0</v>
      </c>
      <c r="G2296" s="23"/>
    </row>
    <row r="2297" spans="1:7" x14ac:dyDescent="0.3">
      <c r="A2297" s="22"/>
      <c r="B2297" s="31" t="s">
        <v>67</v>
      </c>
      <c r="C2297" s="24">
        <v>0</v>
      </c>
      <c r="D2297" s="32">
        <v>-0.61</v>
      </c>
      <c r="E2297" s="32">
        <v>0</v>
      </c>
      <c r="F2297" s="33">
        <v>0</v>
      </c>
      <c r="G2297" s="23"/>
    </row>
    <row r="2298" spans="1:7" x14ac:dyDescent="0.3">
      <c r="A2298" s="22"/>
      <c r="B2298" s="31" t="s">
        <v>68</v>
      </c>
      <c r="C2298" s="24">
        <v>0</v>
      </c>
      <c r="D2298" s="32">
        <v>-0.61</v>
      </c>
      <c r="E2298" s="32">
        <v>0</v>
      </c>
      <c r="F2298" s="33">
        <v>0</v>
      </c>
      <c r="G2298" s="23"/>
    </row>
    <row r="2299" spans="1:7" x14ac:dyDescent="0.3">
      <c r="A2299" s="22">
        <v>288</v>
      </c>
      <c r="B2299" s="31">
        <v>56</v>
      </c>
      <c r="C2299" s="24">
        <v>0</v>
      </c>
      <c r="D2299" s="32">
        <v>-0.61</v>
      </c>
      <c r="E2299" s="32">
        <v>0</v>
      </c>
      <c r="F2299" s="32">
        <v>0</v>
      </c>
      <c r="G2299" s="23"/>
    </row>
    <row r="2300" spans="1:7" x14ac:dyDescent="0.3">
      <c r="A2300" s="22"/>
      <c r="B2300" s="31">
        <v>167</v>
      </c>
      <c r="C2300" s="24">
        <v>0.15</v>
      </c>
      <c r="D2300" s="32">
        <v>-0.61</v>
      </c>
      <c r="E2300" s="32">
        <v>0</v>
      </c>
      <c r="F2300" s="32">
        <v>0</v>
      </c>
      <c r="G2300" s="23"/>
    </row>
    <row r="2301" spans="1:7" x14ac:dyDescent="0.3">
      <c r="A2301" s="22"/>
      <c r="B2301" s="31" t="s">
        <v>61</v>
      </c>
      <c r="C2301" s="24">
        <v>0</v>
      </c>
      <c r="D2301" s="33">
        <v>-0.61</v>
      </c>
      <c r="E2301" s="32">
        <v>0</v>
      </c>
      <c r="F2301" s="32">
        <v>0</v>
      </c>
      <c r="G2301" s="23"/>
    </row>
    <row r="2302" spans="1:7" x14ac:dyDescent="0.3">
      <c r="A2302" s="22"/>
      <c r="B2302" s="31" t="s">
        <v>62</v>
      </c>
      <c r="C2302" s="24">
        <v>0</v>
      </c>
      <c r="D2302" s="33">
        <v>-0.61</v>
      </c>
      <c r="E2302" s="32">
        <v>0</v>
      </c>
      <c r="F2302" s="32">
        <v>0</v>
      </c>
      <c r="G2302" s="23"/>
    </row>
    <row r="2303" spans="1:7" x14ac:dyDescent="0.3">
      <c r="A2303" s="22"/>
      <c r="B2303" s="31" t="s">
        <v>65</v>
      </c>
      <c r="C2303" s="24">
        <v>0</v>
      </c>
      <c r="D2303" s="32">
        <v>-0.61</v>
      </c>
      <c r="E2303" s="33">
        <v>0</v>
      </c>
      <c r="F2303" s="32">
        <v>0</v>
      </c>
      <c r="G2303" s="23"/>
    </row>
    <row r="2304" spans="1:7" x14ac:dyDescent="0.3">
      <c r="A2304" s="22"/>
      <c r="B2304" s="31" t="s">
        <v>66</v>
      </c>
      <c r="C2304" s="24">
        <v>0</v>
      </c>
      <c r="D2304" s="32">
        <v>-0.61</v>
      </c>
      <c r="E2304" s="33">
        <v>0</v>
      </c>
      <c r="F2304" s="32">
        <v>0</v>
      </c>
      <c r="G2304" s="23"/>
    </row>
    <row r="2305" spans="1:7" x14ac:dyDescent="0.3">
      <c r="A2305" s="22"/>
      <c r="B2305" s="31" t="s">
        <v>67</v>
      </c>
      <c r="C2305" s="24">
        <v>0</v>
      </c>
      <c r="D2305" s="32">
        <v>-0.61</v>
      </c>
      <c r="E2305" s="32">
        <v>0</v>
      </c>
      <c r="F2305" s="33">
        <v>0</v>
      </c>
      <c r="G2305" s="23"/>
    </row>
    <row r="2306" spans="1:7" x14ac:dyDescent="0.3">
      <c r="A2306" s="22"/>
      <c r="B2306" s="31" t="s">
        <v>68</v>
      </c>
      <c r="C2306" s="24">
        <v>0</v>
      </c>
      <c r="D2306" s="32">
        <v>-0.61</v>
      </c>
      <c r="E2306" s="32">
        <v>0</v>
      </c>
      <c r="F2306" s="33">
        <v>0</v>
      </c>
      <c r="G2306" s="23"/>
    </row>
    <row r="2307" spans="1:7" x14ac:dyDescent="0.3">
      <c r="A2307" s="22">
        <v>289</v>
      </c>
      <c r="B2307" s="31">
        <v>57</v>
      </c>
      <c r="C2307" s="24">
        <v>0</v>
      </c>
      <c r="D2307" s="32">
        <v>-0.61</v>
      </c>
      <c r="E2307" s="32">
        <v>0</v>
      </c>
      <c r="F2307" s="32">
        <v>0</v>
      </c>
      <c r="G2307" s="23"/>
    </row>
    <row r="2308" spans="1:7" x14ac:dyDescent="0.3">
      <c r="A2308" s="22"/>
      <c r="B2308" s="31">
        <v>168</v>
      </c>
      <c r="C2308" s="24">
        <v>0.15</v>
      </c>
      <c r="D2308" s="32">
        <v>-0.61</v>
      </c>
      <c r="E2308" s="32">
        <v>0</v>
      </c>
      <c r="F2308" s="32">
        <v>0</v>
      </c>
      <c r="G2308" s="23"/>
    </row>
    <row r="2309" spans="1:7" x14ac:dyDescent="0.3">
      <c r="A2309" s="22"/>
      <c r="B2309" s="31" t="s">
        <v>61</v>
      </c>
      <c r="C2309" s="24">
        <v>0</v>
      </c>
      <c r="D2309" s="33">
        <v>-0.61</v>
      </c>
      <c r="E2309" s="32">
        <v>0</v>
      </c>
      <c r="F2309" s="32">
        <v>0</v>
      </c>
      <c r="G2309" s="23"/>
    </row>
    <row r="2310" spans="1:7" x14ac:dyDescent="0.3">
      <c r="A2310" s="22"/>
      <c r="B2310" s="31" t="s">
        <v>62</v>
      </c>
      <c r="C2310" s="24">
        <v>0</v>
      </c>
      <c r="D2310" s="33">
        <v>-0.61</v>
      </c>
      <c r="E2310" s="32">
        <v>0</v>
      </c>
      <c r="F2310" s="32">
        <v>0</v>
      </c>
      <c r="G2310" s="23"/>
    </row>
    <row r="2311" spans="1:7" x14ac:dyDescent="0.3">
      <c r="A2311" s="22"/>
      <c r="B2311" s="31" t="s">
        <v>65</v>
      </c>
      <c r="C2311" s="24">
        <v>0</v>
      </c>
      <c r="D2311" s="32">
        <v>-0.61</v>
      </c>
      <c r="E2311" s="33">
        <v>0</v>
      </c>
      <c r="F2311" s="32">
        <v>0</v>
      </c>
      <c r="G2311" s="23"/>
    </row>
    <row r="2312" spans="1:7" x14ac:dyDescent="0.3">
      <c r="A2312" s="22"/>
      <c r="B2312" s="31" t="s">
        <v>66</v>
      </c>
      <c r="C2312" s="24">
        <v>0</v>
      </c>
      <c r="D2312" s="32">
        <v>-0.61</v>
      </c>
      <c r="E2312" s="33">
        <v>0</v>
      </c>
      <c r="F2312" s="32">
        <v>0</v>
      </c>
      <c r="G2312" s="23"/>
    </row>
    <row r="2313" spans="1:7" x14ac:dyDescent="0.3">
      <c r="A2313" s="22"/>
      <c r="B2313" s="31" t="s">
        <v>67</v>
      </c>
      <c r="C2313" s="24">
        <v>0</v>
      </c>
      <c r="D2313" s="32">
        <v>-0.61</v>
      </c>
      <c r="E2313" s="32">
        <v>0</v>
      </c>
      <c r="F2313" s="33">
        <v>0</v>
      </c>
      <c r="G2313" s="23"/>
    </row>
    <row r="2314" spans="1:7" x14ac:dyDescent="0.3">
      <c r="A2314" s="22"/>
      <c r="B2314" s="31" t="s">
        <v>68</v>
      </c>
      <c r="C2314" s="24">
        <v>0</v>
      </c>
      <c r="D2314" s="32">
        <v>-0.61</v>
      </c>
      <c r="E2314" s="32">
        <v>0</v>
      </c>
      <c r="F2314" s="33">
        <v>0</v>
      </c>
      <c r="G2314" s="23"/>
    </row>
    <row r="2315" spans="1:7" x14ac:dyDescent="0.3">
      <c r="A2315" s="22">
        <v>290</v>
      </c>
      <c r="B2315" s="31">
        <v>58</v>
      </c>
      <c r="C2315" s="24">
        <v>0</v>
      </c>
      <c r="D2315" s="32">
        <v>-0.61</v>
      </c>
      <c r="E2315" s="32">
        <v>0</v>
      </c>
      <c r="F2315" s="32">
        <v>0</v>
      </c>
      <c r="G2315" s="23"/>
    </row>
    <row r="2316" spans="1:7" x14ac:dyDescent="0.3">
      <c r="A2316" s="22"/>
      <c r="B2316" s="31">
        <v>169</v>
      </c>
      <c r="C2316" s="24">
        <v>0.15</v>
      </c>
      <c r="D2316" s="32">
        <v>-0.61</v>
      </c>
      <c r="E2316" s="32">
        <v>0</v>
      </c>
      <c r="F2316" s="32">
        <v>0</v>
      </c>
      <c r="G2316" s="23"/>
    </row>
    <row r="2317" spans="1:7" x14ac:dyDescent="0.3">
      <c r="A2317" s="22"/>
      <c r="B2317" s="31" t="s">
        <v>61</v>
      </c>
      <c r="C2317" s="24">
        <v>0</v>
      </c>
      <c r="D2317" s="33">
        <v>-0.61</v>
      </c>
      <c r="E2317" s="32">
        <v>0</v>
      </c>
      <c r="F2317" s="32">
        <v>0</v>
      </c>
      <c r="G2317" s="23"/>
    </row>
    <row r="2318" spans="1:7" x14ac:dyDescent="0.3">
      <c r="A2318" s="22"/>
      <c r="B2318" s="31" t="s">
        <v>62</v>
      </c>
      <c r="C2318" s="24">
        <v>0</v>
      </c>
      <c r="D2318" s="33">
        <v>-0.61</v>
      </c>
      <c r="E2318" s="32">
        <v>0</v>
      </c>
      <c r="F2318" s="32">
        <v>0</v>
      </c>
      <c r="G2318" s="23"/>
    </row>
    <row r="2319" spans="1:7" x14ac:dyDescent="0.3">
      <c r="A2319" s="22"/>
      <c r="B2319" s="31" t="s">
        <v>65</v>
      </c>
      <c r="C2319" s="24">
        <v>0</v>
      </c>
      <c r="D2319" s="32">
        <v>-0.61</v>
      </c>
      <c r="E2319" s="33">
        <v>0</v>
      </c>
      <c r="F2319" s="32">
        <v>0</v>
      </c>
      <c r="G2319" s="23"/>
    </row>
    <row r="2320" spans="1:7" x14ac:dyDescent="0.3">
      <c r="A2320" s="22"/>
      <c r="B2320" s="31" t="s">
        <v>66</v>
      </c>
      <c r="C2320" s="24">
        <v>0</v>
      </c>
      <c r="D2320" s="32">
        <v>-0.61</v>
      </c>
      <c r="E2320" s="33">
        <v>0</v>
      </c>
      <c r="F2320" s="32">
        <v>0</v>
      </c>
      <c r="G2320" s="23"/>
    </row>
    <row r="2321" spans="1:7" x14ac:dyDescent="0.3">
      <c r="A2321" s="22"/>
      <c r="B2321" s="31" t="s">
        <v>67</v>
      </c>
      <c r="C2321" s="24">
        <v>0</v>
      </c>
      <c r="D2321" s="32">
        <v>-0.61</v>
      </c>
      <c r="E2321" s="32">
        <v>0</v>
      </c>
      <c r="F2321" s="33">
        <v>0</v>
      </c>
      <c r="G2321" s="23"/>
    </row>
    <row r="2322" spans="1:7" x14ac:dyDescent="0.3">
      <c r="A2322" s="22"/>
      <c r="B2322" s="31" t="s">
        <v>68</v>
      </c>
      <c r="C2322" s="24">
        <v>0</v>
      </c>
      <c r="D2322" s="32">
        <v>-0.61</v>
      </c>
      <c r="E2322" s="32">
        <v>0</v>
      </c>
      <c r="F2322" s="33">
        <v>0</v>
      </c>
      <c r="G2322" s="23"/>
    </row>
    <row r="2323" spans="1:7" x14ac:dyDescent="0.3">
      <c r="A2323" s="22">
        <v>291</v>
      </c>
      <c r="B2323" s="31">
        <v>59</v>
      </c>
      <c r="C2323" s="24">
        <v>0</v>
      </c>
      <c r="D2323" s="32">
        <v>-0.61</v>
      </c>
      <c r="E2323" s="32">
        <v>0</v>
      </c>
      <c r="F2323" s="32">
        <v>0</v>
      </c>
      <c r="G2323" s="23"/>
    </row>
    <row r="2324" spans="1:7" x14ac:dyDescent="0.3">
      <c r="A2324" s="22"/>
      <c r="B2324" s="31">
        <v>170</v>
      </c>
      <c r="C2324" s="24">
        <v>0.15</v>
      </c>
      <c r="D2324" s="32">
        <v>-0.61</v>
      </c>
      <c r="E2324" s="32">
        <v>0</v>
      </c>
      <c r="F2324" s="32">
        <v>0</v>
      </c>
      <c r="G2324" s="23"/>
    </row>
    <row r="2325" spans="1:7" x14ac:dyDescent="0.3">
      <c r="A2325" s="22"/>
      <c r="B2325" s="31" t="s">
        <v>61</v>
      </c>
      <c r="C2325" s="24">
        <v>0</v>
      </c>
      <c r="D2325" s="33">
        <v>-0.61</v>
      </c>
      <c r="E2325" s="32">
        <v>0</v>
      </c>
      <c r="F2325" s="32">
        <v>0</v>
      </c>
      <c r="G2325" s="23"/>
    </row>
    <row r="2326" spans="1:7" x14ac:dyDescent="0.3">
      <c r="A2326" s="22"/>
      <c r="B2326" s="31" t="s">
        <v>62</v>
      </c>
      <c r="C2326" s="24">
        <v>0</v>
      </c>
      <c r="D2326" s="33">
        <v>-0.61</v>
      </c>
      <c r="E2326" s="32">
        <v>0</v>
      </c>
      <c r="F2326" s="32">
        <v>0</v>
      </c>
      <c r="G2326" s="23"/>
    </row>
    <row r="2327" spans="1:7" x14ac:dyDescent="0.3">
      <c r="A2327" s="22"/>
      <c r="B2327" s="31" t="s">
        <v>65</v>
      </c>
      <c r="C2327" s="24">
        <v>0</v>
      </c>
      <c r="D2327" s="32">
        <v>-0.61</v>
      </c>
      <c r="E2327" s="33">
        <v>0</v>
      </c>
      <c r="F2327" s="32">
        <v>0</v>
      </c>
      <c r="G2327" s="23"/>
    </row>
    <row r="2328" spans="1:7" x14ac:dyDescent="0.3">
      <c r="A2328" s="22"/>
      <c r="B2328" s="31" t="s">
        <v>66</v>
      </c>
      <c r="C2328" s="24">
        <v>0</v>
      </c>
      <c r="D2328" s="32">
        <v>-0.61</v>
      </c>
      <c r="E2328" s="33">
        <v>0</v>
      </c>
      <c r="F2328" s="32">
        <v>0</v>
      </c>
      <c r="G2328" s="23"/>
    </row>
    <row r="2329" spans="1:7" x14ac:dyDescent="0.3">
      <c r="A2329" s="22"/>
      <c r="B2329" s="31" t="s">
        <v>67</v>
      </c>
      <c r="C2329" s="24">
        <v>0</v>
      </c>
      <c r="D2329" s="32">
        <v>-0.61</v>
      </c>
      <c r="E2329" s="32">
        <v>0</v>
      </c>
      <c r="F2329" s="33">
        <v>0</v>
      </c>
      <c r="G2329" s="23"/>
    </row>
    <row r="2330" spans="1:7" x14ac:dyDescent="0.3">
      <c r="A2330" s="22"/>
      <c r="B2330" s="31" t="s">
        <v>68</v>
      </c>
      <c r="C2330" s="24">
        <v>0</v>
      </c>
      <c r="D2330" s="32">
        <v>-0.61</v>
      </c>
      <c r="E2330" s="32">
        <v>0</v>
      </c>
      <c r="F2330" s="33">
        <v>0</v>
      </c>
      <c r="G2330" s="23"/>
    </row>
    <row r="2331" spans="1:7" x14ac:dyDescent="0.3">
      <c r="A2331" s="22">
        <v>292</v>
      </c>
      <c r="B2331" s="31">
        <v>60</v>
      </c>
      <c r="C2331" s="24">
        <v>0</v>
      </c>
      <c r="D2331" s="32">
        <v>-0.61</v>
      </c>
      <c r="E2331" s="32">
        <v>0</v>
      </c>
      <c r="F2331" s="32">
        <v>0</v>
      </c>
      <c r="G2331" s="23"/>
    </row>
    <row r="2332" spans="1:7" x14ac:dyDescent="0.3">
      <c r="A2332" s="22"/>
      <c r="B2332" s="31">
        <v>171</v>
      </c>
      <c r="C2332" s="24">
        <v>0.15</v>
      </c>
      <c r="D2332" s="32">
        <v>-0.61</v>
      </c>
      <c r="E2332" s="32">
        <v>0</v>
      </c>
      <c r="F2332" s="32">
        <v>0</v>
      </c>
      <c r="G2332" s="23"/>
    </row>
    <row r="2333" spans="1:7" x14ac:dyDescent="0.3">
      <c r="A2333" s="22"/>
      <c r="B2333" s="31" t="s">
        <v>61</v>
      </c>
      <c r="C2333" s="24">
        <v>0</v>
      </c>
      <c r="D2333" s="33">
        <v>-0.61</v>
      </c>
      <c r="E2333" s="32">
        <v>0</v>
      </c>
      <c r="F2333" s="32">
        <v>0</v>
      </c>
      <c r="G2333" s="23"/>
    </row>
    <row r="2334" spans="1:7" x14ac:dyDescent="0.3">
      <c r="A2334" s="22"/>
      <c r="B2334" s="31" t="s">
        <v>62</v>
      </c>
      <c r="C2334" s="24">
        <v>0</v>
      </c>
      <c r="D2334" s="33">
        <v>-0.61</v>
      </c>
      <c r="E2334" s="32">
        <v>0</v>
      </c>
      <c r="F2334" s="32">
        <v>0</v>
      </c>
      <c r="G2334" s="23"/>
    </row>
    <row r="2335" spans="1:7" x14ac:dyDescent="0.3">
      <c r="A2335" s="22"/>
      <c r="B2335" s="31" t="s">
        <v>65</v>
      </c>
      <c r="C2335" s="24">
        <v>0</v>
      </c>
      <c r="D2335" s="32">
        <v>-0.61</v>
      </c>
      <c r="E2335" s="33">
        <v>0</v>
      </c>
      <c r="F2335" s="32">
        <v>0</v>
      </c>
      <c r="G2335" s="23"/>
    </row>
    <row r="2336" spans="1:7" x14ac:dyDescent="0.3">
      <c r="A2336" s="22"/>
      <c r="B2336" s="31" t="s">
        <v>66</v>
      </c>
      <c r="C2336" s="24">
        <v>0</v>
      </c>
      <c r="D2336" s="32">
        <v>-0.61</v>
      </c>
      <c r="E2336" s="33">
        <v>0</v>
      </c>
      <c r="F2336" s="32">
        <v>0</v>
      </c>
      <c r="G2336" s="23"/>
    </row>
    <row r="2337" spans="1:7" x14ac:dyDescent="0.3">
      <c r="A2337" s="22"/>
      <c r="B2337" s="31" t="s">
        <v>67</v>
      </c>
      <c r="C2337" s="24">
        <v>0</v>
      </c>
      <c r="D2337" s="32">
        <v>-0.61</v>
      </c>
      <c r="E2337" s="32">
        <v>0</v>
      </c>
      <c r="F2337" s="33">
        <v>0</v>
      </c>
      <c r="G2337" s="23"/>
    </row>
    <row r="2338" spans="1:7" x14ac:dyDescent="0.3">
      <c r="A2338" s="22"/>
      <c r="B2338" s="31" t="s">
        <v>68</v>
      </c>
      <c r="C2338" s="24">
        <v>0</v>
      </c>
      <c r="D2338" s="32">
        <v>-0.61</v>
      </c>
      <c r="E2338" s="32">
        <v>0</v>
      </c>
      <c r="F2338" s="33">
        <v>0</v>
      </c>
      <c r="G2338" s="23"/>
    </row>
    <row r="2339" spans="1:7" x14ac:dyDescent="0.3">
      <c r="A2339" s="22">
        <v>293</v>
      </c>
      <c r="B2339" s="31">
        <v>61</v>
      </c>
      <c r="C2339" s="24">
        <v>0</v>
      </c>
      <c r="D2339" s="32">
        <v>-0.61</v>
      </c>
      <c r="E2339" s="32">
        <v>0</v>
      </c>
      <c r="F2339" s="32">
        <v>0</v>
      </c>
      <c r="G2339" s="23"/>
    </row>
    <row r="2340" spans="1:7" x14ac:dyDescent="0.3">
      <c r="A2340" s="22"/>
      <c r="B2340" s="31">
        <v>172</v>
      </c>
      <c r="C2340" s="24">
        <v>0.15</v>
      </c>
      <c r="D2340" s="32">
        <v>-0.61</v>
      </c>
      <c r="E2340" s="32">
        <v>0</v>
      </c>
      <c r="F2340" s="32">
        <v>0</v>
      </c>
      <c r="G2340" s="23"/>
    </row>
    <row r="2341" spans="1:7" x14ac:dyDescent="0.3">
      <c r="A2341" s="22"/>
      <c r="B2341" s="31" t="s">
        <v>61</v>
      </c>
      <c r="C2341" s="24">
        <v>0</v>
      </c>
      <c r="D2341" s="33">
        <v>-0.61</v>
      </c>
      <c r="E2341" s="32">
        <v>0</v>
      </c>
      <c r="F2341" s="32">
        <v>0</v>
      </c>
      <c r="G2341" s="23"/>
    </row>
    <row r="2342" spans="1:7" x14ac:dyDescent="0.3">
      <c r="A2342" s="22"/>
      <c r="B2342" s="31" t="s">
        <v>62</v>
      </c>
      <c r="C2342" s="24">
        <v>0</v>
      </c>
      <c r="D2342" s="33">
        <v>-0.61</v>
      </c>
      <c r="E2342" s="32">
        <v>0</v>
      </c>
      <c r="F2342" s="32">
        <v>0</v>
      </c>
      <c r="G2342" s="23"/>
    </row>
    <row r="2343" spans="1:7" x14ac:dyDescent="0.3">
      <c r="A2343" s="22"/>
      <c r="B2343" s="31" t="s">
        <v>65</v>
      </c>
      <c r="C2343" s="24">
        <v>0</v>
      </c>
      <c r="D2343" s="32">
        <v>-0.61</v>
      </c>
      <c r="E2343" s="33">
        <v>0</v>
      </c>
      <c r="F2343" s="32">
        <v>0</v>
      </c>
      <c r="G2343" s="23"/>
    </row>
    <row r="2344" spans="1:7" x14ac:dyDescent="0.3">
      <c r="A2344" s="22"/>
      <c r="B2344" s="31" t="s">
        <v>66</v>
      </c>
      <c r="C2344" s="24">
        <v>0</v>
      </c>
      <c r="D2344" s="32">
        <v>-0.61</v>
      </c>
      <c r="E2344" s="33">
        <v>0</v>
      </c>
      <c r="F2344" s="32">
        <v>0</v>
      </c>
      <c r="G2344" s="23"/>
    </row>
    <row r="2345" spans="1:7" x14ac:dyDescent="0.3">
      <c r="A2345" s="22"/>
      <c r="B2345" s="31" t="s">
        <v>67</v>
      </c>
      <c r="C2345" s="24">
        <v>0</v>
      </c>
      <c r="D2345" s="32">
        <v>-0.61</v>
      </c>
      <c r="E2345" s="32">
        <v>0</v>
      </c>
      <c r="F2345" s="33">
        <v>0</v>
      </c>
      <c r="G2345" s="23"/>
    </row>
    <row r="2346" spans="1:7" x14ac:dyDescent="0.3">
      <c r="A2346" s="22"/>
      <c r="B2346" s="31" t="s">
        <v>68</v>
      </c>
      <c r="C2346" s="24">
        <v>0</v>
      </c>
      <c r="D2346" s="32">
        <v>-0.61</v>
      </c>
      <c r="E2346" s="32">
        <v>0</v>
      </c>
      <c r="F2346" s="33">
        <v>0</v>
      </c>
      <c r="G2346" s="23"/>
    </row>
    <row r="2347" spans="1:7" x14ac:dyDescent="0.3">
      <c r="A2347" s="22">
        <v>294</v>
      </c>
      <c r="B2347" s="31">
        <v>62</v>
      </c>
      <c r="C2347" s="24">
        <v>0</v>
      </c>
      <c r="D2347" s="32">
        <v>-0.6</v>
      </c>
      <c r="E2347" s="32">
        <v>0</v>
      </c>
      <c r="F2347" s="32">
        <v>0</v>
      </c>
      <c r="G2347" s="23"/>
    </row>
    <row r="2348" spans="1:7" x14ac:dyDescent="0.3">
      <c r="A2348" s="22"/>
      <c r="B2348" s="31">
        <v>173</v>
      </c>
      <c r="C2348" s="24">
        <v>0.15</v>
      </c>
      <c r="D2348" s="32">
        <v>-0.6</v>
      </c>
      <c r="E2348" s="32">
        <v>0</v>
      </c>
      <c r="F2348" s="32">
        <v>0</v>
      </c>
      <c r="G2348" s="23"/>
    </row>
    <row r="2349" spans="1:7" x14ac:dyDescent="0.3">
      <c r="A2349" s="22"/>
      <c r="B2349" s="31" t="s">
        <v>61</v>
      </c>
      <c r="C2349" s="24">
        <v>0</v>
      </c>
      <c r="D2349" s="33">
        <v>-0.6</v>
      </c>
      <c r="E2349" s="32">
        <v>0</v>
      </c>
      <c r="F2349" s="32">
        <v>0</v>
      </c>
      <c r="G2349" s="23"/>
    </row>
    <row r="2350" spans="1:7" x14ac:dyDescent="0.3">
      <c r="A2350" s="22"/>
      <c r="B2350" s="31" t="s">
        <v>62</v>
      </c>
      <c r="C2350" s="24">
        <v>0</v>
      </c>
      <c r="D2350" s="33">
        <v>-0.6</v>
      </c>
      <c r="E2350" s="32">
        <v>0</v>
      </c>
      <c r="F2350" s="32">
        <v>0</v>
      </c>
      <c r="G2350" s="23"/>
    </row>
    <row r="2351" spans="1:7" x14ac:dyDescent="0.3">
      <c r="A2351" s="22"/>
      <c r="B2351" s="31" t="s">
        <v>65</v>
      </c>
      <c r="C2351" s="24">
        <v>0</v>
      </c>
      <c r="D2351" s="32">
        <v>-0.6</v>
      </c>
      <c r="E2351" s="33">
        <v>0</v>
      </c>
      <c r="F2351" s="32">
        <v>0</v>
      </c>
      <c r="G2351" s="23"/>
    </row>
    <row r="2352" spans="1:7" x14ac:dyDescent="0.3">
      <c r="A2352" s="22"/>
      <c r="B2352" s="31" t="s">
        <v>66</v>
      </c>
      <c r="C2352" s="24">
        <v>0</v>
      </c>
      <c r="D2352" s="32">
        <v>-0.6</v>
      </c>
      <c r="E2352" s="33">
        <v>0</v>
      </c>
      <c r="F2352" s="32">
        <v>0</v>
      </c>
      <c r="G2352" s="23"/>
    </row>
    <row r="2353" spans="1:7" x14ac:dyDescent="0.3">
      <c r="A2353" s="22"/>
      <c r="B2353" s="31" t="s">
        <v>67</v>
      </c>
      <c r="C2353" s="24">
        <v>0</v>
      </c>
      <c r="D2353" s="32">
        <v>-0.6</v>
      </c>
      <c r="E2353" s="32">
        <v>0</v>
      </c>
      <c r="F2353" s="33">
        <v>0</v>
      </c>
      <c r="G2353" s="23"/>
    </row>
    <row r="2354" spans="1:7" x14ac:dyDescent="0.3">
      <c r="A2354" s="22"/>
      <c r="B2354" s="31" t="s">
        <v>68</v>
      </c>
      <c r="C2354" s="24">
        <v>0</v>
      </c>
      <c r="D2354" s="32">
        <v>-0.6</v>
      </c>
      <c r="E2354" s="32">
        <v>0</v>
      </c>
      <c r="F2354" s="33">
        <v>0</v>
      </c>
      <c r="G2354" s="23"/>
    </row>
    <row r="2355" spans="1:7" x14ac:dyDescent="0.3">
      <c r="A2355" s="22">
        <v>295</v>
      </c>
      <c r="B2355" s="31">
        <v>63</v>
      </c>
      <c r="C2355" s="24">
        <v>0</v>
      </c>
      <c r="D2355" s="32">
        <v>-0.6</v>
      </c>
      <c r="E2355" s="32">
        <v>0</v>
      </c>
      <c r="F2355" s="32">
        <v>0</v>
      </c>
      <c r="G2355" s="23"/>
    </row>
    <row r="2356" spans="1:7" x14ac:dyDescent="0.3">
      <c r="A2356" s="22"/>
      <c r="B2356" s="31">
        <v>174</v>
      </c>
      <c r="C2356" s="24">
        <v>0.15</v>
      </c>
      <c r="D2356" s="32">
        <v>-0.6</v>
      </c>
      <c r="E2356" s="32">
        <v>0</v>
      </c>
      <c r="F2356" s="32">
        <v>0</v>
      </c>
      <c r="G2356" s="23"/>
    </row>
    <row r="2357" spans="1:7" x14ac:dyDescent="0.3">
      <c r="A2357" s="22"/>
      <c r="B2357" s="31" t="s">
        <v>61</v>
      </c>
      <c r="C2357" s="24">
        <v>0</v>
      </c>
      <c r="D2357" s="33">
        <v>-0.6</v>
      </c>
      <c r="E2357" s="32">
        <v>0</v>
      </c>
      <c r="F2357" s="32">
        <v>0</v>
      </c>
      <c r="G2357" s="23"/>
    </row>
    <row r="2358" spans="1:7" x14ac:dyDescent="0.3">
      <c r="A2358" s="22"/>
      <c r="B2358" s="31" t="s">
        <v>62</v>
      </c>
      <c r="C2358" s="24">
        <v>0</v>
      </c>
      <c r="D2358" s="33">
        <v>-0.6</v>
      </c>
      <c r="E2358" s="32">
        <v>0</v>
      </c>
      <c r="F2358" s="32">
        <v>0</v>
      </c>
      <c r="G2358" s="23"/>
    </row>
    <row r="2359" spans="1:7" x14ac:dyDescent="0.3">
      <c r="A2359" s="22"/>
      <c r="B2359" s="31" t="s">
        <v>65</v>
      </c>
      <c r="C2359" s="24">
        <v>0</v>
      </c>
      <c r="D2359" s="32">
        <v>-0.6</v>
      </c>
      <c r="E2359" s="33">
        <v>0</v>
      </c>
      <c r="F2359" s="32">
        <v>0</v>
      </c>
      <c r="G2359" s="23"/>
    </row>
    <row r="2360" spans="1:7" x14ac:dyDescent="0.3">
      <c r="A2360" s="22"/>
      <c r="B2360" s="31" t="s">
        <v>66</v>
      </c>
      <c r="C2360" s="24">
        <v>0</v>
      </c>
      <c r="D2360" s="32">
        <v>-0.6</v>
      </c>
      <c r="E2360" s="33">
        <v>0</v>
      </c>
      <c r="F2360" s="32">
        <v>0</v>
      </c>
      <c r="G2360" s="23"/>
    </row>
    <row r="2361" spans="1:7" x14ac:dyDescent="0.3">
      <c r="A2361" s="22"/>
      <c r="B2361" s="31" t="s">
        <v>67</v>
      </c>
      <c r="C2361" s="24">
        <v>0</v>
      </c>
      <c r="D2361" s="32">
        <v>-0.6</v>
      </c>
      <c r="E2361" s="32">
        <v>0</v>
      </c>
      <c r="F2361" s="33">
        <v>0</v>
      </c>
      <c r="G2361" s="23"/>
    </row>
    <row r="2362" spans="1:7" x14ac:dyDescent="0.3">
      <c r="A2362" s="22"/>
      <c r="B2362" s="31" t="s">
        <v>68</v>
      </c>
      <c r="C2362" s="24">
        <v>0</v>
      </c>
      <c r="D2362" s="32">
        <v>-0.6</v>
      </c>
      <c r="E2362" s="32">
        <v>0</v>
      </c>
      <c r="F2362" s="33">
        <v>0</v>
      </c>
      <c r="G2362" s="23"/>
    </row>
    <row r="2363" spans="1:7" x14ac:dyDescent="0.3">
      <c r="A2363" s="22">
        <v>296</v>
      </c>
      <c r="B2363" s="31">
        <v>64</v>
      </c>
      <c r="C2363" s="24">
        <v>0</v>
      </c>
      <c r="D2363" s="32">
        <v>-0.6</v>
      </c>
      <c r="E2363" s="32">
        <v>0</v>
      </c>
      <c r="F2363" s="32">
        <v>0</v>
      </c>
      <c r="G2363" s="23"/>
    </row>
    <row r="2364" spans="1:7" x14ac:dyDescent="0.3">
      <c r="A2364" s="22"/>
      <c r="B2364" s="31">
        <v>175</v>
      </c>
      <c r="C2364" s="24">
        <v>0.15</v>
      </c>
      <c r="D2364" s="32">
        <v>-0.6</v>
      </c>
      <c r="E2364" s="32">
        <v>0</v>
      </c>
      <c r="F2364" s="32">
        <v>0</v>
      </c>
      <c r="G2364" s="23"/>
    </row>
    <row r="2365" spans="1:7" x14ac:dyDescent="0.3">
      <c r="A2365" s="22"/>
      <c r="B2365" s="31" t="s">
        <v>61</v>
      </c>
      <c r="C2365" s="24">
        <v>0</v>
      </c>
      <c r="D2365" s="33">
        <v>-0.6</v>
      </c>
      <c r="E2365" s="32">
        <v>0</v>
      </c>
      <c r="F2365" s="32">
        <v>0</v>
      </c>
      <c r="G2365" s="23"/>
    </row>
    <row r="2366" spans="1:7" x14ac:dyDescent="0.3">
      <c r="A2366" s="22"/>
      <c r="B2366" s="31" t="s">
        <v>62</v>
      </c>
      <c r="C2366" s="24">
        <v>0</v>
      </c>
      <c r="D2366" s="33">
        <v>-0.6</v>
      </c>
      <c r="E2366" s="32">
        <v>0</v>
      </c>
      <c r="F2366" s="32">
        <v>0</v>
      </c>
      <c r="G2366" s="23"/>
    </row>
    <row r="2367" spans="1:7" x14ac:dyDescent="0.3">
      <c r="A2367" s="22"/>
      <c r="B2367" s="31" t="s">
        <v>65</v>
      </c>
      <c r="C2367" s="24">
        <v>0</v>
      </c>
      <c r="D2367" s="32">
        <v>-0.6</v>
      </c>
      <c r="E2367" s="33">
        <v>0</v>
      </c>
      <c r="F2367" s="32">
        <v>0</v>
      </c>
      <c r="G2367" s="23"/>
    </row>
    <row r="2368" spans="1:7" x14ac:dyDescent="0.3">
      <c r="A2368" s="22"/>
      <c r="B2368" s="31" t="s">
        <v>66</v>
      </c>
      <c r="C2368" s="24">
        <v>0</v>
      </c>
      <c r="D2368" s="32">
        <v>-0.6</v>
      </c>
      <c r="E2368" s="33">
        <v>0</v>
      </c>
      <c r="F2368" s="32">
        <v>0</v>
      </c>
      <c r="G2368" s="23"/>
    </row>
    <row r="2369" spans="1:7" x14ac:dyDescent="0.3">
      <c r="A2369" s="22"/>
      <c r="B2369" s="31" t="s">
        <v>67</v>
      </c>
      <c r="C2369" s="24">
        <v>0</v>
      </c>
      <c r="D2369" s="32">
        <v>-0.6</v>
      </c>
      <c r="E2369" s="32">
        <v>0</v>
      </c>
      <c r="F2369" s="33">
        <v>0</v>
      </c>
      <c r="G2369" s="23"/>
    </row>
    <row r="2370" spans="1:7" x14ac:dyDescent="0.3">
      <c r="A2370" s="22"/>
      <c r="B2370" s="31" t="s">
        <v>68</v>
      </c>
      <c r="C2370" s="24">
        <v>0</v>
      </c>
      <c r="D2370" s="32">
        <v>-0.6</v>
      </c>
      <c r="E2370" s="32">
        <v>0</v>
      </c>
      <c r="F2370" s="33">
        <v>0</v>
      </c>
      <c r="G2370" s="23"/>
    </row>
    <row r="2371" spans="1:7" x14ac:dyDescent="0.3">
      <c r="A2371" s="22">
        <v>297</v>
      </c>
      <c r="B2371" s="31">
        <v>65</v>
      </c>
      <c r="C2371" s="24">
        <v>0</v>
      </c>
      <c r="D2371" s="32">
        <v>-0.6</v>
      </c>
      <c r="E2371" s="32">
        <v>0</v>
      </c>
      <c r="F2371" s="32">
        <v>0</v>
      </c>
      <c r="G2371" s="23"/>
    </row>
    <row r="2372" spans="1:7" x14ac:dyDescent="0.3">
      <c r="A2372" s="22"/>
      <c r="B2372" s="31">
        <v>176</v>
      </c>
      <c r="C2372" s="24">
        <v>0.15</v>
      </c>
      <c r="D2372" s="32">
        <v>-0.6</v>
      </c>
      <c r="E2372" s="32">
        <v>0</v>
      </c>
      <c r="F2372" s="32">
        <v>0</v>
      </c>
      <c r="G2372" s="23"/>
    </row>
    <row r="2373" spans="1:7" x14ac:dyDescent="0.3">
      <c r="A2373" s="22"/>
      <c r="B2373" s="31" t="s">
        <v>61</v>
      </c>
      <c r="C2373" s="24">
        <v>0</v>
      </c>
      <c r="D2373" s="33">
        <v>-0.6</v>
      </c>
      <c r="E2373" s="32">
        <v>0</v>
      </c>
      <c r="F2373" s="32">
        <v>0</v>
      </c>
      <c r="G2373" s="23"/>
    </row>
    <row r="2374" spans="1:7" x14ac:dyDescent="0.3">
      <c r="A2374" s="22"/>
      <c r="B2374" s="31" t="s">
        <v>62</v>
      </c>
      <c r="C2374" s="24">
        <v>0</v>
      </c>
      <c r="D2374" s="33">
        <v>-0.6</v>
      </c>
      <c r="E2374" s="32">
        <v>0</v>
      </c>
      <c r="F2374" s="32">
        <v>0</v>
      </c>
      <c r="G2374" s="23"/>
    </row>
    <row r="2375" spans="1:7" x14ac:dyDescent="0.3">
      <c r="A2375" s="22"/>
      <c r="B2375" s="31" t="s">
        <v>65</v>
      </c>
      <c r="C2375" s="24">
        <v>0</v>
      </c>
      <c r="D2375" s="32">
        <v>-0.6</v>
      </c>
      <c r="E2375" s="33">
        <v>0</v>
      </c>
      <c r="F2375" s="32">
        <v>0</v>
      </c>
      <c r="G2375" s="23"/>
    </row>
    <row r="2376" spans="1:7" x14ac:dyDescent="0.3">
      <c r="A2376" s="22"/>
      <c r="B2376" s="31" t="s">
        <v>66</v>
      </c>
      <c r="C2376" s="24">
        <v>0</v>
      </c>
      <c r="D2376" s="32">
        <v>-0.6</v>
      </c>
      <c r="E2376" s="33">
        <v>0</v>
      </c>
      <c r="F2376" s="32">
        <v>0</v>
      </c>
      <c r="G2376" s="23"/>
    </row>
    <row r="2377" spans="1:7" x14ac:dyDescent="0.3">
      <c r="A2377" s="22"/>
      <c r="B2377" s="31" t="s">
        <v>67</v>
      </c>
      <c r="C2377" s="24">
        <v>0</v>
      </c>
      <c r="D2377" s="32">
        <v>-0.6</v>
      </c>
      <c r="E2377" s="32">
        <v>0</v>
      </c>
      <c r="F2377" s="33">
        <v>0</v>
      </c>
      <c r="G2377" s="23"/>
    </row>
    <row r="2378" spans="1:7" x14ac:dyDescent="0.3">
      <c r="A2378" s="22"/>
      <c r="B2378" s="31" t="s">
        <v>68</v>
      </c>
      <c r="C2378" s="24">
        <v>0</v>
      </c>
      <c r="D2378" s="32">
        <v>-0.6</v>
      </c>
      <c r="E2378" s="32">
        <v>0</v>
      </c>
      <c r="F2378" s="33">
        <v>0</v>
      </c>
      <c r="G2378" s="23"/>
    </row>
    <row r="2379" spans="1:7" x14ac:dyDescent="0.3">
      <c r="A2379" s="22">
        <v>298</v>
      </c>
      <c r="B2379" s="31">
        <v>66</v>
      </c>
      <c r="C2379" s="24">
        <v>0</v>
      </c>
      <c r="D2379" s="32">
        <v>-0.6</v>
      </c>
      <c r="E2379" s="32">
        <v>0</v>
      </c>
      <c r="F2379" s="32">
        <v>0</v>
      </c>
      <c r="G2379" s="23"/>
    </row>
    <row r="2380" spans="1:7" x14ac:dyDescent="0.3">
      <c r="A2380" s="22"/>
      <c r="B2380" s="31">
        <v>177</v>
      </c>
      <c r="C2380" s="24">
        <v>0.15</v>
      </c>
      <c r="D2380" s="32">
        <v>-0.6</v>
      </c>
      <c r="E2380" s="32">
        <v>0</v>
      </c>
      <c r="F2380" s="32">
        <v>0</v>
      </c>
      <c r="G2380" s="23"/>
    </row>
    <row r="2381" spans="1:7" x14ac:dyDescent="0.3">
      <c r="A2381" s="22"/>
      <c r="B2381" s="31" t="s">
        <v>61</v>
      </c>
      <c r="C2381" s="24">
        <v>0</v>
      </c>
      <c r="D2381" s="33">
        <v>-0.6</v>
      </c>
      <c r="E2381" s="32">
        <v>0</v>
      </c>
      <c r="F2381" s="32">
        <v>0</v>
      </c>
      <c r="G2381" s="23"/>
    </row>
    <row r="2382" spans="1:7" x14ac:dyDescent="0.3">
      <c r="A2382" s="22"/>
      <c r="B2382" s="31" t="s">
        <v>62</v>
      </c>
      <c r="C2382" s="24">
        <v>0</v>
      </c>
      <c r="D2382" s="33">
        <v>-0.6</v>
      </c>
      <c r="E2382" s="32">
        <v>0</v>
      </c>
      <c r="F2382" s="32">
        <v>0</v>
      </c>
      <c r="G2382" s="23"/>
    </row>
    <row r="2383" spans="1:7" x14ac:dyDescent="0.3">
      <c r="A2383" s="22"/>
      <c r="B2383" s="31" t="s">
        <v>65</v>
      </c>
      <c r="C2383" s="24">
        <v>0</v>
      </c>
      <c r="D2383" s="32">
        <v>-0.6</v>
      </c>
      <c r="E2383" s="33">
        <v>0</v>
      </c>
      <c r="F2383" s="32">
        <v>0</v>
      </c>
      <c r="G2383" s="23"/>
    </row>
    <row r="2384" spans="1:7" x14ac:dyDescent="0.3">
      <c r="A2384" s="22"/>
      <c r="B2384" s="31" t="s">
        <v>66</v>
      </c>
      <c r="C2384" s="24">
        <v>0</v>
      </c>
      <c r="D2384" s="32">
        <v>-0.6</v>
      </c>
      <c r="E2384" s="33">
        <v>0</v>
      </c>
      <c r="F2384" s="32">
        <v>0</v>
      </c>
      <c r="G2384" s="23"/>
    </row>
    <row r="2385" spans="1:7" x14ac:dyDescent="0.3">
      <c r="A2385" s="22"/>
      <c r="B2385" s="31" t="s">
        <v>67</v>
      </c>
      <c r="C2385" s="24">
        <v>0</v>
      </c>
      <c r="D2385" s="32">
        <v>-0.6</v>
      </c>
      <c r="E2385" s="32">
        <v>0</v>
      </c>
      <c r="F2385" s="33">
        <v>0</v>
      </c>
      <c r="G2385" s="23"/>
    </row>
    <row r="2386" spans="1:7" x14ac:dyDescent="0.3">
      <c r="A2386" s="22"/>
      <c r="B2386" s="31" t="s">
        <v>68</v>
      </c>
      <c r="C2386" s="24">
        <v>0</v>
      </c>
      <c r="D2386" s="32">
        <v>-0.6</v>
      </c>
      <c r="E2386" s="32">
        <v>0</v>
      </c>
      <c r="F2386" s="33">
        <v>0</v>
      </c>
      <c r="G2386" s="23"/>
    </row>
    <row r="2387" spans="1:7" x14ac:dyDescent="0.3">
      <c r="A2387" s="22">
        <v>299</v>
      </c>
      <c r="B2387" s="31">
        <v>67</v>
      </c>
      <c r="C2387" s="24">
        <v>0</v>
      </c>
      <c r="D2387" s="32">
        <v>-0.59</v>
      </c>
      <c r="E2387" s="32">
        <v>0</v>
      </c>
      <c r="F2387" s="32">
        <v>0</v>
      </c>
      <c r="G2387" s="23"/>
    </row>
    <row r="2388" spans="1:7" x14ac:dyDescent="0.3">
      <c r="A2388" s="22"/>
      <c r="B2388" s="31">
        <v>178</v>
      </c>
      <c r="C2388" s="24">
        <v>0.15</v>
      </c>
      <c r="D2388" s="32">
        <v>-0.59</v>
      </c>
      <c r="E2388" s="32">
        <v>0</v>
      </c>
      <c r="F2388" s="32">
        <v>0</v>
      </c>
      <c r="G2388" s="23"/>
    </row>
    <row r="2389" spans="1:7" x14ac:dyDescent="0.3">
      <c r="A2389" s="22"/>
      <c r="B2389" s="31" t="s">
        <v>61</v>
      </c>
      <c r="C2389" s="24">
        <v>0</v>
      </c>
      <c r="D2389" s="33">
        <v>-0.59</v>
      </c>
      <c r="E2389" s="32">
        <v>0</v>
      </c>
      <c r="F2389" s="32">
        <v>0</v>
      </c>
      <c r="G2389" s="23"/>
    </row>
    <row r="2390" spans="1:7" x14ac:dyDescent="0.3">
      <c r="A2390" s="22"/>
      <c r="B2390" s="31" t="s">
        <v>62</v>
      </c>
      <c r="C2390" s="24">
        <v>0</v>
      </c>
      <c r="D2390" s="33">
        <v>-0.59</v>
      </c>
      <c r="E2390" s="32">
        <v>0</v>
      </c>
      <c r="F2390" s="32">
        <v>0</v>
      </c>
      <c r="G2390" s="23"/>
    </row>
    <row r="2391" spans="1:7" x14ac:dyDescent="0.3">
      <c r="A2391" s="22"/>
      <c r="B2391" s="31" t="s">
        <v>65</v>
      </c>
      <c r="C2391" s="24">
        <v>0</v>
      </c>
      <c r="D2391" s="32">
        <v>-0.59</v>
      </c>
      <c r="E2391" s="33">
        <v>0</v>
      </c>
      <c r="F2391" s="32">
        <v>0</v>
      </c>
      <c r="G2391" s="23"/>
    </row>
    <row r="2392" spans="1:7" x14ac:dyDescent="0.3">
      <c r="A2392" s="22"/>
      <c r="B2392" s="31" t="s">
        <v>66</v>
      </c>
      <c r="C2392" s="24">
        <v>0</v>
      </c>
      <c r="D2392" s="32">
        <v>-0.59</v>
      </c>
      <c r="E2392" s="33">
        <v>0</v>
      </c>
      <c r="F2392" s="32">
        <v>0</v>
      </c>
      <c r="G2392" s="23"/>
    </row>
    <row r="2393" spans="1:7" x14ac:dyDescent="0.3">
      <c r="A2393" s="22"/>
      <c r="B2393" s="31" t="s">
        <v>67</v>
      </c>
      <c r="C2393" s="24">
        <v>0</v>
      </c>
      <c r="D2393" s="32">
        <v>-0.59</v>
      </c>
      <c r="E2393" s="32">
        <v>0</v>
      </c>
      <c r="F2393" s="33">
        <v>0</v>
      </c>
      <c r="G2393" s="23"/>
    </row>
    <row r="2394" spans="1:7" x14ac:dyDescent="0.3">
      <c r="A2394" s="22"/>
      <c r="B2394" s="31" t="s">
        <v>68</v>
      </c>
      <c r="C2394" s="24">
        <v>0</v>
      </c>
      <c r="D2394" s="32">
        <v>-0.59</v>
      </c>
      <c r="E2394" s="32">
        <v>0</v>
      </c>
      <c r="F2394" s="33">
        <v>0</v>
      </c>
      <c r="G2394" s="23"/>
    </row>
    <row r="2395" spans="1:7" x14ac:dyDescent="0.3">
      <c r="A2395" s="22">
        <v>300</v>
      </c>
      <c r="B2395" s="31">
        <v>68</v>
      </c>
      <c r="C2395" s="24">
        <v>0</v>
      </c>
      <c r="D2395" s="32">
        <v>-0.59</v>
      </c>
      <c r="E2395" s="32">
        <v>0</v>
      </c>
      <c r="F2395" s="32">
        <v>0</v>
      </c>
      <c r="G2395" s="23"/>
    </row>
    <row r="2396" spans="1:7" x14ac:dyDescent="0.3">
      <c r="A2396" s="22"/>
      <c r="B2396" s="31">
        <v>179</v>
      </c>
      <c r="C2396" s="24">
        <v>0.15</v>
      </c>
      <c r="D2396" s="32">
        <v>-0.59</v>
      </c>
      <c r="E2396" s="32">
        <v>0</v>
      </c>
      <c r="F2396" s="32">
        <v>0</v>
      </c>
      <c r="G2396" s="23"/>
    </row>
    <row r="2397" spans="1:7" x14ac:dyDescent="0.3">
      <c r="A2397" s="22"/>
      <c r="B2397" s="31" t="s">
        <v>61</v>
      </c>
      <c r="C2397" s="24">
        <v>0</v>
      </c>
      <c r="D2397" s="33">
        <v>-0.59</v>
      </c>
      <c r="E2397" s="32">
        <v>0</v>
      </c>
      <c r="F2397" s="32">
        <v>0</v>
      </c>
      <c r="G2397" s="23"/>
    </row>
    <row r="2398" spans="1:7" x14ac:dyDescent="0.3">
      <c r="A2398" s="22"/>
      <c r="B2398" s="31" t="s">
        <v>62</v>
      </c>
      <c r="C2398" s="24">
        <v>0</v>
      </c>
      <c r="D2398" s="33">
        <v>-0.59</v>
      </c>
      <c r="E2398" s="32">
        <v>0</v>
      </c>
      <c r="F2398" s="32">
        <v>0</v>
      </c>
      <c r="G2398" s="23"/>
    </row>
    <row r="2399" spans="1:7" x14ac:dyDescent="0.3">
      <c r="A2399" s="22"/>
      <c r="B2399" s="31" t="s">
        <v>65</v>
      </c>
      <c r="C2399" s="24">
        <v>0</v>
      </c>
      <c r="D2399" s="32">
        <v>-0.59</v>
      </c>
      <c r="E2399" s="33">
        <v>0</v>
      </c>
      <c r="F2399" s="32">
        <v>0</v>
      </c>
      <c r="G2399" s="23"/>
    </row>
    <row r="2400" spans="1:7" x14ac:dyDescent="0.3">
      <c r="A2400" s="22"/>
      <c r="B2400" s="31" t="s">
        <v>66</v>
      </c>
      <c r="C2400" s="24">
        <v>0</v>
      </c>
      <c r="D2400" s="32">
        <v>-0.59</v>
      </c>
      <c r="E2400" s="33">
        <v>0</v>
      </c>
      <c r="F2400" s="32">
        <v>0</v>
      </c>
      <c r="G2400" s="23"/>
    </row>
    <row r="2401" spans="1:7" x14ac:dyDescent="0.3">
      <c r="A2401" s="22"/>
      <c r="B2401" s="31" t="s">
        <v>67</v>
      </c>
      <c r="C2401" s="24">
        <v>0</v>
      </c>
      <c r="D2401" s="32">
        <v>-0.59</v>
      </c>
      <c r="E2401" s="32">
        <v>0</v>
      </c>
      <c r="F2401" s="33">
        <v>0</v>
      </c>
      <c r="G2401" s="23"/>
    </row>
    <row r="2402" spans="1:7" x14ac:dyDescent="0.3">
      <c r="A2402" s="22"/>
      <c r="B2402" s="31" t="s">
        <v>68</v>
      </c>
      <c r="C2402" s="24">
        <v>0</v>
      </c>
      <c r="D2402" s="32">
        <v>-0.59</v>
      </c>
      <c r="E2402" s="32">
        <v>0</v>
      </c>
      <c r="F2402" s="33">
        <v>0</v>
      </c>
      <c r="G2402" s="23"/>
    </row>
    <row r="2403" spans="1:7" x14ac:dyDescent="0.3">
      <c r="A2403" s="22">
        <v>301</v>
      </c>
      <c r="B2403" s="31">
        <v>69</v>
      </c>
      <c r="C2403" s="24">
        <v>0</v>
      </c>
      <c r="D2403" s="32">
        <v>-0.59</v>
      </c>
      <c r="E2403" s="32">
        <v>0</v>
      </c>
      <c r="F2403" s="32">
        <v>0</v>
      </c>
      <c r="G2403" s="23"/>
    </row>
    <row r="2404" spans="1:7" x14ac:dyDescent="0.3">
      <c r="A2404" s="22"/>
      <c r="B2404" s="31">
        <v>180</v>
      </c>
      <c r="C2404" s="24">
        <v>0.15</v>
      </c>
      <c r="D2404" s="32">
        <v>-0.59</v>
      </c>
      <c r="E2404" s="32">
        <v>0</v>
      </c>
      <c r="F2404" s="32">
        <v>0</v>
      </c>
      <c r="G2404" s="23"/>
    </row>
    <row r="2405" spans="1:7" x14ac:dyDescent="0.3">
      <c r="A2405" s="22"/>
      <c r="B2405" s="31" t="s">
        <v>61</v>
      </c>
      <c r="C2405" s="24">
        <v>0</v>
      </c>
      <c r="D2405" s="33">
        <v>-0.59</v>
      </c>
      <c r="E2405" s="32">
        <v>0</v>
      </c>
      <c r="F2405" s="32">
        <v>0</v>
      </c>
      <c r="G2405" s="23"/>
    </row>
    <row r="2406" spans="1:7" x14ac:dyDescent="0.3">
      <c r="A2406" s="22"/>
      <c r="B2406" s="31" t="s">
        <v>62</v>
      </c>
      <c r="C2406" s="24">
        <v>0</v>
      </c>
      <c r="D2406" s="33">
        <v>-0.59</v>
      </c>
      <c r="E2406" s="32">
        <v>0</v>
      </c>
      <c r="F2406" s="32">
        <v>0</v>
      </c>
      <c r="G2406" s="23"/>
    </row>
    <row r="2407" spans="1:7" x14ac:dyDescent="0.3">
      <c r="A2407" s="22"/>
      <c r="B2407" s="31" t="s">
        <v>65</v>
      </c>
      <c r="C2407" s="24">
        <v>0</v>
      </c>
      <c r="D2407" s="32">
        <v>-0.59</v>
      </c>
      <c r="E2407" s="33">
        <v>0</v>
      </c>
      <c r="F2407" s="32">
        <v>0</v>
      </c>
      <c r="G2407" s="23"/>
    </row>
    <row r="2408" spans="1:7" x14ac:dyDescent="0.3">
      <c r="A2408" s="22"/>
      <c r="B2408" s="31" t="s">
        <v>66</v>
      </c>
      <c r="C2408" s="24">
        <v>0</v>
      </c>
      <c r="D2408" s="32">
        <v>-0.59</v>
      </c>
      <c r="E2408" s="33">
        <v>0</v>
      </c>
      <c r="F2408" s="32">
        <v>0</v>
      </c>
      <c r="G2408" s="23"/>
    </row>
    <row r="2409" spans="1:7" x14ac:dyDescent="0.3">
      <c r="A2409" s="22"/>
      <c r="B2409" s="31" t="s">
        <v>67</v>
      </c>
      <c r="C2409" s="24">
        <v>0</v>
      </c>
      <c r="D2409" s="32">
        <v>-0.59</v>
      </c>
      <c r="E2409" s="32">
        <v>0</v>
      </c>
      <c r="F2409" s="33">
        <v>0</v>
      </c>
      <c r="G2409" s="23"/>
    </row>
    <row r="2410" spans="1:7" x14ac:dyDescent="0.3">
      <c r="A2410" s="22"/>
      <c r="B2410" s="31" t="s">
        <v>68</v>
      </c>
      <c r="C2410" s="24">
        <v>0</v>
      </c>
      <c r="D2410" s="32">
        <v>-0.59</v>
      </c>
      <c r="E2410" s="32">
        <v>0</v>
      </c>
      <c r="F2410" s="33">
        <v>0</v>
      </c>
      <c r="G2410" s="23"/>
    </row>
    <row r="2411" spans="1:7" x14ac:dyDescent="0.3">
      <c r="A2411" s="22">
        <v>302</v>
      </c>
      <c r="B2411" s="31">
        <v>70</v>
      </c>
      <c r="C2411" s="24">
        <v>0</v>
      </c>
      <c r="D2411" s="32">
        <v>-0.57999999999999996</v>
      </c>
      <c r="E2411" s="32">
        <v>0</v>
      </c>
      <c r="F2411" s="32">
        <v>0</v>
      </c>
      <c r="G2411" s="23"/>
    </row>
    <row r="2412" spans="1:7" x14ac:dyDescent="0.3">
      <c r="A2412" s="22"/>
      <c r="B2412" s="31">
        <v>181</v>
      </c>
      <c r="C2412" s="24">
        <v>0.15</v>
      </c>
      <c r="D2412" s="32">
        <v>-0.57999999999999996</v>
      </c>
      <c r="E2412" s="32">
        <v>0</v>
      </c>
      <c r="F2412" s="32">
        <v>0</v>
      </c>
      <c r="G2412" s="23"/>
    </row>
    <row r="2413" spans="1:7" x14ac:dyDescent="0.3">
      <c r="A2413" s="22"/>
      <c r="B2413" s="31" t="s">
        <v>61</v>
      </c>
      <c r="C2413" s="24">
        <v>0</v>
      </c>
      <c r="D2413" s="33">
        <v>-0.57999999999999996</v>
      </c>
      <c r="E2413" s="32">
        <v>0</v>
      </c>
      <c r="F2413" s="32">
        <v>0</v>
      </c>
      <c r="G2413" s="23"/>
    </row>
    <row r="2414" spans="1:7" x14ac:dyDescent="0.3">
      <c r="A2414" s="22"/>
      <c r="B2414" s="31" t="s">
        <v>62</v>
      </c>
      <c r="C2414" s="24">
        <v>0</v>
      </c>
      <c r="D2414" s="33">
        <v>-0.57999999999999996</v>
      </c>
      <c r="E2414" s="32">
        <v>0</v>
      </c>
      <c r="F2414" s="32">
        <v>0</v>
      </c>
      <c r="G2414" s="23"/>
    </row>
    <row r="2415" spans="1:7" x14ac:dyDescent="0.3">
      <c r="A2415" s="22"/>
      <c r="B2415" s="31" t="s">
        <v>65</v>
      </c>
      <c r="C2415" s="24">
        <v>0</v>
      </c>
      <c r="D2415" s="32">
        <v>-0.57999999999999996</v>
      </c>
      <c r="E2415" s="33">
        <v>0</v>
      </c>
      <c r="F2415" s="32">
        <v>0</v>
      </c>
      <c r="G2415" s="23"/>
    </row>
    <row r="2416" spans="1:7" x14ac:dyDescent="0.3">
      <c r="A2416" s="22"/>
      <c r="B2416" s="31" t="s">
        <v>66</v>
      </c>
      <c r="C2416" s="24">
        <v>0</v>
      </c>
      <c r="D2416" s="32">
        <v>-0.57999999999999996</v>
      </c>
      <c r="E2416" s="33">
        <v>0</v>
      </c>
      <c r="F2416" s="32">
        <v>0</v>
      </c>
      <c r="G2416" s="23"/>
    </row>
    <row r="2417" spans="1:7" x14ac:dyDescent="0.3">
      <c r="A2417" s="22"/>
      <c r="B2417" s="31" t="s">
        <v>67</v>
      </c>
      <c r="C2417" s="24">
        <v>0</v>
      </c>
      <c r="D2417" s="32">
        <v>-0.57999999999999996</v>
      </c>
      <c r="E2417" s="32">
        <v>0</v>
      </c>
      <c r="F2417" s="33">
        <v>0</v>
      </c>
      <c r="G2417" s="23"/>
    </row>
    <row r="2418" spans="1:7" x14ac:dyDescent="0.3">
      <c r="A2418" s="22"/>
      <c r="B2418" s="31" t="s">
        <v>68</v>
      </c>
      <c r="C2418" s="24">
        <v>0</v>
      </c>
      <c r="D2418" s="32">
        <v>-0.57999999999999996</v>
      </c>
      <c r="E2418" s="32">
        <v>0</v>
      </c>
      <c r="F2418" s="33">
        <v>0</v>
      </c>
      <c r="G2418" s="23"/>
    </row>
    <row r="2419" spans="1:7" x14ac:dyDescent="0.3">
      <c r="A2419" s="22">
        <v>303</v>
      </c>
      <c r="B2419" s="31">
        <v>71</v>
      </c>
      <c r="C2419" s="24">
        <v>0</v>
      </c>
      <c r="D2419" s="32">
        <v>-0.57999999999999996</v>
      </c>
      <c r="E2419" s="32">
        <v>0</v>
      </c>
      <c r="F2419" s="32">
        <v>0</v>
      </c>
      <c r="G2419" s="23"/>
    </row>
    <row r="2420" spans="1:7" x14ac:dyDescent="0.3">
      <c r="A2420" s="22"/>
      <c r="B2420" s="31">
        <v>182</v>
      </c>
      <c r="C2420" s="24">
        <v>0.15</v>
      </c>
      <c r="D2420" s="32">
        <v>-0.57999999999999996</v>
      </c>
      <c r="E2420" s="32">
        <v>0</v>
      </c>
      <c r="F2420" s="32">
        <v>0</v>
      </c>
      <c r="G2420" s="23"/>
    </row>
    <row r="2421" spans="1:7" x14ac:dyDescent="0.3">
      <c r="A2421" s="22"/>
      <c r="B2421" s="31" t="s">
        <v>61</v>
      </c>
      <c r="C2421" s="24">
        <v>0</v>
      </c>
      <c r="D2421" s="33">
        <v>-0.57999999999999996</v>
      </c>
      <c r="E2421" s="32">
        <v>0</v>
      </c>
      <c r="F2421" s="32">
        <v>0</v>
      </c>
      <c r="G2421" s="23"/>
    </row>
    <row r="2422" spans="1:7" x14ac:dyDescent="0.3">
      <c r="A2422" s="22"/>
      <c r="B2422" s="31" t="s">
        <v>62</v>
      </c>
      <c r="C2422" s="24">
        <v>0</v>
      </c>
      <c r="D2422" s="33">
        <v>-0.57999999999999996</v>
      </c>
      <c r="E2422" s="32">
        <v>0</v>
      </c>
      <c r="F2422" s="32">
        <v>0</v>
      </c>
      <c r="G2422" s="23"/>
    </row>
    <row r="2423" spans="1:7" x14ac:dyDescent="0.3">
      <c r="A2423" s="22"/>
      <c r="B2423" s="31" t="s">
        <v>65</v>
      </c>
      <c r="C2423" s="24">
        <v>0</v>
      </c>
      <c r="D2423" s="32">
        <v>-0.57999999999999996</v>
      </c>
      <c r="E2423" s="33">
        <v>0</v>
      </c>
      <c r="F2423" s="32">
        <v>0</v>
      </c>
      <c r="G2423" s="23"/>
    </row>
    <row r="2424" spans="1:7" x14ac:dyDescent="0.3">
      <c r="A2424" s="22"/>
      <c r="B2424" s="31" t="s">
        <v>66</v>
      </c>
      <c r="C2424" s="24">
        <v>0</v>
      </c>
      <c r="D2424" s="32">
        <v>-0.57999999999999996</v>
      </c>
      <c r="E2424" s="33">
        <v>0</v>
      </c>
      <c r="F2424" s="32">
        <v>0</v>
      </c>
      <c r="G2424" s="23"/>
    </row>
    <row r="2425" spans="1:7" x14ac:dyDescent="0.3">
      <c r="A2425" s="22"/>
      <c r="B2425" s="31" t="s">
        <v>67</v>
      </c>
      <c r="C2425" s="24">
        <v>0</v>
      </c>
      <c r="D2425" s="32">
        <v>-0.57999999999999996</v>
      </c>
      <c r="E2425" s="32">
        <v>0</v>
      </c>
      <c r="F2425" s="33">
        <v>0</v>
      </c>
      <c r="G2425" s="23"/>
    </row>
    <row r="2426" spans="1:7" x14ac:dyDescent="0.3">
      <c r="A2426" s="22"/>
      <c r="B2426" s="31" t="s">
        <v>68</v>
      </c>
      <c r="C2426" s="24">
        <v>0</v>
      </c>
      <c r="D2426" s="32">
        <v>-0.57999999999999996</v>
      </c>
      <c r="E2426" s="32">
        <v>0</v>
      </c>
      <c r="F2426" s="33">
        <v>0</v>
      </c>
      <c r="G2426" s="23"/>
    </row>
    <row r="2427" spans="1:7" x14ac:dyDescent="0.3">
      <c r="A2427" s="22">
        <v>304</v>
      </c>
      <c r="B2427" s="31">
        <v>72</v>
      </c>
      <c r="C2427" s="24">
        <v>0</v>
      </c>
      <c r="D2427" s="32">
        <v>-0.56999999999999995</v>
      </c>
      <c r="E2427" s="32">
        <v>0</v>
      </c>
      <c r="F2427" s="32">
        <v>0</v>
      </c>
      <c r="G2427" s="23"/>
    </row>
    <row r="2428" spans="1:7" x14ac:dyDescent="0.3">
      <c r="A2428" s="22"/>
      <c r="B2428" s="31">
        <v>183</v>
      </c>
      <c r="C2428" s="24">
        <v>0.15</v>
      </c>
      <c r="D2428" s="32">
        <v>-0.56999999999999995</v>
      </c>
      <c r="E2428" s="32">
        <v>0</v>
      </c>
      <c r="F2428" s="32">
        <v>0</v>
      </c>
      <c r="G2428" s="23"/>
    </row>
    <row r="2429" spans="1:7" x14ac:dyDescent="0.3">
      <c r="A2429" s="22"/>
      <c r="B2429" s="31" t="s">
        <v>61</v>
      </c>
      <c r="C2429" s="24">
        <v>0</v>
      </c>
      <c r="D2429" s="33">
        <v>-0.56999999999999995</v>
      </c>
      <c r="E2429" s="32">
        <v>0</v>
      </c>
      <c r="F2429" s="32">
        <v>0</v>
      </c>
      <c r="G2429" s="23"/>
    </row>
    <row r="2430" spans="1:7" x14ac:dyDescent="0.3">
      <c r="A2430" s="22"/>
      <c r="B2430" s="31" t="s">
        <v>62</v>
      </c>
      <c r="C2430" s="24">
        <v>0</v>
      </c>
      <c r="D2430" s="33">
        <v>-0.56999999999999995</v>
      </c>
      <c r="E2430" s="32">
        <v>0</v>
      </c>
      <c r="F2430" s="32">
        <v>0</v>
      </c>
      <c r="G2430" s="23"/>
    </row>
    <row r="2431" spans="1:7" x14ac:dyDescent="0.3">
      <c r="A2431" s="22"/>
      <c r="B2431" s="31" t="s">
        <v>65</v>
      </c>
      <c r="C2431" s="24">
        <v>0</v>
      </c>
      <c r="D2431" s="32">
        <v>-0.56999999999999995</v>
      </c>
      <c r="E2431" s="33">
        <v>0</v>
      </c>
      <c r="F2431" s="32">
        <v>0</v>
      </c>
      <c r="G2431" s="23"/>
    </row>
    <row r="2432" spans="1:7" x14ac:dyDescent="0.3">
      <c r="A2432" s="22"/>
      <c r="B2432" s="31" t="s">
        <v>66</v>
      </c>
      <c r="C2432" s="24">
        <v>0</v>
      </c>
      <c r="D2432" s="32">
        <v>-0.56999999999999995</v>
      </c>
      <c r="E2432" s="33">
        <v>0</v>
      </c>
      <c r="F2432" s="32">
        <v>0</v>
      </c>
      <c r="G2432" s="23"/>
    </row>
    <row r="2433" spans="1:7" x14ac:dyDescent="0.3">
      <c r="A2433" s="22"/>
      <c r="B2433" s="31" t="s">
        <v>67</v>
      </c>
      <c r="C2433" s="24">
        <v>0</v>
      </c>
      <c r="D2433" s="32">
        <v>-0.56999999999999995</v>
      </c>
      <c r="E2433" s="32">
        <v>0</v>
      </c>
      <c r="F2433" s="33">
        <v>0</v>
      </c>
      <c r="G2433" s="23"/>
    </row>
    <row r="2434" spans="1:7" x14ac:dyDescent="0.3">
      <c r="A2434" s="22"/>
      <c r="B2434" s="31" t="s">
        <v>68</v>
      </c>
      <c r="C2434" s="24">
        <v>0</v>
      </c>
      <c r="D2434" s="32">
        <v>-0.56999999999999995</v>
      </c>
      <c r="E2434" s="32">
        <v>0</v>
      </c>
      <c r="F2434" s="33">
        <v>0</v>
      </c>
      <c r="G2434" s="23"/>
    </row>
    <row r="2435" spans="1:7" x14ac:dyDescent="0.3">
      <c r="A2435" s="22">
        <v>305</v>
      </c>
      <c r="B2435" s="31">
        <v>73</v>
      </c>
      <c r="C2435" s="24">
        <v>0</v>
      </c>
      <c r="D2435" s="32">
        <v>-0.56000000000000005</v>
      </c>
      <c r="E2435" s="32">
        <v>0</v>
      </c>
      <c r="F2435" s="32">
        <v>0</v>
      </c>
      <c r="G2435" s="23"/>
    </row>
    <row r="2436" spans="1:7" x14ac:dyDescent="0.3">
      <c r="A2436" s="22"/>
      <c r="B2436" s="31">
        <v>184</v>
      </c>
      <c r="C2436" s="24">
        <v>0.15</v>
      </c>
      <c r="D2436" s="32">
        <v>-0.56000000000000005</v>
      </c>
      <c r="E2436" s="32">
        <v>0</v>
      </c>
      <c r="F2436" s="32">
        <v>0</v>
      </c>
      <c r="G2436" s="23"/>
    </row>
    <row r="2437" spans="1:7" x14ac:dyDescent="0.3">
      <c r="A2437" s="22"/>
      <c r="B2437" s="31" t="s">
        <v>61</v>
      </c>
      <c r="C2437" s="24">
        <v>0</v>
      </c>
      <c r="D2437" s="33">
        <v>-0.56000000000000005</v>
      </c>
      <c r="E2437" s="32">
        <v>0</v>
      </c>
      <c r="F2437" s="32">
        <v>0</v>
      </c>
      <c r="G2437" s="23"/>
    </row>
    <row r="2438" spans="1:7" x14ac:dyDescent="0.3">
      <c r="A2438" s="22"/>
      <c r="B2438" s="31" t="s">
        <v>62</v>
      </c>
      <c r="C2438" s="24">
        <v>0</v>
      </c>
      <c r="D2438" s="33">
        <v>-0.56000000000000005</v>
      </c>
      <c r="E2438" s="32">
        <v>0</v>
      </c>
      <c r="F2438" s="32">
        <v>0</v>
      </c>
      <c r="G2438" s="23"/>
    </row>
    <row r="2439" spans="1:7" x14ac:dyDescent="0.3">
      <c r="A2439" s="22"/>
      <c r="B2439" s="31" t="s">
        <v>65</v>
      </c>
      <c r="C2439" s="24">
        <v>0</v>
      </c>
      <c r="D2439" s="32">
        <v>-0.56000000000000005</v>
      </c>
      <c r="E2439" s="33">
        <v>0</v>
      </c>
      <c r="F2439" s="32">
        <v>0</v>
      </c>
      <c r="G2439" s="23"/>
    </row>
    <row r="2440" spans="1:7" x14ac:dyDescent="0.3">
      <c r="A2440" s="22"/>
      <c r="B2440" s="31" t="s">
        <v>66</v>
      </c>
      <c r="C2440" s="24">
        <v>0</v>
      </c>
      <c r="D2440" s="32">
        <v>-0.56000000000000005</v>
      </c>
      <c r="E2440" s="33">
        <v>0</v>
      </c>
      <c r="F2440" s="32">
        <v>0</v>
      </c>
      <c r="G2440" s="23"/>
    </row>
    <row r="2441" spans="1:7" x14ac:dyDescent="0.3">
      <c r="A2441" s="22"/>
      <c r="B2441" s="31" t="s">
        <v>67</v>
      </c>
      <c r="C2441" s="24">
        <v>0</v>
      </c>
      <c r="D2441" s="32">
        <v>-0.56000000000000005</v>
      </c>
      <c r="E2441" s="32">
        <v>0</v>
      </c>
      <c r="F2441" s="33">
        <v>0</v>
      </c>
      <c r="G2441" s="23"/>
    </row>
    <row r="2442" spans="1:7" x14ac:dyDescent="0.3">
      <c r="A2442" s="22"/>
      <c r="B2442" s="31" t="s">
        <v>68</v>
      </c>
      <c r="C2442" s="24">
        <v>0</v>
      </c>
      <c r="D2442" s="32">
        <v>-0.56000000000000005</v>
      </c>
      <c r="E2442" s="32">
        <v>0</v>
      </c>
      <c r="F2442" s="33">
        <v>0</v>
      </c>
      <c r="G2442" s="23"/>
    </row>
    <row r="2443" spans="1:7" x14ac:dyDescent="0.3">
      <c r="A2443" s="22">
        <v>306</v>
      </c>
      <c r="B2443" s="31">
        <v>74</v>
      </c>
      <c r="C2443" s="24">
        <v>0</v>
      </c>
      <c r="D2443" s="32">
        <v>-0.54</v>
      </c>
      <c r="E2443" s="32">
        <v>0</v>
      </c>
      <c r="F2443" s="32">
        <v>0</v>
      </c>
      <c r="G2443" s="23"/>
    </row>
    <row r="2444" spans="1:7" x14ac:dyDescent="0.3">
      <c r="A2444" s="22"/>
      <c r="B2444" s="31">
        <v>185</v>
      </c>
      <c r="C2444" s="24">
        <v>0.15</v>
      </c>
      <c r="D2444" s="32">
        <v>-0.54</v>
      </c>
      <c r="E2444" s="32">
        <v>0</v>
      </c>
      <c r="F2444" s="32">
        <v>0</v>
      </c>
      <c r="G2444" s="23"/>
    </row>
    <row r="2445" spans="1:7" x14ac:dyDescent="0.3">
      <c r="A2445" s="22"/>
      <c r="B2445" s="31" t="s">
        <v>61</v>
      </c>
      <c r="C2445" s="24">
        <v>0</v>
      </c>
      <c r="D2445" s="33">
        <v>-0.54</v>
      </c>
      <c r="E2445" s="32">
        <v>0</v>
      </c>
      <c r="F2445" s="32">
        <v>0</v>
      </c>
      <c r="G2445" s="23"/>
    </row>
    <row r="2446" spans="1:7" x14ac:dyDescent="0.3">
      <c r="A2446" s="22"/>
      <c r="B2446" s="31" t="s">
        <v>62</v>
      </c>
      <c r="C2446" s="24">
        <v>0</v>
      </c>
      <c r="D2446" s="33">
        <v>-0.54</v>
      </c>
      <c r="E2446" s="32">
        <v>0</v>
      </c>
      <c r="F2446" s="32">
        <v>0</v>
      </c>
      <c r="G2446" s="23"/>
    </row>
    <row r="2447" spans="1:7" x14ac:dyDescent="0.3">
      <c r="A2447" s="22"/>
      <c r="B2447" s="31" t="s">
        <v>65</v>
      </c>
      <c r="C2447" s="24">
        <v>0</v>
      </c>
      <c r="D2447" s="32">
        <v>-0.54</v>
      </c>
      <c r="E2447" s="33">
        <v>0</v>
      </c>
      <c r="F2447" s="32">
        <v>0</v>
      </c>
      <c r="G2447" s="23"/>
    </row>
    <row r="2448" spans="1:7" x14ac:dyDescent="0.3">
      <c r="A2448" s="22"/>
      <c r="B2448" s="31" t="s">
        <v>66</v>
      </c>
      <c r="C2448" s="24">
        <v>0</v>
      </c>
      <c r="D2448" s="32">
        <v>-0.54</v>
      </c>
      <c r="E2448" s="33">
        <v>0</v>
      </c>
      <c r="F2448" s="32">
        <v>0</v>
      </c>
      <c r="G2448" s="23"/>
    </row>
    <row r="2449" spans="1:7" x14ac:dyDescent="0.3">
      <c r="A2449" s="22"/>
      <c r="B2449" s="31" t="s">
        <v>67</v>
      </c>
      <c r="C2449" s="24">
        <v>0</v>
      </c>
      <c r="D2449" s="32">
        <v>-0.54</v>
      </c>
      <c r="E2449" s="32">
        <v>0</v>
      </c>
      <c r="F2449" s="33">
        <v>0</v>
      </c>
      <c r="G2449" s="23"/>
    </row>
    <row r="2450" spans="1:7" x14ac:dyDescent="0.3">
      <c r="A2450" s="22"/>
      <c r="B2450" s="31" t="s">
        <v>68</v>
      </c>
      <c r="C2450" s="24">
        <v>0</v>
      </c>
      <c r="D2450" s="32">
        <v>-0.54</v>
      </c>
      <c r="E2450" s="32">
        <v>0</v>
      </c>
      <c r="F2450" s="33">
        <v>0</v>
      </c>
      <c r="G2450" s="23"/>
    </row>
    <row r="2451" spans="1:7" x14ac:dyDescent="0.3">
      <c r="A2451" s="22">
        <v>307</v>
      </c>
      <c r="B2451" s="31">
        <v>75</v>
      </c>
      <c r="C2451" s="24">
        <v>0</v>
      </c>
      <c r="D2451" s="32">
        <v>-0.52</v>
      </c>
      <c r="E2451" s="32">
        <v>0</v>
      </c>
      <c r="F2451" s="32">
        <v>0</v>
      </c>
      <c r="G2451" s="23"/>
    </row>
    <row r="2452" spans="1:7" x14ac:dyDescent="0.3">
      <c r="A2452" s="22"/>
      <c r="B2452" s="31">
        <v>186</v>
      </c>
      <c r="C2452" s="24">
        <v>0.15</v>
      </c>
      <c r="D2452" s="32">
        <v>-0.52</v>
      </c>
      <c r="E2452" s="32">
        <v>0</v>
      </c>
      <c r="F2452" s="32">
        <v>0</v>
      </c>
      <c r="G2452" s="23"/>
    </row>
    <row r="2453" spans="1:7" x14ac:dyDescent="0.3">
      <c r="A2453" s="22"/>
      <c r="B2453" s="31" t="s">
        <v>61</v>
      </c>
      <c r="C2453" s="24">
        <v>0</v>
      </c>
      <c r="D2453" s="33">
        <v>-0.52</v>
      </c>
      <c r="E2453" s="32">
        <v>0</v>
      </c>
      <c r="F2453" s="32">
        <v>0</v>
      </c>
      <c r="G2453" s="23"/>
    </row>
    <row r="2454" spans="1:7" x14ac:dyDescent="0.3">
      <c r="A2454" s="22"/>
      <c r="B2454" s="31" t="s">
        <v>62</v>
      </c>
      <c r="C2454" s="24">
        <v>0</v>
      </c>
      <c r="D2454" s="33">
        <v>-0.52</v>
      </c>
      <c r="E2454" s="32">
        <v>0</v>
      </c>
      <c r="F2454" s="32">
        <v>0</v>
      </c>
      <c r="G2454" s="23"/>
    </row>
    <row r="2455" spans="1:7" x14ac:dyDescent="0.3">
      <c r="A2455" s="22"/>
      <c r="B2455" s="31" t="s">
        <v>65</v>
      </c>
      <c r="C2455" s="24">
        <v>0</v>
      </c>
      <c r="D2455" s="32">
        <v>-0.52</v>
      </c>
      <c r="E2455" s="33">
        <v>0</v>
      </c>
      <c r="F2455" s="32">
        <v>0</v>
      </c>
      <c r="G2455" s="23"/>
    </row>
    <row r="2456" spans="1:7" x14ac:dyDescent="0.3">
      <c r="A2456" s="22"/>
      <c r="B2456" s="31" t="s">
        <v>66</v>
      </c>
      <c r="C2456" s="24">
        <v>0</v>
      </c>
      <c r="D2456" s="32">
        <v>-0.52</v>
      </c>
      <c r="E2456" s="33">
        <v>0</v>
      </c>
      <c r="F2456" s="32">
        <v>0</v>
      </c>
      <c r="G2456" s="23"/>
    </row>
    <row r="2457" spans="1:7" x14ac:dyDescent="0.3">
      <c r="A2457" s="22"/>
      <c r="B2457" s="31" t="s">
        <v>67</v>
      </c>
      <c r="C2457" s="24">
        <v>0</v>
      </c>
      <c r="D2457" s="32">
        <v>-0.52</v>
      </c>
      <c r="E2457" s="32">
        <v>0</v>
      </c>
      <c r="F2457" s="33">
        <v>0</v>
      </c>
      <c r="G2457" s="23"/>
    </row>
    <row r="2458" spans="1:7" x14ac:dyDescent="0.3">
      <c r="A2458" s="22"/>
      <c r="B2458" s="31" t="s">
        <v>68</v>
      </c>
      <c r="C2458" s="24">
        <v>0</v>
      </c>
      <c r="D2458" s="32">
        <v>-0.52</v>
      </c>
      <c r="E2458" s="32">
        <v>0</v>
      </c>
      <c r="F2458" s="33">
        <v>0</v>
      </c>
      <c r="G2458" s="23"/>
    </row>
    <row r="2459" spans="1:7" x14ac:dyDescent="0.3">
      <c r="A2459" s="22">
        <v>308</v>
      </c>
      <c r="B2459" s="31">
        <v>76</v>
      </c>
      <c r="C2459" s="24">
        <v>0</v>
      </c>
      <c r="D2459" s="32">
        <v>-0.48</v>
      </c>
      <c r="E2459" s="32">
        <v>0</v>
      </c>
      <c r="F2459" s="32">
        <v>0</v>
      </c>
      <c r="G2459" s="23"/>
    </row>
    <row r="2460" spans="1:7" x14ac:dyDescent="0.3">
      <c r="A2460" s="22"/>
      <c r="B2460" s="31">
        <v>187</v>
      </c>
      <c r="C2460" s="24">
        <v>0.15</v>
      </c>
      <c r="D2460" s="32">
        <v>-0.48</v>
      </c>
      <c r="E2460" s="32">
        <v>0</v>
      </c>
      <c r="F2460" s="32">
        <v>0</v>
      </c>
      <c r="G2460" s="23"/>
    </row>
    <row r="2461" spans="1:7" x14ac:dyDescent="0.3">
      <c r="A2461" s="22"/>
      <c r="B2461" s="31" t="s">
        <v>61</v>
      </c>
      <c r="C2461" s="24">
        <v>0</v>
      </c>
      <c r="D2461" s="33">
        <v>-0.48</v>
      </c>
      <c r="E2461" s="32">
        <v>0</v>
      </c>
      <c r="F2461" s="32">
        <v>0</v>
      </c>
      <c r="G2461" s="23"/>
    </row>
    <row r="2462" spans="1:7" x14ac:dyDescent="0.3">
      <c r="A2462" s="22"/>
      <c r="B2462" s="31" t="s">
        <v>62</v>
      </c>
      <c r="C2462" s="24">
        <v>0</v>
      </c>
      <c r="D2462" s="33">
        <v>-0.48</v>
      </c>
      <c r="E2462" s="32">
        <v>0</v>
      </c>
      <c r="F2462" s="32">
        <v>0</v>
      </c>
      <c r="G2462" s="23"/>
    </row>
    <row r="2463" spans="1:7" x14ac:dyDescent="0.3">
      <c r="A2463" s="22"/>
      <c r="B2463" s="31" t="s">
        <v>65</v>
      </c>
      <c r="C2463" s="24">
        <v>0</v>
      </c>
      <c r="D2463" s="32">
        <v>-0.48</v>
      </c>
      <c r="E2463" s="33">
        <v>0</v>
      </c>
      <c r="F2463" s="32">
        <v>0</v>
      </c>
      <c r="G2463" s="23"/>
    </row>
    <row r="2464" spans="1:7" x14ac:dyDescent="0.3">
      <c r="A2464" s="22"/>
      <c r="B2464" s="31" t="s">
        <v>66</v>
      </c>
      <c r="C2464" s="24">
        <v>0</v>
      </c>
      <c r="D2464" s="32">
        <v>-0.48</v>
      </c>
      <c r="E2464" s="33">
        <v>0</v>
      </c>
      <c r="F2464" s="32">
        <v>0</v>
      </c>
      <c r="G2464" s="23"/>
    </row>
    <row r="2465" spans="1:7" x14ac:dyDescent="0.3">
      <c r="A2465" s="22"/>
      <c r="B2465" s="31" t="s">
        <v>67</v>
      </c>
      <c r="C2465" s="24">
        <v>0</v>
      </c>
      <c r="D2465" s="32">
        <v>-0.48</v>
      </c>
      <c r="E2465" s="32">
        <v>0</v>
      </c>
      <c r="F2465" s="33">
        <v>0</v>
      </c>
      <c r="G2465" s="23"/>
    </row>
    <row r="2466" spans="1:7" x14ac:dyDescent="0.3">
      <c r="A2466" s="22"/>
      <c r="B2466" s="31" t="s">
        <v>68</v>
      </c>
      <c r="C2466" s="24">
        <v>0</v>
      </c>
      <c r="D2466" s="32">
        <v>-0.48</v>
      </c>
      <c r="E2466" s="32">
        <v>0</v>
      </c>
      <c r="F2466" s="33">
        <v>0</v>
      </c>
      <c r="G2466" s="23"/>
    </row>
    <row r="2467" spans="1:7" x14ac:dyDescent="0.3">
      <c r="A2467" s="22">
        <v>309</v>
      </c>
      <c r="B2467" s="31">
        <v>77</v>
      </c>
      <c r="C2467" s="24">
        <v>0</v>
      </c>
      <c r="D2467" s="32">
        <v>-0.26</v>
      </c>
      <c r="E2467" s="32">
        <v>0</v>
      </c>
      <c r="F2467" s="32">
        <v>0</v>
      </c>
      <c r="G2467" s="23"/>
    </row>
    <row r="2468" spans="1:7" x14ac:dyDescent="0.3">
      <c r="A2468" s="22"/>
      <c r="B2468" s="31">
        <v>188</v>
      </c>
      <c r="C2468" s="24">
        <v>0.15</v>
      </c>
      <c r="D2468" s="32">
        <v>-0.26</v>
      </c>
      <c r="E2468" s="32">
        <v>0</v>
      </c>
      <c r="F2468" s="32">
        <v>0</v>
      </c>
      <c r="G2468" s="23"/>
    </row>
    <row r="2469" spans="1:7" x14ac:dyDescent="0.3">
      <c r="A2469" s="22"/>
      <c r="B2469" s="31" t="s">
        <v>61</v>
      </c>
      <c r="C2469" s="24">
        <v>0</v>
      </c>
      <c r="D2469" s="33">
        <v>-0.26</v>
      </c>
      <c r="E2469" s="32">
        <v>0</v>
      </c>
      <c r="F2469" s="32">
        <v>0</v>
      </c>
      <c r="G2469" s="23"/>
    </row>
    <row r="2470" spans="1:7" x14ac:dyDescent="0.3">
      <c r="A2470" s="22"/>
      <c r="B2470" s="31" t="s">
        <v>62</v>
      </c>
      <c r="C2470" s="24">
        <v>0</v>
      </c>
      <c r="D2470" s="33">
        <v>-0.26</v>
      </c>
      <c r="E2470" s="32">
        <v>0</v>
      </c>
      <c r="F2470" s="32">
        <v>0</v>
      </c>
      <c r="G2470" s="23"/>
    </row>
    <row r="2471" spans="1:7" x14ac:dyDescent="0.3">
      <c r="A2471" s="22"/>
      <c r="B2471" s="31" t="s">
        <v>65</v>
      </c>
      <c r="C2471" s="24">
        <v>0</v>
      </c>
      <c r="D2471" s="32">
        <v>-0.26</v>
      </c>
      <c r="E2471" s="33">
        <v>0</v>
      </c>
      <c r="F2471" s="32">
        <v>0</v>
      </c>
      <c r="G2471" s="23"/>
    </row>
    <row r="2472" spans="1:7" x14ac:dyDescent="0.3">
      <c r="A2472" s="22"/>
      <c r="B2472" s="31" t="s">
        <v>66</v>
      </c>
      <c r="C2472" s="24">
        <v>0</v>
      </c>
      <c r="D2472" s="32">
        <v>-0.26</v>
      </c>
      <c r="E2472" s="33">
        <v>0</v>
      </c>
      <c r="F2472" s="32">
        <v>0</v>
      </c>
      <c r="G2472" s="23"/>
    </row>
    <row r="2473" spans="1:7" x14ac:dyDescent="0.3">
      <c r="A2473" s="22"/>
      <c r="B2473" s="31" t="s">
        <v>67</v>
      </c>
      <c r="C2473" s="24">
        <v>0</v>
      </c>
      <c r="D2473" s="32">
        <v>-0.26</v>
      </c>
      <c r="E2473" s="32">
        <v>0</v>
      </c>
      <c r="F2473" s="33">
        <v>0</v>
      </c>
      <c r="G2473" s="23"/>
    </row>
    <row r="2474" spans="1:7" x14ac:dyDescent="0.3">
      <c r="A2474" s="22"/>
      <c r="B2474" s="31" t="s">
        <v>68</v>
      </c>
      <c r="C2474" s="24">
        <v>0</v>
      </c>
      <c r="D2474" s="32">
        <v>-0.26</v>
      </c>
      <c r="E2474" s="32">
        <v>0</v>
      </c>
      <c r="F2474" s="33">
        <v>0</v>
      </c>
      <c r="G2474" s="23"/>
    </row>
    <row r="2475" spans="1:7" x14ac:dyDescent="0.3">
      <c r="A2475" s="22">
        <v>310</v>
      </c>
      <c r="B2475" s="31">
        <v>78</v>
      </c>
      <c r="C2475" s="24">
        <v>0</v>
      </c>
      <c r="D2475" s="32">
        <v>-0.62</v>
      </c>
      <c r="E2475" s="32">
        <v>0</v>
      </c>
      <c r="F2475" s="32">
        <v>0</v>
      </c>
      <c r="G2475" s="23"/>
    </row>
    <row r="2476" spans="1:7" x14ac:dyDescent="0.3">
      <c r="A2476" s="22"/>
      <c r="B2476" s="31">
        <v>189</v>
      </c>
      <c r="C2476" s="24">
        <v>0.15</v>
      </c>
      <c r="D2476" s="32">
        <v>-0.62</v>
      </c>
      <c r="E2476" s="32">
        <v>0</v>
      </c>
      <c r="F2476" s="32">
        <v>0</v>
      </c>
      <c r="G2476" s="23"/>
    </row>
    <row r="2477" spans="1:7" x14ac:dyDescent="0.3">
      <c r="A2477" s="22"/>
      <c r="B2477" s="31" t="s">
        <v>61</v>
      </c>
      <c r="C2477" s="24">
        <v>0</v>
      </c>
      <c r="D2477" s="33">
        <v>-0.62</v>
      </c>
      <c r="E2477" s="32">
        <v>0</v>
      </c>
      <c r="F2477" s="32">
        <v>0</v>
      </c>
      <c r="G2477" s="23"/>
    </row>
    <row r="2478" spans="1:7" x14ac:dyDescent="0.3">
      <c r="A2478" s="22"/>
      <c r="B2478" s="31" t="s">
        <v>62</v>
      </c>
      <c r="C2478" s="24">
        <v>0</v>
      </c>
      <c r="D2478" s="33">
        <v>-0.62</v>
      </c>
      <c r="E2478" s="32">
        <v>0</v>
      </c>
      <c r="F2478" s="32">
        <v>0</v>
      </c>
      <c r="G2478" s="23"/>
    </row>
    <row r="2479" spans="1:7" x14ac:dyDescent="0.3">
      <c r="A2479" s="22"/>
      <c r="B2479" s="31" t="s">
        <v>65</v>
      </c>
      <c r="C2479" s="24">
        <v>0</v>
      </c>
      <c r="D2479" s="32">
        <v>-0.62</v>
      </c>
      <c r="E2479" s="33">
        <v>0</v>
      </c>
      <c r="F2479" s="32">
        <v>0</v>
      </c>
      <c r="G2479" s="23"/>
    </row>
    <row r="2480" spans="1:7" x14ac:dyDescent="0.3">
      <c r="A2480" s="22"/>
      <c r="B2480" s="31" t="s">
        <v>66</v>
      </c>
      <c r="C2480" s="24">
        <v>0</v>
      </c>
      <c r="D2480" s="32">
        <v>-0.62</v>
      </c>
      <c r="E2480" s="33">
        <v>0</v>
      </c>
      <c r="F2480" s="32">
        <v>0</v>
      </c>
      <c r="G2480" s="23"/>
    </row>
    <row r="2481" spans="1:7" x14ac:dyDescent="0.3">
      <c r="A2481" s="22"/>
      <c r="B2481" s="31" t="s">
        <v>67</v>
      </c>
      <c r="C2481" s="24">
        <v>0</v>
      </c>
      <c r="D2481" s="32">
        <v>-0.62</v>
      </c>
      <c r="E2481" s="32">
        <v>0</v>
      </c>
      <c r="F2481" s="33">
        <v>0</v>
      </c>
      <c r="G2481" s="23"/>
    </row>
    <row r="2482" spans="1:7" x14ac:dyDescent="0.3">
      <c r="A2482" s="22"/>
      <c r="B2482" s="31" t="s">
        <v>68</v>
      </c>
      <c r="C2482" s="24">
        <v>0</v>
      </c>
      <c r="D2482" s="32">
        <v>-0.62</v>
      </c>
      <c r="E2482" s="32">
        <v>0</v>
      </c>
      <c r="F2482" s="33">
        <v>0</v>
      </c>
      <c r="G2482" s="23"/>
    </row>
    <row r="2483" spans="1:7" x14ac:dyDescent="0.3">
      <c r="A2483" s="22">
        <v>311</v>
      </c>
      <c r="B2483" s="31">
        <v>79</v>
      </c>
      <c r="C2483" s="24">
        <v>0</v>
      </c>
      <c r="D2483" s="32">
        <v>-0.64</v>
      </c>
      <c r="E2483" s="32">
        <v>0</v>
      </c>
      <c r="F2483" s="32">
        <v>0</v>
      </c>
      <c r="G2483" s="23"/>
    </row>
    <row r="2484" spans="1:7" x14ac:dyDescent="0.3">
      <c r="A2484" s="22"/>
      <c r="B2484" s="31">
        <v>190</v>
      </c>
      <c r="C2484" s="24">
        <v>0.15</v>
      </c>
      <c r="D2484" s="32">
        <v>-0.64</v>
      </c>
      <c r="E2484" s="32">
        <v>0</v>
      </c>
      <c r="F2484" s="32">
        <v>0</v>
      </c>
      <c r="G2484" s="23"/>
    </row>
    <row r="2485" spans="1:7" x14ac:dyDescent="0.3">
      <c r="A2485" s="22"/>
      <c r="B2485" s="31" t="s">
        <v>61</v>
      </c>
      <c r="C2485" s="24">
        <v>0</v>
      </c>
      <c r="D2485" s="33">
        <v>-0.64</v>
      </c>
      <c r="E2485" s="32">
        <v>0</v>
      </c>
      <c r="F2485" s="32">
        <v>0</v>
      </c>
      <c r="G2485" s="23"/>
    </row>
    <row r="2486" spans="1:7" x14ac:dyDescent="0.3">
      <c r="A2486" s="22"/>
      <c r="B2486" s="31" t="s">
        <v>62</v>
      </c>
      <c r="C2486" s="24">
        <v>0</v>
      </c>
      <c r="D2486" s="33">
        <v>-0.64</v>
      </c>
      <c r="E2486" s="32">
        <v>0</v>
      </c>
      <c r="F2486" s="32">
        <v>0</v>
      </c>
      <c r="G2486" s="23"/>
    </row>
    <row r="2487" spans="1:7" x14ac:dyDescent="0.3">
      <c r="A2487" s="22"/>
      <c r="B2487" s="31" t="s">
        <v>65</v>
      </c>
      <c r="C2487" s="24">
        <v>0</v>
      </c>
      <c r="D2487" s="32">
        <v>-0.64</v>
      </c>
      <c r="E2487" s="33">
        <v>0</v>
      </c>
      <c r="F2487" s="32">
        <v>0</v>
      </c>
      <c r="G2487" s="23"/>
    </row>
    <row r="2488" spans="1:7" x14ac:dyDescent="0.3">
      <c r="A2488" s="22"/>
      <c r="B2488" s="31" t="s">
        <v>66</v>
      </c>
      <c r="C2488" s="24">
        <v>0</v>
      </c>
      <c r="D2488" s="32">
        <v>-0.64</v>
      </c>
      <c r="E2488" s="33">
        <v>0</v>
      </c>
      <c r="F2488" s="32">
        <v>0</v>
      </c>
      <c r="G2488" s="23"/>
    </row>
    <row r="2489" spans="1:7" x14ac:dyDescent="0.3">
      <c r="A2489" s="22"/>
      <c r="B2489" s="31" t="s">
        <v>67</v>
      </c>
      <c r="C2489" s="24">
        <v>0</v>
      </c>
      <c r="D2489" s="32">
        <v>-0.64</v>
      </c>
      <c r="E2489" s="32">
        <v>0</v>
      </c>
      <c r="F2489" s="33">
        <v>0</v>
      </c>
      <c r="G2489" s="23"/>
    </row>
    <row r="2490" spans="1:7" x14ac:dyDescent="0.3">
      <c r="A2490" s="22"/>
      <c r="B2490" s="31" t="s">
        <v>68</v>
      </c>
      <c r="C2490" s="24">
        <v>0</v>
      </c>
      <c r="D2490" s="32">
        <v>-0.64</v>
      </c>
      <c r="E2490" s="32">
        <v>0</v>
      </c>
      <c r="F2490" s="33">
        <v>0</v>
      </c>
      <c r="G2490" s="23"/>
    </row>
    <row r="2491" spans="1:7" x14ac:dyDescent="0.3">
      <c r="A2491" s="22">
        <v>312</v>
      </c>
      <c r="B2491" s="31">
        <v>80</v>
      </c>
      <c r="C2491" s="24">
        <v>0</v>
      </c>
      <c r="D2491" s="32">
        <v>-0.62</v>
      </c>
      <c r="E2491" s="32">
        <v>0</v>
      </c>
      <c r="F2491" s="32">
        <v>0</v>
      </c>
      <c r="G2491" s="23"/>
    </row>
    <row r="2492" spans="1:7" x14ac:dyDescent="0.3">
      <c r="A2492" s="22"/>
      <c r="B2492" s="31">
        <v>191</v>
      </c>
      <c r="C2492" s="24">
        <v>0.15</v>
      </c>
      <c r="D2492" s="32">
        <v>-0.62</v>
      </c>
      <c r="E2492" s="32">
        <v>0</v>
      </c>
      <c r="F2492" s="32">
        <v>0</v>
      </c>
      <c r="G2492" s="23"/>
    </row>
    <row r="2493" spans="1:7" x14ac:dyDescent="0.3">
      <c r="A2493" s="22"/>
      <c r="B2493" s="31" t="s">
        <v>61</v>
      </c>
      <c r="C2493" s="24">
        <v>0</v>
      </c>
      <c r="D2493" s="33">
        <v>-0.62</v>
      </c>
      <c r="E2493" s="32">
        <v>0</v>
      </c>
      <c r="F2493" s="32">
        <v>0</v>
      </c>
      <c r="G2493" s="23"/>
    </row>
    <row r="2494" spans="1:7" x14ac:dyDescent="0.3">
      <c r="A2494" s="22"/>
      <c r="B2494" s="31" t="s">
        <v>62</v>
      </c>
      <c r="C2494" s="24">
        <v>0</v>
      </c>
      <c r="D2494" s="33">
        <v>-0.62</v>
      </c>
      <c r="E2494" s="32">
        <v>0</v>
      </c>
      <c r="F2494" s="32">
        <v>0</v>
      </c>
      <c r="G2494" s="23"/>
    </row>
    <row r="2495" spans="1:7" x14ac:dyDescent="0.3">
      <c r="A2495" s="22"/>
      <c r="B2495" s="31" t="s">
        <v>65</v>
      </c>
      <c r="C2495" s="24">
        <v>0</v>
      </c>
      <c r="D2495" s="32">
        <v>-0.62</v>
      </c>
      <c r="E2495" s="33">
        <v>0</v>
      </c>
      <c r="F2495" s="32">
        <v>0</v>
      </c>
      <c r="G2495" s="23"/>
    </row>
    <row r="2496" spans="1:7" x14ac:dyDescent="0.3">
      <c r="A2496" s="22"/>
      <c r="B2496" s="31" t="s">
        <v>66</v>
      </c>
      <c r="C2496" s="24">
        <v>0</v>
      </c>
      <c r="D2496" s="32">
        <v>-0.62</v>
      </c>
      <c r="E2496" s="33">
        <v>0</v>
      </c>
      <c r="F2496" s="32">
        <v>0</v>
      </c>
      <c r="G2496" s="23"/>
    </row>
    <row r="2497" spans="1:7" x14ac:dyDescent="0.3">
      <c r="A2497" s="22"/>
      <c r="B2497" s="31" t="s">
        <v>67</v>
      </c>
      <c r="C2497" s="24">
        <v>0</v>
      </c>
      <c r="D2497" s="32">
        <v>-0.62</v>
      </c>
      <c r="E2497" s="32">
        <v>0</v>
      </c>
      <c r="F2497" s="33">
        <v>0</v>
      </c>
      <c r="G2497" s="23"/>
    </row>
    <row r="2498" spans="1:7" x14ac:dyDescent="0.3">
      <c r="A2498" s="22"/>
      <c r="B2498" s="31" t="s">
        <v>68</v>
      </c>
      <c r="C2498" s="24">
        <v>0</v>
      </c>
      <c r="D2498" s="32">
        <v>-0.62</v>
      </c>
      <c r="E2498" s="32">
        <v>0</v>
      </c>
      <c r="F2498" s="33">
        <v>0</v>
      </c>
      <c r="G2498" s="23"/>
    </row>
    <row r="2499" spans="1:7" x14ac:dyDescent="0.3">
      <c r="A2499" s="22">
        <v>313</v>
      </c>
      <c r="B2499" s="31">
        <v>81</v>
      </c>
      <c r="C2499" s="24">
        <v>0</v>
      </c>
      <c r="D2499" s="32">
        <v>-0.6</v>
      </c>
      <c r="E2499" s="32">
        <v>0</v>
      </c>
      <c r="F2499" s="32">
        <v>0</v>
      </c>
      <c r="G2499" s="23"/>
    </row>
    <row r="2500" spans="1:7" x14ac:dyDescent="0.3">
      <c r="A2500" s="22"/>
      <c r="B2500" s="31">
        <v>192</v>
      </c>
      <c r="C2500" s="24">
        <v>0.15</v>
      </c>
      <c r="D2500" s="32">
        <v>-0.6</v>
      </c>
      <c r="E2500" s="32">
        <v>0</v>
      </c>
      <c r="F2500" s="32">
        <v>0</v>
      </c>
      <c r="G2500" s="23"/>
    </row>
    <row r="2501" spans="1:7" x14ac:dyDescent="0.3">
      <c r="A2501" s="22"/>
      <c r="B2501" s="31" t="s">
        <v>61</v>
      </c>
      <c r="C2501" s="24">
        <v>0</v>
      </c>
      <c r="D2501" s="33">
        <v>-0.6</v>
      </c>
      <c r="E2501" s="32">
        <v>0</v>
      </c>
      <c r="F2501" s="32">
        <v>0</v>
      </c>
      <c r="G2501" s="23"/>
    </row>
    <row r="2502" spans="1:7" x14ac:dyDescent="0.3">
      <c r="A2502" s="22"/>
      <c r="B2502" s="31" t="s">
        <v>62</v>
      </c>
      <c r="C2502" s="24">
        <v>0</v>
      </c>
      <c r="D2502" s="33">
        <v>-0.6</v>
      </c>
      <c r="E2502" s="32">
        <v>0</v>
      </c>
      <c r="F2502" s="32">
        <v>0</v>
      </c>
      <c r="G2502" s="23"/>
    </row>
    <row r="2503" spans="1:7" x14ac:dyDescent="0.3">
      <c r="A2503" s="22"/>
      <c r="B2503" s="31" t="s">
        <v>65</v>
      </c>
      <c r="C2503" s="24">
        <v>0</v>
      </c>
      <c r="D2503" s="32">
        <v>-0.6</v>
      </c>
      <c r="E2503" s="33">
        <v>0</v>
      </c>
      <c r="F2503" s="32">
        <v>0</v>
      </c>
      <c r="G2503" s="23"/>
    </row>
    <row r="2504" spans="1:7" x14ac:dyDescent="0.3">
      <c r="A2504" s="22"/>
      <c r="B2504" s="31" t="s">
        <v>66</v>
      </c>
      <c r="C2504" s="24">
        <v>0</v>
      </c>
      <c r="D2504" s="32">
        <v>-0.6</v>
      </c>
      <c r="E2504" s="33">
        <v>0</v>
      </c>
      <c r="F2504" s="32">
        <v>0</v>
      </c>
      <c r="G2504" s="23"/>
    </row>
    <row r="2505" spans="1:7" x14ac:dyDescent="0.3">
      <c r="A2505" s="22"/>
      <c r="B2505" s="31" t="s">
        <v>67</v>
      </c>
      <c r="C2505" s="24">
        <v>0</v>
      </c>
      <c r="D2505" s="32">
        <v>-0.6</v>
      </c>
      <c r="E2505" s="32">
        <v>0</v>
      </c>
      <c r="F2505" s="33">
        <v>0</v>
      </c>
      <c r="G2505" s="23"/>
    </row>
    <row r="2506" spans="1:7" x14ac:dyDescent="0.3">
      <c r="A2506" s="22"/>
      <c r="B2506" s="31" t="s">
        <v>68</v>
      </c>
      <c r="C2506" s="24">
        <v>0</v>
      </c>
      <c r="D2506" s="32">
        <v>-0.6</v>
      </c>
      <c r="E2506" s="32">
        <v>0</v>
      </c>
      <c r="F2506" s="33">
        <v>0</v>
      </c>
      <c r="G2506" s="23"/>
    </row>
    <row r="2507" spans="1:7" x14ac:dyDescent="0.3">
      <c r="A2507" s="22">
        <v>314</v>
      </c>
      <c r="B2507" s="31">
        <v>82</v>
      </c>
      <c r="C2507" s="24">
        <v>0</v>
      </c>
      <c r="D2507" s="32">
        <v>-0.59</v>
      </c>
      <c r="E2507" s="32">
        <v>0</v>
      </c>
      <c r="F2507" s="32">
        <v>0</v>
      </c>
      <c r="G2507" s="23"/>
    </row>
    <row r="2508" spans="1:7" x14ac:dyDescent="0.3">
      <c r="A2508" s="22"/>
      <c r="B2508" s="31">
        <v>193</v>
      </c>
      <c r="C2508" s="24">
        <v>0.15</v>
      </c>
      <c r="D2508" s="32">
        <v>-0.59</v>
      </c>
      <c r="E2508" s="32">
        <v>0</v>
      </c>
      <c r="F2508" s="32">
        <v>0</v>
      </c>
      <c r="G2508" s="23"/>
    </row>
    <row r="2509" spans="1:7" x14ac:dyDescent="0.3">
      <c r="A2509" s="22"/>
      <c r="B2509" s="31" t="s">
        <v>61</v>
      </c>
      <c r="C2509" s="24">
        <v>0</v>
      </c>
      <c r="D2509" s="33">
        <v>-0.59</v>
      </c>
      <c r="E2509" s="32">
        <v>0</v>
      </c>
      <c r="F2509" s="32">
        <v>0</v>
      </c>
      <c r="G2509" s="23"/>
    </row>
    <row r="2510" spans="1:7" x14ac:dyDescent="0.3">
      <c r="A2510" s="22"/>
      <c r="B2510" s="31" t="s">
        <v>62</v>
      </c>
      <c r="C2510" s="24">
        <v>0</v>
      </c>
      <c r="D2510" s="33">
        <v>-0.59</v>
      </c>
      <c r="E2510" s="32">
        <v>0</v>
      </c>
      <c r="F2510" s="32">
        <v>0</v>
      </c>
      <c r="G2510" s="23"/>
    </row>
    <row r="2511" spans="1:7" x14ac:dyDescent="0.3">
      <c r="A2511" s="22"/>
      <c r="B2511" s="31" t="s">
        <v>65</v>
      </c>
      <c r="C2511" s="24">
        <v>0</v>
      </c>
      <c r="D2511" s="32">
        <v>-0.59</v>
      </c>
      <c r="E2511" s="33">
        <v>0</v>
      </c>
      <c r="F2511" s="32">
        <v>0</v>
      </c>
      <c r="G2511" s="23"/>
    </row>
    <row r="2512" spans="1:7" x14ac:dyDescent="0.3">
      <c r="A2512" s="22"/>
      <c r="B2512" s="31" t="s">
        <v>66</v>
      </c>
      <c r="C2512" s="24">
        <v>0</v>
      </c>
      <c r="D2512" s="32">
        <v>-0.59</v>
      </c>
      <c r="E2512" s="33">
        <v>0</v>
      </c>
      <c r="F2512" s="32">
        <v>0</v>
      </c>
      <c r="G2512" s="23"/>
    </row>
    <row r="2513" spans="1:7" x14ac:dyDescent="0.3">
      <c r="A2513" s="22"/>
      <c r="B2513" s="31" t="s">
        <v>67</v>
      </c>
      <c r="C2513" s="24">
        <v>0</v>
      </c>
      <c r="D2513" s="32">
        <v>-0.59</v>
      </c>
      <c r="E2513" s="32">
        <v>0</v>
      </c>
      <c r="F2513" s="33">
        <v>0</v>
      </c>
      <c r="G2513" s="23"/>
    </row>
    <row r="2514" spans="1:7" x14ac:dyDescent="0.3">
      <c r="A2514" s="22"/>
      <c r="B2514" s="31" t="s">
        <v>68</v>
      </c>
      <c r="C2514" s="24">
        <v>0</v>
      </c>
      <c r="D2514" s="32">
        <v>-0.59</v>
      </c>
      <c r="E2514" s="32">
        <v>0</v>
      </c>
      <c r="F2514" s="33">
        <v>0</v>
      </c>
      <c r="G2514" s="23"/>
    </row>
    <row r="2515" spans="1:7" x14ac:dyDescent="0.3">
      <c r="A2515" s="22">
        <v>315</v>
      </c>
      <c r="B2515" s="31">
        <v>83</v>
      </c>
      <c r="C2515" s="24">
        <v>0</v>
      </c>
      <c r="D2515" s="32">
        <v>-0.57999999999999996</v>
      </c>
      <c r="E2515" s="32">
        <v>0</v>
      </c>
      <c r="F2515" s="32">
        <v>0</v>
      </c>
      <c r="G2515" s="23"/>
    </row>
    <row r="2516" spans="1:7" x14ac:dyDescent="0.3">
      <c r="A2516" s="22"/>
      <c r="B2516" s="31">
        <v>194</v>
      </c>
      <c r="C2516" s="24">
        <v>0.15</v>
      </c>
      <c r="D2516" s="32">
        <v>-0.57999999999999996</v>
      </c>
      <c r="E2516" s="32">
        <v>0</v>
      </c>
      <c r="F2516" s="32">
        <v>0</v>
      </c>
      <c r="G2516" s="23"/>
    </row>
    <row r="2517" spans="1:7" x14ac:dyDescent="0.3">
      <c r="A2517" s="22"/>
      <c r="B2517" s="31" t="s">
        <v>61</v>
      </c>
      <c r="C2517" s="24">
        <v>0</v>
      </c>
      <c r="D2517" s="33">
        <v>-0.57999999999999996</v>
      </c>
      <c r="E2517" s="32">
        <v>0</v>
      </c>
      <c r="F2517" s="32">
        <v>0</v>
      </c>
      <c r="G2517" s="23"/>
    </row>
    <row r="2518" spans="1:7" x14ac:dyDescent="0.3">
      <c r="A2518" s="22"/>
      <c r="B2518" s="31" t="s">
        <v>62</v>
      </c>
      <c r="C2518" s="24">
        <v>0</v>
      </c>
      <c r="D2518" s="33">
        <v>-0.57999999999999996</v>
      </c>
      <c r="E2518" s="32">
        <v>0</v>
      </c>
      <c r="F2518" s="32">
        <v>0</v>
      </c>
      <c r="G2518" s="23"/>
    </row>
    <row r="2519" spans="1:7" x14ac:dyDescent="0.3">
      <c r="A2519" s="22"/>
      <c r="B2519" s="31" t="s">
        <v>65</v>
      </c>
      <c r="C2519" s="24">
        <v>0</v>
      </c>
      <c r="D2519" s="32">
        <v>-0.57999999999999996</v>
      </c>
      <c r="E2519" s="33">
        <v>0</v>
      </c>
      <c r="F2519" s="32">
        <v>0</v>
      </c>
      <c r="G2519" s="23"/>
    </row>
    <row r="2520" spans="1:7" x14ac:dyDescent="0.3">
      <c r="A2520" s="22"/>
      <c r="B2520" s="31" t="s">
        <v>66</v>
      </c>
      <c r="C2520" s="24">
        <v>0</v>
      </c>
      <c r="D2520" s="32">
        <v>-0.57999999999999996</v>
      </c>
      <c r="E2520" s="33">
        <v>0</v>
      </c>
      <c r="F2520" s="32">
        <v>0</v>
      </c>
      <c r="G2520" s="23"/>
    </row>
    <row r="2521" spans="1:7" x14ac:dyDescent="0.3">
      <c r="A2521" s="22"/>
      <c r="B2521" s="31" t="s">
        <v>67</v>
      </c>
      <c r="C2521" s="24">
        <v>0</v>
      </c>
      <c r="D2521" s="32">
        <v>-0.57999999999999996</v>
      </c>
      <c r="E2521" s="32">
        <v>0</v>
      </c>
      <c r="F2521" s="33">
        <v>0</v>
      </c>
      <c r="G2521" s="23"/>
    </row>
    <row r="2522" spans="1:7" x14ac:dyDescent="0.3">
      <c r="A2522" s="22"/>
      <c r="B2522" s="31" t="s">
        <v>68</v>
      </c>
      <c r="C2522" s="24">
        <v>0</v>
      </c>
      <c r="D2522" s="32">
        <v>-0.57999999999999996</v>
      </c>
      <c r="E2522" s="32">
        <v>0</v>
      </c>
      <c r="F2522" s="33">
        <v>0</v>
      </c>
      <c r="G2522" s="23"/>
    </row>
    <row r="2523" spans="1:7" x14ac:dyDescent="0.3">
      <c r="A2523" s="22">
        <v>316</v>
      </c>
      <c r="B2523" s="31">
        <v>84</v>
      </c>
      <c r="C2523" s="24">
        <v>0</v>
      </c>
      <c r="D2523" s="32">
        <v>-0.56999999999999995</v>
      </c>
      <c r="E2523" s="32">
        <v>0</v>
      </c>
      <c r="F2523" s="32">
        <v>0</v>
      </c>
      <c r="G2523" s="23"/>
    </row>
    <row r="2524" spans="1:7" x14ac:dyDescent="0.3">
      <c r="A2524" s="22"/>
      <c r="B2524" s="31">
        <v>195</v>
      </c>
      <c r="C2524" s="24">
        <v>0.15</v>
      </c>
      <c r="D2524" s="32">
        <v>-0.56999999999999995</v>
      </c>
      <c r="E2524" s="32">
        <v>0</v>
      </c>
      <c r="F2524" s="32">
        <v>0</v>
      </c>
      <c r="G2524" s="23"/>
    </row>
    <row r="2525" spans="1:7" x14ac:dyDescent="0.3">
      <c r="A2525" s="22"/>
      <c r="B2525" s="31" t="s">
        <v>61</v>
      </c>
      <c r="C2525" s="24">
        <v>0</v>
      </c>
      <c r="D2525" s="33">
        <v>-0.56999999999999995</v>
      </c>
      <c r="E2525" s="32">
        <v>0</v>
      </c>
      <c r="F2525" s="32">
        <v>0</v>
      </c>
      <c r="G2525" s="23"/>
    </row>
    <row r="2526" spans="1:7" x14ac:dyDescent="0.3">
      <c r="A2526" s="22"/>
      <c r="B2526" s="31" t="s">
        <v>62</v>
      </c>
      <c r="C2526" s="24">
        <v>0</v>
      </c>
      <c r="D2526" s="33">
        <v>-0.56999999999999995</v>
      </c>
      <c r="E2526" s="32">
        <v>0</v>
      </c>
      <c r="F2526" s="32">
        <v>0</v>
      </c>
      <c r="G2526" s="23"/>
    </row>
    <row r="2527" spans="1:7" x14ac:dyDescent="0.3">
      <c r="A2527" s="22"/>
      <c r="B2527" s="31" t="s">
        <v>65</v>
      </c>
      <c r="C2527" s="24">
        <v>0</v>
      </c>
      <c r="D2527" s="32">
        <v>-0.56999999999999995</v>
      </c>
      <c r="E2527" s="33">
        <v>0</v>
      </c>
      <c r="F2527" s="32">
        <v>0</v>
      </c>
      <c r="G2527" s="23"/>
    </row>
    <row r="2528" spans="1:7" x14ac:dyDescent="0.3">
      <c r="A2528" s="22"/>
      <c r="B2528" s="31" t="s">
        <v>66</v>
      </c>
      <c r="C2528" s="24">
        <v>0</v>
      </c>
      <c r="D2528" s="32">
        <v>-0.56999999999999995</v>
      </c>
      <c r="E2528" s="33">
        <v>0</v>
      </c>
      <c r="F2528" s="32">
        <v>0</v>
      </c>
      <c r="G2528" s="23"/>
    </row>
    <row r="2529" spans="1:7" x14ac:dyDescent="0.3">
      <c r="A2529" s="22"/>
      <c r="B2529" s="31" t="s">
        <v>67</v>
      </c>
      <c r="C2529" s="24">
        <v>0</v>
      </c>
      <c r="D2529" s="32">
        <v>-0.56999999999999995</v>
      </c>
      <c r="E2529" s="32">
        <v>0</v>
      </c>
      <c r="F2529" s="33">
        <v>0</v>
      </c>
      <c r="G2529" s="23"/>
    </row>
    <row r="2530" spans="1:7" x14ac:dyDescent="0.3">
      <c r="A2530" s="22"/>
      <c r="B2530" s="31" t="s">
        <v>68</v>
      </c>
      <c r="C2530" s="24">
        <v>0</v>
      </c>
      <c r="D2530" s="32">
        <v>-0.56999999999999995</v>
      </c>
      <c r="E2530" s="32">
        <v>0</v>
      </c>
      <c r="F2530" s="33">
        <v>0</v>
      </c>
      <c r="G2530" s="23"/>
    </row>
    <row r="2531" spans="1:7" x14ac:dyDescent="0.3">
      <c r="A2531" s="22">
        <v>317</v>
      </c>
      <c r="B2531" s="31">
        <v>85</v>
      </c>
      <c r="C2531" s="24">
        <v>0</v>
      </c>
      <c r="D2531" s="32">
        <v>-0.56000000000000005</v>
      </c>
      <c r="E2531" s="32">
        <v>0</v>
      </c>
      <c r="F2531" s="32">
        <v>0</v>
      </c>
      <c r="G2531" s="23"/>
    </row>
    <row r="2532" spans="1:7" x14ac:dyDescent="0.3">
      <c r="A2532" s="22"/>
      <c r="B2532" s="31">
        <v>196</v>
      </c>
      <c r="C2532" s="24">
        <v>0.15</v>
      </c>
      <c r="D2532" s="32">
        <v>-0.56000000000000005</v>
      </c>
      <c r="E2532" s="32">
        <v>0</v>
      </c>
      <c r="F2532" s="32">
        <v>0</v>
      </c>
      <c r="G2532" s="23"/>
    </row>
    <row r="2533" spans="1:7" x14ac:dyDescent="0.3">
      <c r="A2533" s="22"/>
      <c r="B2533" s="31" t="s">
        <v>61</v>
      </c>
      <c r="C2533" s="24">
        <v>0</v>
      </c>
      <c r="D2533" s="33">
        <v>-0.56000000000000005</v>
      </c>
      <c r="E2533" s="32">
        <v>0</v>
      </c>
      <c r="F2533" s="32">
        <v>0</v>
      </c>
      <c r="G2533" s="23"/>
    </row>
    <row r="2534" spans="1:7" x14ac:dyDescent="0.3">
      <c r="A2534" s="22"/>
      <c r="B2534" s="31" t="s">
        <v>62</v>
      </c>
      <c r="C2534" s="24">
        <v>0</v>
      </c>
      <c r="D2534" s="33">
        <v>-0.56000000000000005</v>
      </c>
      <c r="E2534" s="32">
        <v>0</v>
      </c>
      <c r="F2534" s="32">
        <v>0</v>
      </c>
      <c r="G2534" s="23"/>
    </row>
    <row r="2535" spans="1:7" x14ac:dyDescent="0.3">
      <c r="A2535" s="22"/>
      <c r="B2535" s="31" t="s">
        <v>65</v>
      </c>
      <c r="C2535" s="24">
        <v>0</v>
      </c>
      <c r="D2535" s="32">
        <v>-0.56000000000000005</v>
      </c>
      <c r="E2535" s="33">
        <v>0</v>
      </c>
      <c r="F2535" s="32">
        <v>0</v>
      </c>
      <c r="G2535" s="23"/>
    </row>
    <row r="2536" spans="1:7" x14ac:dyDescent="0.3">
      <c r="A2536" s="22"/>
      <c r="B2536" s="31" t="s">
        <v>66</v>
      </c>
      <c r="C2536" s="24">
        <v>0</v>
      </c>
      <c r="D2536" s="32">
        <v>-0.56000000000000005</v>
      </c>
      <c r="E2536" s="33">
        <v>0</v>
      </c>
      <c r="F2536" s="32">
        <v>0</v>
      </c>
      <c r="G2536" s="23"/>
    </row>
    <row r="2537" spans="1:7" x14ac:dyDescent="0.3">
      <c r="A2537" s="22"/>
      <c r="B2537" s="31" t="s">
        <v>67</v>
      </c>
      <c r="C2537" s="24">
        <v>0</v>
      </c>
      <c r="D2537" s="32">
        <v>-0.56000000000000005</v>
      </c>
      <c r="E2537" s="32">
        <v>0</v>
      </c>
      <c r="F2537" s="33">
        <v>0</v>
      </c>
      <c r="G2537" s="23"/>
    </row>
    <row r="2538" spans="1:7" x14ac:dyDescent="0.3">
      <c r="A2538" s="22"/>
      <c r="B2538" s="31" t="s">
        <v>68</v>
      </c>
      <c r="C2538" s="24">
        <v>0</v>
      </c>
      <c r="D2538" s="32">
        <v>-0.56000000000000005</v>
      </c>
      <c r="E2538" s="32">
        <v>0</v>
      </c>
      <c r="F2538" s="33">
        <v>0</v>
      </c>
      <c r="G2538" s="23"/>
    </row>
    <row r="2539" spans="1:7" x14ac:dyDescent="0.3">
      <c r="A2539" s="22">
        <v>318</v>
      </c>
      <c r="B2539" s="31">
        <v>86</v>
      </c>
      <c r="C2539" s="24">
        <v>0</v>
      </c>
      <c r="D2539" s="32">
        <v>-0.55000000000000004</v>
      </c>
      <c r="E2539" s="32">
        <v>0</v>
      </c>
      <c r="F2539" s="32">
        <v>0</v>
      </c>
      <c r="G2539" s="23"/>
    </row>
    <row r="2540" spans="1:7" x14ac:dyDescent="0.3">
      <c r="A2540" s="22"/>
      <c r="B2540" s="31">
        <v>197</v>
      </c>
      <c r="C2540" s="24">
        <v>0.15</v>
      </c>
      <c r="D2540" s="32">
        <v>-0.55000000000000004</v>
      </c>
      <c r="E2540" s="32">
        <v>0</v>
      </c>
      <c r="F2540" s="32">
        <v>0</v>
      </c>
      <c r="G2540" s="23"/>
    </row>
    <row r="2541" spans="1:7" x14ac:dyDescent="0.3">
      <c r="A2541" s="22"/>
      <c r="B2541" s="31" t="s">
        <v>61</v>
      </c>
      <c r="C2541" s="24">
        <v>0</v>
      </c>
      <c r="D2541" s="33">
        <v>-0.55000000000000004</v>
      </c>
      <c r="E2541" s="32">
        <v>0</v>
      </c>
      <c r="F2541" s="32">
        <v>0</v>
      </c>
      <c r="G2541" s="23"/>
    </row>
    <row r="2542" spans="1:7" x14ac:dyDescent="0.3">
      <c r="A2542" s="22"/>
      <c r="B2542" s="31" t="s">
        <v>62</v>
      </c>
      <c r="C2542" s="24">
        <v>0</v>
      </c>
      <c r="D2542" s="33">
        <v>-0.55000000000000004</v>
      </c>
      <c r="E2542" s="32">
        <v>0</v>
      </c>
      <c r="F2542" s="32">
        <v>0</v>
      </c>
      <c r="G2542" s="23"/>
    </row>
    <row r="2543" spans="1:7" x14ac:dyDescent="0.3">
      <c r="A2543" s="22"/>
      <c r="B2543" s="31" t="s">
        <v>65</v>
      </c>
      <c r="C2543" s="24">
        <v>0</v>
      </c>
      <c r="D2543" s="32">
        <v>-0.55000000000000004</v>
      </c>
      <c r="E2543" s="33">
        <v>0</v>
      </c>
      <c r="F2543" s="32">
        <v>0</v>
      </c>
      <c r="G2543" s="23"/>
    </row>
    <row r="2544" spans="1:7" x14ac:dyDescent="0.3">
      <c r="A2544" s="22"/>
      <c r="B2544" s="31" t="s">
        <v>66</v>
      </c>
      <c r="C2544" s="24">
        <v>0</v>
      </c>
      <c r="D2544" s="32">
        <v>-0.55000000000000004</v>
      </c>
      <c r="E2544" s="33">
        <v>0</v>
      </c>
      <c r="F2544" s="32">
        <v>0</v>
      </c>
      <c r="G2544" s="23"/>
    </row>
    <row r="2545" spans="1:7" x14ac:dyDescent="0.3">
      <c r="A2545" s="22"/>
      <c r="B2545" s="31" t="s">
        <v>67</v>
      </c>
      <c r="C2545" s="24">
        <v>0</v>
      </c>
      <c r="D2545" s="32">
        <v>-0.55000000000000004</v>
      </c>
      <c r="E2545" s="32">
        <v>0</v>
      </c>
      <c r="F2545" s="33">
        <v>0</v>
      </c>
      <c r="G2545" s="23"/>
    </row>
    <row r="2546" spans="1:7" x14ac:dyDescent="0.3">
      <c r="A2546" s="22"/>
      <c r="B2546" s="31" t="s">
        <v>68</v>
      </c>
      <c r="C2546" s="24">
        <v>0</v>
      </c>
      <c r="D2546" s="32">
        <v>-0.55000000000000004</v>
      </c>
      <c r="E2546" s="32">
        <v>0</v>
      </c>
      <c r="F2546" s="33">
        <v>0</v>
      </c>
      <c r="G2546" s="23"/>
    </row>
    <row r="2547" spans="1:7" x14ac:dyDescent="0.3">
      <c r="A2547" s="22">
        <v>319</v>
      </c>
      <c r="B2547" s="31">
        <v>87</v>
      </c>
      <c r="C2547" s="24">
        <v>0</v>
      </c>
      <c r="D2547" s="32">
        <v>-0.54</v>
      </c>
      <c r="E2547" s="32">
        <v>0</v>
      </c>
      <c r="F2547" s="32">
        <v>0</v>
      </c>
      <c r="G2547" s="23"/>
    </row>
    <row r="2548" spans="1:7" x14ac:dyDescent="0.3">
      <c r="A2548" s="22"/>
      <c r="B2548" s="31">
        <v>198</v>
      </c>
      <c r="C2548" s="24">
        <v>0.15</v>
      </c>
      <c r="D2548" s="32">
        <v>-0.54</v>
      </c>
      <c r="E2548" s="32">
        <v>0</v>
      </c>
      <c r="F2548" s="32">
        <v>0</v>
      </c>
      <c r="G2548" s="23"/>
    </row>
    <row r="2549" spans="1:7" x14ac:dyDescent="0.3">
      <c r="A2549" s="22"/>
      <c r="B2549" s="31" t="s">
        <v>61</v>
      </c>
      <c r="C2549" s="24">
        <v>0</v>
      </c>
      <c r="D2549" s="33">
        <v>-0.54</v>
      </c>
      <c r="E2549" s="32">
        <v>0</v>
      </c>
      <c r="F2549" s="32">
        <v>0</v>
      </c>
      <c r="G2549" s="23"/>
    </row>
    <row r="2550" spans="1:7" x14ac:dyDescent="0.3">
      <c r="A2550" s="22"/>
      <c r="B2550" s="31" t="s">
        <v>62</v>
      </c>
      <c r="C2550" s="24">
        <v>0</v>
      </c>
      <c r="D2550" s="33">
        <v>-0.54</v>
      </c>
      <c r="E2550" s="32">
        <v>0</v>
      </c>
      <c r="F2550" s="32">
        <v>0</v>
      </c>
      <c r="G2550" s="23"/>
    </row>
    <row r="2551" spans="1:7" x14ac:dyDescent="0.3">
      <c r="A2551" s="22"/>
      <c r="B2551" s="31" t="s">
        <v>65</v>
      </c>
      <c r="C2551" s="24">
        <v>0</v>
      </c>
      <c r="D2551" s="32">
        <v>-0.54</v>
      </c>
      <c r="E2551" s="33">
        <v>0</v>
      </c>
      <c r="F2551" s="32">
        <v>0</v>
      </c>
      <c r="G2551" s="23"/>
    </row>
    <row r="2552" spans="1:7" x14ac:dyDescent="0.3">
      <c r="A2552" s="22"/>
      <c r="B2552" s="31" t="s">
        <v>66</v>
      </c>
      <c r="C2552" s="24">
        <v>0</v>
      </c>
      <c r="D2552" s="32">
        <v>-0.54</v>
      </c>
      <c r="E2552" s="33">
        <v>0</v>
      </c>
      <c r="F2552" s="32">
        <v>0</v>
      </c>
      <c r="G2552" s="23"/>
    </row>
    <row r="2553" spans="1:7" x14ac:dyDescent="0.3">
      <c r="A2553" s="22"/>
      <c r="B2553" s="31" t="s">
        <v>67</v>
      </c>
      <c r="C2553" s="24">
        <v>0</v>
      </c>
      <c r="D2553" s="32">
        <v>-0.54</v>
      </c>
      <c r="E2553" s="32">
        <v>0</v>
      </c>
      <c r="F2553" s="33">
        <v>0</v>
      </c>
      <c r="G2553" s="23"/>
    </row>
    <row r="2554" spans="1:7" x14ac:dyDescent="0.3">
      <c r="A2554" s="22"/>
      <c r="B2554" s="31" t="s">
        <v>68</v>
      </c>
      <c r="C2554" s="24">
        <v>0</v>
      </c>
      <c r="D2554" s="32">
        <v>-0.54</v>
      </c>
      <c r="E2554" s="32">
        <v>0</v>
      </c>
      <c r="F2554" s="33">
        <v>0</v>
      </c>
      <c r="G2554" s="23"/>
    </row>
    <row r="2555" spans="1:7" x14ac:dyDescent="0.3">
      <c r="A2555" s="22">
        <v>320</v>
      </c>
      <c r="B2555" s="31">
        <v>88</v>
      </c>
      <c r="C2555" s="24">
        <v>0</v>
      </c>
      <c r="D2555" s="32">
        <v>-0.54</v>
      </c>
      <c r="E2555" s="32">
        <v>0</v>
      </c>
      <c r="F2555" s="32">
        <v>0</v>
      </c>
      <c r="G2555" s="23"/>
    </row>
    <row r="2556" spans="1:7" x14ac:dyDescent="0.3">
      <c r="A2556" s="22"/>
      <c r="B2556" s="31">
        <v>199</v>
      </c>
      <c r="C2556" s="24">
        <v>0.15</v>
      </c>
      <c r="D2556" s="32">
        <v>-0.54</v>
      </c>
      <c r="E2556" s="32">
        <v>0</v>
      </c>
      <c r="F2556" s="32">
        <v>0</v>
      </c>
      <c r="G2556" s="23"/>
    </row>
    <row r="2557" spans="1:7" x14ac:dyDescent="0.3">
      <c r="A2557" s="22"/>
      <c r="B2557" s="31" t="s">
        <v>61</v>
      </c>
      <c r="C2557" s="24">
        <v>0</v>
      </c>
      <c r="D2557" s="33">
        <v>-0.54</v>
      </c>
      <c r="E2557" s="32">
        <v>0</v>
      </c>
      <c r="F2557" s="32">
        <v>0</v>
      </c>
      <c r="G2557" s="23"/>
    </row>
    <row r="2558" spans="1:7" x14ac:dyDescent="0.3">
      <c r="A2558" s="22"/>
      <c r="B2558" s="31" t="s">
        <v>62</v>
      </c>
      <c r="C2558" s="24">
        <v>0</v>
      </c>
      <c r="D2558" s="33">
        <v>-0.54</v>
      </c>
      <c r="E2558" s="32">
        <v>0</v>
      </c>
      <c r="F2558" s="32">
        <v>0</v>
      </c>
      <c r="G2558" s="23"/>
    </row>
    <row r="2559" spans="1:7" x14ac:dyDescent="0.3">
      <c r="A2559" s="22"/>
      <c r="B2559" s="31" t="s">
        <v>65</v>
      </c>
      <c r="C2559" s="24">
        <v>0</v>
      </c>
      <c r="D2559" s="32">
        <v>-0.54</v>
      </c>
      <c r="E2559" s="33">
        <v>0</v>
      </c>
      <c r="F2559" s="32">
        <v>0</v>
      </c>
      <c r="G2559" s="23"/>
    </row>
    <row r="2560" spans="1:7" x14ac:dyDescent="0.3">
      <c r="A2560" s="22"/>
      <c r="B2560" s="31" t="s">
        <v>66</v>
      </c>
      <c r="C2560" s="24">
        <v>0</v>
      </c>
      <c r="D2560" s="32">
        <v>-0.54</v>
      </c>
      <c r="E2560" s="33">
        <v>0</v>
      </c>
      <c r="F2560" s="32">
        <v>0</v>
      </c>
      <c r="G2560" s="23"/>
    </row>
    <row r="2561" spans="1:7" x14ac:dyDescent="0.3">
      <c r="A2561" s="22"/>
      <c r="B2561" s="31" t="s">
        <v>67</v>
      </c>
      <c r="C2561" s="24">
        <v>0</v>
      </c>
      <c r="D2561" s="32">
        <v>-0.54</v>
      </c>
      <c r="E2561" s="32">
        <v>0</v>
      </c>
      <c r="F2561" s="33">
        <v>0</v>
      </c>
      <c r="G2561" s="23"/>
    </row>
    <row r="2562" spans="1:7" x14ac:dyDescent="0.3">
      <c r="A2562" s="22"/>
      <c r="B2562" s="31" t="s">
        <v>68</v>
      </c>
      <c r="C2562" s="24">
        <v>0</v>
      </c>
      <c r="D2562" s="32">
        <v>-0.54</v>
      </c>
      <c r="E2562" s="32">
        <v>0</v>
      </c>
      <c r="F2562" s="33">
        <v>0</v>
      </c>
      <c r="G2562" s="23"/>
    </row>
    <row r="2563" spans="1:7" x14ac:dyDescent="0.3">
      <c r="A2563" s="22">
        <v>321</v>
      </c>
      <c r="B2563" s="31">
        <v>89</v>
      </c>
      <c r="C2563" s="24">
        <v>0</v>
      </c>
      <c r="D2563" s="32">
        <v>-0.52</v>
      </c>
      <c r="E2563" s="32">
        <v>0</v>
      </c>
      <c r="F2563" s="32">
        <v>0</v>
      </c>
      <c r="G2563" s="23"/>
    </row>
    <row r="2564" spans="1:7" x14ac:dyDescent="0.3">
      <c r="A2564" s="22"/>
      <c r="B2564" s="31">
        <v>200</v>
      </c>
      <c r="C2564" s="24">
        <v>0.15</v>
      </c>
      <c r="D2564" s="32">
        <v>-0.52</v>
      </c>
      <c r="E2564" s="32">
        <v>0</v>
      </c>
      <c r="F2564" s="32">
        <v>0</v>
      </c>
      <c r="G2564" s="23"/>
    </row>
    <row r="2565" spans="1:7" x14ac:dyDescent="0.3">
      <c r="A2565" s="22"/>
      <c r="B2565" s="31" t="s">
        <v>61</v>
      </c>
      <c r="C2565" s="24">
        <v>0</v>
      </c>
      <c r="D2565" s="33">
        <v>-0.52</v>
      </c>
      <c r="E2565" s="32">
        <v>0</v>
      </c>
      <c r="F2565" s="32">
        <v>0</v>
      </c>
      <c r="G2565" s="23"/>
    </row>
    <row r="2566" spans="1:7" x14ac:dyDescent="0.3">
      <c r="A2566" s="22"/>
      <c r="B2566" s="31" t="s">
        <v>62</v>
      </c>
      <c r="C2566" s="24">
        <v>0</v>
      </c>
      <c r="D2566" s="33">
        <v>-0.52</v>
      </c>
      <c r="E2566" s="32">
        <v>0</v>
      </c>
      <c r="F2566" s="32">
        <v>0</v>
      </c>
      <c r="G2566" s="23"/>
    </row>
    <row r="2567" spans="1:7" x14ac:dyDescent="0.3">
      <c r="A2567" s="22"/>
      <c r="B2567" s="31" t="s">
        <v>65</v>
      </c>
      <c r="C2567" s="24">
        <v>0</v>
      </c>
      <c r="D2567" s="32">
        <v>-0.52</v>
      </c>
      <c r="E2567" s="33">
        <v>0</v>
      </c>
      <c r="F2567" s="32">
        <v>0</v>
      </c>
      <c r="G2567" s="23"/>
    </row>
    <row r="2568" spans="1:7" x14ac:dyDescent="0.3">
      <c r="A2568" s="22"/>
      <c r="B2568" s="31" t="s">
        <v>66</v>
      </c>
      <c r="C2568" s="24">
        <v>0</v>
      </c>
      <c r="D2568" s="32">
        <v>-0.52</v>
      </c>
      <c r="E2568" s="33">
        <v>0</v>
      </c>
      <c r="F2568" s="32">
        <v>0</v>
      </c>
      <c r="G2568" s="23"/>
    </row>
    <row r="2569" spans="1:7" x14ac:dyDescent="0.3">
      <c r="A2569" s="22"/>
      <c r="B2569" s="31" t="s">
        <v>67</v>
      </c>
      <c r="C2569" s="24">
        <v>0</v>
      </c>
      <c r="D2569" s="32">
        <v>-0.52</v>
      </c>
      <c r="E2569" s="32">
        <v>0</v>
      </c>
      <c r="F2569" s="33">
        <v>0</v>
      </c>
      <c r="G2569" s="23"/>
    </row>
    <row r="2570" spans="1:7" x14ac:dyDescent="0.3">
      <c r="A2570" s="22"/>
      <c r="B2570" s="31" t="s">
        <v>68</v>
      </c>
      <c r="C2570" s="24">
        <v>0</v>
      </c>
      <c r="D2570" s="32">
        <v>-0.52</v>
      </c>
      <c r="E2570" s="32">
        <v>0</v>
      </c>
      <c r="F2570" s="33">
        <v>0</v>
      </c>
      <c r="G2570" s="23"/>
    </row>
    <row r="2571" spans="1:7" x14ac:dyDescent="0.3">
      <c r="A2571" s="22">
        <v>322</v>
      </c>
      <c r="B2571" s="31">
        <v>90</v>
      </c>
      <c r="C2571" s="24">
        <v>0</v>
      </c>
      <c r="D2571" s="32">
        <v>-0.51</v>
      </c>
      <c r="E2571" s="32">
        <v>0</v>
      </c>
      <c r="F2571" s="32">
        <v>0</v>
      </c>
      <c r="G2571" s="23"/>
    </row>
    <row r="2572" spans="1:7" x14ac:dyDescent="0.3">
      <c r="A2572" s="22"/>
      <c r="B2572" s="31">
        <v>201</v>
      </c>
      <c r="C2572" s="24">
        <v>0.15</v>
      </c>
      <c r="D2572" s="32">
        <v>-0.51</v>
      </c>
      <c r="E2572" s="32">
        <v>0</v>
      </c>
      <c r="F2572" s="32">
        <v>0</v>
      </c>
      <c r="G2572" s="23"/>
    </row>
    <row r="2573" spans="1:7" x14ac:dyDescent="0.3">
      <c r="A2573" s="22"/>
      <c r="B2573" s="31" t="s">
        <v>61</v>
      </c>
      <c r="C2573" s="24">
        <v>0</v>
      </c>
      <c r="D2573" s="33">
        <v>-0.51</v>
      </c>
      <c r="E2573" s="32">
        <v>0</v>
      </c>
      <c r="F2573" s="32">
        <v>0</v>
      </c>
      <c r="G2573" s="23"/>
    </row>
    <row r="2574" spans="1:7" x14ac:dyDescent="0.3">
      <c r="A2574" s="22"/>
      <c r="B2574" s="31" t="s">
        <v>62</v>
      </c>
      <c r="C2574" s="24">
        <v>0</v>
      </c>
      <c r="D2574" s="33">
        <v>-0.51</v>
      </c>
      <c r="E2574" s="32">
        <v>0</v>
      </c>
      <c r="F2574" s="32">
        <v>0</v>
      </c>
      <c r="G2574" s="23"/>
    </row>
    <row r="2575" spans="1:7" x14ac:dyDescent="0.3">
      <c r="A2575" s="22"/>
      <c r="B2575" s="31" t="s">
        <v>65</v>
      </c>
      <c r="C2575" s="24">
        <v>0</v>
      </c>
      <c r="D2575" s="32">
        <v>-0.51</v>
      </c>
      <c r="E2575" s="33">
        <v>0</v>
      </c>
      <c r="F2575" s="32">
        <v>0</v>
      </c>
      <c r="G2575" s="23"/>
    </row>
    <row r="2576" spans="1:7" x14ac:dyDescent="0.3">
      <c r="A2576" s="22"/>
      <c r="B2576" s="31" t="s">
        <v>66</v>
      </c>
      <c r="C2576" s="24">
        <v>0</v>
      </c>
      <c r="D2576" s="32">
        <v>-0.51</v>
      </c>
      <c r="E2576" s="33">
        <v>0</v>
      </c>
      <c r="F2576" s="32">
        <v>0</v>
      </c>
      <c r="G2576" s="23"/>
    </row>
    <row r="2577" spans="1:7" x14ac:dyDescent="0.3">
      <c r="A2577" s="22"/>
      <c r="B2577" s="31" t="s">
        <v>67</v>
      </c>
      <c r="C2577" s="24">
        <v>0</v>
      </c>
      <c r="D2577" s="32">
        <v>-0.51</v>
      </c>
      <c r="E2577" s="32">
        <v>0</v>
      </c>
      <c r="F2577" s="33">
        <v>0</v>
      </c>
      <c r="G2577" s="23"/>
    </row>
    <row r="2578" spans="1:7" x14ac:dyDescent="0.3">
      <c r="A2578" s="22"/>
      <c r="B2578" s="31" t="s">
        <v>68</v>
      </c>
      <c r="C2578" s="24">
        <v>0</v>
      </c>
      <c r="D2578" s="32">
        <v>-0.51</v>
      </c>
      <c r="E2578" s="32">
        <v>0</v>
      </c>
      <c r="F2578" s="33">
        <v>0</v>
      </c>
      <c r="G2578" s="23"/>
    </row>
    <row r="2579" spans="1:7" x14ac:dyDescent="0.3">
      <c r="A2579" s="22">
        <v>323</v>
      </c>
      <c r="B2579" s="31">
        <v>91</v>
      </c>
      <c r="C2579" s="24">
        <v>0</v>
      </c>
      <c r="D2579" s="32">
        <v>-0.49</v>
      </c>
      <c r="E2579" s="32">
        <v>0</v>
      </c>
      <c r="F2579" s="32">
        <v>0</v>
      </c>
      <c r="G2579" s="23"/>
    </row>
    <row r="2580" spans="1:7" x14ac:dyDescent="0.3">
      <c r="A2580" s="22"/>
      <c r="B2580" s="31">
        <v>202</v>
      </c>
      <c r="C2580" s="24">
        <v>0.15</v>
      </c>
      <c r="D2580" s="32">
        <v>-0.49</v>
      </c>
      <c r="E2580" s="32">
        <v>0</v>
      </c>
      <c r="F2580" s="32">
        <v>0</v>
      </c>
      <c r="G2580" s="23"/>
    </row>
    <row r="2581" spans="1:7" x14ac:dyDescent="0.3">
      <c r="A2581" s="22"/>
      <c r="B2581" s="31" t="s">
        <v>61</v>
      </c>
      <c r="C2581" s="24">
        <v>0</v>
      </c>
      <c r="D2581" s="33">
        <v>-0.49</v>
      </c>
      <c r="E2581" s="32">
        <v>0</v>
      </c>
      <c r="F2581" s="32">
        <v>0</v>
      </c>
      <c r="G2581" s="23"/>
    </row>
    <row r="2582" spans="1:7" x14ac:dyDescent="0.3">
      <c r="A2582" s="22"/>
      <c r="B2582" s="31" t="s">
        <v>62</v>
      </c>
      <c r="C2582" s="24">
        <v>0</v>
      </c>
      <c r="D2582" s="33">
        <v>-0.49</v>
      </c>
      <c r="E2582" s="32">
        <v>0</v>
      </c>
      <c r="F2582" s="32">
        <v>0</v>
      </c>
      <c r="G2582" s="23"/>
    </row>
    <row r="2583" spans="1:7" x14ac:dyDescent="0.3">
      <c r="A2583" s="22"/>
      <c r="B2583" s="31" t="s">
        <v>65</v>
      </c>
      <c r="C2583" s="24">
        <v>0</v>
      </c>
      <c r="D2583" s="32">
        <v>-0.49</v>
      </c>
      <c r="E2583" s="33">
        <v>0</v>
      </c>
      <c r="F2583" s="32">
        <v>0</v>
      </c>
      <c r="G2583" s="23"/>
    </row>
    <row r="2584" spans="1:7" x14ac:dyDescent="0.3">
      <c r="A2584" s="22"/>
      <c r="B2584" s="31" t="s">
        <v>66</v>
      </c>
      <c r="C2584" s="24">
        <v>0</v>
      </c>
      <c r="D2584" s="32">
        <v>-0.49</v>
      </c>
      <c r="E2584" s="33">
        <v>0</v>
      </c>
      <c r="F2584" s="32">
        <v>0</v>
      </c>
      <c r="G2584" s="23"/>
    </row>
    <row r="2585" spans="1:7" x14ac:dyDescent="0.3">
      <c r="A2585" s="22"/>
      <c r="B2585" s="31" t="s">
        <v>67</v>
      </c>
      <c r="C2585" s="24">
        <v>0</v>
      </c>
      <c r="D2585" s="32">
        <v>-0.49</v>
      </c>
      <c r="E2585" s="32">
        <v>0</v>
      </c>
      <c r="F2585" s="33">
        <v>0</v>
      </c>
      <c r="G2585" s="23"/>
    </row>
    <row r="2586" spans="1:7" x14ac:dyDescent="0.3">
      <c r="A2586" s="22"/>
      <c r="B2586" s="31" t="s">
        <v>68</v>
      </c>
      <c r="C2586" s="24">
        <v>0</v>
      </c>
      <c r="D2586" s="32">
        <v>-0.49</v>
      </c>
      <c r="E2586" s="32">
        <v>0</v>
      </c>
      <c r="F2586" s="33">
        <v>0</v>
      </c>
      <c r="G2586" s="23"/>
    </row>
    <row r="2587" spans="1:7" x14ac:dyDescent="0.3">
      <c r="A2587" s="22">
        <v>324</v>
      </c>
      <c r="B2587" s="31">
        <v>92</v>
      </c>
      <c r="C2587" s="24">
        <v>0</v>
      </c>
      <c r="D2587" s="32">
        <v>-0.46</v>
      </c>
      <c r="E2587" s="32">
        <v>0</v>
      </c>
      <c r="F2587" s="32">
        <v>0</v>
      </c>
      <c r="G2587" s="23"/>
    </row>
    <row r="2588" spans="1:7" x14ac:dyDescent="0.3">
      <c r="A2588" s="22"/>
      <c r="B2588" s="31">
        <v>203</v>
      </c>
      <c r="C2588" s="24">
        <v>0.15</v>
      </c>
      <c r="D2588" s="32">
        <v>-0.46</v>
      </c>
      <c r="E2588" s="32">
        <v>0</v>
      </c>
      <c r="F2588" s="32">
        <v>0</v>
      </c>
      <c r="G2588" s="23"/>
    </row>
    <row r="2589" spans="1:7" x14ac:dyDescent="0.3">
      <c r="A2589" s="22"/>
      <c r="B2589" s="31" t="s">
        <v>61</v>
      </c>
      <c r="C2589" s="24">
        <v>0</v>
      </c>
      <c r="D2589" s="33">
        <v>-0.46</v>
      </c>
      <c r="E2589" s="32">
        <v>0</v>
      </c>
      <c r="F2589" s="32">
        <v>0</v>
      </c>
      <c r="G2589" s="23"/>
    </row>
    <row r="2590" spans="1:7" x14ac:dyDescent="0.3">
      <c r="A2590" s="22"/>
      <c r="B2590" s="31" t="s">
        <v>62</v>
      </c>
      <c r="C2590" s="24">
        <v>0</v>
      </c>
      <c r="D2590" s="33">
        <v>-0.46</v>
      </c>
      <c r="E2590" s="32">
        <v>0</v>
      </c>
      <c r="F2590" s="32">
        <v>0</v>
      </c>
      <c r="G2590" s="23"/>
    </row>
    <row r="2591" spans="1:7" x14ac:dyDescent="0.3">
      <c r="A2591" s="22"/>
      <c r="B2591" s="31" t="s">
        <v>65</v>
      </c>
      <c r="C2591" s="24">
        <v>0</v>
      </c>
      <c r="D2591" s="32">
        <v>-0.46</v>
      </c>
      <c r="E2591" s="33">
        <v>0</v>
      </c>
      <c r="F2591" s="32">
        <v>0</v>
      </c>
      <c r="G2591" s="23"/>
    </row>
    <row r="2592" spans="1:7" x14ac:dyDescent="0.3">
      <c r="A2592" s="22"/>
      <c r="B2592" s="31" t="s">
        <v>66</v>
      </c>
      <c r="C2592" s="24">
        <v>0</v>
      </c>
      <c r="D2592" s="32">
        <v>-0.46</v>
      </c>
      <c r="E2592" s="33">
        <v>0</v>
      </c>
      <c r="F2592" s="32">
        <v>0</v>
      </c>
      <c r="G2592" s="23"/>
    </row>
    <row r="2593" spans="1:7" x14ac:dyDescent="0.3">
      <c r="A2593" s="22"/>
      <c r="B2593" s="31" t="s">
        <v>67</v>
      </c>
      <c r="C2593" s="24">
        <v>0</v>
      </c>
      <c r="D2593" s="32">
        <v>-0.46</v>
      </c>
      <c r="E2593" s="32">
        <v>0</v>
      </c>
      <c r="F2593" s="33">
        <v>0</v>
      </c>
      <c r="G2593" s="23"/>
    </row>
    <row r="2594" spans="1:7" x14ac:dyDescent="0.3">
      <c r="A2594" s="22"/>
      <c r="B2594" s="31" t="s">
        <v>68</v>
      </c>
      <c r="C2594" s="24">
        <v>0</v>
      </c>
      <c r="D2594" s="32">
        <v>-0.46</v>
      </c>
      <c r="E2594" s="32">
        <v>0</v>
      </c>
      <c r="F2594" s="33">
        <v>0</v>
      </c>
      <c r="G2594" s="23"/>
    </row>
    <row r="2595" spans="1:7" x14ac:dyDescent="0.3">
      <c r="A2595" s="22">
        <v>325</v>
      </c>
      <c r="B2595" s="31">
        <v>93</v>
      </c>
      <c r="C2595" s="24">
        <v>0</v>
      </c>
      <c r="D2595" s="32">
        <v>-0.42</v>
      </c>
      <c r="E2595" s="32">
        <v>0</v>
      </c>
      <c r="F2595" s="32">
        <v>0</v>
      </c>
      <c r="G2595" s="23"/>
    </row>
    <row r="2596" spans="1:7" x14ac:dyDescent="0.3">
      <c r="A2596" s="22"/>
      <c r="B2596" s="31">
        <v>204</v>
      </c>
      <c r="C2596" s="24">
        <v>0.15</v>
      </c>
      <c r="D2596" s="32">
        <v>-0.42</v>
      </c>
      <c r="E2596" s="32">
        <v>0</v>
      </c>
      <c r="F2596" s="32">
        <v>0</v>
      </c>
      <c r="G2596" s="23"/>
    </row>
    <row r="2597" spans="1:7" x14ac:dyDescent="0.3">
      <c r="A2597" s="22"/>
      <c r="B2597" s="31" t="s">
        <v>61</v>
      </c>
      <c r="C2597" s="24">
        <v>0</v>
      </c>
      <c r="D2597" s="33">
        <v>-0.42</v>
      </c>
      <c r="E2597" s="32">
        <v>0</v>
      </c>
      <c r="F2597" s="32">
        <v>0</v>
      </c>
      <c r="G2597" s="23"/>
    </row>
    <row r="2598" spans="1:7" x14ac:dyDescent="0.3">
      <c r="A2598" s="22"/>
      <c r="B2598" s="31" t="s">
        <v>62</v>
      </c>
      <c r="C2598" s="24">
        <v>0</v>
      </c>
      <c r="D2598" s="33">
        <v>-0.42</v>
      </c>
      <c r="E2598" s="32">
        <v>0</v>
      </c>
      <c r="F2598" s="32">
        <v>0</v>
      </c>
      <c r="G2598" s="23"/>
    </row>
    <row r="2599" spans="1:7" x14ac:dyDescent="0.3">
      <c r="A2599" s="22"/>
      <c r="B2599" s="31" t="s">
        <v>65</v>
      </c>
      <c r="C2599" s="24">
        <v>0</v>
      </c>
      <c r="D2599" s="32">
        <v>-0.42</v>
      </c>
      <c r="E2599" s="33">
        <v>0</v>
      </c>
      <c r="F2599" s="32">
        <v>0</v>
      </c>
      <c r="G2599" s="23"/>
    </row>
    <row r="2600" spans="1:7" x14ac:dyDescent="0.3">
      <c r="A2600" s="22"/>
      <c r="B2600" s="31" t="s">
        <v>66</v>
      </c>
      <c r="C2600" s="24">
        <v>0</v>
      </c>
      <c r="D2600" s="32">
        <v>-0.42</v>
      </c>
      <c r="E2600" s="33">
        <v>0</v>
      </c>
      <c r="F2600" s="32">
        <v>0</v>
      </c>
      <c r="G2600" s="23"/>
    </row>
    <row r="2601" spans="1:7" x14ac:dyDescent="0.3">
      <c r="A2601" s="22"/>
      <c r="B2601" s="31" t="s">
        <v>67</v>
      </c>
      <c r="C2601" s="24">
        <v>0</v>
      </c>
      <c r="D2601" s="32">
        <v>-0.42</v>
      </c>
      <c r="E2601" s="32">
        <v>0</v>
      </c>
      <c r="F2601" s="33">
        <v>0</v>
      </c>
      <c r="G2601" s="23"/>
    </row>
    <row r="2602" spans="1:7" x14ac:dyDescent="0.3">
      <c r="A2602" s="22"/>
      <c r="B2602" s="31" t="s">
        <v>68</v>
      </c>
      <c r="C2602" s="24">
        <v>0</v>
      </c>
      <c r="D2602" s="32">
        <v>-0.42</v>
      </c>
      <c r="E2602" s="32">
        <v>0</v>
      </c>
      <c r="F2602" s="33">
        <v>0</v>
      </c>
      <c r="G2602" s="23"/>
    </row>
    <row r="2603" spans="1:7" x14ac:dyDescent="0.3">
      <c r="A2603" s="22">
        <v>326</v>
      </c>
      <c r="B2603" s="31">
        <v>94</v>
      </c>
      <c r="C2603" s="24">
        <v>0</v>
      </c>
      <c r="D2603" s="32">
        <v>-0.32</v>
      </c>
      <c r="E2603" s="32">
        <v>0</v>
      </c>
      <c r="F2603" s="32">
        <v>0</v>
      </c>
      <c r="G2603" s="23"/>
    </row>
    <row r="2604" spans="1:7" x14ac:dyDescent="0.3">
      <c r="A2604" s="22"/>
      <c r="B2604" s="31">
        <v>205</v>
      </c>
      <c r="C2604" s="24">
        <v>0.15</v>
      </c>
      <c r="D2604" s="32">
        <v>-0.32</v>
      </c>
      <c r="E2604" s="32">
        <v>0</v>
      </c>
      <c r="F2604" s="32">
        <v>0</v>
      </c>
      <c r="G2604" s="23"/>
    </row>
    <row r="2605" spans="1:7" x14ac:dyDescent="0.3">
      <c r="A2605" s="22"/>
      <c r="B2605" s="31" t="s">
        <v>61</v>
      </c>
      <c r="C2605" s="24">
        <v>0</v>
      </c>
      <c r="D2605" s="33">
        <v>-0.32</v>
      </c>
      <c r="E2605" s="32">
        <v>0</v>
      </c>
      <c r="F2605" s="32">
        <v>0</v>
      </c>
      <c r="G2605" s="23"/>
    </row>
    <row r="2606" spans="1:7" x14ac:dyDescent="0.3">
      <c r="A2606" s="22"/>
      <c r="B2606" s="31" t="s">
        <v>62</v>
      </c>
      <c r="C2606" s="24">
        <v>0</v>
      </c>
      <c r="D2606" s="33">
        <v>-0.32</v>
      </c>
      <c r="E2606" s="32">
        <v>0</v>
      </c>
      <c r="F2606" s="32">
        <v>0</v>
      </c>
      <c r="G2606" s="23"/>
    </row>
    <row r="2607" spans="1:7" x14ac:dyDescent="0.3">
      <c r="A2607" s="22"/>
      <c r="B2607" s="31" t="s">
        <v>65</v>
      </c>
      <c r="C2607" s="24">
        <v>0</v>
      </c>
      <c r="D2607" s="32">
        <v>-0.32</v>
      </c>
      <c r="E2607" s="33">
        <v>0</v>
      </c>
      <c r="F2607" s="32">
        <v>0</v>
      </c>
      <c r="G2607" s="23"/>
    </row>
    <row r="2608" spans="1:7" x14ac:dyDescent="0.3">
      <c r="A2608" s="22"/>
      <c r="B2608" s="31" t="s">
        <v>66</v>
      </c>
      <c r="C2608" s="24">
        <v>0</v>
      </c>
      <c r="D2608" s="32">
        <v>-0.32</v>
      </c>
      <c r="E2608" s="33">
        <v>0</v>
      </c>
      <c r="F2608" s="32">
        <v>0</v>
      </c>
      <c r="G2608" s="23"/>
    </row>
    <row r="2609" spans="1:7" x14ac:dyDescent="0.3">
      <c r="A2609" s="22"/>
      <c r="B2609" s="31" t="s">
        <v>67</v>
      </c>
      <c r="C2609" s="24">
        <v>0</v>
      </c>
      <c r="D2609" s="32">
        <v>-0.32</v>
      </c>
      <c r="E2609" s="32">
        <v>0</v>
      </c>
      <c r="F2609" s="33">
        <v>0</v>
      </c>
      <c r="G2609" s="23"/>
    </row>
    <row r="2610" spans="1:7" x14ac:dyDescent="0.3">
      <c r="A2610" s="22"/>
      <c r="B2610" s="31" t="s">
        <v>68</v>
      </c>
      <c r="C2610" s="24">
        <v>0</v>
      </c>
      <c r="D2610" s="32">
        <v>-0.32</v>
      </c>
      <c r="E2610" s="32">
        <v>0</v>
      </c>
      <c r="F2610" s="33">
        <v>0</v>
      </c>
      <c r="G2610" s="23"/>
    </row>
    <row r="2611" spans="1:7" x14ac:dyDescent="0.3">
      <c r="A2611" s="22">
        <v>327</v>
      </c>
      <c r="B2611" s="31">
        <v>95</v>
      </c>
      <c r="C2611" s="24">
        <v>0</v>
      </c>
      <c r="D2611" s="32">
        <v>-0.44</v>
      </c>
      <c r="E2611" s="32">
        <v>0</v>
      </c>
      <c r="F2611" s="32">
        <v>0</v>
      </c>
      <c r="G2611" s="23"/>
    </row>
    <row r="2612" spans="1:7" x14ac:dyDescent="0.3">
      <c r="A2612" s="22"/>
      <c r="B2612" s="31">
        <v>206</v>
      </c>
      <c r="C2612" s="24">
        <v>0.15</v>
      </c>
      <c r="D2612" s="32">
        <v>-0.44</v>
      </c>
      <c r="E2612" s="32">
        <v>0</v>
      </c>
      <c r="F2612" s="32">
        <v>0</v>
      </c>
      <c r="G2612" s="23"/>
    </row>
    <row r="2613" spans="1:7" x14ac:dyDescent="0.3">
      <c r="A2613" s="22"/>
      <c r="B2613" s="31" t="s">
        <v>61</v>
      </c>
      <c r="C2613" s="24">
        <v>0</v>
      </c>
      <c r="D2613" s="33">
        <v>-0.44</v>
      </c>
      <c r="E2613" s="32">
        <v>0</v>
      </c>
      <c r="F2613" s="32">
        <v>0</v>
      </c>
      <c r="G2613" s="23"/>
    </row>
    <row r="2614" spans="1:7" x14ac:dyDescent="0.3">
      <c r="A2614" s="22"/>
      <c r="B2614" s="31" t="s">
        <v>62</v>
      </c>
      <c r="C2614" s="24">
        <v>0</v>
      </c>
      <c r="D2614" s="33">
        <v>-0.44</v>
      </c>
      <c r="E2614" s="32">
        <v>0</v>
      </c>
      <c r="F2614" s="32">
        <v>0</v>
      </c>
      <c r="G2614" s="23"/>
    </row>
    <row r="2615" spans="1:7" x14ac:dyDescent="0.3">
      <c r="A2615" s="22"/>
      <c r="B2615" s="31" t="s">
        <v>65</v>
      </c>
      <c r="C2615" s="24">
        <v>0</v>
      </c>
      <c r="D2615" s="32">
        <v>-0.44</v>
      </c>
      <c r="E2615" s="33">
        <v>0</v>
      </c>
      <c r="F2615" s="32">
        <v>0</v>
      </c>
      <c r="G2615" s="23"/>
    </row>
    <row r="2616" spans="1:7" x14ac:dyDescent="0.3">
      <c r="A2616" s="22"/>
      <c r="B2616" s="31" t="s">
        <v>66</v>
      </c>
      <c r="C2616" s="24">
        <v>0</v>
      </c>
      <c r="D2616" s="32">
        <v>-0.44</v>
      </c>
      <c r="E2616" s="33">
        <v>0</v>
      </c>
      <c r="F2616" s="32">
        <v>0</v>
      </c>
      <c r="G2616" s="23"/>
    </row>
    <row r="2617" spans="1:7" x14ac:dyDescent="0.3">
      <c r="A2617" s="22"/>
      <c r="B2617" s="31" t="s">
        <v>67</v>
      </c>
      <c r="C2617" s="24">
        <v>0</v>
      </c>
      <c r="D2617" s="32">
        <v>-0.44</v>
      </c>
      <c r="E2617" s="32">
        <v>0</v>
      </c>
      <c r="F2617" s="33">
        <v>0</v>
      </c>
      <c r="G2617" s="23"/>
    </row>
    <row r="2618" spans="1:7" x14ac:dyDescent="0.3">
      <c r="A2618" s="22"/>
      <c r="B2618" s="31" t="s">
        <v>68</v>
      </c>
      <c r="C2618" s="24">
        <v>0</v>
      </c>
      <c r="D2618" s="32">
        <v>-0.44</v>
      </c>
      <c r="E2618" s="32">
        <v>0</v>
      </c>
      <c r="F2618" s="33">
        <v>0</v>
      </c>
      <c r="G2618" s="23"/>
    </row>
    <row r="2619" spans="1:7" x14ac:dyDescent="0.3">
      <c r="A2619" s="22">
        <v>328</v>
      </c>
      <c r="B2619" s="31">
        <v>96</v>
      </c>
      <c r="C2619" s="24">
        <v>0</v>
      </c>
      <c r="D2619" s="32">
        <v>-0.64</v>
      </c>
      <c r="E2619" s="32">
        <v>0</v>
      </c>
      <c r="F2619" s="32">
        <v>0</v>
      </c>
      <c r="G2619" s="23"/>
    </row>
    <row r="2620" spans="1:7" x14ac:dyDescent="0.3">
      <c r="A2620" s="22"/>
      <c r="B2620" s="31">
        <v>207</v>
      </c>
      <c r="C2620" s="24">
        <v>0.15</v>
      </c>
      <c r="D2620" s="32">
        <v>-0.64</v>
      </c>
      <c r="E2620" s="32">
        <v>0</v>
      </c>
      <c r="F2620" s="32">
        <v>0</v>
      </c>
      <c r="G2620" s="23"/>
    </row>
    <row r="2621" spans="1:7" x14ac:dyDescent="0.3">
      <c r="A2621" s="22"/>
      <c r="B2621" s="31" t="s">
        <v>61</v>
      </c>
      <c r="C2621" s="24">
        <v>0</v>
      </c>
      <c r="D2621" s="33">
        <v>-0.64</v>
      </c>
      <c r="E2621" s="32">
        <v>0</v>
      </c>
      <c r="F2621" s="32">
        <v>0</v>
      </c>
      <c r="G2621" s="23"/>
    </row>
    <row r="2622" spans="1:7" x14ac:dyDescent="0.3">
      <c r="A2622" s="22"/>
      <c r="B2622" s="31" t="s">
        <v>62</v>
      </c>
      <c r="C2622" s="24">
        <v>0</v>
      </c>
      <c r="D2622" s="33">
        <v>-0.64</v>
      </c>
      <c r="E2622" s="32">
        <v>0</v>
      </c>
      <c r="F2622" s="32">
        <v>0</v>
      </c>
      <c r="G2622" s="23"/>
    </row>
    <row r="2623" spans="1:7" x14ac:dyDescent="0.3">
      <c r="A2623" s="22"/>
      <c r="B2623" s="31" t="s">
        <v>65</v>
      </c>
      <c r="C2623" s="24">
        <v>0</v>
      </c>
      <c r="D2623" s="32">
        <v>-0.64</v>
      </c>
      <c r="E2623" s="33">
        <v>0</v>
      </c>
      <c r="F2623" s="32">
        <v>0</v>
      </c>
      <c r="G2623" s="23"/>
    </row>
    <row r="2624" spans="1:7" x14ac:dyDescent="0.3">
      <c r="A2624" s="22"/>
      <c r="B2624" s="31" t="s">
        <v>66</v>
      </c>
      <c r="C2624" s="24">
        <v>0</v>
      </c>
      <c r="D2624" s="32">
        <v>-0.64</v>
      </c>
      <c r="E2624" s="33">
        <v>0</v>
      </c>
      <c r="F2624" s="32">
        <v>0</v>
      </c>
      <c r="G2624" s="23"/>
    </row>
    <row r="2625" spans="1:7" x14ac:dyDescent="0.3">
      <c r="A2625" s="22"/>
      <c r="B2625" s="31" t="s">
        <v>67</v>
      </c>
      <c r="C2625" s="24">
        <v>0</v>
      </c>
      <c r="D2625" s="32">
        <v>-0.64</v>
      </c>
      <c r="E2625" s="32">
        <v>0</v>
      </c>
      <c r="F2625" s="33">
        <v>0</v>
      </c>
      <c r="G2625" s="23"/>
    </row>
    <row r="2626" spans="1:7" x14ac:dyDescent="0.3">
      <c r="A2626" s="22"/>
      <c r="B2626" s="31" t="s">
        <v>68</v>
      </c>
      <c r="C2626" s="24">
        <v>0</v>
      </c>
      <c r="D2626" s="32">
        <v>-0.64</v>
      </c>
      <c r="E2626" s="32">
        <v>0</v>
      </c>
      <c r="F2626" s="33">
        <v>0</v>
      </c>
      <c r="G2626" s="23"/>
    </row>
    <row r="2627" spans="1:7" x14ac:dyDescent="0.3">
      <c r="A2627" s="22">
        <v>329</v>
      </c>
      <c r="B2627" s="31">
        <v>97</v>
      </c>
      <c r="C2627" s="24">
        <v>0</v>
      </c>
      <c r="D2627" s="32">
        <v>-0.6</v>
      </c>
      <c r="E2627" s="32">
        <v>0</v>
      </c>
      <c r="F2627" s="32">
        <v>0</v>
      </c>
      <c r="G2627" s="23"/>
    </row>
    <row r="2628" spans="1:7" x14ac:dyDescent="0.3">
      <c r="A2628" s="22"/>
      <c r="B2628" s="31">
        <v>208</v>
      </c>
      <c r="C2628" s="24">
        <v>0.15</v>
      </c>
      <c r="D2628" s="32">
        <v>-0.6</v>
      </c>
      <c r="E2628" s="32">
        <v>0</v>
      </c>
      <c r="F2628" s="32">
        <v>0</v>
      </c>
      <c r="G2628" s="23"/>
    </row>
    <row r="2629" spans="1:7" x14ac:dyDescent="0.3">
      <c r="A2629" s="22"/>
      <c r="B2629" s="31" t="s">
        <v>61</v>
      </c>
      <c r="C2629" s="24">
        <v>0</v>
      </c>
      <c r="D2629" s="33">
        <v>-0.6</v>
      </c>
      <c r="E2629" s="32">
        <v>0</v>
      </c>
      <c r="F2629" s="32">
        <v>0</v>
      </c>
      <c r="G2629" s="23"/>
    </row>
    <row r="2630" spans="1:7" x14ac:dyDescent="0.3">
      <c r="A2630" s="22"/>
      <c r="B2630" s="31" t="s">
        <v>62</v>
      </c>
      <c r="C2630" s="24">
        <v>0</v>
      </c>
      <c r="D2630" s="33">
        <v>-0.6</v>
      </c>
      <c r="E2630" s="32">
        <v>0</v>
      </c>
      <c r="F2630" s="32">
        <v>0</v>
      </c>
      <c r="G2630" s="23"/>
    </row>
    <row r="2631" spans="1:7" x14ac:dyDescent="0.3">
      <c r="A2631" s="22"/>
      <c r="B2631" s="31" t="s">
        <v>65</v>
      </c>
      <c r="C2631" s="24">
        <v>0</v>
      </c>
      <c r="D2631" s="32">
        <v>-0.6</v>
      </c>
      <c r="E2631" s="33">
        <v>0</v>
      </c>
      <c r="F2631" s="32">
        <v>0</v>
      </c>
      <c r="G2631" s="23"/>
    </row>
    <row r="2632" spans="1:7" x14ac:dyDescent="0.3">
      <c r="A2632" s="22"/>
      <c r="B2632" s="31" t="s">
        <v>66</v>
      </c>
      <c r="C2632" s="24">
        <v>0</v>
      </c>
      <c r="D2632" s="32">
        <v>-0.6</v>
      </c>
      <c r="E2632" s="33">
        <v>0</v>
      </c>
      <c r="F2632" s="32">
        <v>0</v>
      </c>
      <c r="G2632" s="23"/>
    </row>
    <row r="2633" spans="1:7" x14ac:dyDescent="0.3">
      <c r="A2633" s="22"/>
      <c r="B2633" s="31" t="s">
        <v>67</v>
      </c>
      <c r="C2633" s="24">
        <v>0</v>
      </c>
      <c r="D2633" s="32">
        <v>-0.6</v>
      </c>
      <c r="E2633" s="32">
        <v>0</v>
      </c>
      <c r="F2633" s="33">
        <v>0</v>
      </c>
      <c r="G2633" s="23"/>
    </row>
    <row r="2634" spans="1:7" x14ac:dyDescent="0.3">
      <c r="A2634" s="22"/>
      <c r="B2634" s="31" t="s">
        <v>68</v>
      </c>
      <c r="C2634" s="24">
        <v>0</v>
      </c>
      <c r="D2634" s="32">
        <v>-0.6</v>
      </c>
      <c r="E2634" s="32">
        <v>0</v>
      </c>
      <c r="F2634" s="33">
        <v>0</v>
      </c>
      <c r="G2634" s="23"/>
    </row>
    <row r="2635" spans="1:7" x14ac:dyDescent="0.3">
      <c r="A2635" s="22">
        <v>330</v>
      </c>
      <c r="B2635" s="31">
        <v>98</v>
      </c>
      <c r="C2635" s="24">
        <v>0</v>
      </c>
      <c r="D2635" s="32">
        <v>-0.56000000000000005</v>
      </c>
      <c r="E2635" s="32">
        <v>0</v>
      </c>
      <c r="F2635" s="32">
        <v>0</v>
      </c>
      <c r="G2635" s="23"/>
    </row>
    <row r="2636" spans="1:7" x14ac:dyDescent="0.3">
      <c r="A2636" s="22"/>
      <c r="B2636" s="31">
        <v>209</v>
      </c>
      <c r="C2636" s="24">
        <v>0.15</v>
      </c>
      <c r="D2636" s="32">
        <v>-0.56000000000000005</v>
      </c>
      <c r="E2636" s="32">
        <v>0</v>
      </c>
      <c r="F2636" s="32">
        <v>0</v>
      </c>
      <c r="G2636" s="23"/>
    </row>
    <row r="2637" spans="1:7" x14ac:dyDescent="0.3">
      <c r="A2637" s="22"/>
      <c r="B2637" s="31" t="s">
        <v>61</v>
      </c>
      <c r="C2637" s="24">
        <v>0</v>
      </c>
      <c r="D2637" s="33">
        <v>-0.56000000000000005</v>
      </c>
      <c r="E2637" s="32">
        <v>0</v>
      </c>
      <c r="F2637" s="32">
        <v>0</v>
      </c>
      <c r="G2637" s="23"/>
    </row>
    <row r="2638" spans="1:7" x14ac:dyDescent="0.3">
      <c r="A2638" s="22"/>
      <c r="B2638" s="31" t="s">
        <v>62</v>
      </c>
      <c r="C2638" s="24">
        <v>0</v>
      </c>
      <c r="D2638" s="33">
        <v>-0.56000000000000005</v>
      </c>
      <c r="E2638" s="32">
        <v>0</v>
      </c>
      <c r="F2638" s="32">
        <v>0</v>
      </c>
      <c r="G2638" s="23"/>
    </row>
    <row r="2639" spans="1:7" x14ac:dyDescent="0.3">
      <c r="A2639" s="22"/>
      <c r="B2639" s="31" t="s">
        <v>65</v>
      </c>
      <c r="C2639" s="24">
        <v>0</v>
      </c>
      <c r="D2639" s="32">
        <v>-0.56000000000000005</v>
      </c>
      <c r="E2639" s="33">
        <v>0</v>
      </c>
      <c r="F2639" s="32">
        <v>0</v>
      </c>
      <c r="G2639" s="23"/>
    </row>
    <row r="2640" spans="1:7" x14ac:dyDescent="0.3">
      <c r="A2640" s="22"/>
      <c r="B2640" s="31" t="s">
        <v>66</v>
      </c>
      <c r="C2640" s="24">
        <v>0</v>
      </c>
      <c r="D2640" s="32">
        <v>-0.56000000000000005</v>
      </c>
      <c r="E2640" s="33">
        <v>0</v>
      </c>
      <c r="F2640" s="32">
        <v>0</v>
      </c>
      <c r="G2640" s="23"/>
    </row>
    <row r="2641" spans="1:7" x14ac:dyDescent="0.3">
      <c r="A2641" s="22"/>
      <c r="B2641" s="31" t="s">
        <v>67</v>
      </c>
      <c r="C2641" s="24">
        <v>0</v>
      </c>
      <c r="D2641" s="32">
        <v>-0.56000000000000005</v>
      </c>
      <c r="E2641" s="32">
        <v>0</v>
      </c>
      <c r="F2641" s="33">
        <v>0</v>
      </c>
      <c r="G2641" s="23"/>
    </row>
    <row r="2642" spans="1:7" x14ac:dyDescent="0.3">
      <c r="A2642" s="22"/>
      <c r="B2642" s="31" t="s">
        <v>68</v>
      </c>
      <c r="C2642" s="24">
        <v>0</v>
      </c>
      <c r="D2642" s="32">
        <v>-0.56000000000000005</v>
      </c>
      <c r="E2642" s="32">
        <v>0</v>
      </c>
      <c r="F2642" s="33">
        <v>0</v>
      </c>
      <c r="G2642" s="23"/>
    </row>
    <row r="2643" spans="1:7" x14ac:dyDescent="0.3">
      <c r="A2643" s="22">
        <v>331</v>
      </c>
      <c r="B2643" s="31">
        <v>99</v>
      </c>
      <c r="C2643" s="24">
        <v>0</v>
      </c>
      <c r="D2643" s="32">
        <v>-0.54</v>
      </c>
      <c r="E2643" s="32">
        <v>0</v>
      </c>
      <c r="F2643" s="32">
        <v>0</v>
      </c>
      <c r="G2643" s="23"/>
    </row>
    <row r="2644" spans="1:7" x14ac:dyDescent="0.3">
      <c r="A2644" s="22"/>
      <c r="B2644" s="31">
        <v>210</v>
      </c>
      <c r="C2644" s="24">
        <v>0.15</v>
      </c>
      <c r="D2644" s="32">
        <v>-0.54</v>
      </c>
      <c r="E2644" s="32">
        <v>0</v>
      </c>
      <c r="F2644" s="32">
        <v>0</v>
      </c>
      <c r="G2644" s="23"/>
    </row>
    <row r="2645" spans="1:7" x14ac:dyDescent="0.3">
      <c r="A2645" s="22"/>
      <c r="B2645" s="31" t="s">
        <v>61</v>
      </c>
      <c r="C2645" s="24">
        <v>0</v>
      </c>
      <c r="D2645" s="33">
        <v>-0.54</v>
      </c>
      <c r="E2645" s="32">
        <v>0</v>
      </c>
      <c r="F2645" s="32">
        <v>0</v>
      </c>
      <c r="G2645" s="23"/>
    </row>
    <row r="2646" spans="1:7" x14ac:dyDescent="0.3">
      <c r="A2646" s="22"/>
      <c r="B2646" s="31" t="s">
        <v>62</v>
      </c>
      <c r="C2646" s="24">
        <v>0</v>
      </c>
      <c r="D2646" s="33">
        <v>-0.54</v>
      </c>
      <c r="E2646" s="32">
        <v>0</v>
      </c>
      <c r="F2646" s="32">
        <v>0</v>
      </c>
      <c r="G2646" s="23"/>
    </row>
    <row r="2647" spans="1:7" x14ac:dyDescent="0.3">
      <c r="A2647" s="22"/>
      <c r="B2647" s="31" t="s">
        <v>65</v>
      </c>
      <c r="C2647" s="24">
        <v>0</v>
      </c>
      <c r="D2647" s="32">
        <v>-0.54</v>
      </c>
      <c r="E2647" s="33">
        <v>0</v>
      </c>
      <c r="F2647" s="32">
        <v>0</v>
      </c>
      <c r="G2647" s="23"/>
    </row>
    <row r="2648" spans="1:7" x14ac:dyDescent="0.3">
      <c r="A2648" s="22"/>
      <c r="B2648" s="31" t="s">
        <v>66</v>
      </c>
      <c r="C2648" s="24">
        <v>0</v>
      </c>
      <c r="D2648" s="32">
        <v>-0.54</v>
      </c>
      <c r="E2648" s="33">
        <v>0</v>
      </c>
      <c r="F2648" s="32">
        <v>0</v>
      </c>
      <c r="G2648" s="23"/>
    </row>
    <row r="2649" spans="1:7" x14ac:dyDescent="0.3">
      <c r="A2649" s="22"/>
      <c r="B2649" s="31" t="s">
        <v>67</v>
      </c>
      <c r="C2649" s="24">
        <v>0</v>
      </c>
      <c r="D2649" s="32">
        <v>-0.54</v>
      </c>
      <c r="E2649" s="32">
        <v>0</v>
      </c>
      <c r="F2649" s="33">
        <v>0</v>
      </c>
      <c r="G2649" s="23"/>
    </row>
    <row r="2650" spans="1:7" x14ac:dyDescent="0.3">
      <c r="A2650" s="22"/>
      <c r="B2650" s="31" t="s">
        <v>68</v>
      </c>
      <c r="C2650" s="24">
        <v>0</v>
      </c>
      <c r="D2650" s="32">
        <v>-0.54</v>
      </c>
      <c r="E2650" s="32">
        <v>0</v>
      </c>
      <c r="F2650" s="33">
        <v>0</v>
      </c>
      <c r="G2650" s="23"/>
    </row>
    <row r="2651" spans="1:7" x14ac:dyDescent="0.3">
      <c r="A2651" s="22">
        <v>332</v>
      </c>
      <c r="B2651" s="31">
        <v>100</v>
      </c>
      <c r="C2651" s="24">
        <v>0</v>
      </c>
      <c r="D2651" s="32">
        <v>-0.52</v>
      </c>
      <c r="E2651" s="32">
        <v>0</v>
      </c>
      <c r="F2651" s="32">
        <v>0</v>
      </c>
      <c r="G2651" s="23"/>
    </row>
    <row r="2652" spans="1:7" x14ac:dyDescent="0.3">
      <c r="A2652" s="22"/>
      <c r="B2652" s="31">
        <v>211</v>
      </c>
      <c r="C2652" s="24">
        <v>0.15</v>
      </c>
      <c r="D2652" s="32">
        <v>-0.52</v>
      </c>
      <c r="E2652" s="32">
        <v>0</v>
      </c>
      <c r="F2652" s="32">
        <v>0</v>
      </c>
      <c r="G2652" s="23"/>
    </row>
    <row r="2653" spans="1:7" x14ac:dyDescent="0.3">
      <c r="A2653" s="22"/>
      <c r="B2653" s="31" t="s">
        <v>61</v>
      </c>
      <c r="C2653" s="24">
        <v>0</v>
      </c>
      <c r="D2653" s="33">
        <v>-0.52</v>
      </c>
      <c r="E2653" s="32">
        <v>0</v>
      </c>
      <c r="F2653" s="32">
        <v>0</v>
      </c>
      <c r="G2653" s="23"/>
    </row>
    <row r="2654" spans="1:7" x14ac:dyDescent="0.3">
      <c r="A2654" s="22"/>
      <c r="B2654" s="31" t="s">
        <v>62</v>
      </c>
      <c r="C2654" s="24">
        <v>0</v>
      </c>
      <c r="D2654" s="33">
        <v>-0.52</v>
      </c>
      <c r="E2654" s="32">
        <v>0</v>
      </c>
      <c r="F2654" s="32">
        <v>0</v>
      </c>
      <c r="G2654" s="23"/>
    </row>
    <row r="2655" spans="1:7" x14ac:dyDescent="0.3">
      <c r="A2655" s="22"/>
      <c r="B2655" s="31" t="s">
        <v>65</v>
      </c>
      <c r="C2655" s="24">
        <v>0</v>
      </c>
      <c r="D2655" s="32">
        <v>-0.52</v>
      </c>
      <c r="E2655" s="33">
        <v>0</v>
      </c>
      <c r="F2655" s="32">
        <v>0</v>
      </c>
      <c r="G2655" s="23"/>
    </row>
    <row r="2656" spans="1:7" x14ac:dyDescent="0.3">
      <c r="A2656" s="22"/>
      <c r="B2656" s="31" t="s">
        <v>66</v>
      </c>
      <c r="C2656" s="24">
        <v>0</v>
      </c>
      <c r="D2656" s="32">
        <v>-0.52</v>
      </c>
      <c r="E2656" s="33">
        <v>0</v>
      </c>
      <c r="F2656" s="32">
        <v>0</v>
      </c>
      <c r="G2656" s="23"/>
    </row>
    <row r="2657" spans="1:7" x14ac:dyDescent="0.3">
      <c r="A2657" s="22"/>
      <c r="B2657" s="31" t="s">
        <v>67</v>
      </c>
      <c r="C2657" s="24">
        <v>0</v>
      </c>
      <c r="D2657" s="32">
        <v>-0.52</v>
      </c>
      <c r="E2657" s="32">
        <v>0</v>
      </c>
      <c r="F2657" s="33">
        <v>0</v>
      </c>
      <c r="G2657" s="23"/>
    </row>
    <row r="2658" spans="1:7" x14ac:dyDescent="0.3">
      <c r="A2658" s="22"/>
      <c r="B2658" s="31" t="s">
        <v>68</v>
      </c>
      <c r="C2658" s="24">
        <v>0</v>
      </c>
      <c r="D2658" s="32">
        <v>-0.52</v>
      </c>
      <c r="E2658" s="32">
        <v>0</v>
      </c>
      <c r="F2658" s="33">
        <v>0</v>
      </c>
      <c r="G2658" s="23"/>
    </row>
    <row r="2659" spans="1:7" x14ac:dyDescent="0.3">
      <c r="A2659" s="22">
        <v>333</v>
      </c>
      <c r="B2659" s="31">
        <v>101</v>
      </c>
      <c r="C2659" s="24">
        <v>0</v>
      </c>
      <c r="D2659" s="32">
        <v>-0.5</v>
      </c>
      <c r="E2659" s="32">
        <v>0</v>
      </c>
      <c r="F2659" s="32">
        <v>0</v>
      </c>
      <c r="G2659" s="23"/>
    </row>
    <row r="2660" spans="1:7" x14ac:dyDescent="0.3">
      <c r="A2660" s="22"/>
      <c r="B2660" s="31">
        <v>212</v>
      </c>
      <c r="C2660" s="24">
        <v>0.15</v>
      </c>
      <c r="D2660" s="32">
        <v>-0.5</v>
      </c>
      <c r="E2660" s="32">
        <v>0</v>
      </c>
      <c r="F2660" s="32">
        <v>0</v>
      </c>
      <c r="G2660" s="23"/>
    </row>
    <row r="2661" spans="1:7" x14ac:dyDescent="0.3">
      <c r="A2661" s="22"/>
      <c r="B2661" s="31" t="s">
        <v>61</v>
      </c>
      <c r="C2661" s="24">
        <v>0</v>
      </c>
      <c r="D2661" s="33">
        <v>-0.5</v>
      </c>
      <c r="E2661" s="32">
        <v>0</v>
      </c>
      <c r="F2661" s="32">
        <v>0</v>
      </c>
      <c r="G2661" s="23"/>
    </row>
    <row r="2662" spans="1:7" x14ac:dyDescent="0.3">
      <c r="A2662" s="22"/>
      <c r="B2662" s="31" t="s">
        <v>62</v>
      </c>
      <c r="C2662" s="24">
        <v>0</v>
      </c>
      <c r="D2662" s="33">
        <v>-0.5</v>
      </c>
      <c r="E2662" s="32">
        <v>0</v>
      </c>
      <c r="F2662" s="32">
        <v>0</v>
      </c>
      <c r="G2662" s="23"/>
    </row>
    <row r="2663" spans="1:7" x14ac:dyDescent="0.3">
      <c r="A2663" s="22"/>
      <c r="B2663" s="31" t="s">
        <v>65</v>
      </c>
      <c r="C2663" s="24">
        <v>0</v>
      </c>
      <c r="D2663" s="32">
        <v>-0.5</v>
      </c>
      <c r="E2663" s="33">
        <v>0</v>
      </c>
      <c r="F2663" s="32">
        <v>0</v>
      </c>
      <c r="G2663" s="23"/>
    </row>
    <row r="2664" spans="1:7" x14ac:dyDescent="0.3">
      <c r="A2664" s="22"/>
      <c r="B2664" s="31" t="s">
        <v>66</v>
      </c>
      <c r="C2664" s="24">
        <v>0</v>
      </c>
      <c r="D2664" s="32">
        <v>-0.5</v>
      </c>
      <c r="E2664" s="33">
        <v>0</v>
      </c>
      <c r="F2664" s="32">
        <v>0</v>
      </c>
      <c r="G2664" s="23"/>
    </row>
    <row r="2665" spans="1:7" x14ac:dyDescent="0.3">
      <c r="A2665" s="22"/>
      <c r="B2665" s="31" t="s">
        <v>67</v>
      </c>
      <c r="C2665" s="24">
        <v>0</v>
      </c>
      <c r="D2665" s="32">
        <v>-0.5</v>
      </c>
      <c r="E2665" s="32">
        <v>0</v>
      </c>
      <c r="F2665" s="33">
        <v>0</v>
      </c>
      <c r="G2665" s="23"/>
    </row>
    <row r="2666" spans="1:7" x14ac:dyDescent="0.3">
      <c r="A2666" s="22"/>
      <c r="B2666" s="31" t="s">
        <v>68</v>
      </c>
      <c r="C2666" s="24">
        <v>0</v>
      </c>
      <c r="D2666" s="32">
        <v>-0.5</v>
      </c>
      <c r="E2666" s="32">
        <v>0</v>
      </c>
      <c r="F2666" s="33">
        <v>0</v>
      </c>
      <c r="G2666" s="23"/>
    </row>
    <row r="2667" spans="1:7" x14ac:dyDescent="0.3">
      <c r="A2667" s="22">
        <v>334</v>
      </c>
      <c r="B2667" s="31">
        <v>102</v>
      </c>
      <c r="C2667" s="24">
        <v>0</v>
      </c>
      <c r="D2667" s="32">
        <v>-0.48</v>
      </c>
      <c r="E2667" s="32">
        <v>0</v>
      </c>
      <c r="F2667" s="32">
        <v>0</v>
      </c>
      <c r="G2667" s="23"/>
    </row>
    <row r="2668" spans="1:7" x14ac:dyDescent="0.3">
      <c r="A2668" s="22"/>
      <c r="B2668" s="31">
        <v>213</v>
      </c>
      <c r="C2668" s="24">
        <v>0.15</v>
      </c>
      <c r="D2668" s="32">
        <v>-0.48</v>
      </c>
      <c r="E2668" s="32">
        <v>0</v>
      </c>
      <c r="F2668" s="32">
        <v>0</v>
      </c>
      <c r="G2668" s="23"/>
    </row>
    <row r="2669" spans="1:7" x14ac:dyDescent="0.3">
      <c r="A2669" s="22"/>
      <c r="B2669" s="31" t="s">
        <v>61</v>
      </c>
      <c r="C2669" s="24">
        <v>0</v>
      </c>
      <c r="D2669" s="33">
        <v>-0.48</v>
      </c>
      <c r="E2669" s="32">
        <v>0</v>
      </c>
      <c r="F2669" s="32">
        <v>0</v>
      </c>
      <c r="G2669" s="23"/>
    </row>
    <row r="2670" spans="1:7" x14ac:dyDescent="0.3">
      <c r="A2670" s="22"/>
      <c r="B2670" s="31" t="s">
        <v>62</v>
      </c>
      <c r="C2670" s="24">
        <v>0</v>
      </c>
      <c r="D2670" s="33">
        <v>-0.48</v>
      </c>
      <c r="E2670" s="32">
        <v>0</v>
      </c>
      <c r="F2670" s="32">
        <v>0</v>
      </c>
      <c r="G2670" s="23"/>
    </row>
    <row r="2671" spans="1:7" x14ac:dyDescent="0.3">
      <c r="A2671" s="22"/>
      <c r="B2671" s="31" t="s">
        <v>65</v>
      </c>
      <c r="C2671" s="24">
        <v>0</v>
      </c>
      <c r="D2671" s="32">
        <v>-0.48</v>
      </c>
      <c r="E2671" s="33">
        <v>0</v>
      </c>
      <c r="F2671" s="32">
        <v>0</v>
      </c>
      <c r="G2671" s="23"/>
    </row>
    <row r="2672" spans="1:7" x14ac:dyDescent="0.3">
      <c r="A2672" s="22"/>
      <c r="B2672" s="31" t="s">
        <v>66</v>
      </c>
      <c r="C2672" s="24">
        <v>0</v>
      </c>
      <c r="D2672" s="32">
        <v>-0.48</v>
      </c>
      <c r="E2672" s="33">
        <v>0</v>
      </c>
      <c r="F2672" s="32">
        <v>0</v>
      </c>
      <c r="G2672" s="23"/>
    </row>
    <row r="2673" spans="1:7" x14ac:dyDescent="0.3">
      <c r="A2673" s="22"/>
      <c r="B2673" s="31" t="s">
        <v>67</v>
      </c>
      <c r="C2673" s="24">
        <v>0</v>
      </c>
      <c r="D2673" s="32">
        <v>-0.48</v>
      </c>
      <c r="E2673" s="32">
        <v>0</v>
      </c>
      <c r="F2673" s="33">
        <v>0</v>
      </c>
      <c r="G2673" s="23"/>
    </row>
    <row r="2674" spans="1:7" x14ac:dyDescent="0.3">
      <c r="A2674" s="22"/>
      <c r="B2674" s="31" t="s">
        <v>68</v>
      </c>
      <c r="C2674" s="24">
        <v>0</v>
      </c>
      <c r="D2674" s="32">
        <v>-0.48</v>
      </c>
      <c r="E2674" s="32">
        <v>0</v>
      </c>
      <c r="F2674" s="33">
        <v>0</v>
      </c>
      <c r="G2674" s="23"/>
    </row>
    <row r="2675" spans="1:7" x14ac:dyDescent="0.3">
      <c r="A2675" s="22">
        <v>335</v>
      </c>
      <c r="B2675" s="31">
        <v>103</v>
      </c>
      <c r="C2675" s="24">
        <v>0</v>
      </c>
      <c r="D2675" s="32">
        <v>-0.45</v>
      </c>
      <c r="E2675" s="32">
        <v>0</v>
      </c>
      <c r="F2675" s="32">
        <v>0</v>
      </c>
      <c r="G2675" s="23"/>
    </row>
    <row r="2676" spans="1:7" x14ac:dyDescent="0.3">
      <c r="A2676" s="22"/>
      <c r="B2676" s="31">
        <v>214</v>
      </c>
      <c r="C2676" s="24">
        <v>0.15</v>
      </c>
      <c r="D2676" s="32">
        <v>-0.45</v>
      </c>
      <c r="E2676" s="32">
        <v>0</v>
      </c>
      <c r="F2676" s="32">
        <v>0</v>
      </c>
      <c r="G2676" s="23"/>
    </row>
    <row r="2677" spans="1:7" x14ac:dyDescent="0.3">
      <c r="A2677" s="22"/>
      <c r="B2677" s="31" t="s">
        <v>61</v>
      </c>
      <c r="C2677" s="24">
        <v>0</v>
      </c>
      <c r="D2677" s="33">
        <v>-0.45</v>
      </c>
      <c r="E2677" s="32">
        <v>0</v>
      </c>
      <c r="F2677" s="32">
        <v>0</v>
      </c>
      <c r="G2677" s="23"/>
    </row>
    <row r="2678" spans="1:7" x14ac:dyDescent="0.3">
      <c r="A2678" s="22"/>
      <c r="B2678" s="31" t="s">
        <v>62</v>
      </c>
      <c r="C2678" s="24">
        <v>0</v>
      </c>
      <c r="D2678" s="33">
        <v>-0.45</v>
      </c>
      <c r="E2678" s="32">
        <v>0</v>
      </c>
      <c r="F2678" s="32">
        <v>0</v>
      </c>
      <c r="G2678" s="23"/>
    </row>
    <row r="2679" spans="1:7" x14ac:dyDescent="0.3">
      <c r="A2679" s="22"/>
      <c r="B2679" s="31" t="s">
        <v>65</v>
      </c>
      <c r="C2679" s="24">
        <v>0</v>
      </c>
      <c r="D2679" s="32">
        <v>-0.45</v>
      </c>
      <c r="E2679" s="33">
        <v>0</v>
      </c>
      <c r="F2679" s="32">
        <v>0</v>
      </c>
      <c r="G2679" s="23"/>
    </row>
    <row r="2680" spans="1:7" x14ac:dyDescent="0.3">
      <c r="A2680" s="22"/>
      <c r="B2680" s="31" t="s">
        <v>66</v>
      </c>
      <c r="C2680" s="24">
        <v>0</v>
      </c>
      <c r="D2680" s="32">
        <v>-0.45</v>
      </c>
      <c r="E2680" s="33">
        <v>0</v>
      </c>
      <c r="F2680" s="32">
        <v>0</v>
      </c>
      <c r="G2680" s="23"/>
    </row>
    <row r="2681" spans="1:7" x14ac:dyDescent="0.3">
      <c r="A2681" s="22"/>
      <c r="B2681" s="31" t="s">
        <v>67</v>
      </c>
      <c r="C2681" s="24">
        <v>0</v>
      </c>
      <c r="D2681" s="32">
        <v>-0.45</v>
      </c>
      <c r="E2681" s="32">
        <v>0</v>
      </c>
      <c r="F2681" s="33">
        <v>0</v>
      </c>
      <c r="G2681" s="23"/>
    </row>
    <row r="2682" spans="1:7" x14ac:dyDescent="0.3">
      <c r="A2682" s="22"/>
      <c r="B2682" s="31" t="s">
        <v>68</v>
      </c>
      <c r="C2682" s="24">
        <v>0</v>
      </c>
      <c r="D2682" s="32">
        <v>-0.45</v>
      </c>
      <c r="E2682" s="32">
        <v>0</v>
      </c>
      <c r="F2682" s="33">
        <v>0</v>
      </c>
      <c r="G2682" s="23"/>
    </row>
    <row r="2683" spans="1:7" x14ac:dyDescent="0.3">
      <c r="A2683" s="22">
        <v>336</v>
      </c>
      <c r="B2683" s="31">
        <v>104</v>
      </c>
      <c r="C2683" s="24">
        <v>0</v>
      </c>
      <c r="D2683" s="32">
        <v>-0.41</v>
      </c>
      <c r="E2683" s="32">
        <v>0</v>
      </c>
      <c r="F2683" s="32">
        <v>0</v>
      </c>
      <c r="G2683" s="23"/>
    </row>
    <row r="2684" spans="1:7" x14ac:dyDescent="0.3">
      <c r="A2684" s="22"/>
      <c r="B2684" s="31">
        <v>215</v>
      </c>
      <c r="C2684" s="24">
        <v>0.15</v>
      </c>
      <c r="D2684" s="32">
        <v>-0.41</v>
      </c>
      <c r="E2684" s="32">
        <v>0</v>
      </c>
      <c r="F2684" s="32">
        <v>0</v>
      </c>
      <c r="G2684" s="23"/>
    </row>
    <row r="2685" spans="1:7" x14ac:dyDescent="0.3">
      <c r="A2685" s="22"/>
      <c r="B2685" s="31" t="s">
        <v>61</v>
      </c>
      <c r="C2685" s="24">
        <v>0</v>
      </c>
      <c r="D2685" s="33">
        <v>-0.41</v>
      </c>
      <c r="E2685" s="32">
        <v>0</v>
      </c>
      <c r="F2685" s="32">
        <v>0</v>
      </c>
      <c r="G2685" s="23"/>
    </row>
    <row r="2686" spans="1:7" x14ac:dyDescent="0.3">
      <c r="A2686" s="22"/>
      <c r="B2686" s="31" t="s">
        <v>62</v>
      </c>
      <c r="C2686" s="24">
        <v>0</v>
      </c>
      <c r="D2686" s="33">
        <v>-0.41</v>
      </c>
      <c r="E2686" s="32">
        <v>0</v>
      </c>
      <c r="F2686" s="32">
        <v>0</v>
      </c>
      <c r="G2686" s="23"/>
    </row>
    <row r="2687" spans="1:7" x14ac:dyDescent="0.3">
      <c r="A2687" s="22"/>
      <c r="B2687" s="31" t="s">
        <v>65</v>
      </c>
      <c r="C2687" s="24">
        <v>0</v>
      </c>
      <c r="D2687" s="32">
        <v>-0.41</v>
      </c>
      <c r="E2687" s="33">
        <v>0</v>
      </c>
      <c r="F2687" s="32">
        <v>0</v>
      </c>
      <c r="G2687" s="23"/>
    </row>
    <row r="2688" spans="1:7" x14ac:dyDescent="0.3">
      <c r="A2688" s="22"/>
      <c r="B2688" s="31" t="s">
        <v>66</v>
      </c>
      <c r="C2688" s="24">
        <v>0</v>
      </c>
      <c r="D2688" s="32">
        <v>-0.41</v>
      </c>
      <c r="E2688" s="33">
        <v>0</v>
      </c>
      <c r="F2688" s="32">
        <v>0</v>
      </c>
      <c r="G2688" s="23"/>
    </row>
    <row r="2689" spans="1:7" x14ac:dyDescent="0.3">
      <c r="A2689" s="22"/>
      <c r="B2689" s="31" t="s">
        <v>67</v>
      </c>
      <c r="C2689" s="24">
        <v>0</v>
      </c>
      <c r="D2689" s="32">
        <v>-0.41</v>
      </c>
      <c r="E2689" s="32">
        <v>0</v>
      </c>
      <c r="F2689" s="33">
        <v>0</v>
      </c>
      <c r="G2689" s="23"/>
    </row>
    <row r="2690" spans="1:7" x14ac:dyDescent="0.3">
      <c r="A2690" s="22"/>
      <c r="B2690" s="31" t="s">
        <v>68</v>
      </c>
      <c r="C2690" s="24">
        <v>0</v>
      </c>
      <c r="D2690" s="32">
        <v>-0.41</v>
      </c>
      <c r="E2690" s="32">
        <v>0</v>
      </c>
      <c r="F2690" s="33">
        <v>0</v>
      </c>
      <c r="G2690" s="23"/>
    </row>
    <row r="2691" spans="1:7" x14ac:dyDescent="0.3">
      <c r="A2691" s="22">
        <v>337</v>
      </c>
      <c r="B2691" s="31">
        <v>105</v>
      </c>
      <c r="C2691" s="24">
        <v>0</v>
      </c>
      <c r="D2691" s="32">
        <v>-0.34</v>
      </c>
      <c r="E2691" s="32">
        <v>0</v>
      </c>
      <c r="F2691" s="32">
        <v>0</v>
      </c>
      <c r="G2691" s="23"/>
    </row>
    <row r="2692" spans="1:7" x14ac:dyDescent="0.3">
      <c r="A2692" s="22"/>
      <c r="B2692" s="31">
        <v>216</v>
      </c>
      <c r="C2692" s="24">
        <v>0.15</v>
      </c>
      <c r="D2692" s="32">
        <v>-0.34</v>
      </c>
      <c r="E2692" s="32">
        <v>0</v>
      </c>
      <c r="F2692" s="32">
        <v>0</v>
      </c>
      <c r="G2692" s="23"/>
    </row>
    <row r="2693" spans="1:7" x14ac:dyDescent="0.3">
      <c r="A2693" s="22"/>
      <c r="B2693" s="31" t="s">
        <v>61</v>
      </c>
      <c r="C2693" s="24">
        <v>0</v>
      </c>
      <c r="D2693" s="33">
        <v>-0.34</v>
      </c>
      <c r="E2693" s="32">
        <v>0</v>
      </c>
      <c r="F2693" s="32">
        <v>0</v>
      </c>
      <c r="G2693" s="23"/>
    </row>
    <row r="2694" spans="1:7" x14ac:dyDescent="0.3">
      <c r="A2694" s="22"/>
      <c r="B2694" s="31" t="s">
        <v>62</v>
      </c>
      <c r="C2694" s="24">
        <v>0</v>
      </c>
      <c r="D2694" s="33">
        <v>-0.34</v>
      </c>
      <c r="E2694" s="32">
        <v>0</v>
      </c>
      <c r="F2694" s="32">
        <v>0</v>
      </c>
      <c r="G2694" s="23"/>
    </row>
    <row r="2695" spans="1:7" x14ac:dyDescent="0.3">
      <c r="A2695" s="22"/>
      <c r="B2695" s="31" t="s">
        <v>65</v>
      </c>
      <c r="C2695" s="24">
        <v>0</v>
      </c>
      <c r="D2695" s="32">
        <v>-0.34</v>
      </c>
      <c r="E2695" s="33">
        <v>0</v>
      </c>
      <c r="F2695" s="32">
        <v>0</v>
      </c>
      <c r="G2695" s="23"/>
    </row>
    <row r="2696" spans="1:7" x14ac:dyDescent="0.3">
      <c r="A2696" s="22"/>
      <c r="B2696" s="31" t="s">
        <v>66</v>
      </c>
      <c r="C2696" s="24">
        <v>0</v>
      </c>
      <c r="D2696" s="32">
        <v>-0.34</v>
      </c>
      <c r="E2696" s="33">
        <v>0</v>
      </c>
      <c r="F2696" s="32">
        <v>0</v>
      </c>
      <c r="G2696" s="23"/>
    </row>
    <row r="2697" spans="1:7" x14ac:dyDescent="0.3">
      <c r="A2697" s="22"/>
      <c r="B2697" s="31" t="s">
        <v>67</v>
      </c>
      <c r="C2697" s="24">
        <v>0</v>
      </c>
      <c r="D2697" s="32">
        <v>-0.34</v>
      </c>
      <c r="E2697" s="32">
        <v>0</v>
      </c>
      <c r="F2697" s="33">
        <v>0</v>
      </c>
      <c r="G2697" s="23"/>
    </row>
    <row r="2698" spans="1:7" x14ac:dyDescent="0.3">
      <c r="A2698" s="22"/>
      <c r="B2698" s="31" t="s">
        <v>68</v>
      </c>
      <c r="C2698" s="24">
        <v>0</v>
      </c>
      <c r="D2698" s="32">
        <v>-0.34</v>
      </c>
      <c r="E2698" s="32">
        <v>0</v>
      </c>
      <c r="F2698" s="33">
        <v>0</v>
      </c>
      <c r="G2698" s="23"/>
    </row>
    <row r="2699" spans="1:7" x14ac:dyDescent="0.3">
      <c r="A2699" s="22">
        <v>338</v>
      </c>
      <c r="B2699" s="31">
        <v>106</v>
      </c>
      <c r="C2699" s="24">
        <v>0</v>
      </c>
      <c r="D2699" s="32">
        <v>-0.15</v>
      </c>
      <c r="E2699" s="32">
        <v>0</v>
      </c>
      <c r="F2699" s="32">
        <v>0</v>
      </c>
      <c r="G2699" s="23"/>
    </row>
    <row r="2700" spans="1:7" x14ac:dyDescent="0.3">
      <c r="A2700" s="22"/>
      <c r="B2700" s="31">
        <v>217</v>
      </c>
      <c r="C2700" s="24">
        <v>0.15</v>
      </c>
      <c r="D2700" s="32">
        <v>-0.15</v>
      </c>
      <c r="E2700" s="32">
        <v>0</v>
      </c>
      <c r="F2700" s="32">
        <v>0</v>
      </c>
      <c r="G2700" s="23"/>
    </row>
    <row r="2701" spans="1:7" x14ac:dyDescent="0.3">
      <c r="A2701" s="22"/>
      <c r="B2701" s="31" t="s">
        <v>61</v>
      </c>
      <c r="C2701" s="24">
        <v>0</v>
      </c>
      <c r="D2701" s="33">
        <v>-0.15</v>
      </c>
      <c r="E2701" s="32">
        <v>0</v>
      </c>
      <c r="F2701" s="32">
        <v>0</v>
      </c>
      <c r="G2701" s="23"/>
    </row>
    <row r="2702" spans="1:7" x14ac:dyDescent="0.3">
      <c r="A2702" s="22"/>
      <c r="B2702" s="31" t="s">
        <v>62</v>
      </c>
      <c r="C2702" s="24">
        <v>0</v>
      </c>
      <c r="D2702" s="33">
        <v>-0.15</v>
      </c>
      <c r="E2702" s="32">
        <v>0</v>
      </c>
      <c r="F2702" s="32">
        <v>0</v>
      </c>
      <c r="G2702" s="23"/>
    </row>
    <row r="2703" spans="1:7" x14ac:dyDescent="0.3">
      <c r="A2703" s="22"/>
      <c r="B2703" s="31" t="s">
        <v>65</v>
      </c>
      <c r="C2703" s="24">
        <v>0</v>
      </c>
      <c r="D2703" s="32">
        <v>-0.15</v>
      </c>
      <c r="E2703" s="33">
        <v>0</v>
      </c>
      <c r="F2703" s="32">
        <v>0</v>
      </c>
      <c r="G2703" s="23"/>
    </row>
    <row r="2704" spans="1:7" x14ac:dyDescent="0.3">
      <c r="A2704" s="22"/>
      <c r="B2704" s="31" t="s">
        <v>66</v>
      </c>
      <c r="C2704" s="24">
        <v>0</v>
      </c>
      <c r="D2704" s="32">
        <v>-0.15</v>
      </c>
      <c r="E2704" s="33">
        <v>0</v>
      </c>
      <c r="F2704" s="32">
        <v>0</v>
      </c>
      <c r="G2704" s="23"/>
    </row>
    <row r="2705" spans="1:7" x14ac:dyDescent="0.3">
      <c r="A2705" s="22"/>
      <c r="B2705" s="31" t="s">
        <v>67</v>
      </c>
      <c r="C2705" s="24">
        <v>0</v>
      </c>
      <c r="D2705" s="32">
        <v>-0.15</v>
      </c>
      <c r="E2705" s="32">
        <v>0</v>
      </c>
      <c r="F2705" s="33">
        <v>0</v>
      </c>
      <c r="G2705" s="23"/>
    </row>
    <row r="2706" spans="1:7" x14ac:dyDescent="0.3">
      <c r="A2706" s="22"/>
      <c r="B2706" s="31" t="s">
        <v>68</v>
      </c>
      <c r="C2706" s="24">
        <v>0</v>
      </c>
      <c r="D2706" s="32">
        <v>-0.15</v>
      </c>
      <c r="E2706" s="32">
        <v>0</v>
      </c>
      <c r="F2706" s="33">
        <v>0</v>
      </c>
      <c r="G2706" s="23"/>
    </row>
    <row r="2707" spans="1:7" x14ac:dyDescent="0.3">
      <c r="A2707" s="22">
        <v>339</v>
      </c>
      <c r="B2707" s="31">
        <v>107</v>
      </c>
      <c r="C2707" s="24">
        <v>0</v>
      </c>
      <c r="D2707" s="32">
        <v>-0.51</v>
      </c>
      <c r="E2707" s="32">
        <v>0</v>
      </c>
      <c r="F2707" s="32">
        <v>0</v>
      </c>
      <c r="G2707" s="23"/>
    </row>
    <row r="2708" spans="1:7" x14ac:dyDescent="0.3">
      <c r="A2708" s="22"/>
      <c r="B2708" s="31">
        <v>218</v>
      </c>
      <c r="C2708" s="24">
        <v>0.15</v>
      </c>
      <c r="D2708" s="32">
        <v>-0.51</v>
      </c>
      <c r="E2708" s="32">
        <v>0</v>
      </c>
      <c r="F2708" s="32">
        <v>0</v>
      </c>
      <c r="G2708" s="23"/>
    </row>
    <row r="2709" spans="1:7" x14ac:dyDescent="0.3">
      <c r="A2709" s="22"/>
      <c r="B2709" s="31" t="s">
        <v>61</v>
      </c>
      <c r="C2709" s="24">
        <v>0</v>
      </c>
      <c r="D2709" s="33">
        <v>-0.51</v>
      </c>
      <c r="E2709" s="32">
        <v>0</v>
      </c>
      <c r="F2709" s="32">
        <v>0</v>
      </c>
      <c r="G2709" s="23"/>
    </row>
    <row r="2710" spans="1:7" x14ac:dyDescent="0.3">
      <c r="A2710" s="22"/>
      <c r="B2710" s="31" t="s">
        <v>62</v>
      </c>
      <c r="C2710" s="24">
        <v>0</v>
      </c>
      <c r="D2710" s="33">
        <v>-0.51</v>
      </c>
      <c r="E2710" s="32">
        <v>0</v>
      </c>
      <c r="F2710" s="32">
        <v>0</v>
      </c>
      <c r="G2710" s="23"/>
    </row>
    <row r="2711" spans="1:7" x14ac:dyDescent="0.3">
      <c r="A2711" s="22"/>
      <c r="B2711" s="31" t="s">
        <v>65</v>
      </c>
      <c r="C2711" s="24">
        <v>0</v>
      </c>
      <c r="D2711" s="32">
        <v>-0.51</v>
      </c>
      <c r="E2711" s="33">
        <v>0</v>
      </c>
      <c r="F2711" s="32">
        <v>0</v>
      </c>
      <c r="G2711" s="23"/>
    </row>
    <row r="2712" spans="1:7" x14ac:dyDescent="0.3">
      <c r="A2712" s="22"/>
      <c r="B2712" s="31" t="s">
        <v>66</v>
      </c>
      <c r="C2712" s="24">
        <v>0</v>
      </c>
      <c r="D2712" s="32">
        <v>-0.51</v>
      </c>
      <c r="E2712" s="33">
        <v>0</v>
      </c>
      <c r="F2712" s="32">
        <v>0</v>
      </c>
      <c r="G2712" s="23"/>
    </row>
    <row r="2713" spans="1:7" x14ac:dyDescent="0.3">
      <c r="A2713" s="22"/>
      <c r="B2713" s="31" t="s">
        <v>67</v>
      </c>
      <c r="C2713" s="24">
        <v>0</v>
      </c>
      <c r="D2713" s="32">
        <v>-0.51</v>
      </c>
      <c r="E2713" s="32">
        <v>0</v>
      </c>
      <c r="F2713" s="33">
        <v>0</v>
      </c>
      <c r="G2713" s="23"/>
    </row>
    <row r="2714" spans="1:7" x14ac:dyDescent="0.3">
      <c r="A2714" s="22"/>
      <c r="B2714" s="31" t="s">
        <v>68</v>
      </c>
      <c r="C2714" s="24">
        <v>0</v>
      </c>
      <c r="D2714" s="32">
        <v>-0.51</v>
      </c>
      <c r="E2714" s="32">
        <v>0</v>
      </c>
      <c r="F2714" s="33">
        <v>0</v>
      </c>
      <c r="G2714" s="23"/>
    </row>
    <row r="2715" spans="1:7" x14ac:dyDescent="0.3">
      <c r="A2715" s="22">
        <v>340</v>
      </c>
      <c r="B2715" s="31">
        <v>108</v>
      </c>
      <c r="C2715" s="24">
        <v>0</v>
      </c>
      <c r="D2715" s="32">
        <v>-0.45</v>
      </c>
      <c r="E2715" s="32">
        <v>0</v>
      </c>
      <c r="F2715" s="32">
        <v>0</v>
      </c>
      <c r="G2715" s="23"/>
    </row>
    <row r="2716" spans="1:7" x14ac:dyDescent="0.3">
      <c r="A2716" s="22"/>
      <c r="B2716" s="31">
        <v>219</v>
      </c>
      <c r="C2716" s="24">
        <v>0.15</v>
      </c>
      <c r="D2716" s="32">
        <v>-0.45</v>
      </c>
      <c r="E2716" s="32">
        <v>0</v>
      </c>
      <c r="F2716" s="32">
        <v>0</v>
      </c>
      <c r="G2716" s="23"/>
    </row>
    <row r="2717" spans="1:7" x14ac:dyDescent="0.3">
      <c r="A2717" s="22"/>
      <c r="B2717" s="31" t="s">
        <v>61</v>
      </c>
      <c r="C2717" s="24">
        <v>0</v>
      </c>
      <c r="D2717" s="33">
        <v>-0.45</v>
      </c>
      <c r="E2717" s="32">
        <v>0</v>
      </c>
      <c r="F2717" s="32">
        <v>0</v>
      </c>
      <c r="G2717" s="23"/>
    </row>
    <row r="2718" spans="1:7" x14ac:dyDescent="0.3">
      <c r="A2718" s="22"/>
      <c r="B2718" s="31" t="s">
        <v>62</v>
      </c>
      <c r="C2718" s="24">
        <v>0</v>
      </c>
      <c r="D2718" s="33">
        <v>-0.45</v>
      </c>
      <c r="E2718" s="32">
        <v>0</v>
      </c>
      <c r="F2718" s="32">
        <v>0</v>
      </c>
      <c r="G2718" s="23"/>
    </row>
    <row r="2719" spans="1:7" x14ac:dyDescent="0.3">
      <c r="A2719" s="22"/>
      <c r="B2719" s="31" t="s">
        <v>65</v>
      </c>
      <c r="C2719" s="24">
        <v>0</v>
      </c>
      <c r="D2719" s="32">
        <v>-0.45</v>
      </c>
      <c r="E2719" s="33">
        <v>0</v>
      </c>
      <c r="F2719" s="32">
        <v>0</v>
      </c>
      <c r="G2719" s="23"/>
    </row>
    <row r="2720" spans="1:7" x14ac:dyDescent="0.3">
      <c r="A2720" s="22"/>
      <c r="B2720" s="31" t="s">
        <v>66</v>
      </c>
      <c r="C2720" s="24">
        <v>0</v>
      </c>
      <c r="D2720" s="32">
        <v>-0.45</v>
      </c>
      <c r="E2720" s="33">
        <v>0</v>
      </c>
      <c r="F2720" s="32">
        <v>0</v>
      </c>
      <c r="G2720" s="23"/>
    </row>
    <row r="2721" spans="1:7" x14ac:dyDescent="0.3">
      <c r="A2721" s="22"/>
      <c r="B2721" s="31" t="s">
        <v>67</v>
      </c>
      <c r="C2721" s="24">
        <v>0</v>
      </c>
      <c r="D2721" s="32">
        <v>-0.45</v>
      </c>
      <c r="E2721" s="32">
        <v>0</v>
      </c>
      <c r="F2721" s="33">
        <v>0</v>
      </c>
      <c r="G2721" s="23"/>
    </row>
    <row r="2722" spans="1:7" x14ac:dyDescent="0.3">
      <c r="A2722" s="22"/>
      <c r="B2722" s="31" t="s">
        <v>68</v>
      </c>
      <c r="C2722" s="24">
        <v>0</v>
      </c>
      <c r="D2722" s="32">
        <v>-0.45</v>
      </c>
      <c r="E2722" s="32">
        <v>0</v>
      </c>
      <c r="F2722" s="33">
        <v>0</v>
      </c>
      <c r="G2722" s="23"/>
    </row>
    <row r="2723" spans="1:7" x14ac:dyDescent="0.3">
      <c r="A2723" s="22">
        <v>341</v>
      </c>
      <c r="B2723" s="31">
        <v>109</v>
      </c>
      <c r="C2723" s="24">
        <v>0</v>
      </c>
      <c r="D2723" s="32">
        <v>-0.33</v>
      </c>
      <c r="E2723" s="32">
        <v>0</v>
      </c>
      <c r="F2723" s="32">
        <v>0</v>
      </c>
      <c r="G2723" s="23"/>
    </row>
    <row r="2724" spans="1:7" x14ac:dyDescent="0.3">
      <c r="A2724" s="22"/>
      <c r="B2724" s="31">
        <v>220</v>
      </c>
      <c r="C2724" s="24">
        <v>0.15</v>
      </c>
      <c r="D2724" s="32">
        <v>-0.33</v>
      </c>
      <c r="E2724" s="32">
        <v>0</v>
      </c>
      <c r="F2724" s="32">
        <v>0</v>
      </c>
      <c r="G2724" s="23"/>
    </row>
    <row r="2725" spans="1:7" x14ac:dyDescent="0.3">
      <c r="A2725" s="22"/>
      <c r="B2725" s="31" t="s">
        <v>61</v>
      </c>
      <c r="C2725" s="24">
        <v>0</v>
      </c>
      <c r="D2725" s="33">
        <v>-0.33</v>
      </c>
      <c r="E2725" s="32">
        <v>0</v>
      </c>
      <c r="F2725" s="32">
        <v>0</v>
      </c>
      <c r="G2725" s="23"/>
    </row>
    <row r="2726" spans="1:7" x14ac:dyDescent="0.3">
      <c r="A2726" s="22"/>
      <c r="B2726" s="31" t="s">
        <v>62</v>
      </c>
      <c r="C2726" s="24">
        <v>0</v>
      </c>
      <c r="D2726" s="33">
        <v>-0.33</v>
      </c>
      <c r="E2726" s="32">
        <v>0</v>
      </c>
      <c r="F2726" s="32">
        <v>0</v>
      </c>
      <c r="G2726" s="23"/>
    </row>
    <row r="2727" spans="1:7" x14ac:dyDescent="0.3">
      <c r="A2727" s="22"/>
      <c r="B2727" s="31" t="s">
        <v>65</v>
      </c>
      <c r="C2727" s="24">
        <v>0</v>
      </c>
      <c r="D2727" s="32">
        <v>-0.33</v>
      </c>
      <c r="E2727" s="33">
        <v>0</v>
      </c>
      <c r="F2727" s="32">
        <v>0</v>
      </c>
      <c r="G2727" s="23"/>
    </row>
    <row r="2728" spans="1:7" x14ac:dyDescent="0.3">
      <c r="A2728" s="22"/>
      <c r="B2728" s="31" t="s">
        <v>66</v>
      </c>
      <c r="C2728" s="24">
        <v>0</v>
      </c>
      <c r="D2728" s="32">
        <v>-0.33</v>
      </c>
      <c r="E2728" s="33">
        <v>0</v>
      </c>
      <c r="F2728" s="32">
        <v>0</v>
      </c>
      <c r="G2728" s="23"/>
    </row>
    <row r="2729" spans="1:7" x14ac:dyDescent="0.3">
      <c r="A2729" s="22"/>
      <c r="B2729" s="31" t="s">
        <v>67</v>
      </c>
      <c r="C2729" s="24">
        <v>0</v>
      </c>
      <c r="D2729" s="32">
        <v>-0.33</v>
      </c>
      <c r="E2729" s="32">
        <v>0</v>
      </c>
      <c r="F2729" s="33">
        <v>0</v>
      </c>
      <c r="G2729" s="23"/>
    </row>
    <row r="2730" spans="1:7" x14ac:dyDescent="0.3">
      <c r="A2730" s="22"/>
      <c r="B2730" s="31" t="s">
        <v>68</v>
      </c>
      <c r="C2730" s="24">
        <v>0</v>
      </c>
      <c r="D2730" s="32">
        <v>-0.33</v>
      </c>
      <c r="E2730" s="32">
        <v>0</v>
      </c>
      <c r="F2730" s="33">
        <v>0</v>
      </c>
      <c r="G2730" s="23"/>
    </row>
    <row r="2731" spans="1:7" x14ac:dyDescent="0.3">
      <c r="A2731" s="22">
        <v>342</v>
      </c>
      <c r="B2731" s="31">
        <v>110</v>
      </c>
      <c r="C2731" s="24">
        <v>0</v>
      </c>
      <c r="D2731" s="32">
        <v>-0.18</v>
      </c>
      <c r="E2731" s="32">
        <v>0</v>
      </c>
      <c r="F2731" s="32">
        <v>0</v>
      </c>
      <c r="G2731" s="23"/>
    </row>
    <row r="2732" spans="1:7" x14ac:dyDescent="0.3">
      <c r="A2732" s="22"/>
      <c r="B2732" s="31">
        <v>221</v>
      </c>
      <c r="C2732" s="24">
        <v>0.15</v>
      </c>
      <c r="D2732" s="32">
        <v>-0.18</v>
      </c>
      <c r="E2732" s="32">
        <v>0</v>
      </c>
      <c r="F2732" s="32">
        <v>0</v>
      </c>
      <c r="G2732" s="23"/>
    </row>
    <row r="2733" spans="1:7" x14ac:dyDescent="0.3">
      <c r="A2733" s="22"/>
      <c r="B2733" s="31" t="s">
        <v>61</v>
      </c>
      <c r="C2733" s="24">
        <v>0</v>
      </c>
      <c r="D2733" s="33">
        <v>-0.18</v>
      </c>
      <c r="E2733" s="32">
        <v>0</v>
      </c>
      <c r="F2733" s="32">
        <v>0</v>
      </c>
      <c r="G2733" s="23"/>
    </row>
    <row r="2734" spans="1:7" x14ac:dyDescent="0.3">
      <c r="A2734" s="22"/>
      <c r="B2734" s="31" t="s">
        <v>62</v>
      </c>
      <c r="C2734" s="24">
        <v>0</v>
      </c>
      <c r="D2734" s="33">
        <v>-0.18</v>
      </c>
      <c r="E2734" s="32">
        <v>0</v>
      </c>
      <c r="F2734" s="32">
        <v>0</v>
      </c>
      <c r="G2734" s="23"/>
    </row>
    <row r="2735" spans="1:7" x14ac:dyDescent="0.3">
      <c r="A2735" s="22"/>
      <c r="B2735" s="31" t="s">
        <v>65</v>
      </c>
      <c r="C2735" s="24">
        <v>0</v>
      </c>
      <c r="D2735" s="32">
        <v>-0.18</v>
      </c>
      <c r="E2735" s="33">
        <v>0</v>
      </c>
      <c r="F2735" s="32">
        <v>0</v>
      </c>
      <c r="G2735" s="23"/>
    </row>
    <row r="2736" spans="1:7" x14ac:dyDescent="0.3">
      <c r="A2736" s="22"/>
      <c r="B2736" s="31" t="s">
        <v>66</v>
      </c>
      <c r="C2736" s="24">
        <v>0</v>
      </c>
      <c r="D2736" s="32">
        <v>-0.18</v>
      </c>
      <c r="E2736" s="33">
        <v>0</v>
      </c>
      <c r="F2736" s="32">
        <v>0</v>
      </c>
      <c r="G2736" s="23"/>
    </row>
    <row r="2737" spans="1:7" x14ac:dyDescent="0.3">
      <c r="A2737" s="22"/>
      <c r="B2737" s="31" t="s">
        <v>67</v>
      </c>
      <c r="C2737" s="24">
        <v>0</v>
      </c>
      <c r="D2737" s="32">
        <v>-0.18</v>
      </c>
      <c r="E2737" s="32">
        <v>0</v>
      </c>
      <c r="F2737" s="33">
        <v>0</v>
      </c>
      <c r="G2737" s="23"/>
    </row>
    <row r="2738" spans="1:7" x14ac:dyDescent="0.3">
      <c r="A2738" s="22"/>
      <c r="B2738" s="31" t="s">
        <v>68</v>
      </c>
      <c r="C2738" s="24">
        <v>0</v>
      </c>
      <c r="D2738" s="32">
        <v>-0.18</v>
      </c>
      <c r="E2738" s="32">
        <v>0</v>
      </c>
      <c r="F2738" s="33">
        <v>0</v>
      </c>
      <c r="G2738" s="23"/>
    </row>
    <row r="2739" spans="1:7" x14ac:dyDescent="0.3">
      <c r="A2739" s="22">
        <v>343</v>
      </c>
      <c r="B2739" s="31">
        <v>111</v>
      </c>
      <c r="C2739" s="24">
        <v>0</v>
      </c>
      <c r="D2739" s="32">
        <v>-17.440000000000001</v>
      </c>
      <c r="E2739" s="32">
        <v>0.11</v>
      </c>
      <c r="F2739" s="32">
        <v>0</v>
      </c>
      <c r="G2739" s="23"/>
    </row>
    <row r="2740" spans="1:7" x14ac:dyDescent="0.3">
      <c r="A2740" s="22"/>
      <c r="B2740" s="31">
        <v>222</v>
      </c>
      <c r="C2740" s="24">
        <v>0.15</v>
      </c>
      <c r="D2740" s="32">
        <v>-17.440000000000001</v>
      </c>
      <c r="E2740" s="32">
        <v>0.11</v>
      </c>
      <c r="F2740" s="32">
        <v>0</v>
      </c>
      <c r="G2740" s="23"/>
    </row>
    <row r="2741" spans="1:7" x14ac:dyDescent="0.3">
      <c r="A2741" s="22"/>
      <c r="B2741" s="31" t="s">
        <v>61</v>
      </c>
      <c r="C2741" s="24">
        <v>0</v>
      </c>
      <c r="D2741" s="33">
        <v>-17.440000000000001</v>
      </c>
      <c r="E2741" s="32">
        <v>0.11</v>
      </c>
      <c r="F2741" s="32">
        <v>0</v>
      </c>
      <c r="G2741" s="23"/>
    </row>
    <row r="2742" spans="1:7" x14ac:dyDescent="0.3">
      <c r="A2742" s="22"/>
      <c r="B2742" s="31" t="s">
        <v>62</v>
      </c>
      <c r="C2742" s="24">
        <v>0</v>
      </c>
      <c r="D2742" s="33">
        <v>-17.440000000000001</v>
      </c>
      <c r="E2742" s="32">
        <v>0.11</v>
      </c>
      <c r="F2742" s="32">
        <v>0</v>
      </c>
      <c r="G2742" s="23"/>
    </row>
    <row r="2743" spans="1:7" x14ac:dyDescent="0.3">
      <c r="A2743" s="22"/>
      <c r="B2743" s="31" t="s">
        <v>65</v>
      </c>
      <c r="C2743" s="24">
        <v>0</v>
      </c>
      <c r="D2743" s="32">
        <v>-17.440000000000001</v>
      </c>
      <c r="E2743" s="33">
        <v>0.11</v>
      </c>
      <c r="F2743" s="32">
        <v>0</v>
      </c>
      <c r="G2743" s="23"/>
    </row>
    <row r="2744" spans="1:7" x14ac:dyDescent="0.3">
      <c r="A2744" s="22"/>
      <c r="B2744" s="31" t="s">
        <v>66</v>
      </c>
      <c r="C2744" s="24">
        <v>0</v>
      </c>
      <c r="D2744" s="32">
        <v>-17.440000000000001</v>
      </c>
      <c r="E2744" s="33">
        <v>0.11</v>
      </c>
      <c r="F2744" s="32">
        <v>0</v>
      </c>
      <c r="G2744" s="23"/>
    </row>
    <row r="2745" spans="1:7" x14ac:dyDescent="0.3">
      <c r="A2745" s="22"/>
      <c r="B2745" s="31" t="s">
        <v>67</v>
      </c>
      <c r="C2745" s="24">
        <v>0</v>
      </c>
      <c r="D2745" s="32">
        <v>-17.440000000000001</v>
      </c>
      <c r="E2745" s="32">
        <v>0.11</v>
      </c>
      <c r="F2745" s="33">
        <v>0</v>
      </c>
      <c r="G2745" s="23"/>
    </row>
    <row r="2746" spans="1:7" x14ac:dyDescent="0.3">
      <c r="A2746" s="22"/>
      <c r="B2746" s="31" t="s">
        <v>68</v>
      </c>
      <c r="C2746" s="24">
        <v>0</v>
      </c>
      <c r="D2746" s="32">
        <v>-17.440000000000001</v>
      </c>
      <c r="E2746" s="32">
        <v>0.11</v>
      </c>
      <c r="F2746" s="33">
        <v>0</v>
      </c>
      <c r="G2746" s="23"/>
    </row>
    <row r="2747" spans="1:7" x14ac:dyDescent="0.3">
      <c r="A2747" s="22">
        <v>344</v>
      </c>
      <c r="B2747" s="31">
        <v>223</v>
      </c>
      <c r="C2747" s="24">
        <v>0</v>
      </c>
      <c r="D2747" s="32">
        <v>-0.28000000000000003</v>
      </c>
      <c r="E2747" s="32">
        <v>-157.41</v>
      </c>
      <c r="F2747" s="32">
        <v>7.87</v>
      </c>
      <c r="G2747" s="23" t="s">
        <v>272</v>
      </c>
    </row>
    <row r="2748" spans="1:7" x14ac:dyDescent="0.3">
      <c r="A2748" s="22"/>
      <c r="B2748" s="31">
        <v>224</v>
      </c>
      <c r="C2748" s="24">
        <v>0.05</v>
      </c>
      <c r="D2748" s="32">
        <v>-0.2</v>
      </c>
      <c r="E2748" s="32">
        <v>-157.41</v>
      </c>
      <c r="F2748" s="32">
        <v>0</v>
      </c>
      <c r="G2748" s="23"/>
    </row>
    <row r="2749" spans="1:7" x14ac:dyDescent="0.3">
      <c r="A2749" s="22"/>
      <c r="B2749" s="31" t="s">
        <v>61</v>
      </c>
      <c r="C2749" s="24">
        <v>0.05</v>
      </c>
      <c r="D2749" s="33">
        <v>-0.2</v>
      </c>
      <c r="E2749" s="32">
        <v>-157.41</v>
      </c>
      <c r="F2749" s="32">
        <v>0</v>
      </c>
      <c r="G2749" s="23"/>
    </row>
    <row r="2750" spans="1:7" x14ac:dyDescent="0.3">
      <c r="A2750" s="22"/>
      <c r="B2750" s="31" t="s">
        <v>62</v>
      </c>
      <c r="C2750" s="24">
        <v>0</v>
      </c>
      <c r="D2750" s="33">
        <v>-0.28000000000000003</v>
      </c>
      <c r="E2750" s="32">
        <v>-157.41</v>
      </c>
      <c r="F2750" s="32">
        <v>7.87</v>
      </c>
      <c r="G2750" s="23"/>
    </row>
    <row r="2751" spans="1:7" x14ac:dyDescent="0.3">
      <c r="A2751" s="22"/>
      <c r="B2751" s="31" t="s">
        <v>65</v>
      </c>
      <c r="C2751" s="24">
        <v>0</v>
      </c>
      <c r="D2751" s="32">
        <v>-0.28000000000000003</v>
      </c>
      <c r="E2751" s="33">
        <v>-157.41</v>
      </c>
      <c r="F2751" s="32">
        <v>7.87</v>
      </c>
      <c r="G2751" s="23"/>
    </row>
    <row r="2752" spans="1:7" x14ac:dyDescent="0.3">
      <c r="A2752" s="22"/>
      <c r="B2752" s="31" t="s">
        <v>66</v>
      </c>
      <c r="C2752" s="24">
        <v>0.04</v>
      </c>
      <c r="D2752" s="32">
        <v>-0.2</v>
      </c>
      <c r="E2752" s="33">
        <v>-157.41</v>
      </c>
      <c r="F2752" s="32">
        <v>1.57</v>
      </c>
      <c r="G2752" s="23"/>
    </row>
    <row r="2753" spans="1:7" x14ac:dyDescent="0.3">
      <c r="A2753" s="22"/>
      <c r="B2753" s="31" t="s">
        <v>67</v>
      </c>
      <c r="C2753" s="24">
        <v>0</v>
      </c>
      <c r="D2753" s="32">
        <v>-0.28000000000000003</v>
      </c>
      <c r="E2753" s="32">
        <v>-157.41</v>
      </c>
      <c r="F2753" s="33">
        <v>7.87</v>
      </c>
      <c r="G2753" s="23"/>
    </row>
    <row r="2754" spans="1:7" x14ac:dyDescent="0.3">
      <c r="A2754" s="22"/>
      <c r="B2754" s="31" t="s">
        <v>68</v>
      </c>
      <c r="C2754" s="24">
        <v>0.05</v>
      </c>
      <c r="D2754" s="32">
        <v>-0.2</v>
      </c>
      <c r="E2754" s="32">
        <v>-157.41</v>
      </c>
      <c r="F2754" s="33">
        <v>0</v>
      </c>
      <c r="G2754" s="23"/>
    </row>
    <row r="2755" spans="1:7" x14ac:dyDescent="0.3">
      <c r="A2755" s="22">
        <v>345</v>
      </c>
      <c r="B2755" s="31">
        <v>224</v>
      </c>
      <c r="C2755" s="24">
        <v>0</v>
      </c>
      <c r="D2755" s="32">
        <v>0.1</v>
      </c>
      <c r="E2755" s="32">
        <v>-157.41</v>
      </c>
      <c r="F2755" s="32">
        <v>0</v>
      </c>
      <c r="G2755" s="23" t="s">
        <v>272</v>
      </c>
    </row>
    <row r="2756" spans="1:7" x14ac:dyDescent="0.3">
      <c r="A2756" s="22"/>
      <c r="B2756" s="31">
        <v>225</v>
      </c>
      <c r="C2756" s="24">
        <v>0.1</v>
      </c>
      <c r="D2756" s="32">
        <v>-0.23</v>
      </c>
      <c r="E2756" s="32">
        <v>-157.41</v>
      </c>
      <c r="F2756" s="32">
        <v>-15.74</v>
      </c>
      <c r="G2756" s="23"/>
    </row>
    <row r="2757" spans="1:7" x14ac:dyDescent="0.3">
      <c r="A2757" s="22"/>
      <c r="B2757" s="31" t="s">
        <v>61</v>
      </c>
      <c r="C2757" s="24">
        <v>0</v>
      </c>
      <c r="D2757" s="33">
        <v>0.1</v>
      </c>
      <c r="E2757" s="32">
        <v>-157.41</v>
      </c>
      <c r="F2757" s="32">
        <v>0</v>
      </c>
      <c r="G2757" s="23"/>
    </row>
    <row r="2758" spans="1:7" x14ac:dyDescent="0.3">
      <c r="A2758" s="22"/>
      <c r="B2758" s="31" t="s">
        <v>62</v>
      </c>
      <c r="C2758" s="24">
        <v>0.1</v>
      </c>
      <c r="D2758" s="33">
        <v>-0.23</v>
      </c>
      <c r="E2758" s="32">
        <v>-157.41</v>
      </c>
      <c r="F2758" s="32">
        <v>-15.74</v>
      </c>
      <c r="G2758" s="23"/>
    </row>
    <row r="2759" spans="1:7" x14ac:dyDescent="0.3">
      <c r="A2759" s="22"/>
      <c r="B2759" s="31" t="s">
        <v>65</v>
      </c>
      <c r="C2759" s="24">
        <v>0.1</v>
      </c>
      <c r="D2759" s="32">
        <v>-0.23</v>
      </c>
      <c r="E2759" s="33">
        <v>-157.41</v>
      </c>
      <c r="F2759" s="32">
        <v>-15.74</v>
      </c>
      <c r="G2759" s="23"/>
    </row>
    <row r="2760" spans="1:7" x14ac:dyDescent="0.3">
      <c r="A2760" s="22"/>
      <c r="B2760" s="31" t="s">
        <v>66</v>
      </c>
      <c r="C2760" s="24">
        <v>3.3000000000000002E-2</v>
      </c>
      <c r="D2760" s="32">
        <v>0.06</v>
      </c>
      <c r="E2760" s="33">
        <v>-157.41</v>
      </c>
      <c r="F2760" s="32">
        <v>-5.25</v>
      </c>
      <c r="G2760" s="23"/>
    </row>
    <row r="2761" spans="1:7" x14ac:dyDescent="0.3">
      <c r="A2761" s="22"/>
      <c r="B2761" s="31" t="s">
        <v>67</v>
      </c>
      <c r="C2761" s="24">
        <v>0</v>
      </c>
      <c r="D2761" s="32">
        <v>0.1</v>
      </c>
      <c r="E2761" s="32">
        <v>-157.41</v>
      </c>
      <c r="F2761" s="33">
        <v>0</v>
      </c>
      <c r="G2761" s="23"/>
    </row>
    <row r="2762" spans="1:7" x14ac:dyDescent="0.3">
      <c r="A2762" s="22"/>
      <c r="B2762" s="31" t="s">
        <v>68</v>
      </c>
      <c r="C2762" s="24">
        <v>0.1</v>
      </c>
      <c r="D2762" s="32">
        <v>-0.23</v>
      </c>
      <c r="E2762" s="32">
        <v>-157.41</v>
      </c>
      <c r="F2762" s="33">
        <v>-15.74</v>
      </c>
      <c r="G2762" s="23"/>
    </row>
    <row r="2763" spans="1:7" x14ac:dyDescent="0.3">
      <c r="A2763" s="22">
        <v>346</v>
      </c>
      <c r="B2763" s="31">
        <v>226</v>
      </c>
      <c r="C2763" s="24">
        <v>0</v>
      </c>
      <c r="D2763" s="32">
        <v>-0.22</v>
      </c>
      <c r="E2763" s="32">
        <v>-153.02000000000001</v>
      </c>
      <c r="F2763" s="32">
        <v>7.65</v>
      </c>
      <c r="G2763" s="23" t="s">
        <v>272</v>
      </c>
    </row>
    <row r="2764" spans="1:7" x14ac:dyDescent="0.3">
      <c r="A2764" s="22"/>
      <c r="B2764" s="31">
        <v>227</v>
      </c>
      <c r="C2764" s="24">
        <v>0.05</v>
      </c>
      <c r="D2764" s="32">
        <v>-0.14000000000000001</v>
      </c>
      <c r="E2764" s="32">
        <v>-153.02000000000001</v>
      </c>
      <c r="F2764" s="32">
        <v>0</v>
      </c>
      <c r="G2764" s="23"/>
    </row>
    <row r="2765" spans="1:7" x14ac:dyDescent="0.3">
      <c r="A2765" s="22"/>
      <c r="B2765" s="31" t="s">
        <v>61</v>
      </c>
      <c r="C2765" s="24">
        <v>0.05</v>
      </c>
      <c r="D2765" s="33">
        <v>-0.14000000000000001</v>
      </c>
      <c r="E2765" s="32">
        <v>-153.02000000000001</v>
      </c>
      <c r="F2765" s="32">
        <v>0</v>
      </c>
      <c r="G2765" s="23"/>
    </row>
    <row r="2766" spans="1:7" x14ac:dyDescent="0.3">
      <c r="A2766" s="22"/>
      <c r="B2766" s="31" t="s">
        <v>62</v>
      </c>
      <c r="C2766" s="24">
        <v>0</v>
      </c>
      <c r="D2766" s="33">
        <v>-0.22</v>
      </c>
      <c r="E2766" s="32">
        <v>-153.02000000000001</v>
      </c>
      <c r="F2766" s="32">
        <v>7.65</v>
      </c>
      <c r="G2766" s="23"/>
    </row>
    <row r="2767" spans="1:7" x14ac:dyDescent="0.3">
      <c r="A2767" s="22"/>
      <c r="B2767" s="31" t="s">
        <v>65</v>
      </c>
      <c r="C2767" s="24">
        <v>0</v>
      </c>
      <c r="D2767" s="32">
        <v>-0.22</v>
      </c>
      <c r="E2767" s="33">
        <v>-153.02000000000001</v>
      </c>
      <c r="F2767" s="32">
        <v>7.65</v>
      </c>
      <c r="G2767" s="23"/>
    </row>
    <row r="2768" spans="1:7" x14ac:dyDescent="0.3">
      <c r="A2768" s="22"/>
      <c r="B2768" s="31" t="s">
        <v>66</v>
      </c>
      <c r="C2768" s="24">
        <v>3.3000000000000002E-2</v>
      </c>
      <c r="D2768" s="32">
        <v>-0.15</v>
      </c>
      <c r="E2768" s="33">
        <v>-153.02000000000001</v>
      </c>
      <c r="F2768" s="32">
        <v>2.5499999999999998</v>
      </c>
      <c r="G2768" s="23"/>
    </row>
    <row r="2769" spans="1:7" x14ac:dyDescent="0.3">
      <c r="A2769" s="22"/>
      <c r="B2769" s="31" t="s">
        <v>67</v>
      </c>
      <c r="C2769" s="24">
        <v>0</v>
      </c>
      <c r="D2769" s="32">
        <v>-0.22</v>
      </c>
      <c r="E2769" s="32">
        <v>-153.02000000000001</v>
      </c>
      <c r="F2769" s="33">
        <v>7.65</v>
      </c>
      <c r="G2769" s="23"/>
    </row>
    <row r="2770" spans="1:7" x14ac:dyDescent="0.3">
      <c r="A2770" s="22"/>
      <c r="B2770" s="31" t="s">
        <v>68</v>
      </c>
      <c r="C2770" s="24">
        <v>0.05</v>
      </c>
      <c r="D2770" s="32">
        <v>-0.14000000000000001</v>
      </c>
      <c r="E2770" s="32">
        <v>-153.02000000000001</v>
      </c>
      <c r="F2770" s="33">
        <v>0</v>
      </c>
      <c r="G2770" s="23"/>
    </row>
    <row r="2771" spans="1:7" x14ac:dyDescent="0.3">
      <c r="A2771" s="22">
        <v>347</v>
      </c>
      <c r="B2771" s="31">
        <v>227</v>
      </c>
      <c r="C2771" s="24">
        <v>0</v>
      </c>
      <c r="D2771" s="32">
        <v>0.13</v>
      </c>
      <c r="E2771" s="32">
        <v>-153.02000000000001</v>
      </c>
      <c r="F2771" s="32">
        <v>0</v>
      </c>
      <c r="G2771" s="23" t="s">
        <v>272</v>
      </c>
    </row>
    <row r="2772" spans="1:7" x14ac:dyDescent="0.3">
      <c r="A2772" s="22"/>
      <c r="B2772" s="31">
        <v>228</v>
      </c>
      <c r="C2772" s="24">
        <v>0.1</v>
      </c>
      <c r="D2772" s="32">
        <v>-0.18</v>
      </c>
      <c r="E2772" s="32">
        <v>-153.02000000000001</v>
      </c>
      <c r="F2772" s="32">
        <v>-15.3</v>
      </c>
      <c r="G2772" s="23"/>
    </row>
    <row r="2773" spans="1:7" x14ac:dyDescent="0.3">
      <c r="A2773" s="22"/>
      <c r="B2773" s="31" t="s">
        <v>61</v>
      </c>
      <c r="C2773" s="24">
        <v>0</v>
      </c>
      <c r="D2773" s="33">
        <v>0.13</v>
      </c>
      <c r="E2773" s="32">
        <v>-153.02000000000001</v>
      </c>
      <c r="F2773" s="32">
        <v>0</v>
      </c>
      <c r="G2773" s="23"/>
    </row>
    <row r="2774" spans="1:7" x14ac:dyDescent="0.3">
      <c r="A2774" s="22"/>
      <c r="B2774" s="31" t="s">
        <v>62</v>
      </c>
      <c r="C2774" s="24">
        <v>0.1</v>
      </c>
      <c r="D2774" s="33">
        <v>-0.18</v>
      </c>
      <c r="E2774" s="32">
        <v>-153.02000000000001</v>
      </c>
      <c r="F2774" s="32">
        <v>-15.3</v>
      </c>
      <c r="G2774" s="23"/>
    </row>
    <row r="2775" spans="1:7" x14ac:dyDescent="0.3">
      <c r="A2775" s="22"/>
      <c r="B2775" s="31" t="s">
        <v>65</v>
      </c>
      <c r="C2775" s="24">
        <v>0.1</v>
      </c>
      <c r="D2775" s="32">
        <v>-0.18</v>
      </c>
      <c r="E2775" s="33">
        <v>-153.02000000000001</v>
      </c>
      <c r="F2775" s="32">
        <v>-15.3</v>
      </c>
      <c r="G2775" s="23"/>
    </row>
    <row r="2776" spans="1:7" x14ac:dyDescent="0.3">
      <c r="A2776" s="22"/>
      <c r="B2776" s="31" t="s">
        <v>66</v>
      </c>
      <c r="C2776" s="24">
        <v>0.05</v>
      </c>
      <c r="D2776" s="32">
        <v>0.05</v>
      </c>
      <c r="E2776" s="33">
        <v>-153.02000000000001</v>
      </c>
      <c r="F2776" s="32">
        <v>-7.65</v>
      </c>
      <c r="G2776" s="23"/>
    </row>
    <row r="2777" spans="1:7" x14ac:dyDescent="0.3">
      <c r="A2777" s="22"/>
      <c r="B2777" s="31" t="s">
        <v>67</v>
      </c>
      <c r="C2777" s="24">
        <v>0</v>
      </c>
      <c r="D2777" s="32">
        <v>0.13</v>
      </c>
      <c r="E2777" s="32">
        <v>-153.02000000000001</v>
      </c>
      <c r="F2777" s="33">
        <v>0</v>
      </c>
      <c r="G2777" s="23"/>
    </row>
    <row r="2778" spans="1:7" x14ac:dyDescent="0.3">
      <c r="A2778" s="22"/>
      <c r="B2778" s="31" t="s">
        <v>68</v>
      </c>
      <c r="C2778" s="24">
        <v>0.1</v>
      </c>
      <c r="D2778" s="32">
        <v>-0.18</v>
      </c>
      <c r="E2778" s="32">
        <v>-153.02000000000001</v>
      </c>
      <c r="F2778" s="33">
        <v>-15.3</v>
      </c>
      <c r="G2778" s="23"/>
    </row>
    <row r="2779" spans="1:7" x14ac:dyDescent="0.3">
      <c r="A2779" s="22">
        <v>348</v>
      </c>
      <c r="B2779" s="31">
        <v>229</v>
      </c>
      <c r="C2779" s="24">
        <v>0</v>
      </c>
      <c r="D2779" s="32">
        <v>-0.33</v>
      </c>
      <c r="E2779" s="32">
        <v>-107.68</v>
      </c>
      <c r="F2779" s="32">
        <v>5.38</v>
      </c>
      <c r="G2779" s="23" t="s">
        <v>272</v>
      </c>
    </row>
    <row r="2780" spans="1:7" x14ac:dyDescent="0.3">
      <c r="A2780" s="22"/>
      <c r="B2780" s="31">
        <v>230</v>
      </c>
      <c r="C2780" s="24">
        <v>0.05</v>
      </c>
      <c r="D2780" s="32">
        <v>-0.28999999999999998</v>
      </c>
      <c r="E2780" s="32">
        <v>-107.68</v>
      </c>
      <c r="F2780" s="32">
        <v>0</v>
      </c>
      <c r="G2780" s="23"/>
    </row>
    <row r="2781" spans="1:7" x14ac:dyDescent="0.3">
      <c r="A2781" s="22"/>
      <c r="B2781" s="31" t="s">
        <v>61</v>
      </c>
      <c r="C2781" s="24">
        <v>0.05</v>
      </c>
      <c r="D2781" s="33">
        <v>-0.28999999999999998</v>
      </c>
      <c r="E2781" s="32">
        <v>-107.68</v>
      </c>
      <c r="F2781" s="32">
        <v>0</v>
      </c>
      <c r="G2781" s="23"/>
    </row>
    <row r="2782" spans="1:7" x14ac:dyDescent="0.3">
      <c r="A2782" s="22"/>
      <c r="B2782" s="31" t="s">
        <v>62</v>
      </c>
      <c r="C2782" s="24">
        <v>0</v>
      </c>
      <c r="D2782" s="33">
        <v>-0.33</v>
      </c>
      <c r="E2782" s="32">
        <v>-107.68</v>
      </c>
      <c r="F2782" s="32">
        <v>5.38</v>
      </c>
      <c r="G2782" s="23"/>
    </row>
    <row r="2783" spans="1:7" x14ac:dyDescent="0.3">
      <c r="A2783" s="22"/>
      <c r="B2783" s="31" t="s">
        <v>65</v>
      </c>
      <c r="C2783" s="24">
        <v>0</v>
      </c>
      <c r="D2783" s="32">
        <v>-0.33</v>
      </c>
      <c r="E2783" s="33">
        <v>-107.68</v>
      </c>
      <c r="F2783" s="32">
        <v>5.38</v>
      </c>
      <c r="G2783" s="23"/>
    </row>
    <row r="2784" spans="1:7" x14ac:dyDescent="0.3">
      <c r="A2784" s="22"/>
      <c r="B2784" s="31" t="s">
        <v>66</v>
      </c>
      <c r="C2784" s="24">
        <v>4.4999999999999998E-2</v>
      </c>
      <c r="D2784" s="32">
        <v>-0.28999999999999998</v>
      </c>
      <c r="E2784" s="33">
        <v>-107.68</v>
      </c>
      <c r="F2784" s="32">
        <v>0.54</v>
      </c>
      <c r="G2784" s="23"/>
    </row>
    <row r="2785" spans="1:7" x14ac:dyDescent="0.3">
      <c r="A2785" s="22"/>
      <c r="B2785" s="31" t="s">
        <v>67</v>
      </c>
      <c r="C2785" s="24">
        <v>0</v>
      </c>
      <c r="D2785" s="32">
        <v>-0.33</v>
      </c>
      <c r="E2785" s="32">
        <v>-107.68</v>
      </c>
      <c r="F2785" s="33">
        <v>5.38</v>
      </c>
      <c r="G2785" s="23"/>
    </row>
    <row r="2786" spans="1:7" x14ac:dyDescent="0.3">
      <c r="A2786" s="22"/>
      <c r="B2786" s="31" t="s">
        <v>68</v>
      </c>
      <c r="C2786" s="24">
        <v>0.05</v>
      </c>
      <c r="D2786" s="32">
        <v>-0.28999999999999998</v>
      </c>
      <c r="E2786" s="32">
        <v>-107.68</v>
      </c>
      <c r="F2786" s="33">
        <v>0</v>
      </c>
      <c r="G2786" s="23"/>
    </row>
    <row r="2787" spans="1:7" x14ac:dyDescent="0.3">
      <c r="A2787" s="22">
        <v>349</v>
      </c>
      <c r="B2787" s="31">
        <v>230</v>
      </c>
      <c r="C2787" s="24">
        <v>0</v>
      </c>
      <c r="D2787" s="32">
        <v>-0.16</v>
      </c>
      <c r="E2787" s="32">
        <v>-107.68</v>
      </c>
      <c r="F2787" s="32">
        <v>0</v>
      </c>
      <c r="G2787" s="23" t="s">
        <v>272</v>
      </c>
    </row>
    <row r="2788" spans="1:7" x14ac:dyDescent="0.3">
      <c r="A2788" s="22"/>
      <c r="B2788" s="31">
        <v>231</v>
      </c>
      <c r="C2788" s="24">
        <v>0.1</v>
      </c>
      <c r="D2788" s="32">
        <v>-0.32</v>
      </c>
      <c r="E2788" s="32">
        <v>-107.68</v>
      </c>
      <c r="F2788" s="32">
        <v>-10.77</v>
      </c>
      <c r="G2788" s="23"/>
    </row>
    <row r="2789" spans="1:7" x14ac:dyDescent="0.3">
      <c r="A2789" s="22"/>
      <c r="B2789" s="31" t="s">
        <v>61</v>
      </c>
      <c r="C2789" s="24">
        <v>0</v>
      </c>
      <c r="D2789" s="33">
        <v>-0.16</v>
      </c>
      <c r="E2789" s="32">
        <v>-107.68</v>
      </c>
      <c r="F2789" s="32">
        <v>0</v>
      </c>
      <c r="G2789" s="23"/>
    </row>
    <row r="2790" spans="1:7" x14ac:dyDescent="0.3">
      <c r="A2790" s="22"/>
      <c r="B2790" s="31" t="s">
        <v>62</v>
      </c>
      <c r="C2790" s="24">
        <v>0.1</v>
      </c>
      <c r="D2790" s="33">
        <v>-0.32</v>
      </c>
      <c r="E2790" s="32">
        <v>-107.68</v>
      </c>
      <c r="F2790" s="32">
        <v>-10.77</v>
      </c>
      <c r="G2790" s="23"/>
    </row>
    <row r="2791" spans="1:7" x14ac:dyDescent="0.3">
      <c r="A2791" s="22"/>
      <c r="B2791" s="31" t="s">
        <v>65</v>
      </c>
      <c r="C2791" s="24">
        <v>0.1</v>
      </c>
      <c r="D2791" s="32">
        <v>-0.32</v>
      </c>
      <c r="E2791" s="33">
        <v>-107.68</v>
      </c>
      <c r="F2791" s="32">
        <v>-10.77</v>
      </c>
      <c r="G2791" s="23"/>
    </row>
    <row r="2792" spans="1:7" x14ac:dyDescent="0.3">
      <c r="A2792" s="22"/>
      <c r="B2792" s="31" t="s">
        <v>66</v>
      </c>
      <c r="C2792" s="24">
        <v>0</v>
      </c>
      <c r="D2792" s="32">
        <v>-0.16</v>
      </c>
      <c r="E2792" s="33">
        <v>-107.68</v>
      </c>
      <c r="F2792" s="32">
        <v>0</v>
      </c>
      <c r="G2792" s="23"/>
    </row>
    <row r="2793" spans="1:7" x14ac:dyDescent="0.3">
      <c r="A2793" s="22"/>
      <c r="B2793" s="31" t="s">
        <v>67</v>
      </c>
      <c r="C2793" s="24">
        <v>0</v>
      </c>
      <c r="D2793" s="32">
        <v>-0.16</v>
      </c>
      <c r="E2793" s="32">
        <v>-107.68</v>
      </c>
      <c r="F2793" s="33">
        <v>0</v>
      </c>
      <c r="G2793" s="23"/>
    </row>
    <row r="2794" spans="1:7" x14ac:dyDescent="0.3">
      <c r="A2794" s="22"/>
      <c r="B2794" s="31" t="s">
        <v>68</v>
      </c>
      <c r="C2794" s="24">
        <v>0.1</v>
      </c>
      <c r="D2794" s="32">
        <v>-0.32</v>
      </c>
      <c r="E2794" s="32">
        <v>-107.68</v>
      </c>
      <c r="F2794" s="33">
        <v>-10.77</v>
      </c>
      <c r="G2794" s="23"/>
    </row>
    <row r="2795" spans="1:7" x14ac:dyDescent="0.3">
      <c r="A2795" s="22">
        <v>350</v>
      </c>
      <c r="B2795" s="31">
        <v>232</v>
      </c>
      <c r="C2795" s="24">
        <v>0</v>
      </c>
      <c r="D2795" s="32">
        <v>-0.28000000000000003</v>
      </c>
      <c r="E2795" s="32">
        <v>157.41999999999999</v>
      </c>
      <c r="F2795" s="32">
        <v>-7.87</v>
      </c>
      <c r="G2795" s="23" t="s">
        <v>272</v>
      </c>
    </row>
    <row r="2796" spans="1:7" x14ac:dyDescent="0.3">
      <c r="A2796" s="22"/>
      <c r="B2796" s="31">
        <v>233</v>
      </c>
      <c r="C2796" s="24">
        <v>0.05</v>
      </c>
      <c r="D2796" s="32">
        <v>-0.2</v>
      </c>
      <c r="E2796" s="32">
        <v>157.41999999999999</v>
      </c>
      <c r="F2796" s="32">
        <v>0</v>
      </c>
      <c r="G2796" s="23"/>
    </row>
    <row r="2797" spans="1:7" x14ac:dyDescent="0.3">
      <c r="A2797" s="22"/>
      <c r="B2797" s="31" t="s">
        <v>61</v>
      </c>
      <c r="C2797" s="24">
        <v>0.05</v>
      </c>
      <c r="D2797" s="33">
        <v>-0.2</v>
      </c>
      <c r="E2797" s="32">
        <v>157.41999999999999</v>
      </c>
      <c r="F2797" s="32">
        <v>0</v>
      </c>
      <c r="G2797" s="23"/>
    </row>
    <row r="2798" spans="1:7" x14ac:dyDescent="0.3">
      <c r="A2798" s="22"/>
      <c r="B2798" s="31" t="s">
        <v>62</v>
      </c>
      <c r="C2798" s="24">
        <v>0</v>
      </c>
      <c r="D2798" s="33">
        <v>-0.28000000000000003</v>
      </c>
      <c r="E2798" s="32">
        <v>157.41999999999999</v>
      </c>
      <c r="F2798" s="32">
        <v>-7.87</v>
      </c>
      <c r="G2798" s="23"/>
    </row>
    <row r="2799" spans="1:7" x14ac:dyDescent="0.3">
      <c r="A2799" s="22"/>
      <c r="B2799" s="31" t="s">
        <v>65</v>
      </c>
      <c r="C2799" s="24">
        <v>3.3000000000000002E-2</v>
      </c>
      <c r="D2799" s="32">
        <v>-0.21</v>
      </c>
      <c r="E2799" s="33">
        <v>157.41999999999999</v>
      </c>
      <c r="F2799" s="32">
        <v>-2.62</v>
      </c>
      <c r="G2799" s="23"/>
    </row>
    <row r="2800" spans="1:7" x14ac:dyDescent="0.3">
      <c r="A2800" s="22"/>
      <c r="B2800" s="31" t="s">
        <v>66</v>
      </c>
      <c r="C2800" s="24">
        <v>0</v>
      </c>
      <c r="D2800" s="32">
        <v>-0.28000000000000003</v>
      </c>
      <c r="E2800" s="33">
        <v>157.41999999999999</v>
      </c>
      <c r="F2800" s="32">
        <v>-7.87</v>
      </c>
      <c r="G2800" s="23"/>
    </row>
    <row r="2801" spans="1:7" x14ac:dyDescent="0.3">
      <c r="A2801" s="22"/>
      <c r="B2801" s="31" t="s">
        <v>67</v>
      </c>
      <c r="C2801" s="24">
        <v>0.05</v>
      </c>
      <c r="D2801" s="32">
        <v>-0.2</v>
      </c>
      <c r="E2801" s="32">
        <v>157.41999999999999</v>
      </c>
      <c r="F2801" s="33">
        <v>0</v>
      </c>
      <c r="G2801" s="23"/>
    </row>
    <row r="2802" spans="1:7" x14ac:dyDescent="0.3">
      <c r="A2802" s="22"/>
      <c r="B2802" s="31" t="s">
        <v>68</v>
      </c>
      <c r="C2802" s="24">
        <v>0</v>
      </c>
      <c r="D2802" s="32">
        <v>-0.28000000000000003</v>
      </c>
      <c r="E2802" s="32">
        <v>157.41999999999999</v>
      </c>
      <c r="F2802" s="33">
        <v>-7.87</v>
      </c>
      <c r="G2802" s="23"/>
    </row>
    <row r="2803" spans="1:7" x14ac:dyDescent="0.3">
      <c r="A2803" s="22">
        <v>351</v>
      </c>
      <c r="B2803" s="31">
        <v>233</v>
      </c>
      <c r="C2803" s="24">
        <v>0</v>
      </c>
      <c r="D2803" s="32">
        <v>0.1</v>
      </c>
      <c r="E2803" s="32">
        <v>157.41999999999999</v>
      </c>
      <c r="F2803" s="32">
        <v>0</v>
      </c>
      <c r="G2803" s="23" t="s">
        <v>272</v>
      </c>
    </row>
    <row r="2804" spans="1:7" x14ac:dyDescent="0.3">
      <c r="A2804" s="22"/>
      <c r="B2804" s="31">
        <v>234</v>
      </c>
      <c r="C2804" s="24">
        <v>0.1</v>
      </c>
      <c r="D2804" s="32">
        <v>-0.23</v>
      </c>
      <c r="E2804" s="32">
        <v>157.41999999999999</v>
      </c>
      <c r="F2804" s="32">
        <v>15.74</v>
      </c>
      <c r="G2804" s="23"/>
    </row>
    <row r="2805" spans="1:7" x14ac:dyDescent="0.3">
      <c r="A2805" s="22"/>
      <c r="B2805" s="31" t="s">
        <v>61</v>
      </c>
      <c r="C2805" s="24">
        <v>0</v>
      </c>
      <c r="D2805" s="33">
        <v>0.1</v>
      </c>
      <c r="E2805" s="32">
        <v>157.41999999999999</v>
      </c>
      <c r="F2805" s="32">
        <v>0</v>
      </c>
      <c r="G2805" s="23"/>
    </row>
    <row r="2806" spans="1:7" x14ac:dyDescent="0.3">
      <c r="A2806" s="22"/>
      <c r="B2806" s="31" t="s">
        <v>62</v>
      </c>
      <c r="C2806" s="24">
        <v>0.1</v>
      </c>
      <c r="D2806" s="33">
        <v>-0.23</v>
      </c>
      <c r="E2806" s="32">
        <v>157.41999999999999</v>
      </c>
      <c r="F2806" s="32">
        <v>15.74</v>
      </c>
      <c r="G2806" s="23"/>
    </row>
    <row r="2807" spans="1:7" x14ac:dyDescent="0.3">
      <c r="A2807" s="22"/>
      <c r="B2807" s="31" t="s">
        <v>65</v>
      </c>
      <c r="C2807" s="24">
        <v>0.05</v>
      </c>
      <c r="D2807" s="32">
        <v>0.01</v>
      </c>
      <c r="E2807" s="33">
        <v>157.41999999999999</v>
      </c>
      <c r="F2807" s="32">
        <v>7.87</v>
      </c>
      <c r="G2807" s="23"/>
    </row>
    <row r="2808" spans="1:7" x14ac:dyDescent="0.3">
      <c r="A2808" s="22"/>
      <c r="B2808" s="31" t="s">
        <v>66</v>
      </c>
      <c r="C2808" s="24">
        <v>0.1</v>
      </c>
      <c r="D2808" s="32">
        <v>-0.23</v>
      </c>
      <c r="E2808" s="33">
        <v>157.41999999999999</v>
      </c>
      <c r="F2808" s="32">
        <v>15.74</v>
      </c>
      <c r="G2808" s="23"/>
    </row>
    <row r="2809" spans="1:7" x14ac:dyDescent="0.3">
      <c r="A2809" s="22"/>
      <c r="B2809" s="31" t="s">
        <v>67</v>
      </c>
      <c r="C2809" s="24">
        <v>0.1</v>
      </c>
      <c r="D2809" s="32">
        <v>-0.23</v>
      </c>
      <c r="E2809" s="32">
        <v>157.41999999999999</v>
      </c>
      <c r="F2809" s="33">
        <v>15.74</v>
      </c>
      <c r="G2809" s="23"/>
    </row>
    <row r="2810" spans="1:7" x14ac:dyDescent="0.3">
      <c r="A2810" s="22"/>
      <c r="B2810" s="31" t="s">
        <v>68</v>
      </c>
      <c r="C2810" s="24">
        <v>0</v>
      </c>
      <c r="D2810" s="32">
        <v>0.1</v>
      </c>
      <c r="E2810" s="32">
        <v>157.41999999999999</v>
      </c>
      <c r="F2810" s="33">
        <v>0</v>
      </c>
      <c r="G2810" s="23"/>
    </row>
    <row r="2811" spans="1:7" x14ac:dyDescent="0.3">
      <c r="A2811" s="22">
        <v>352</v>
      </c>
      <c r="B2811" s="31">
        <v>235</v>
      </c>
      <c r="C2811" s="24">
        <v>0</v>
      </c>
      <c r="D2811" s="32">
        <v>-0.22</v>
      </c>
      <c r="E2811" s="32">
        <v>153.02000000000001</v>
      </c>
      <c r="F2811" s="32">
        <v>-7.65</v>
      </c>
      <c r="G2811" s="23" t="s">
        <v>272</v>
      </c>
    </row>
    <row r="2812" spans="1:7" x14ac:dyDescent="0.3">
      <c r="A2812" s="22"/>
      <c r="B2812" s="31">
        <v>236</v>
      </c>
      <c r="C2812" s="24">
        <v>0.05</v>
      </c>
      <c r="D2812" s="32">
        <v>-0.14000000000000001</v>
      </c>
      <c r="E2812" s="32">
        <v>153.02000000000001</v>
      </c>
      <c r="F2812" s="32">
        <v>0</v>
      </c>
      <c r="G2812" s="23"/>
    </row>
    <row r="2813" spans="1:7" x14ac:dyDescent="0.3">
      <c r="A2813" s="22"/>
      <c r="B2813" s="31" t="s">
        <v>61</v>
      </c>
      <c r="C2813" s="24">
        <v>0.05</v>
      </c>
      <c r="D2813" s="33">
        <v>-0.14000000000000001</v>
      </c>
      <c r="E2813" s="32">
        <v>153.02000000000001</v>
      </c>
      <c r="F2813" s="32">
        <v>0</v>
      </c>
      <c r="G2813" s="23"/>
    </row>
    <row r="2814" spans="1:7" x14ac:dyDescent="0.3">
      <c r="A2814" s="22"/>
      <c r="B2814" s="31" t="s">
        <v>62</v>
      </c>
      <c r="C2814" s="24">
        <v>0</v>
      </c>
      <c r="D2814" s="33">
        <v>-0.22</v>
      </c>
      <c r="E2814" s="32">
        <v>153.02000000000001</v>
      </c>
      <c r="F2814" s="32">
        <v>-7.65</v>
      </c>
      <c r="G2814" s="23"/>
    </row>
    <row r="2815" spans="1:7" x14ac:dyDescent="0.3">
      <c r="A2815" s="22"/>
      <c r="B2815" s="31" t="s">
        <v>65</v>
      </c>
      <c r="C2815" s="24">
        <v>0.04</v>
      </c>
      <c r="D2815" s="32">
        <v>-0.15</v>
      </c>
      <c r="E2815" s="33">
        <v>153.02000000000001</v>
      </c>
      <c r="F2815" s="32">
        <v>-1.53</v>
      </c>
      <c r="G2815" s="23"/>
    </row>
    <row r="2816" spans="1:7" x14ac:dyDescent="0.3">
      <c r="A2816" s="22"/>
      <c r="B2816" s="31" t="s">
        <v>66</v>
      </c>
      <c r="C2816" s="24">
        <v>0</v>
      </c>
      <c r="D2816" s="32">
        <v>-0.22</v>
      </c>
      <c r="E2816" s="33">
        <v>153.02000000000001</v>
      </c>
      <c r="F2816" s="32">
        <v>-7.65</v>
      </c>
      <c r="G2816" s="23"/>
    </row>
    <row r="2817" spans="1:7" x14ac:dyDescent="0.3">
      <c r="A2817" s="22"/>
      <c r="B2817" s="31" t="s">
        <v>67</v>
      </c>
      <c r="C2817" s="24">
        <v>0.05</v>
      </c>
      <c r="D2817" s="32">
        <v>-0.14000000000000001</v>
      </c>
      <c r="E2817" s="32">
        <v>153.02000000000001</v>
      </c>
      <c r="F2817" s="33">
        <v>0</v>
      </c>
      <c r="G2817" s="23"/>
    </row>
    <row r="2818" spans="1:7" x14ac:dyDescent="0.3">
      <c r="A2818" s="22"/>
      <c r="B2818" s="31" t="s">
        <v>68</v>
      </c>
      <c r="C2818" s="24">
        <v>0</v>
      </c>
      <c r="D2818" s="32">
        <v>-0.22</v>
      </c>
      <c r="E2818" s="32">
        <v>153.02000000000001</v>
      </c>
      <c r="F2818" s="33">
        <v>-7.65</v>
      </c>
      <c r="G2818" s="23"/>
    </row>
    <row r="2819" spans="1:7" x14ac:dyDescent="0.3">
      <c r="A2819" s="22">
        <v>353</v>
      </c>
      <c r="B2819" s="31">
        <v>236</v>
      </c>
      <c r="C2819" s="24">
        <v>0</v>
      </c>
      <c r="D2819" s="32">
        <v>0.13</v>
      </c>
      <c r="E2819" s="32">
        <v>153.02000000000001</v>
      </c>
      <c r="F2819" s="32">
        <v>0</v>
      </c>
      <c r="G2819" s="23" t="s">
        <v>272</v>
      </c>
    </row>
    <row r="2820" spans="1:7" x14ac:dyDescent="0.3">
      <c r="A2820" s="22"/>
      <c r="B2820" s="31">
        <v>237</v>
      </c>
      <c r="C2820" s="24">
        <v>0.1</v>
      </c>
      <c r="D2820" s="32">
        <v>-0.18</v>
      </c>
      <c r="E2820" s="32">
        <v>153.02000000000001</v>
      </c>
      <c r="F2820" s="32">
        <v>15.3</v>
      </c>
      <c r="G2820" s="23"/>
    </row>
    <row r="2821" spans="1:7" x14ac:dyDescent="0.3">
      <c r="A2821" s="22"/>
      <c r="B2821" s="31" t="s">
        <v>61</v>
      </c>
      <c r="C2821" s="24">
        <v>0</v>
      </c>
      <c r="D2821" s="33">
        <v>0.13</v>
      </c>
      <c r="E2821" s="32">
        <v>153.02000000000001</v>
      </c>
      <c r="F2821" s="32">
        <v>0</v>
      </c>
      <c r="G2821" s="23"/>
    </row>
    <row r="2822" spans="1:7" x14ac:dyDescent="0.3">
      <c r="A2822" s="22"/>
      <c r="B2822" s="31" t="s">
        <v>62</v>
      </c>
      <c r="C2822" s="24">
        <v>0.1</v>
      </c>
      <c r="D2822" s="33">
        <v>-0.18</v>
      </c>
      <c r="E2822" s="32">
        <v>153.02000000000001</v>
      </c>
      <c r="F2822" s="32">
        <v>15.3</v>
      </c>
      <c r="G2822" s="23"/>
    </row>
    <row r="2823" spans="1:7" x14ac:dyDescent="0.3">
      <c r="A2823" s="22"/>
      <c r="B2823" s="31" t="s">
        <v>65</v>
      </c>
      <c r="C2823" s="24">
        <v>0.06</v>
      </c>
      <c r="D2823" s="32">
        <v>0.02</v>
      </c>
      <c r="E2823" s="33">
        <v>153.02000000000001</v>
      </c>
      <c r="F2823" s="32">
        <v>9.18</v>
      </c>
      <c r="G2823" s="23"/>
    </row>
    <row r="2824" spans="1:7" x14ac:dyDescent="0.3">
      <c r="A2824" s="22"/>
      <c r="B2824" s="31" t="s">
        <v>66</v>
      </c>
      <c r="C2824" s="24">
        <v>0.1</v>
      </c>
      <c r="D2824" s="32">
        <v>-0.18</v>
      </c>
      <c r="E2824" s="33">
        <v>153.02000000000001</v>
      </c>
      <c r="F2824" s="32">
        <v>15.3</v>
      </c>
      <c r="G2824" s="23"/>
    </row>
    <row r="2825" spans="1:7" x14ac:dyDescent="0.3">
      <c r="A2825" s="22"/>
      <c r="B2825" s="31" t="s">
        <v>67</v>
      </c>
      <c r="C2825" s="24">
        <v>0.1</v>
      </c>
      <c r="D2825" s="32">
        <v>-0.18</v>
      </c>
      <c r="E2825" s="32">
        <v>153.02000000000001</v>
      </c>
      <c r="F2825" s="33">
        <v>15.3</v>
      </c>
      <c r="G2825" s="23"/>
    </row>
    <row r="2826" spans="1:7" x14ac:dyDescent="0.3">
      <c r="A2826" s="22"/>
      <c r="B2826" s="31" t="s">
        <v>68</v>
      </c>
      <c r="C2826" s="24">
        <v>0</v>
      </c>
      <c r="D2826" s="32">
        <v>0.13</v>
      </c>
      <c r="E2826" s="32">
        <v>153.02000000000001</v>
      </c>
      <c r="F2826" s="33">
        <v>0</v>
      </c>
      <c r="G2826" s="23"/>
    </row>
    <row r="2827" spans="1:7" x14ac:dyDescent="0.3">
      <c r="A2827" s="22">
        <v>354</v>
      </c>
      <c r="B2827" s="31">
        <v>238</v>
      </c>
      <c r="C2827" s="24">
        <v>0</v>
      </c>
      <c r="D2827" s="32">
        <v>-0.33</v>
      </c>
      <c r="E2827" s="32">
        <v>107.67</v>
      </c>
      <c r="F2827" s="32">
        <v>-5.38</v>
      </c>
      <c r="G2827" s="23" t="s">
        <v>272</v>
      </c>
    </row>
    <row r="2828" spans="1:7" x14ac:dyDescent="0.3">
      <c r="A2828" s="22"/>
      <c r="B2828" s="31">
        <v>239</v>
      </c>
      <c r="C2828" s="24">
        <v>0.05</v>
      </c>
      <c r="D2828" s="32">
        <v>-0.28999999999999998</v>
      </c>
      <c r="E2828" s="32">
        <v>107.67</v>
      </c>
      <c r="F2828" s="32">
        <v>0</v>
      </c>
      <c r="G2828" s="23"/>
    </row>
    <row r="2829" spans="1:7" x14ac:dyDescent="0.3">
      <c r="A2829" s="22"/>
      <c r="B2829" s="31" t="s">
        <v>61</v>
      </c>
      <c r="C2829" s="24">
        <v>0.05</v>
      </c>
      <c r="D2829" s="33">
        <v>-0.28999999999999998</v>
      </c>
      <c r="E2829" s="32">
        <v>107.67</v>
      </c>
      <c r="F2829" s="32">
        <v>0</v>
      </c>
      <c r="G2829" s="23"/>
    </row>
    <row r="2830" spans="1:7" x14ac:dyDescent="0.3">
      <c r="A2830" s="22"/>
      <c r="B2830" s="31" t="s">
        <v>62</v>
      </c>
      <c r="C2830" s="24">
        <v>0</v>
      </c>
      <c r="D2830" s="33">
        <v>-0.33</v>
      </c>
      <c r="E2830" s="32">
        <v>107.67</v>
      </c>
      <c r="F2830" s="32">
        <v>-5.38</v>
      </c>
      <c r="G2830" s="23"/>
    </row>
    <row r="2831" spans="1:7" x14ac:dyDescent="0.3">
      <c r="A2831" s="22"/>
      <c r="B2831" s="31" t="s">
        <v>65</v>
      </c>
      <c r="C2831" s="24">
        <v>0.04</v>
      </c>
      <c r="D2831" s="32">
        <v>-0.28999999999999998</v>
      </c>
      <c r="E2831" s="33">
        <v>107.67</v>
      </c>
      <c r="F2831" s="32">
        <v>-1.08</v>
      </c>
      <c r="G2831" s="23"/>
    </row>
    <row r="2832" spans="1:7" x14ac:dyDescent="0.3">
      <c r="A2832" s="22"/>
      <c r="B2832" s="31" t="s">
        <v>66</v>
      </c>
      <c r="C2832" s="24">
        <v>0</v>
      </c>
      <c r="D2832" s="32">
        <v>-0.33</v>
      </c>
      <c r="E2832" s="33">
        <v>107.67</v>
      </c>
      <c r="F2832" s="32">
        <v>-5.38</v>
      </c>
      <c r="G2832" s="23"/>
    </row>
    <row r="2833" spans="1:7" x14ac:dyDescent="0.3">
      <c r="A2833" s="22"/>
      <c r="B2833" s="31" t="s">
        <v>67</v>
      </c>
      <c r="C2833" s="24">
        <v>0.05</v>
      </c>
      <c r="D2833" s="32">
        <v>-0.28999999999999998</v>
      </c>
      <c r="E2833" s="32">
        <v>107.67</v>
      </c>
      <c r="F2833" s="33">
        <v>0</v>
      </c>
      <c r="G2833" s="23"/>
    </row>
    <row r="2834" spans="1:7" x14ac:dyDescent="0.3">
      <c r="A2834" s="22"/>
      <c r="B2834" s="31" t="s">
        <v>68</v>
      </c>
      <c r="C2834" s="24">
        <v>0</v>
      </c>
      <c r="D2834" s="32">
        <v>-0.33</v>
      </c>
      <c r="E2834" s="32">
        <v>107.67</v>
      </c>
      <c r="F2834" s="33">
        <v>-5.38</v>
      </c>
      <c r="G2834" s="23"/>
    </row>
    <row r="2835" spans="1:7" x14ac:dyDescent="0.3">
      <c r="A2835" s="22">
        <v>355</v>
      </c>
      <c r="B2835" s="31">
        <v>239</v>
      </c>
      <c r="C2835" s="24">
        <v>0</v>
      </c>
      <c r="D2835" s="32">
        <v>-0.16</v>
      </c>
      <c r="E2835" s="32">
        <v>107.67</v>
      </c>
      <c r="F2835" s="32">
        <v>0</v>
      </c>
      <c r="G2835" s="23" t="s">
        <v>272</v>
      </c>
    </row>
    <row r="2836" spans="1:7" x14ac:dyDescent="0.3">
      <c r="A2836" s="22"/>
      <c r="B2836" s="31">
        <v>240</v>
      </c>
      <c r="C2836" s="24">
        <v>0.1</v>
      </c>
      <c r="D2836" s="32">
        <v>-0.31</v>
      </c>
      <c r="E2836" s="32">
        <v>107.67</v>
      </c>
      <c r="F2836" s="32">
        <v>10.77</v>
      </c>
      <c r="G2836" s="23"/>
    </row>
    <row r="2837" spans="1:7" x14ac:dyDescent="0.3">
      <c r="A2837" s="22"/>
      <c r="B2837" s="31" t="s">
        <v>61</v>
      </c>
      <c r="C2837" s="24">
        <v>0</v>
      </c>
      <c r="D2837" s="33">
        <v>-0.16</v>
      </c>
      <c r="E2837" s="32">
        <v>107.67</v>
      </c>
      <c r="F2837" s="32">
        <v>0</v>
      </c>
      <c r="G2837" s="23"/>
    </row>
    <row r="2838" spans="1:7" x14ac:dyDescent="0.3">
      <c r="A2838" s="22"/>
      <c r="B2838" s="31" t="s">
        <v>62</v>
      </c>
      <c r="C2838" s="24">
        <v>0.1</v>
      </c>
      <c r="D2838" s="33">
        <v>-0.31</v>
      </c>
      <c r="E2838" s="32">
        <v>107.67</v>
      </c>
      <c r="F2838" s="32">
        <v>10.77</v>
      </c>
      <c r="G2838" s="23"/>
    </row>
    <row r="2839" spans="1:7" x14ac:dyDescent="0.3">
      <c r="A2839" s="22"/>
      <c r="B2839" s="31" t="s">
        <v>65</v>
      </c>
      <c r="C2839" s="24">
        <v>0</v>
      </c>
      <c r="D2839" s="32">
        <v>-0.16</v>
      </c>
      <c r="E2839" s="33">
        <v>107.67</v>
      </c>
      <c r="F2839" s="32">
        <v>0</v>
      </c>
      <c r="G2839" s="23"/>
    </row>
    <row r="2840" spans="1:7" x14ac:dyDescent="0.3">
      <c r="A2840" s="22"/>
      <c r="B2840" s="31" t="s">
        <v>66</v>
      </c>
      <c r="C2840" s="24">
        <v>0.1</v>
      </c>
      <c r="D2840" s="32">
        <v>-0.31</v>
      </c>
      <c r="E2840" s="33">
        <v>107.67</v>
      </c>
      <c r="F2840" s="32">
        <v>10.77</v>
      </c>
      <c r="G2840" s="23"/>
    </row>
    <row r="2841" spans="1:7" x14ac:dyDescent="0.3">
      <c r="A2841" s="22"/>
      <c r="B2841" s="31" t="s">
        <v>67</v>
      </c>
      <c r="C2841" s="24">
        <v>0.1</v>
      </c>
      <c r="D2841" s="32">
        <v>-0.31</v>
      </c>
      <c r="E2841" s="32">
        <v>107.67</v>
      </c>
      <c r="F2841" s="33">
        <v>10.77</v>
      </c>
      <c r="G2841" s="23"/>
    </row>
    <row r="2842" spans="1:7" x14ac:dyDescent="0.3">
      <c r="A2842" s="22"/>
      <c r="B2842" s="31" t="s">
        <v>68</v>
      </c>
      <c r="C2842" s="24">
        <v>0</v>
      </c>
      <c r="D2842" s="32">
        <v>-0.16</v>
      </c>
      <c r="E2842" s="32">
        <v>107.67</v>
      </c>
      <c r="F2842" s="33">
        <v>0</v>
      </c>
      <c r="G2842" s="23"/>
    </row>
  </sheetData>
  <mergeCells count="1">
    <mergeCell ref="D1:E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A061B-6FEF-45FB-928F-235643441F05}">
  <sheetPr>
    <tabColor theme="4" tint="-0.499984740745262"/>
  </sheetPr>
  <dimension ref="A1:G2842"/>
  <sheetViews>
    <sheetView workbookViewId="0"/>
  </sheetViews>
  <sheetFormatPr baseColWidth="10" defaultRowHeight="14.4" x14ac:dyDescent="0.3"/>
  <cols>
    <col min="1" max="1" width="6.6640625" style="16" customWidth="1"/>
    <col min="2" max="2" width="10.6640625" style="26" customWidth="1"/>
    <col min="3" max="3" width="9.6640625" style="21" customWidth="1"/>
    <col min="4" max="6" width="11.6640625" style="28" customWidth="1"/>
    <col min="7" max="7" width="157.6640625" style="18" customWidth="1"/>
  </cols>
  <sheetData>
    <row r="1" spans="1:7" x14ac:dyDescent="0.3">
      <c r="A1" s="29" t="s">
        <v>52</v>
      </c>
      <c r="B1" s="29" t="s">
        <v>53</v>
      </c>
      <c r="C1" s="29" t="s">
        <v>54</v>
      </c>
      <c r="D1" s="300" t="s">
        <v>55</v>
      </c>
      <c r="E1" s="301"/>
      <c r="F1" s="29" t="s">
        <v>56</v>
      </c>
      <c r="G1" s="29"/>
    </row>
    <row r="2" spans="1:7" x14ac:dyDescent="0.3">
      <c r="A2" s="30" t="s">
        <v>57</v>
      </c>
      <c r="B2" s="30" t="s">
        <v>57</v>
      </c>
      <c r="C2" s="30" t="s">
        <v>58</v>
      </c>
      <c r="D2" s="30" t="s">
        <v>59</v>
      </c>
      <c r="E2" s="30" t="s">
        <v>63</v>
      </c>
      <c r="F2" s="30" t="s">
        <v>64</v>
      </c>
      <c r="G2" s="30" t="s">
        <v>60</v>
      </c>
    </row>
    <row r="3" spans="1:7" x14ac:dyDescent="0.3">
      <c r="A3" s="22">
        <v>1</v>
      </c>
      <c r="B3" s="31">
        <v>1</v>
      </c>
      <c r="C3" s="24">
        <v>0</v>
      </c>
      <c r="D3" s="32">
        <v>0</v>
      </c>
      <c r="E3" s="32">
        <v>-3.1</v>
      </c>
      <c r="F3" s="32">
        <v>0</v>
      </c>
      <c r="G3" s="23" t="s">
        <v>280</v>
      </c>
    </row>
    <row r="4" spans="1:7" x14ac:dyDescent="0.3">
      <c r="A4" s="22"/>
      <c r="B4" s="31">
        <v>2</v>
      </c>
      <c r="C4" s="24">
        <v>6.8000000000000005E-2</v>
      </c>
      <c r="D4" s="32">
        <v>-0.01</v>
      </c>
      <c r="E4" s="32">
        <v>-3.9</v>
      </c>
      <c r="F4" s="32">
        <v>-0.24</v>
      </c>
      <c r="G4" s="23"/>
    </row>
    <row r="5" spans="1:7" x14ac:dyDescent="0.3">
      <c r="A5" s="22"/>
      <c r="B5" s="31" t="s">
        <v>61</v>
      </c>
      <c r="C5" s="24">
        <v>0</v>
      </c>
      <c r="D5" s="33">
        <v>0</v>
      </c>
      <c r="E5" s="32">
        <v>-3.1</v>
      </c>
      <c r="F5" s="32">
        <v>0</v>
      </c>
      <c r="G5" s="23"/>
    </row>
    <row r="6" spans="1:7" x14ac:dyDescent="0.3">
      <c r="A6" s="22"/>
      <c r="B6" s="31" t="s">
        <v>62</v>
      </c>
      <c r="C6" s="24">
        <v>6.8000000000000005E-2</v>
      </c>
      <c r="D6" s="33">
        <v>-0.01</v>
      </c>
      <c r="E6" s="32">
        <v>-3.9</v>
      </c>
      <c r="F6" s="32">
        <v>-0.24</v>
      </c>
      <c r="G6" s="23"/>
    </row>
    <row r="7" spans="1:7" x14ac:dyDescent="0.3">
      <c r="A7" s="22"/>
      <c r="B7" s="31" t="s">
        <v>65</v>
      </c>
      <c r="C7" s="24">
        <v>0</v>
      </c>
      <c r="D7" s="32">
        <v>0</v>
      </c>
      <c r="E7" s="33">
        <v>-3.1</v>
      </c>
      <c r="F7" s="32">
        <v>0</v>
      </c>
      <c r="G7" s="23"/>
    </row>
    <row r="8" spans="1:7" x14ac:dyDescent="0.3">
      <c r="A8" s="22"/>
      <c r="B8" s="31" t="s">
        <v>66</v>
      </c>
      <c r="C8" s="24">
        <v>6.8000000000000005E-2</v>
      </c>
      <c r="D8" s="32">
        <v>-0.01</v>
      </c>
      <c r="E8" s="33">
        <v>-3.9</v>
      </c>
      <c r="F8" s="32">
        <v>-0.24</v>
      </c>
      <c r="G8" s="23"/>
    </row>
    <row r="9" spans="1:7" x14ac:dyDescent="0.3">
      <c r="A9" s="22"/>
      <c r="B9" s="31" t="s">
        <v>67</v>
      </c>
      <c r="C9" s="24">
        <v>0</v>
      </c>
      <c r="D9" s="32">
        <v>0</v>
      </c>
      <c r="E9" s="32">
        <v>-3.1</v>
      </c>
      <c r="F9" s="33">
        <v>0</v>
      </c>
      <c r="G9" s="23"/>
    </row>
    <row r="10" spans="1:7" x14ac:dyDescent="0.3">
      <c r="A10" s="22"/>
      <c r="B10" s="31" t="s">
        <v>68</v>
      </c>
      <c r="C10" s="24">
        <v>6.8000000000000005E-2</v>
      </c>
      <c r="D10" s="32">
        <v>-0.01</v>
      </c>
      <c r="E10" s="32">
        <v>-3.9</v>
      </c>
      <c r="F10" s="33">
        <v>-0.24</v>
      </c>
      <c r="G10" s="23"/>
    </row>
    <row r="11" spans="1:7" x14ac:dyDescent="0.3">
      <c r="A11" s="22">
        <v>2</v>
      </c>
      <c r="B11" s="31">
        <v>2</v>
      </c>
      <c r="C11" s="24">
        <v>0</v>
      </c>
      <c r="D11" s="32">
        <v>-0.01</v>
      </c>
      <c r="E11" s="32">
        <v>3.53</v>
      </c>
      <c r="F11" s="32">
        <v>-0.24</v>
      </c>
      <c r="G11" s="23" t="s">
        <v>280</v>
      </c>
    </row>
    <row r="12" spans="1:7" x14ac:dyDescent="0.3">
      <c r="A12" s="22"/>
      <c r="B12" s="31">
        <v>3</v>
      </c>
      <c r="C12" s="24">
        <v>6.8000000000000005E-2</v>
      </c>
      <c r="D12" s="32">
        <v>-0.02</v>
      </c>
      <c r="E12" s="32">
        <v>2.73</v>
      </c>
      <c r="F12" s="32">
        <v>-0.03</v>
      </c>
      <c r="G12" s="23"/>
    </row>
    <row r="13" spans="1:7" x14ac:dyDescent="0.3">
      <c r="A13" s="22"/>
      <c r="B13" s="31" t="s">
        <v>61</v>
      </c>
      <c r="C13" s="24">
        <v>0</v>
      </c>
      <c r="D13" s="33">
        <v>-0.01</v>
      </c>
      <c r="E13" s="32">
        <v>3.53</v>
      </c>
      <c r="F13" s="32">
        <v>-0.24</v>
      </c>
      <c r="G13" s="23"/>
    </row>
    <row r="14" spans="1:7" x14ac:dyDescent="0.3">
      <c r="A14" s="22"/>
      <c r="B14" s="31" t="s">
        <v>62</v>
      </c>
      <c r="C14" s="24">
        <v>6.8000000000000005E-2</v>
      </c>
      <c r="D14" s="33">
        <v>-0.02</v>
      </c>
      <c r="E14" s="32">
        <v>2.73</v>
      </c>
      <c r="F14" s="32">
        <v>-0.03</v>
      </c>
      <c r="G14" s="23"/>
    </row>
    <row r="15" spans="1:7" x14ac:dyDescent="0.3">
      <c r="A15" s="22"/>
      <c r="B15" s="31" t="s">
        <v>65</v>
      </c>
      <c r="C15" s="24">
        <v>0</v>
      </c>
      <c r="D15" s="32">
        <v>-0.01</v>
      </c>
      <c r="E15" s="33">
        <v>3.53</v>
      </c>
      <c r="F15" s="32">
        <v>-0.24</v>
      </c>
      <c r="G15" s="23"/>
    </row>
    <row r="16" spans="1:7" x14ac:dyDescent="0.3">
      <c r="A16" s="22"/>
      <c r="B16" s="31" t="s">
        <v>66</v>
      </c>
      <c r="C16" s="24">
        <v>6.8000000000000005E-2</v>
      </c>
      <c r="D16" s="32">
        <v>-0.02</v>
      </c>
      <c r="E16" s="33">
        <v>2.73</v>
      </c>
      <c r="F16" s="32">
        <v>-0.03</v>
      </c>
      <c r="G16" s="23"/>
    </row>
    <row r="17" spans="1:7" x14ac:dyDescent="0.3">
      <c r="A17" s="22"/>
      <c r="B17" s="31" t="s">
        <v>67</v>
      </c>
      <c r="C17" s="24">
        <v>6.8000000000000005E-2</v>
      </c>
      <c r="D17" s="32">
        <v>-0.02</v>
      </c>
      <c r="E17" s="32">
        <v>2.73</v>
      </c>
      <c r="F17" s="33">
        <v>-0.03</v>
      </c>
      <c r="G17" s="23"/>
    </row>
    <row r="18" spans="1:7" x14ac:dyDescent="0.3">
      <c r="A18" s="22"/>
      <c r="B18" s="31" t="s">
        <v>68</v>
      </c>
      <c r="C18" s="24">
        <v>0</v>
      </c>
      <c r="D18" s="32">
        <v>-0.01</v>
      </c>
      <c r="E18" s="32">
        <v>3.53</v>
      </c>
      <c r="F18" s="33">
        <v>-0.24</v>
      </c>
      <c r="G18" s="23"/>
    </row>
    <row r="19" spans="1:7" x14ac:dyDescent="0.3">
      <c r="A19" s="22">
        <v>3</v>
      </c>
      <c r="B19" s="31">
        <v>3</v>
      </c>
      <c r="C19" s="24">
        <v>0</v>
      </c>
      <c r="D19" s="32">
        <v>-0.01</v>
      </c>
      <c r="E19" s="32">
        <v>7.81</v>
      </c>
      <c r="F19" s="32">
        <v>-0.03</v>
      </c>
      <c r="G19" s="23" t="s">
        <v>280</v>
      </c>
    </row>
    <row r="20" spans="1:7" x14ac:dyDescent="0.3">
      <c r="A20" s="22"/>
      <c r="B20" s="31">
        <v>4</v>
      </c>
      <c r="C20" s="24">
        <v>6.8000000000000005E-2</v>
      </c>
      <c r="D20" s="32">
        <v>-0.02</v>
      </c>
      <c r="E20" s="32">
        <v>7.01</v>
      </c>
      <c r="F20" s="32">
        <v>0.48</v>
      </c>
      <c r="G20" s="23"/>
    </row>
    <row r="21" spans="1:7" x14ac:dyDescent="0.3">
      <c r="A21" s="22"/>
      <c r="B21" s="31" t="s">
        <v>61</v>
      </c>
      <c r="C21" s="24">
        <v>0</v>
      </c>
      <c r="D21" s="33">
        <v>-0.01</v>
      </c>
      <c r="E21" s="32">
        <v>7.81</v>
      </c>
      <c r="F21" s="32">
        <v>-0.03</v>
      </c>
      <c r="G21" s="23"/>
    </row>
    <row r="22" spans="1:7" x14ac:dyDescent="0.3">
      <c r="A22" s="22"/>
      <c r="B22" s="31" t="s">
        <v>62</v>
      </c>
      <c r="C22" s="24">
        <v>6.8000000000000005E-2</v>
      </c>
      <c r="D22" s="33">
        <v>-0.02</v>
      </c>
      <c r="E22" s="32">
        <v>7.01</v>
      </c>
      <c r="F22" s="32">
        <v>0.48</v>
      </c>
      <c r="G22" s="23"/>
    </row>
    <row r="23" spans="1:7" x14ac:dyDescent="0.3">
      <c r="A23" s="22"/>
      <c r="B23" s="31" t="s">
        <v>65</v>
      </c>
      <c r="C23" s="24">
        <v>0</v>
      </c>
      <c r="D23" s="32">
        <v>-0.01</v>
      </c>
      <c r="E23" s="33">
        <v>7.81</v>
      </c>
      <c r="F23" s="32">
        <v>-0.03</v>
      </c>
      <c r="G23" s="23"/>
    </row>
    <row r="24" spans="1:7" x14ac:dyDescent="0.3">
      <c r="A24" s="22"/>
      <c r="B24" s="31" t="s">
        <v>66</v>
      </c>
      <c r="C24" s="24">
        <v>6.8000000000000005E-2</v>
      </c>
      <c r="D24" s="32">
        <v>-0.02</v>
      </c>
      <c r="E24" s="33">
        <v>7.01</v>
      </c>
      <c r="F24" s="32">
        <v>0.48</v>
      </c>
      <c r="G24" s="23"/>
    </row>
    <row r="25" spans="1:7" x14ac:dyDescent="0.3">
      <c r="A25" s="22"/>
      <c r="B25" s="31" t="s">
        <v>67</v>
      </c>
      <c r="C25" s="24">
        <v>6.8000000000000005E-2</v>
      </c>
      <c r="D25" s="32">
        <v>-0.02</v>
      </c>
      <c r="E25" s="32">
        <v>7.01</v>
      </c>
      <c r="F25" s="33">
        <v>0.48</v>
      </c>
      <c r="G25" s="23"/>
    </row>
    <row r="26" spans="1:7" x14ac:dyDescent="0.3">
      <c r="A26" s="22"/>
      <c r="B26" s="31" t="s">
        <v>68</v>
      </c>
      <c r="C26" s="24">
        <v>0</v>
      </c>
      <c r="D26" s="32">
        <v>-0.01</v>
      </c>
      <c r="E26" s="32">
        <v>7.81</v>
      </c>
      <c r="F26" s="33">
        <v>-0.03</v>
      </c>
      <c r="G26" s="23"/>
    </row>
    <row r="27" spans="1:7" x14ac:dyDescent="0.3">
      <c r="A27" s="22">
        <v>4</v>
      </c>
      <c r="B27" s="31">
        <v>4</v>
      </c>
      <c r="C27" s="24">
        <v>0</v>
      </c>
      <c r="D27" s="32">
        <v>-0.01</v>
      </c>
      <c r="E27" s="32">
        <v>11.08</v>
      </c>
      <c r="F27" s="32">
        <v>0.48</v>
      </c>
      <c r="G27" s="23" t="s">
        <v>280</v>
      </c>
    </row>
    <row r="28" spans="1:7" x14ac:dyDescent="0.3">
      <c r="A28" s="22"/>
      <c r="B28" s="31">
        <v>5</v>
      </c>
      <c r="C28" s="24">
        <v>6.8000000000000005E-2</v>
      </c>
      <c r="D28" s="32">
        <v>-0.03</v>
      </c>
      <c r="E28" s="32">
        <v>10.28</v>
      </c>
      <c r="F28" s="32">
        <v>1.21</v>
      </c>
      <c r="G28" s="23"/>
    </row>
    <row r="29" spans="1:7" x14ac:dyDescent="0.3">
      <c r="A29" s="22"/>
      <c r="B29" s="31" t="s">
        <v>61</v>
      </c>
      <c r="C29" s="24">
        <v>0</v>
      </c>
      <c r="D29" s="33">
        <v>-0.01</v>
      </c>
      <c r="E29" s="32">
        <v>11.08</v>
      </c>
      <c r="F29" s="32">
        <v>0.48</v>
      </c>
      <c r="G29" s="23"/>
    </row>
    <row r="30" spans="1:7" x14ac:dyDescent="0.3">
      <c r="A30" s="22"/>
      <c r="B30" s="31" t="s">
        <v>62</v>
      </c>
      <c r="C30" s="24">
        <v>6.8000000000000005E-2</v>
      </c>
      <c r="D30" s="33">
        <v>-0.03</v>
      </c>
      <c r="E30" s="32">
        <v>10.28</v>
      </c>
      <c r="F30" s="32">
        <v>1.21</v>
      </c>
      <c r="G30" s="23"/>
    </row>
    <row r="31" spans="1:7" x14ac:dyDescent="0.3">
      <c r="A31" s="22"/>
      <c r="B31" s="31" t="s">
        <v>65</v>
      </c>
      <c r="C31" s="24">
        <v>0</v>
      </c>
      <c r="D31" s="32">
        <v>-0.01</v>
      </c>
      <c r="E31" s="33">
        <v>11.08</v>
      </c>
      <c r="F31" s="32">
        <v>0.48</v>
      </c>
      <c r="G31" s="23"/>
    </row>
    <row r="32" spans="1:7" x14ac:dyDescent="0.3">
      <c r="A32" s="22"/>
      <c r="B32" s="31" t="s">
        <v>66</v>
      </c>
      <c r="C32" s="24">
        <v>6.8000000000000005E-2</v>
      </c>
      <c r="D32" s="32">
        <v>-0.03</v>
      </c>
      <c r="E32" s="33">
        <v>10.28</v>
      </c>
      <c r="F32" s="32">
        <v>1.21</v>
      </c>
      <c r="G32" s="23"/>
    </row>
    <row r="33" spans="1:7" x14ac:dyDescent="0.3">
      <c r="A33" s="22"/>
      <c r="B33" s="31" t="s">
        <v>67</v>
      </c>
      <c r="C33" s="24">
        <v>6.8000000000000005E-2</v>
      </c>
      <c r="D33" s="32">
        <v>-0.03</v>
      </c>
      <c r="E33" s="32">
        <v>10.28</v>
      </c>
      <c r="F33" s="33">
        <v>1.21</v>
      </c>
      <c r="G33" s="23"/>
    </row>
    <row r="34" spans="1:7" x14ac:dyDescent="0.3">
      <c r="A34" s="22"/>
      <c r="B34" s="31" t="s">
        <v>68</v>
      </c>
      <c r="C34" s="24">
        <v>0</v>
      </c>
      <c r="D34" s="32">
        <v>-0.01</v>
      </c>
      <c r="E34" s="32">
        <v>11.08</v>
      </c>
      <c r="F34" s="33">
        <v>0.48</v>
      </c>
      <c r="G34" s="23"/>
    </row>
    <row r="35" spans="1:7" x14ac:dyDescent="0.3">
      <c r="A35" s="22">
        <v>5</v>
      </c>
      <c r="B35" s="31">
        <v>5</v>
      </c>
      <c r="C35" s="24">
        <v>0</v>
      </c>
      <c r="D35" s="32">
        <v>-0.02</v>
      </c>
      <c r="E35" s="32">
        <v>14.07</v>
      </c>
      <c r="F35" s="32">
        <v>1.21</v>
      </c>
      <c r="G35" s="23" t="s">
        <v>280</v>
      </c>
    </row>
    <row r="36" spans="1:7" x14ac:dyDescent="0.3">
      <c r="A36" s="22"/>
      <c r="B36" s="31">
        <v>223</v>
      </c>
      <c r="C36" s="24">
        <v>0.06</v>
      </c>
      <c r="D36" s="32">
        <v>-0.03</v>
      </c>
      <c r="E36" s="32">
        <v>13.37</v>
      </c>
      <c r="F36" s="32">
        <v>2.0299999999999998</v>
      </c>
      <c r="G36" s="23"/>
    </row>
    <row r="37" spans="1:7" x14ac:dyDescent="0.3">
      <c r="A37" s="22"/>
      <c r="B37" s="31" t="s">
        <v>61</v>
      </c>
      <c r="C37" s="24">
        <v>0</v>
      </c>
      <c r="D37" s="33">
        <v>-0.02</v>
      </c>
      <c r="E37" s="32">
        <v>14.07</v>
      </c>
      <c r="F37" s="32">
        <v>1.21</v>
      </c>
      <c r="G37" s="23"/>
    </row>
    <row r="38" spans="1:7" x14ac:dyDescent="0.3">
      <c r="A38" s="22"/>
      <c r="B38" s="31" t="s">
        <v>62</v>
      </c>
      <c r="C38" s="24">
        <v>0.06</v>
      </c>
      <c r="D38" s="33">
        <v>-0.03</v>
      </c>
      <c r="E38" s="32">
        <v>13.37</v>
      </c>
      <c r="F38" s="32">
        <v>2.0299999999999998</v>
      </c>
      <c r="G38" s="23"/>
    </row>
    <row r="39" spans="1:7" x14ac:dyDescent="0.3">
      <c r="A39" s="22"/>
      <c r="B39" s="31" t="s">
        <v>65</v>
      </c>
      <c r="C39" s="24">
        <v>0</v>
      </c>
      <c r="D39" s="32">
        <v>-0.02</v>
      </c>
      <c r="E39" s="33">
        <v>14.07</v>
      </c>
      <c r="F39" s="32">
        <v>1.21</v>
      </c>
      <c r="G39" s="23"/>
    </row>
    <row r="40" spans="1:7" x14ac:dyDescent="0.3">
      <c r="A40" s="22"/>
      <c r="B40" s="31" t="s">
        <v>66</v>
      </c>
      <c r="C40" s="24">
        <v>0.06</v>
      </c>
      <c r="D40" s="32">
        <v>-0.03</v>
      </c>
      <c r="E40" s="33">
        <v>13.37</v>
      </c>
      <c r="F40" s="32">
        <v>2.0299999999999998</v>
      </c>
      <c r="G40" s="23"/>
    </row>
    <row r="41" spans="1:7" x14ac:dyDescent="0.3">
      <c r="A41" s="22"/>
      <c r="B41" s="31" t="s">
        <v>67</v>
      </c>
      <c r="C41" s="24">
        <v>0.06</v>
      </c>
      <c r="D41" s="32">
        <v>-0.03</v>
      </c>
      <c r="E41" s="32">
        <v>13.37</v>
      </c>
      <c r="F41" s="33">
        <v>2.0299999999999998</v>
      </c>
      <c r="G41" s="23"/>
    </row>
    <row r="42" spans="1:7" x14ac:dyDescent="0.3">
      <c r="A42" s="22"/>
      <c r="B42" s="31" t="s">
        <v>68</v>
      </c>
      <c r="C42" s="24">
        <v>0</v>
      </c>
      <c r="D42" s="32">
        <v>-0.02</v>
      </c>
      <c r="E42" s="32">
        <v>14.07</v>
      </c>
      <c r="F42" s="33">
        <v>1.21</v>
      </c>
      <c r="G42" s="23"/>
    </row>
    <row r="43" spans="1:7" x14ac:dyDescent="0.3">
      <c r="A43" s="22">
        <v>6</v>
      </c>
      <c r="B43" s="31">
        <v>223</v>
      </c>
      <c r="C43" s="24">
        <v>0</v>
      </c>
      <c r="D43" s="32">
        <v>-106.26</v>
      </c>
      <c r="E43" s="32">
        <v>15.2</v>
      </c>
      <c r="F43" s="32">
        <v>-3.28</v>
      </c>
      <c r="G43" s="23" t="s">
        <v>280</v>
      </c>
    </row>
    <row r="44" spans="1:7" x14ac:dyDescent="0.3">
      <c r="A44" s="22"/>
      <c r="B44" s="31">
        <v>6</v>
      </c>
      <c r="C44" s="24">
        <v>8.0000000000000002E-3</v>
      </c>
      <c r="D44" s="32">
        <v>-106.26</v>
      </c>
      <c r="E44" s="32">
        <v>15.11</v>
      </c>
      <c r="F44" s="32">
        <v>-3.16</v>
      </c>
      <c r="G44" s="23"/>
    </row>
    <row r="45" spans="1:7" x14ac:dyDescent="0.3">
      <c r="A45" s="22"/>
      <c r="B45" s="31" t="s">
        <v>61</v>
      </c>
      <c r="C45" s="24">
        <v>0</v>
      </c>
      <c r="D45" s="33">
        <v>-106.26</v>
      </c>
      <c r="E45" s="32">
        <v>15.2</v>
      </c>
      <c r="F45" s="32">
        <v>-3.28</v>
      </c>
      <c r="G45" s="23"/>
    </row>
    <row r="46" spans="1:7" x14ac:dyDescent="0.3">
      <c r="A46" s="22"/>
      <c r="B46" s="31" t="s">
        <v>62</v>
      </c>
      <c r="C46" s="24">
        <v>8.0000000000000002E-3</v>
      </c>
      <c r="D46" s="33">
        <v>-106.26</v>
      </c>
      <c r="E46" s="32">
        <v>15.11</v>
      </c>
      <c r="F46" s="32">
        <v>-3.16</v>
      </c>
      <c r="G46" s="23"/>
    </row>
    <row r="47" spans="1:7" x14ac:dyDescent="0.3">
      <c r="A47" s="22"/>
      <c r="B47" s="31" t="s">
        <v>65</v>
      </c>
      <c r="C47" s="24">
        <v>0</v>
      </c>
      <c r="D47" s="32">
        <v>-106.26</v>
      </c>
      <c r="E47" s="33">
        <v>15.2</v>
      </c>
      <c r="F47" s="32">
        <v>-3.28</v>
      </c>
      <c r="G47" s="23"/>
    </row>
    <row r="48" spans="1:7" x14ac:dyDescent="0.3">
      <c r="A48" s="22"/>
      <c r="B48" s="31" t="s">
        <v>66</v>
      </c>
      <c r="C48" s="24">
        <v>8.0000000000000002E-3</v>
      </c>
      <c r="D48" s="32">
        <v>-106.26</v>
      </c>
      <c r="E48" s="33">
        <v>15.11</v>
      </c>
      <c r="F48" s="32">
        <v>-3.16</v>
      </c>
      <c r="G48" s="23"/>
    </row>
    <row r="49" spans="1:7" x14ac:dyDescent="0.3">
      <c r="A49" s="22"/>
      <c r="B49" s="31" t="s">
        <v>67</v>
      </c>
      <c r="C49" s="24">
        <v>8.0000000000000002E-3</v>
      </c>
      <c r="D49" s="32">
        <v>-106.26</v>
      </c>
      <c r="E49" s="32">
        <v>15.11</v>
      </c>
      <c r="F49" s="33">
        <v>-3.16</v>
      </c>
      <c r="G49" s="23"/>
    </row>
    <row r="50" spans="1:7" x14ac:dyDescent="0.3">
      <c r="A50" s="22"/>
      <c r="B50" s="31" t="s">
        <v>68</v>
      </c>
      <c r="C50" s="24">
        <v>0</v>
      </c>
      <c r="D50" s="32">
        <v>-106.26</v>
      </c>
      <c r="E50" s="32">
        <v>15.2</v>
      </c>
      <c r="F50" s="33">
        <v>-3.28</v>
      </c>
      <c r="G50" s="23"/>
    </row>
    <row r="51" spans="1:7" x14ac:dyDescent="0.3">
      <c r="A51" s="22">
        <v>7</v>
      </c>
      <c r="B51" s="31">
        <v>6</v>
      </c>
      <c r="C51" s="24">
        <v>0</v>
      </c>
      <c r="D51" s="32">
        <v>-106.26</v>
      </c>
      <c r="E51" s="32">
        <v>14.24</v>
      </c>
      <c r="F51" s="32">
        <v>-3.16</v>
      </c>
      <c r="G51" s="23" t="s">
        <v>280</v>
      </c>
    </row>
    <row r="52" spans="1:7" x14ac:dyDescent="0.3">
      <c r="A52" s="22"/>
      <c r="B52" s="31">
        <v>7</v>
      </c>
      <c r="C52" s="24">
        <v>6.8000000000000005E-2</v>
      </c>
      <c r="D52" s="32">
        <v>-106.27</v>
      </c>
      <c r="E52" s="32">
        <v>13.46</v>
      </c>
      <c r="F52" s="32">
        <v>-2.21</v>
      </c>
      <c r="G52" s="23"/>
    </row>
    <row r="53" spans="1:7" x14ac:dyDescent="0.3">
      <c r="A53" s="22"/>
      <c r="B53" s="31" t="s">
        <v>61</v>
      </c>
      <c r="C53" s="24">
        <v>0</v>
      </c>
      <c r="D53" s="33">
        <v>-106.26</v>
      </c>
      <c r="E53" s="32">
        <v>14.24</v>
      </c>
      <c r="F53" s="32">
        <v>-3.16</v>
      </c>
      <c r="G53" s="23"/>
    </row>
    <row r="54" spans="1:7" x14ac:dyDescent="0.3">
      <c r="A54" s="22"/>
      <c r="B54" s="31" t="s">
        <v>62</v>
      </c>
      <c r="C54" s="24">
        <v>6.8000000000000005E-2</v>
      </c>
      <c r="D54" s="33">
        <v>-106.27</v>
      </c>
      <c r="E54" s="32">
        <v>13.46</v>
      </c>
      <c r="F54" s="32">
        <v>-2.21</v>
      </c>
      <c r="G54" s="23"/>
    </row>
    <row r="55" spans="1:7" x14ac:dyDescent="0.3">
      <c r="A55" s="22"/>
      <c r="B55" s="31" t="s">
        <v>65</v>
      </c>
      <c r="C55" s="24">
        <v>0</v>
      </c>
      <c r="D55" s="32">
        <v>-106.26</v>
      </c>
      <c r="E55" s="33">
        <v>14.24</v>
      </c>
      <c r="F55" s="32">
        <v>-3.16</v>
      </c>
      <c r="G55" s="23"/>
    </row>
    <row r="56" spans="1:7" x14ac:dyDescent="0.3">
      <c r="A56" s="22"/>
      <c r="B56" s="31" t="s">
        <v>66</v>
      </c>
      <c r="C56" s="24">
        <v>6.8000000000000005E-2</v>
      </c>
      <c r="D56" s="32">
        <v>-106.27</v>
      </c>
      <c r="E56" s="33">
        <v>13.46</v>
      </c>
      <c r="F56" s="32">
        <v>-2.21</v>
      </c>
      <c r="G56" s="23"/>
    </row>
    <row r="57" spans="1:7" x14ac:dyDescent="0.3">
      <c r="A57" s="22"/>
      <c r="B57" s="31" t="s">
        <v>67</v>
      </c>
      <c r="C57" s="24">
        <v>6.8000000000000005E-2</v>
      </c>
      <c r="D57" s="32">
        <v>-106.27</v>
      </c>
      <c r="E57" s="32">
        <v>13.46</v>
      </c>
      <c r="F57" s="33">
        <v>-2.21</v>
      </c>
      <c r="G57" s="23"/>
    </row>
    <row r="58" spans="1:7" x14ac:dyDescent="0.3">
      <c r="A58" s="22"/>
      <c r="B58" s="31" t="s">
        <v>68</v>
      </c>
      <c r="C58" s="24">
        <v>0</v>
      </c>
      <c r="D58" s="32">
        <v>-106.26</v>
      </c>
      <c r="E58" s="32">
        <v>14.24</v>
      </c>
      <c r="F58" s="33">
        <v>-3.16</v>
      </c>
      <c r="G58" s="23"/>
    </row>
    <row r="59" spans="1:7" x14ac:dyDescent="0.3">
      <c r="A59" s="22">
        <v>8</v>
      </c>
      <c r="B59" s="31">
        <v>7</v>
      </c>
      <c r="C59" s="24">
        <v>0</v>
      </c>
      <c r="D59" s="32">
        <v>-106.27</v>
      </c>
      <c r="E59" s="32">
        <v>12.57</v>
      </c>
      <c r="F59" s="32">
        <v>-2.21</v>
      </c>
      <c r="G59" s="23" t="s">
        <v>280</v>
      </c>
    </row>
    <row r="60" spans="1:7" x14ac:dyDescent="0.3">
      <c r="A60" s="22"/>
      <c r="B60" s="31">
        <v>8</v>
      </c>
      <c r="C60" s="24">
        <v>6.8000000000000005E-2</v>
      </c>
      <c r="D60" s="32">
        <v>-106.28</v>
      </c>
      <c r="E60" s="32">
        <v>11.79</v>
      </c>
      <c r="F60" s="32">
        <v>-1.38</v>
      </c>
      <c r="G60" s="23"/>
    </row>
    <row r="61" spans="1:7" x14ac:dyDescent="0.3">
      <c r="A61" s="22"/>
      <c r="B61" s="31" t="s">
        <v>61</v>
      </c>
      <c r="C61" s="24">
        <v>0</v>
      </c>
      <c r="D61" s="33">
        <v>-106.27</v>
      </c>
      <c r="E61" s="32">
        <v>12.57</v>
      </c>
      <c r="F61" s="32">
        <v>-2.21</v>
      </c>
      <c r="G61" s="23"/>
    </row>
    <row r="62" spans="1:7" x14ac:dyDescent="0.3">
      <c r="A62" s="22"/>
      <c r="B62" s="31" t="s">
        <v>62</v>
      </c>
      <c r="C62" s="24">
        <v>6.8000000000000005E-2</v>
      </c>
      <c r="D62" s="33">
        <v>-106.28</v>
      </c>
      <c r="E62" s="32">
        <v>11.79</v>
      </c>
      <c r="F62" s="32">
        <v>-1.38</v>
      </c>
      <c r="G62" s="23"/>
    </row>
    <row r="63" spans="1:7" x14ac:dyDescent="0.3">
      <c r="A63" s="22"/>
      <c r="B63" s="31" t="s">
        <v>65</v>
      </c>
      <c r="C63" s="24">
        <v>0</v>
      </c>
      <c r="D63" s="32">
        <v>-106.27</v>
      </c>
      <c r="E63" s="33">
        <v>12.57</v>
      </c>
      <c r="F63" s="32">
        <v>-2.21</v>
      </c>
      <c r="G63" s="23"/>
    </row>
    <row r="64" spans="1:7" x14ac:dyDescent="0.3">
      <c r="A64" s="22"/>
      <c r="B64" s="31" t="s">
        <v>66</v>
      </c>
      <c r="C64" s="24">
        <v>6.8000000000000005E-2</v>
      </c>
      <c r="D64" s="32">
        <v>-106.28</v>
      </c>
      <c r="E64" s="33">
        <v>11.79</v>
      </c>
      <c r="F64" s="32">
        <v>-1.38</v>
      </c>
      <c r="G64" s="23"/>
    </row>
    <row r="65" spans="1:7" x14ac:dyDescent="0.3">
      <c r="A65" s="22"/>
      <c r="B65" s="31" t="s">
        <v>67</v>
      </c>
      <c r="C65" s="24">
        <v>6.8000000000000005E-2</v>
      </c>
      <c r="D65" s="32">
        <v>-106.28</v>
      </c>
      <c r="E65" s="32">
        <v>11.79</v>
      </c>
      <c r="F65" s="33">
        <v>-1.38</v>
      </c>
      <c r="G65" s="23"/>
    </row>
    <row r="66" spans="1:7" x14ac:dyDescent="0.3">
      <c r="A66" s="22"/>
      <c r="B66" s="31" t="s">
        <v>68</v>
      </c>
      <c r="C66" s="24">
        <v>0</v>
      </c>
      <c r="D66" s="32">
        <v>-106.27</v>
      </c>
      <c r="E66" s="32">
        <v>12.57</v>
      </c>
      <c r="F66" s="33">
        <v>-2.21</v>
      </c>
      <c r="G66" s="23"/>
    </row>
    <row r="67" spans="1:7" x14ac:dyDescent="0.3">
      <c r="A67" s="22">
        <v>9</v>
      </c>
      <c r="B67" s="31">
        <v>8</v>
      </c>
      <c r="C67" s="24">
        <v>0</v>
      </c>
      <c r="D67" s="32">
        <v>-106.28</v>
      </c>
      <c r="E67" s="32">
        <v>11.53</v>
      </c>
      <c r="F67" s="32">
        <v>-1.38</v>
      </c>
      <c r="G67" s="23" t="s">
        <v>280</v>
      </c>
    </row>
    <row r="68" spans="1:7" x14ac:dyDescent="0.3">
      <c r="A68" s="22"/>
      <c r="B68" s="31">
        <v>9</v>
      </c>
      <c r="C68" s="24">
        <v>6.8000000000000005E-2</v>
      </c>
      <c r="D68" s="32">
        <v>-106.29</v>
      </c>
      <c r="E68" s="32">
        <v>10.74</v>
      </c>
      <c r="F68" s="32">
        <v>-0.62</v>
      </c>
      <c r="G68" s="23"/>
    </row>
    <row r="69" spans="1:7" x14ac:dyDescent="0.3">
      <c r="A69" s="22"/>
      <c r="B69" s="31" t="s">
        <v>61</v>
      </c>
      <c r="C69" s="24">
        <v>0</v>
      </c>
      <c r="D69" s="33">
        <v>-106.28</v>
      </c>
      <c r="E69" s="32">
        <v>11.53</v>
      </c>
      <c r="F69" s="32">
        <v>-1.38</v>
      </c>
      <c r="G69" s="23"/>
    </row>
    <row r="70" spans="1:7" x14ac:dyDescent="0.3">
      <c r="A70" s="22"/>
      <c r="B70" s="31" t="s">
        <v>62</v>
      </c>
      <c r="C70" s="24">
        <v>6.8000000000000005E-2</v>
      </c>
      <c r="D70" s="33">
        <v>-106.29</v>
      </c>
      <c r="E70" s="32">
        <v>10.74</v>
      </c>
      <c r="F70" s="32">
        <v>-0.62</v>
      </c>
      <c r="G70" s="23"/>
    </row>
    <row r="71" spans="1:7" x14ac:dyDescent="0.3">
      <c r="A71" s="22"/>
      <c r="B71" s="31" t="s">
        <v>65</v>
      </c>
      <c r="C71" s="24">
        <v>0</v>
      </c>
      <c r="D71" s="32">
        <v>-106.28</v>
      </c>
      <c r="E71" s="33">
        <v>11.53</v>
      </c>
      <c r="F71" s="32">
        <v>-1.38</v>
      </c>
      <c r="G71" s="23"/>
    </row>
    <row r="72" spans="1:7" x14ac:dyDescent="0.3">
      <c r="A72" s="22"/>
      <c r="B72" s="31" t="s">
        <v>66</v>
      </c>
      <c r="C72" s="24">
        <v>6.8000000000000005E-2</v>
      </c>
      <c r="D72" s="32">
        <v>-106.29</v>
      </c>
      <c r="E72" s="33">
        <v>10.74</v>
      </c>
      <c r="F72" s="32">
        <v>-0.62</v>
      </c>
      <c r="G72" s="23"/>
    </row>
    <row r="73" spans="1:7" x14ac:dyDescent="0.3">
      <c r="A73" s="22"/>
      <c r="B73" s="31" t="s">
        <v>67</v>
      </c>
      <c r="C73" s="24">
        <v>6.8000000000000005E-2</v>
      </c>
      <c r="D73" s="32">
        <v>-106.29</v>
      </c>
      <c r="E73" s="32">
        <v>10.74</v>
      </c>
      <c r="F73" s="33">
        <v>-0.62</v>
      </c>
      <c r="G73" s="23"/>
    </row>
    <row r="74" spans="1:7" x14ac:dyDescent="0.3">
      <c r="A74" s="22"/>
      <c r="B74" s="31" t="s">
        <v>68</v>
      </c>
      <c r="C74" s="24">
        <v>0</v>
      </c>
      <c r="D74" s="32">
        <v>-106.28</v>
      </c>
      <c r="E74" s="32">
        <v>11.53</v>
      </c>
      <c r="F74" s="33">
        <v>-1.38</v>
      </c>
      <c r="G74" s="23"/>
    </row>
    <row r="75" spans="1:7" x14ac:dyDescent="0.3">
      <c r="A75" s="22">
        <v>10</v>
      </c>
      <c r="B75" s="31">
        <v>9</v>
      </c>
      <c r="C75" s="24">
        <v>0</v>
      </c>
      <c r="D75" s="32">
        <v>-106.29</v>
      </c>
      <c r="E75" s="32">
        <v>10.88</v>
      </c>
      <c r="F75" s="32">
        <v>-0.62</v>
      </c>
      <c r="G75" s="23" t="s">
        <v>280</v>
      </c>
    </row>
    <row r="76" spans="1:7" x14ac:dyDescent="0.3">
      <c r="A76" s="22"/>
      <c r="B76" s="31">
        <v>10</v>
      </c>
      <c r="C76" s="24">
        <v>6.8000000000000005E-2</v>
      </c>
      <c r="D76" s="32">
        <v>-106.3</v>
      </c>
      <c r="E76" s="32">
        <v>10.08</v>
      </c>
      <c r="F76" s="32">
        <v>0.09</v>
      </c>
      <c r="G76" s="23"/>
    </row>
    <row r="77" spans="1:7" x14ac:dyDescent="0.3">
      <c r="A77" s="22"/>
      <c r="B77" s="31" t="s">
        <v>61</v>
      </c>
      <c r="C77" s="24">
        <v>0</v>
      </c>
      <c r="D77" s="33">
        <v>-106.29</v>
      </c>
      <c r="E77" s="32">
        <v>10.88</v>
      </c>
      <c r="F77" s="32">
        <v>-0.62</v>
      </c>
      <c r="G77" s="23"/>
    </row>
    <row r="78" spans="1:7" x14ac:dyDescent="0.3">
      <c r="A78" s="22"/>
      <c r="B78" s="31" t="s">
        <v>62</v>
      </c>
      <c r="C78" s="24">
        <v>6.8000000000000005E-2</v>
      </c>
      <c r="D78" s="33">
        <v>-106.3</v>
      </c>
      <c r="E78" s="32">
        <v>10.08</v>
      </c>
      <c r="F78" s="32">
        <v>0.09</v>
      </c>
      <c r="G78" s="23"/>
    </row>
    <row r="79" spans="1:7" x14ac:dyDescent="0.3">
      <c r="A79" s="22"/>
      <c r="B79" s="31" t="s">
        <v>65</v>
      </c>
      <c r="C79" s="24">
        <v>0</v>
      </c>
      <c r="D79" s="32">
        <v>-106.29</v>
      </c>
      <c r="E79" s="33">
        <v>10.88</v>
      </c>
      <c r="F79" s="32">
        <v>-0.62</v>
      </c>
      <c r="G79" s="23"/>
    </row>
    <row r="80" spans="1:7" x14ac:dyDescent="0.3">
      <c r="A80" s="22"/>
      <c r="B80" s="31" t="s">
        <v>66</v>
      </c>
      <c r="C80" s="24">
        <v>6.8000000000000005E-2</v>
      </c>
      <c r="D80" s="32">
        <v>-106.3</v>
      </c>
      <c r="E80" s="33">
        <v>10.08</v>
      </c>
      <c r="F80" s="32">
        <v>0.09</v>
      </c>
      <c r="G80" s="23"/>
    </row>
    <row r="81" spans="1:7" x14ac:dyDescent="0.3">
      <c r="A81" s="22"/>
      <c r="B81" s="31" t="s">
        <v>67</v>
      </c>
      <c r="C81" s="24">
        <v>6.8000000000000005E-2</v>
      </c>
      <c r="D81" s="32">
        <v>-106.3</v>
      </c>
      <c r="E81" s="32">
        <v>10.08</v>
      </c>
      <c r="F81" s="33">
        <v>0.09</v>
      </c>
      <c r="G81" s="23"/>
    </row>
    <row r="82" spans="1:7" x14ac:dyDescent="0.3">
      <c r="A82" s="22"/>
      <c r="B82" s="31" t="s">
        <v>68</v>
      </c>
      <c r="C82" s="24">
        <v>0</v>
      </c>
      <c r="D82" s="32">
        <v>-106.29</v>
      </c>
      <c r="E82" s="32">
        <v>10.88</v>
      </c>
      <c r="F82" s="33">
        <v>-0.62</v>
      </c>
      <c r="G82" s="23"/>
    </row>
    <row r="83" spans="1:7" x14ac:dyDescent="0.3">
      <c r="A83" s="22">
        <v>11</v>
      </c>
      <c r="B83" s="31">
        <v>10</v>
      </c>
      <c r="C83" s="24">
        <v>0</v>
      </c>
      <c r="D83" s="32">
        <v>-106.3</v>
      </c>
      <c r="E83" s="32">
        <v>10.47</v>
      </c>
      <c r="F83" s="32">
        <v>0.09</v>
      </c>
      <c r="G83" s="23" t="s">
        <v>280</v>
      </c>
    </row>
    <row r="84" spans="1:7" x14ac:dyDescent="0.3">
      <c r="A84" s="22"/>
      <c r="B84" s="31">
        <v>11</v>
      </c>
      <c r="C84" s="24">
        <v>6.8000000000000005E-2</v>
      </c>
      <c r="D84" s="32">
        <v>-106.31</v>
      </c>
      <c r="E84" s="32">
        <v>9.67</v>
      </c>
      <c r="F84" s="32">
        <v>0.78</v>
      </c>
      <c r="G84" s="23"/>
    </row>
    <row r="85" spans="1:7" x14ac:dyDescent="0.3">
      <c r="A85" s="22"/>
      <c r="B85" s="31" t="s">
        <v>61</v>
      </c>
      <c r="C85" s="24">
        <v>0</v>
      </c>
      <c r="D85" s="33">
        <v>-106.3</v>
      </c>
      <c r="E85" s="32">
        <v>10.47</v>
      </c>
      <c r="F85" s="32">
        <v>0.09</v>
      </c>
      <c r="G85" s="23"/>
    </row>
    <row r="86" spans="1:7" x14ac:dyDescent="0.3">
      <c r="A86" s="22"/>
      <c r="B86" s="31" t="s">
        <v>62</v>
      </c>
      <c r="C86" s="24">
        <v>6.8000000000000005E-2</v>
      </c>
      <c r="D86" s="33">
        <v>-106.31</v>
      </c>
      <c r="E86" s="32">
        <v>9.67</v>
      </c>
      <c r="F86" s="32">
        <v>0.78</v>
      </c>
      <c r="G86" s="23"/>
    </row>
    <row r="87" spans="1:7" x14ac:dyDescent="0.3">
      <c r="A87" s="22"/>
      <c r="B87" s="31" t="s">
        <v>65</v>
      </c>
      <c r="C87" s="24">
        <v>0</v>
      </c>
      <c r="D87" s="32">
        <v>-106.3</v>
      </c>
      <c r="E87" s="33">
        <v>10.47</v>
      </c>
      <c r="F87" s="32">
        <v>0.09</v>
      </c>
      <c r="G87" s="23"/>
    </row>
    <row r="88" spans="1:7" x14ac:dyDescent="0.3">
      <c r="A88" s="22"/>
      <c r="B88" s="31" t="s">
        <v>66</v>
      </c>
      <c r="C88" s="24">
        <v>6.8000000000000005E-2</v>
      </c>
      <c r="D88" s="32">
        <v>-106.31</v>
      </c>
      <c r="E88" s="33">
        <v>9.67</v>
      </c>
      <c r="F88" s="32">
        <v>0.78</v>
      </c>
      <c r="G88" s="23"/>
    </row>
    <row r="89" spans="1:7" x14ac:dyDescent="0.3">
      <c r="A89" s="22"/>
      <c r="B89" s="31" t="s">
        <v>67</v>
      </c>
      <c r="C89" s="24">
        <v>6.8000000000000005E-2</v>
      </c>
      <c r="D89" s="32">
        <v>-106.31</v>
      </c>
      <c r="E89" s="32">
        <v>9.67</v>
      </c>
      <c r="F89" s="33">
        <v>0.78</v>
      </c>
      <c r="G89" s="23"/>
    </row>
    <row r="90" spans="1:7" x14ac:dyDescent="0.3">
      <c r="A90" s="22"/>
      <c r="B90" s="31" t="s">
        <v>68</v>
      </c>
      <c r="C90" s="24">
        <v>0</v>
      </c>
      <c r="D90" s="32">
        <v>-106.3</v>
      </c>
      <c r="E90" s="32">
        <v>10.47</v>
      </c>
      <c r="F90" s="33">
        <v>0.09</v>
      </c>
      <c r="G90" s="23"/>
    </row>
    <row r="91" spans="1:7" x14ac:dyDescent="0.3">
      <c r="A91" s="22">
        <v>12</v>
      </c>
      <c r="B91" s="31">
        <v>11</v>
      </c>
      <c r="C91" s="24">
        <v>0</v>
      </c>
      <c r="D91" s="32">
        <v>-106.31</v>
      </c>
      <c r="E91" s="32">
        <v>10.26</v>
      </c>
      <c r="F91" s="32">
        <v>0.78</v>
      </c>
      <c r="G91" s="23" t="s">
        <v>280</v>
      </c>
    </row>
    <row r="92" spans="1:7" x14ac:dyDescent="0.3">
      <c r="A92" s="22"/>
      <c r="B92" s="31">
        <v>12</v>
      </c>
      <c r="C92" s="24">
        <v>6.8000000000000005E-2</v>
      </c>
      <c r="D92" s="32">
        <v>-106.32</v>
      </c>
      <c r="E92" s="32">
        <v>9.4600000000000009</v>
      </c>
      <c r="F92" s="32">
        <v>1.45</v>
      </c>
      <c r="G92" s="23"/>
    </row>
    <row r="93" spans="1:7" x14ac:dyDescent="0.3">
      <c r="A93" s="22"/>
      <c r="B93" s="31" t="s">
        <v>61</v>
      </c>
      <c r="C93" s="24">
        <v>0</v>
      </c>
      <c r="D93" s="33">
        <v>-106.31</v>
      </c>
      <c r="E93" s="32">
        <v>10.26</v>
      </c>
      <c r="F93" s="32">
        <v>0.78</v>
      </c>
      <c r="G93" s="23"/>
    </row>
    <row r="94" spans="1:7" x14ac:dyDescent="0.3">
      <c r="A94" s="22"/>
      <c r="B94" s="31" t="s">
        <v>62</v>
      </c>
      <c r="C94" s="24">
        <v>6.8000000000000005E-2</v>
      </c>
      <c r="D94" s="33">
        <v>-106.32</v>
      </c>
      <c r="E94" s="32">
        <v>9.4600000000000009</v>
      </c>
      <c r="F94" s="32">
        <v>1.45</v>
      </c>
      <c r="G94" s="23"/>
    </row>
    <row r="95" spans="1:7" x14ac:dyDescent="0.3">
      <c r="A95" s="22"/>
      <c r="B95" s="31" t="s">
        <v>65</v>
      </c>
      <c r="C95" s="24">
        <v>0</v>
      </c>
      <c r="D95" s="32">
        <v>-106.31</v>
      </c>
      <c r="E95" s="33">
        <v>10.26</v>
      </c>
      <c r="F95" s="32">
        <v>0.78</v>
      </c>
      <c r="G95" s="23"/>
    </row>
    <row r="96" spans="1:7" x14ac:dyDescent="0.3">
      <c r="A96" s="22"/>
      <c r="B96" s="31" t="s">
        <v>66</v>
      </c>
      <c r="C96" s="24">
        <v>6.8000000000000005E-2</v>
      </c>
      <c r="D96" s="32">
        <v>-106.32</v>
      </c>
      <c r="E96" s="33">
        <v>9.4600000000000009</v>
      </c>
      <c r="F96" s="32">
        <v>1.45</v>
      </c>
      <c r="G96" s="23"/>
    </row>
    <row r="97" spans="1:7" x14ac:dyDescent="0.3">
      <c r="A97" s="22"/>
      <c r="B97" s="31" t="s">
        <v>67</v>
      </c>
      <c r="C97" s="24">
        <v>6.8000000000000005E-2</v>
      </c>
      <c r="D97" s="32">
        <v>-106.32</v>
      </c>
      <c r="E97" s="32">
        <v>9.4600000000000009</v>
      </c>
      <c r="F97" s="33">
        <v>1.45</v>
      </c>
      <c r="G97" s="23"/>
    </row>
    <row r="98" spans="1:7" x14ac:dyDescent="0.3">
      <c r="A98" s="22"/>
      <c r="B98" s="31" t="s">
        <v>68</v>
      </c>
      <c r="C98" s="24">
        <v>0</v>
      </c>
      <c r="D98" s="32">
        <v>-106.31</v>
      </c>
      <c r="E98" s="32">
        <v>10.26</v>
      </c>
      <c r="F98" s="33">
        <v>0.78</v>
      </c>
      <c r="G98" s="23"/>
    </row>
    <row r="99" spans="1:7" x14ac:dyDescent="0.3">
      <c r="A99" s="22">
        <v>13</v>
      </c>
      <c r="B99" s="31">
        <v>12</v>
      </c>
      <c r="C99" s="24">
        <v>0</v>
      </c>
      <c r="D99" s="32">
        <v>-106.32</v>
      </c>
      <c r="E99" s="32">
        <v>10.24</v>
      </c>
      <c r="F99" s="32">
        <v>1.45</v>
      </c>
      <c r="G99" s="23" t="s">
        <v>280</v>
      </c>
    </row>
    <row r="100" spans="1:7" x14ac:dyDescent="0.3">
      <c r="A100" s="22"/>
      <c r="B100" s="31">
        <v>13</v>
      </c>
      <c r="C100" s="24">
        <v>6.8000000000000005E-2</v>
      </c>
      <c r="D100" s="32">
        <v>-106.33</v>
      </c>
      <c r="E100" s="32">
        <v>9.43</v>
      </c>
      <c r="F100" s="32">
        <v>2.12</v>
      </c>
      <c r="G100" s="23"/>
    </row>
    <row r="101" spans="1:7" x14ac:dyDescent="0.3">
      <c r="A101" s="22"/>
      <c r="B101" s="31" t="s">
        <v>61</v>
      </c>
      <c r="C101" s="24">
        <v>0</v>
      </c>
      <c r="D101" s="33">
        <v>-106.32</v>
      </c>
      <c r="E101" s="32">
        <v>10.24</v>
      </c>
      <c r="F101" s="32">
        <v>1.45</v>
      </c>
      <c r="G101" s="23"/>
    </row>
    <row r="102" spans="1:7" x14ac:dyDescent="0.3">
      <c r="A102" s="22"/>
      <c r="B102" s="31" t="s">
        <v>62</v>
      </c>
      <c r="C102" s="24">
        <v>6.8000000000000005E-2</v>
      </c>
      <c r="D102" s="33">
        <v>-106.33</v>
      </c>
      <c r="E102" s="32">
        <v>9.43</v>
      </c>
      <c r="F102" s="32">
        <v>2.12</v>
      </c>
      <c r="G102" s="23"/>
    </row>
    <row r="103" spans="1:7" x14ac:dyDescent="0.3">
      <c r="A103" s="22"/>
      <c r="B103" s="31" t="s">
        <v>65</v>
      </c>
      <c r="C103" s="24">
        <v>0</v>
      </c>
      <c r="D103" s="32">
        <v>-106.32</v>
      </c>
      <c r="E103" s="33">
        <v>10.24</v>
      </c>
      <c r="F103" s="32">
        <v>1.45</v>
      </c>
      <c r="G103" s="23"/>
    </row>
    <row r="104" spans="1:7" x14ac:dyDescent="0.3">
      <c r="A104" s="22"/>
      <c r="B104" s="31" t="s">
        <v>66</v>
      </c>
      <c r="C104" s="24">
        <v>6.8000000000000005E-2</v>
      </c>
      <c r="D104" s="32">
        <v>-106.33</v>
      </c>
      <c r="E104" s="33">
        <v>9.43</v>
      </c>
      <c r="F104" s="32">
        <v>2.12</v>
      </c>
      <c r="G104" s="23"/>
    </row>
    <row r="105" spans="1:7" x14ac:dyDescent="0.3">
      <c r="A105" s="22"/>
      <c r="B105" s="31" t="s">
        <v>67</v>
      </c>
      <c r="C105" s="24">
        <v>6.8000000000000005E-2</v>
      </c>
      <c r="D105" s="32">
        <v>-106.33</v>
      </c>
      <c r="E105" s="32">
        <v>9.43</v>
      </c>
      <c r="F105" s="33">
        <v>2.12</v>
      </c>
      <c r="G105" s="23"/>
    </row>
    <row r="106" spans="1:7" x14ac:dyDescent="0.3">
      <c r="A106" s="22"/>
      <c r="B106" s="31" t="s">
        <v>68</v>
      </c>
      <c r="C106" s="24">
        <v>0</v>
      </c>
      <c r="D106" s="32">
        <v>-106.32</v>
      </c>
      <c r="E106" s="32">
        <v>10.24</v>
      </c>
      <c r="F106" s="33">
        <v>1.45</v>
      </c>
      <c r="G106" s="23"/>
    </row>
    <row r="107" spans="1:7" x14ac:dyDescent="0.3">
      <c r="A107" s="22">
        <v>14</v>
      </c>
      <c r="B107" s="31">
        <v>13</v>
      </c>
      <c r="C107" s="24">
        <v>0</v>
      </c>
      <c r="D107" s="32">
        <v>-106.33</v>
      </c>
      <c r="E107" s="32">
        <v>10.47</v>
      </c>
      <c r="F107" s="32">
        <v>2.12</v>
      </c>
      <c r="G107" s="23" t="s">
        <v>280</v>
      </c>
    </row>
    <row r="108" spans="1:7" x14ac:dyDescent="0.3">
      <c r="A108" s="22"/>
      <c r="B108" s="31">
        <v>14</v>
      </c>
      <c r="C108" s="24">
        <v>6.8000000000000005E-2</v>
      </c>
      <c r="D108" s="32">
        <v>-106.34</v>
      </c>
      <c r="E108" s="32">
        <v>9.65</v>
      </c>
      <c r="F108" s="32">
        <v>2.81</v>
      </c>
      <c r="G108" s="23"/>
    </row>
    <row r="109" spans="1:7" x14ac:dyDescent="0.3">
      <c r="A109" s="22"/>
      <c r="B109" s="31" t="s">
        <v>61</v>
      </c>
      <c r="C109" s="24">
        <v>0</v>
      </c>
      <c r="D109" s="33">
        <v>-106.33</v>
      </c>
      <c r="E109" s="32">
        <v>10.47</v>
      </c>
      <c r="F109" s="32">
        <v>2.12</v>
      </c>
      <c r="G109" s="23"/>
    </row>
    <row r="110" spans="1:7" x14ac:dyDescent="0.3">
      <c r="A110" s="22"/>
      <c r="B110" s="31" t="s">
        <v>62</v>
      </c>
      <c r="C110" s="24">
        <v>6.8000000000000005E-2</v>
      </c>
      <c r="D110" s="33">
        <v>-106.34</v>
      </c>
      <c r="E110" s="32">
        <v>9.65</v>
      </c>
      <c r="F110" s="32">
        <v>2.81</v>
      </c>
      <c r="G110" s="23"/>
    </row>
    <row r="111" spans="1:7" x14ac:dyDescent="0.3">
      <c r="A111" s="22"/>
      <c r="B111" s="31" t="s">
        <v>65</v>
      </c>
      <c r="C111" s="24">
        <v>0</v>
      </c>
      <c r="D111" s="32">
        <v>-106.33</v>
      </c>
      <c r="E111" s="33">
        <v>10.47</v>
      </c>
      <c r="F111" s="32">
        <v>2.12</v>
      </c>
      <c r="G111" s="23"/>
    </row>
    <row r="112" spans="1:7" x14ac:dyDescent="0.3">
      <c r="A112" s="22"/>
      <c r="B112" s="31" t="s">
        <v>66</v>
      </c>
      <c r="C112" s="24">
        <v>6.8000000000000005E-2</v>
      </c>
      <c r="D112" s="32">
        <v>-106.34</v>
      </c>
      <c r="E112" s="33">
        <v>9.65</v>
      </c>
      <c r="F112" s="32">
        <v>2.81</v>
      </c>
      <c r="G112" s="23"/>
    </row>
    <row r="113" spans="1:7" x14ac:dyDescent="0.3">
      <c r="A113" s="22"/>
      <c r="B113" s="31" t="s">
        <v>67</v>
      </c>
      <c r="C113" s="24">
        <v>6.8000000000000005E-2</v>
      </c>
      <c r="D113" s="32">
        <v>-106.34</v>
      </c>
      <c r="E113" s="32">
        <v>9.65</v>
      </c>
      <c r="F113" s="33">
        <v>2.81</v>
      </c>
      <c r="G113" s="23"/>
    </row>
    <row r="114" spans="1:7" x14ac:dyDescent="0.3">
      <c r="A114" s="22"/>
      <c r="B114" s="31" t="s">
        <v>68</v>
      </c>
      <c r="C114" s="24">
        <v>0</v>
      </c>
      <c r="D114" s="32">
        <v>-106.33</v>
      </c>
      <c r="E114" s="32">
        <v>10.47</v>
      </c>
      <c r="F114" s="33">
        <v>2.12</v>
      </c>
      <c r="G114" s="23"/>
    </row>
    <row r="115" spans="1:7" x14ac:dyDescent="0.3">
      <c r="A115" s="22">
        <v>15</v>
      </c>
      <c r="B115" s="31">
        <v>14</v>
      </c>
      <c r="C115" s="24">
        <v>0</v>
      </c>
      <c r="D115" s="32">
        <v>-106.34</v>
      </c>
      <c r="E115" s="32">
        <v>11.07</v>
      </c>
      <c r="F115" s="32">
        <v>2.81</v>
      </c>
      <c r="G115" s="23" t="s">
        <v>280</v>
      </c>
    </row>
    <row r="116" spans="1:7" x14ac:dyDescent="0.3">
      <c r="A116" s="22"/>
      <c r="B116" s="31">
        <v>15</v>
      </c>
      <c r="C116" s="24">
        <v>6.8000000000000005E-2</v>
      </c>
      <c r="D116" s="32">
        <v>-106.35</v>
      </c>
      <c r="E116" s="32">
        <v>10.24</v>
      </c>
      <c r="F116" s="32">
        <v>3.54</v>
      </c>
      <c r="G116" s="23"/>
    </row>
    <row r="117" spans="1:7" x14ac:dyDescent="0.3">
      <c r="A117" s="22"/>
      <c r="B117" s="31" t="s">
        <v>61</v>
      </c>
      <c r="C117" s="24">
        <v>0</v>
      </c>
      <c r="D117" s="33">
        <v>-106.34</v>
      </c>
      <c r="E117" s="32">
        <v>11.07</v>
      </c>
      <c r="F117" s="32">
        <v>2.81</v>
      </c>
      <c r="G117" s="23"/>
    </row>
    <row r="118" spans="1:7" x14ac:dyDescent="0.3">
      <c r="A118" s="22"/>
      <c r="B118" s="31" t="s">
        <v>62</v>
      </c>
      <c r="C118" s="24">
        <v>6.8000000000000005E-2</v>
      </c>
      <c r="D118" s="33">
        <v>-106.35</v>
      </c>
      <c r="E118" s="32">
        <v>10.24</v>
      </c>
      <c r="F118" s="32">
        <v>3.54</v>
      </c>
      <c r="G118" s="23"/>
    </row>
    <row r="119" spans="1:7" x14ac:dyDescent="0.3">
      <c r="A119" s="22"/>
      <c r="B119" s="31" t="s">
        <v>65</v>
      </c>
      <c r="C119" s="24">
        <v>0</v>
      </c>
      <c r="D119" s="32">
        <v>-106.34</v>
      </c>
      <c r="E119" s="33">
        <v>11.07</v>
      </c>
      <c r="F119" s="32">
        <v>2.81</v>
      </c>
      <c r="G119" s="23"/>
    </row>
    <row r="120" spans="1:7" x14ac:dyDescent="0.3">
      <c r="A120" s="22"/>
      <c r="B120" s="31" t="s">
        <v>66</v>
      </c>
      <c r="C120" s="24">
        <v>6.8000000000000005E-2</v>
      </c>
      <c r="D120" s="32">
        <v>-106.35</v>
      </c>
      <c r="E120" s="33">
        <v>10.24</v>
      </c>
      <c r="F120" s="32">
        <v>3.54</v>
      </c>
      <c r="G120" s="23"/>
    </row>
    <row r="121" spans="1:7" x14ac:dyDescent="0.3">
      <c r="A121" s="22"/>
      <c r="B121" s="31" t="s">
        <v>67</v>
      </c>
      <c r="C121" s="24">
        <v>6.8000000000000005E-2</v>
      </c>
      <c r="D121" s="32">
        <v>-106.35</v>
      </c>
      <c r="E121" s="32">
        <v>10.24</v>
      </c>
      <c r="F121" s="33">
        <v>3.54</v>
      </c>
      <c r="G121" s="23"/>
    </row>
    <row r="122" spans="1:7" x14ac:dyDescent="0.3">
      <c r="A122" s="22"/>
      <c r="B122" s="31" t="s">
        <v>68</v>
      </c>
      <c r="C122" s="24">
        <v>0</v>
      </c>
      <c r="D122" s="32">
        <v>-106.34</v>
      </c>
      <c r="E122" s="32">
        <v>11.07</v>
      </c>
      <c r="F122" s="33">
        <v>2.81</v>
      </c>
      <c r="G122" s="23"/>
    </row>
    <row r="123" spans="1:7" x14ac:dyDescent="0.3">
      <c r="A123" s="22">
        <v>16</v>
      </c>
      <c r="B123" s="31">
        <v>15</v>
      </c>
      <c r="C123" s="24">
        <v>0</v>
      </c>
      <c r="D123" s="32">
        <v>-106.34</v>
      </c>
      <c r="E123" s="32">
        <v>12.28</v>
      </c>
      <c r="F123" s="32">
        <v>3.54</v>
      </c>
      <c r="G123" s="23" t="s">
        <v>280</v>
      </c>
    </row>
    <row r="124" spans="1:7" x14ac:dyDescent="0.3">
      <c r="A124" s="22"/>
      <c r="B124" s="31">
        <v>16</v>
      </c>
      <c r="C124" s="24">
        <v>6.8000000000000005E-2</v>
      </c>
      <c r="D124" s="32">
        <v>-106.36</v>
      </c>
      <c r="E124" s="32">
        <v>11.45</v>
      </c>
      <c r="F124" s="32">
        <v>4.34</v>
      </c>
      <c r="G124" s="23"/>
    </row>
    <row r="125" spans="1:7" x14ac:dyDescent="0.3">
      <c r="A125" s="22"/>
      <c r="B125" s="31" t="s">
        <v>61</v>
      </c>
      <c r="C125" s="24">
        <v>0</v>
      </c>
      <c r="D125" s="33">
        <v>-106.34</v>
      </c>
      <c r="E125" s="32">
        <v>12.28</v>
      </c>
      <c r="F125" s="32">
        <v>3.54</v>
      </c>
      <c r="G125" s="23"/>
    </row>
    <row r="126" spans="1:7" x14ac:dyDescent="0.3">
      <c r="A126" s="22"/>
      <c r="B126" s="31" t="s">
        <v>62</v>
      </c>
      <c r="C126" s="24">
        <v>6.8000000000000005E-2</v>
      </c>
      <c r="D126" s="33">
        <v>-106.36</v>
      </c>
      <c r="E126" s="32">
        <v>11.45</v>
      </c>
      <c r="F126" s="32">
        <v>4.34</v>
      </c>
      <c r="G126" s="23"/>
    </row>
    <row r="127" spans="1:7" x14ac:dyDescent="0.3">
      <c r="A127" s="22"/>
      <c r="B127" s="31" t="s">
        <v>65</v>
      </c>
      <c r="C127" s="24">
        <v>0</v>
      </c>
      <c r="D127" s="32">
        <v>-106.34</v>
      </c>
      <c r="E127" s="33">
        <v>12.28</v>
      </c>
      <c r="F127" s="32">
        <v>3.54</v>
      </c>
      <c r="G127" s="23"/>
    </row>
    <row r="128" spans="1:7" x14ac:dyDescent="0.3">
      <c r="A128" s="22"/>
      <c r="B128" s="31" t="s">
        <v>66</v>
      </c>
      <c r="C128" s="24">
        <v>6.8000000000000005E-2</v>
      </c>
      <c r="D128" s="32">
        <v>-106.36</v>
      </c>
      <c r="E128" s="33">
        <v>11.45</v>
      </c>
      <c r="F128" s="32">
        <v>4.34</v>
      </c>
      <c r="G128" s="23"/>
    </row>
    <row r="129" spans="1:7" x14ac:dyDescent="0.3">
      <c r="A129" s="22"/>
      <c r="B129" s="31" t="s">
        <v>67</v>
      </c>
      <c r="C129" s="24">
        <v>6.8000000000000005E-2</v>
      </c>
      <c r="D129" s="32">
        <v>-106.36</v>
      </c>
      <c r="E129" s="32">
        <v>11.45</v>
      </c>
      <c r="F129" s="33">
        <v>4.34</v>
      </c>
      <c r="G129" s="23"/>
    </row>
    <row r="130" spans="1:7" x14ac:dyDescent="0.3">
      <c r="A130" s="22"/>
      <c r="B130" s="31" t="s">
        <v>68</v>
      </c>
      <c r="C130" s="24">
        <v>0</v>
      </c>
      <c r="D130" s="32">
        <v>-106.34</v>
      </c>
      <c r="E130" s="32">
        <v>12.28</v>
      </c>
      <c r="F130" s="33">
        <v>3.54</v>
      </c>
      <c r="G130" s="23"/>
    </row>
    <row r="131" spans="1:7" x14ac:dyDescent="0.3">
      <c r="A131" s="22">
        <v>17</v>
      </c>
      <c r="B131" s="31">
        <v>16</v>
      </c>
      <c r="C131" s="24">
        <v>0</v>
      </c>
      <c r="D131" s="32">
        <v>-106.35</v>
      </c>
      <c r="E131" s="32">
        <v>14.5</v>
      </c>
      <c r="F131" s="32">
        <v>4.34</v>
      </c>
      <c r="G131" s="23" t="s">
        <v>280</v>
      </c>
    </row>
    <row r="132" spans="1:7" x14ac:dyDescent="0.3">
      <c r="A132" s="22"/>
      <c r="B132" s="31">
        <v>17</v>
      </c>
      <c r="C132" s="24">
        <v>6.8000000000000005E-2</v>
      </c>
      <c r="D132" s="32">
        <v>-106.37</v>
      </c>
      <c r="E132" s="32">
        <v>13.67</v>
      </c>
      <c r="F132" s="32">
        <v>5.31</v>
      </c>
      <c r="G132" s="23"/>
    </row>
    <row r="133" spans="1:7" x14ac:dyDescent="0.3">
      <c r="A133" s="22"/>
      <c r="B133" s="31" t="s">
        <v>61</v>
      </c>
      <c r="C133" s="24">
        <v>0</v>
      </c>
      <c r="D133" s="33">
        <v>-106.35</v>
      </c>
      <c r="E133" s="32">
        <v>14.5</v>
      </c>
      <c r="F133" s="32">
        <v>4.34</v>
      </c>
      <c r="G133" s="23"/>
    </row>
    <row r="134" spans="1:7" x14ac:dyDescent="0.3">
      <c r="A134" s="22"/>
      <c r="B134" s="31" t="s">
        <v>62</v>
      </c>
      <c r="C134" s="24">
        <v>6.8000000000000005E-2</v>
      </c>
      <c r="D134" s="33">
        <v>-106.37</v>
      </c>
      <c r="E134" s="32">
        <v>13.67</v>
      </c>
      <c r="F134" s="32">
        <v>5.31</v>
      </c>
      <c r="G134" s="23"/>
    </row>
    <row r="135" spans="1:7" x14ac:dyDescent="0.3">
      <c r="A135" s="22"/>
      <c r="B135" s="31" t="s">
        <v>65</v>
      </c>
      <c r="C135" s="24">
        <v>0</v>
      </c>
      <c r="D135" s="32">
        <v>-106.35</v>
      </c>
      <c r="E135" s="33">
        <v>14.5</v>
      </c>
      <c r="F135" s="32">
        <v>4.34</v>
      </c>
      <c r="G135" s="23"/>
    </row>
    <row r="136" spans="1:7" x14ac:dyDescent="0.3">
      <c r="A136" s="22"/>
      <c r="B136" s="31" t="s">
        <v>66</v>
      </c>
      <c r="C136" s="24">
        <v>6.8000000000000005E-2</v>
      </c>
      <c r="D136" s="32">
        <v>-106.37</v>
      </c>
      <c r="E136" s="33">
        <v>13.67</v>
      </c>
      <c r="F136" s="32">
        <v>5.31</v>
      </c>
      <c r="G136" s="23"/>
    </row>
    <row r="137" spans="1:7" x14ac:dyDescent="0.3">
      <c r="A137" s="22"/>
      <c r="B137" s="31" t="s">
        <v>67</v>
      </c>
      <c r="C137" s="24">
        <v>6.8000000000000005E-2</v>
      </c>
      <c r="D137" s="32">
        <v>-106.37</v>
      </c>
      <c r="E137" s="32">
        <v>13.67</v>
      </c>
      <c r="F137" s="33">
        <v>5.31</v>
      </c>
      <c r="G137" s="23"/>
    </row>
    <row r="138" spans="1:7" x14ac:dyDescent="0.3">
      <c r="A138" s="22"/>
      <c r="B138" s="31" t="s">
        <v>68</v>
      </c>
      <c r="C138" s="24">
        <v>0</v>
      </c>
      <c r="D138" s="32">
        <v>-106.35</v>
      </c>
      <c r="E138" s="32">
        <v>14.5</v>
      </c>
      <c r="F138" s="33">
        <v>4.34</v>
      </c>
      <c r="G138" s="23"/>
    </row>
    <row r="139" spans="1:7" x14ac:dyDescent="0.3">
      <c r="A139" s="22">
        <v>18</v>
      </c>
      <c r="B139" s="31">
        <v>17</v>
      </c>
      <c r="C139" s="24">
        <v>0</v>
      </c>
      <c r="D139" s="32">
        <v>-106.36</v>
      </c>
      <c r="E139" s="32">
        <v>16.41</v>
      </c>
      <c r="F139" s="32">
        <v>5.31</v>
      </c>
      <c r="G139" s="23" t="s">
        <v>280</v>
      </c>
    </row>
    <row r="140" spans="1:7" x14ac:dyDescent="0.3">
      <c r="A140" s="22"/>
      <c r="B140" s="31">
        <v>226</v>
      </c>
      <c r="C140" s="24">
        <v>0.02</v>
      </c>
      <c r="D140" s="32">
        <v>-106.37</v>
      </c>
      <c r="E140" s="32">
        <v>16.16</v>
      </c>
      <c r="F140" s="32">
        <v>5.63</v>
      </c>
      <c r="G140" s="23"/>
    </row>
    <row r="141" spans="1:7" x14ac:dyDescent="0.3">
      <c r="A141" s="22"/>
      <c r="B141" s="31" t="s">
        <v>61</v>
      </c>
      <c r="C141" s="24">
        <v>0</v>
      </c>
      <c r="D141" s="33">
        <v>-106.36</v>
      </c>
      <c r="E141" s="32">
        <v>16.41</v>
      </c>
      <c r="F141" s="32">
        <v>5.31</v>
      </c>
      <c r="G141" s="23"/>
    </row>
    <row r="142" spans="1:7" x14ac:dyDescent="0.3">
      <c r="A142" s="22"/>
      <c r="B142" s="31" t="s">
        <v>62</v>
      </c>
      <c r="C142" s="24">
        <v>0.02</v>
      </c>
      <c r="D142" s="33">
        <v>-106.37</v>
      </c>
      <c r="E142" s="32">
        <v>16.16</v>
      </c>
      <c r="F142" s="32">
        <v>5.63</v>
      </c>
      <c r="G142" s="23"/>
    </row>
    <row r="143" spans="1:7" x14ac:dyDescent="0.3">
      <c r="A143" s="22"/>
      <c r="B143" s="31" t="s">
        <v>65</v>
      </c>
      <c r="C143" s="24">
        <v>0</v>
      </c>
      <c r="D143" s="32">
        <v>-106.36</v>
      </c>
      <c r="E143" s="33">
        <v>16.41</v>
      </c>
      <c r="F143" s="32">
        <v>5.31</v>
      </c>
      <c r="G143" s="23"/>
    </row>
    <row r="144" spans="1:7" x14ac:dyDescent="0.3">
      <c r="A144" s="22"/>
      <c r="B144" s="31" t="s">
        <v>66</v>
      </c>
      <c r="C144" s="24">
        <v>0.02</v>
      </c>
      <c r="D144" s="32">
        <v>-106.37</v>
      </c>
      <c r="E144" s="33">
        <v>16.16</v>
      </c>
      <c r="F144" s="32">
        <v>5.63</v>
      </c>
      <c r="G144" s="23"/>
    </row>
    <row r="145" spans="1:7" x14ac:dyDescent="0.3">
      <c r="A145" s="22"/>
      <c r="B145" s="31" t="s">
        <v>67</v>
      </c>
      <c r="C145" s="24">
        <v>0.02</v>
      </c>
      <c r="D145" s="32">
        <v>-106.37</v>
      </c>
      <c r="E145" s="32">
        <v>16.16</v>
      </c>
      <c r="F145" s="33">
        <v>5.63</v>
      </c>
      <c r="G145" s="23"/>
    </row>
    <row r="146" spans="1:7" x14ac:dyDescent="0.3">
      <c r="A146" s="22"/>
      <c r="B146" s="31" t="s">
        <v>68</v>
      </c>
      <c r="C146" s="24">
        <v>0</v>
      </c>
      <c r="D146" s="32">
        <v>-106.36</v>
      </c>
      <c r="E146" s="32">
        <v>16.41</v>
      </c>
      <c r="F146" s="33">
        <v>5.31</v>
      </c>
      <c r="G146" s="23"/>
    </row>
    <row r="147" spans="1:7" x14ac:dyDescent="0.3">
      <c r="A147" s="22">
        <v>19</v>
      </c>
      <c r="B147" s="31">
        <v>226</v>
      </c>
      <c r="C147" s="24">
        <v>0</v>
      </c>
      <c r="D147" s="32">
        <v>-254.32</v>
      </c>
      <c r="E147" s="32">
        <v>15.63</v>
      </c>
      <c r="F147" s="32">
        <v>-1.76</v>
      </c>
      <c r="G147" s="23" t="s">
        <v>280</v>
      </c>
    </row>
    <row r="148" spans="1:7" x14ac:dyDescent="0.3">
      <c r="A148" s="22"/>
      <c r="B148" s="31">
        <v>18</v>
      </c>
      <c r="C148" s="24">
        <v>4.8000000000000001E-2</v>
      </c>
      <c r="D148" s="32">
        <v>-254.33</v>
      </c>
      <c r="E148" s="32">
        <v>15.09</v>
      </c>
      <c r="F148" s="32">
        <v>-1.03</v>
      </c>
      <c r="G148" s="23"/>
    </row>
    <row r="149" spans="1:7" x14ac:dyDescent="0.3">
      <c r="A149" s="22"/>
      <c r="B149" s="31" t="s">
        <v>61</v>
      </c>
      <c r="C149" s="24">
        <v>0</v>
      </c>
      <c r="D149" s="33">
        <v>-254.32</v>
      </c>
      <c r="E149" s="32">
        <v>15.63</v>
      </c>
      <c r="F149" s="32">
        <v>-1.76</v>
      </c>
      <c r="G149" s="23"/>
    </row>
    <row r="150" spans="1:7" x14ac:dyDescent="0.3">
      <c r="A150" s="22"/>
      <c r="B150" s="31" t="s">
        <v>62</v>
      </c>
      <c r="C150" s="24">
        <v>4.8000000000000001E-2</v>
      </c>
      <c r="D150" s="33">
        <v>-254.33</v>
      </c>
      <c r="E150" s="32">
        <v>15.09</v>
      </c>
      <c r="F150" s="32">
        <v>-1.03</v>
      </c>
      <c r="G150" s="23"/>
    </row>
    <row r="151" spans="1:7" x14ac:dyDescent="0.3">
      <c r="A151" s="22"/>
      <c r="B151" s="31" t="s">
        <v>65</v>
      </c>
      <c r="C151" s="24">
        <v>0</v>
      </c>
      <c r="D151" s="32">
        <v>-254.32</v>
      </c>
      <c r="E151" s="33">
        <v>15.63</v>
      </c>
      <c r="F151" s="32">
        <v>-1.76</v>
      </c>
      <c r="G151" s="23"/>
    </row>
    <row r="152" spans="1:7" x14ac:dyDescent="0.3">
      <c r="A152" s="22"/>
      <c r="B152" s="31" t="s">
        <v>66</v>
      </c>
      <c r="C152" s="24">
        <v>4.8000000000000001E-2</v>
      </c>
      <c r="D152" s="32">
        <v>-254.33</v>
      </c>
      <c r="E152" s="33">
        <v>15.09</v>
      </c>
      <c r="F152" s="32">
        <v>-1.03</v>
      </c>
      <c r="G152" s="23"/>
    </row>
    <row r="153" spans="1:7" x14ac:dyDescent="0.3">
      <c r="A153" s="22"/>
      <c r="B153" s="31" t="s">
        <v>67</v>
      </c>
      <c r="C153" s="24">
        <v>4.8000000000000001E-2</v>
      </c>
      <c r="D153" s="32">
        <v>-254.33</v>
      </c>
      <c r="E153" s="32">
        <v>15.09</v>
      </c>
      <c r="F153" s="33">
        <v>-1.03</v>
      </c>
      <c r="G153" s="23"/>
    </row>
    <row r="154" spans="1:7" x14ac:dyDescent="0.3">
      <c r="A154" s="22"/>
      <c r="B154" s="31" t="s">
        <v>68</v>
      </c>
      <c r="C154" s="24">
        <v>0</v>
      </c>
      <c r="D154" s="32">
        <v>-254.32</v>
      </c>
      <c r="E154" s="32">
        <v>15.63</v>
      </c>
      <c r="F154" s="33">
        <v>-1.76</v>
      </c>
      <c r="G154" s="23"/>
    </row>
    <row r="155" spans="1:7" x14ac:dyDescent="0.3">
      <c r="A155" s="22">
        <v>20</v>
      </c>
      <c r="B155" s="31">
        <v>18</v>
      </c>
      <c r="C155" s="24">
        <v>0</v>
      </c>
      <c r="D155" s="32">
        <v>-254.33</v>
      </c>
      <c r="E155" s="32">
        <v>12.9</v>
      </c>
      <c r="F155" s="32">
        <v>-1.03</v>
      </c>
      <c r="G155" s="23" t="s">
        <v>280</v>
      </c>
    </row>
    <row r="156" spans="1:7" x14ac:dyDescent="0.3">
      <c r="A156" s="22"/>
      <c r="B156" s="31">
        <v>19</v>
      </c>
      <c r="C156" s="24">
        <v>6.8000000000000005E-2</v>
      </c>
      <c r="D156" s="32">
        <v>-254.34</v>
      </c>
      <c r="E156" s="32">
        <v>12.11</v>
      </c>
      <c r="F156" s="32">
        <v>-0.17</v>
      </c>
      <c r="G156" s="23"/>
    </row>
    <row r="157" spans="1:7" x14ac:dyDescent="0.3">
      <c r="A157" s="22"/>
      <c r="B157" s="31" t="s">
        <v>61</v>
      </c>
      <c r="C157" s="24">
        <v>0</v>
      </c>
      <c r="D157" s="33">
        <v>-254.33</v>
      </c>
      <c r="E157" s="32">
        <v>12.9</v>
      </c>
      <c r="F157" s="32">
        <v>-1.03</v>
      </c>
      <c r="G157" s="23"/>
    </row>
    <row r="158" spans="1:7" x14ac:dyDescent="0.3">
      <c r="A158" s="22"/>
      <c r="B158" s="31" t="s">
        <v>62</v>
      </c>
      <c r="C158" s="24">
        <v>6.8000000000000005E-2</v>
      </c>
      <c r="D158" s="33">
        <v>-254.34</v>
      </c>
      <c r="E158" s="32">
        <v>12.11</v>
      </c>
      <c r="F158" s="32">
        <v>-0.17</v>
      </c>
      <c r="G158" s="23"/>
    </row>
    <row r="159" spans="1:7" x14ac:dyDescent="0.3">
      <c r="A159" s="22"/>
      <c r="B159" s="31" t="s">
        <v>65</v>
      </c>
      <c r="C159" s="24">
        <v>0</v>
      </c>
      <c r="D159" s="32">
        <v>-254.33</v>
      </c>
      <c r="E159" s="33">
        <v>12.9</v>
      </c>
      <c r="F159" s="32">
        <v>-1.03</v>
      </c>
      <c r="G159" s="23"/>
    </row>
    <row r="160" spans="1:7" x14ac:dyDescent="0.3">
      <c r="A160" s="22"/>
      <c r="B160" s="31" t="s">
        <v>66</v>
      </c>
      <c r="C160" s="24">
        <v>6.8000000000000005E-2</v>
      </c>
      <c r="D160" s="32">
        <v>-254.34</v>
      </c>
      <c r="E160" s="33">
        <v>12.11</v>
      </c>
      <c r="F160" s="32">
        <v>-0.17</v>
      </c>
      <c r="G160" s="23"/>
    </row>
    <row r="161" spans="1:7" x14ac:dyDescent="0.3">
      <c r="A161" s="22"/>
      <c r="B161" s="31" t="s">
        <v>67</v>
      </c>
      <c r="C161" s="24">
        <v>6.8000000000000005E-2</v>
      </c>
      <c r="D161" s="32">
        <v>-254.34</v>
      </c>
      <c r="E161" s="32">
        <v>12.11</v>
      </c>
      <c r="F161" s="33">
        <v>-0.17</v>
      </c>
      <c r="G161" s="23"/>
    </row>
    <row r="162" spans="1:7" x14ac:dyDescent="0.3">
      <c r="A162" s="22"/>
      <c r="B162" s="31" t="s">
        <v>68</v>
      </c>
      <c r="C162" s="24">
        <v>0</v>
      </c>
      <c r="D162" s="32">
        <v>-254.33</v>
      </c>
      <c r="E162" s="32">
        <v>12.9</v>
      </c>
      <c r="F162" s="33">
        <v>-1.03</v>
      </c>
      <c r="G162" s="23"/>
    </row>
    <row r="163" spans="1:7" x14ac:dyDescent="0.3">
      <c r="A163" s="22">
        <v>21</v>
      </c>
      <c r="B163" s="31">
        <v>19</v>
      </c>
      <c r="C163" s="24">
        <v>0</v>
      </c>
      <c r="D163" s="32">
        <v>-254.34</v>
      </c>
      <c r="E163" s="32">
        <v>10.73</v>
      </c>
      <c r="F163" s="32">
        <v>-0.17</v>
      </c>
      <c r="G163" s="23" t="s">
        <v>280</v>
      </c>
    </row>
    <row r="164" spans="1:7" x14ac:dyDescent="0.3">
      <c r="A164" s="22"/>
      <c r="B164" s="31">
        <v>20</v>
      </c>
      <c r="C164" s="24">
        <v>6.8000000000000005E-2</v>
      </c>
      <c r="D164" s="32">
        <v>-254.35</v>
      </c>
      <c r="E164" s="32">
        <v>9.93</v>
      </c>
      <c r="F164" s="32">
        <v>0.53</v>
      </c>
      <c r="G164" s="23"/>
    </row>
    <row r="165" spans="1:7" x14ac:dyDescent="0.3">
      <c r="A165" s="22"/>
      <c r="B165" s="31" t="s">
        <v>61</v>
      </c>
      <c r="C165" s="24">
        <v>0</v>
      </c>
      <c r="D165" s="33">
        <v>-254.34</v>
      </c>
      <c r="E165" s="32">
        <v>10.73</v>
      </c>
      <c r="F165" s="32">
        <v>-0.17</v>
      </c>
      <c r="G165" s="23"/>
    </row>
    <row r="166" spans="1:7" x14ac:dyDescent="0.3">
      <c r="A166" s="22"/>
      <c r="B166" s="31" t="s">
        <v>62</v>
      </c>
      <c r="C166" s="24">
        <v>6.8000000000000005E-2</v>
      </c>
      <c r="D166" s="33">
        <v>-254.35</v>
      </c>
      <c r="E166" s="32">
        <v>9.93</v>
      </c>
      <c r="F166" s="32">
        <v>0.53</v>
      </c>
      <c r="G166" s="23"/>
    </row>
    <row r="167" spans="1:7" x14ac:dyDescent="0.3">
      <c r="A167" s="22"/>
      <c r="B167" s="31" t="s">
        <v>65</v>
      </c>
      <c r="C167" s="24">
        <v>0</v>
      </c>
      <c r="D167" s="32">
        <v>-254.34</v>
      </c>
      <c r="E167" s="33">
        <v>10.73</v>
      </c>
      <c r="F167" s="32">
        <v>-0.17</v>
      </c>
      <c r="G167" s="23"/>
    </row>
    <row r="168" spans="1:7" x14ac:dyDescent="0.3">
      <c r="A168" s="22"/>
      <c r="B168" s="31" t="s">
        <v>66</v>
      </c>
      <c r="C168" s="24">
        <v>6.8000000000000005E-2</v>
      </c>
      <c r="D168" s="32">
        <v>-254.35</v>
      </c>
      <c r="E168" s="33">
        <v>9.93</v>
      </c>
      <c r="F168" s="32">
        <v>0.53</v>
      </c>
      <c r="G168" s="23"/>
    </row>
    <row r="169" spans="1:7" x14ac:dyDescent="0.3">
      <c r="A169" s="22"/>
      <c r="B169" s="31" t="s">
        <v>67</v>
      </c>
      <c r="C169" s="24">
        <v>6.8000000000000005E-2</v>
      </c>
      <c r="D169" s="32">
        <v>-254.35</v>
      </c>
      <c r="E169" s="32">
        <v>9.93</v>
      </c>
      <c r="F169" s="33">
        <v>0.53</v>
      </c>
      <c r="G169" s="23"/>
    </row>
    <row r="170" spans="1:7" x14ac:dyDescent="0.3">
      <c r="A170" s="22"/>
      <c r="B170" s="31" t="s">
        <v>68</v>
      </c>
      <c r="C170" s="24">
        <v>0</v>
      </c>
      <c r="D170" s="32">
        <v>-254.34</v>
      </c>
      <c r="E170" s="32">
        <v>10.73</v>
      </c>
      <c r="F170" s="33">
        <v>-0.17</v>
      </c>
      <c r="G170" s="23"/>
    </row>
    <row r="171" spans="1:7" x14ac:dyDescent="0.3">
      <c r="A171" s="22">
        <v>22</v>
      </c>
      <c r="B171" s="31">
        <v>20</v>
      </c>
      <c r="C171" s="24">
        <v>0</v>
      </c>
      <c r="D171" s="32">
        <v>-254.35</v>
      </c>
      <c r="E171" s="32">
        <v>9.3800000000000008</v>
      </c>
      <c r="F171" s="32">
        <v>0.53</v>
      </c>
      <c r="G171" s="23" t="s">
        <v>280</v>
      </c>
    </row>
    <row r="172" spans="1:7" x14ac:dyDescent="0.3">
      <c r="A172" s="22"/>
      <c r="B172" s="31">
        <v>21</v>
      </c>
      <c r="C172" s="24">
        <v>6.8000000000000005E-2</v>
      </c>
      <c r="D172" s="32">
        <v>-254.36</v>
      </c>
      <c r="E172" s="32">
        <v>8.57</v>
      </c>
      <c r="F172" s="32">
        <v>1.1399999999999999</v>
      </c>
      <c r="G172" s="23"/>
    </row>
    <row r="173" spans="1:7" x14ac:dyDescent="0.3">
      <c r="A173" s="22"/>
      <c r="B173" s="31" t="s">
        <v>61</v>
      </c>
      <c r="C173" s="24">
        <v>0</v>
      </c>
      <c r="D173" s="33">
        <v>-254.35</v>
      </c>
      <c r="E173" s="32">
        <v>9.3800000000000008</v>
      </c>
      <c r="F173" s="32">
        <v>0.53</v>
      </c>
      <c r="G173" s="23"/>
    </row>
    <row r="174" spans="1:7" x14ac:dyDescent="0.3">
      <c r="A174" s="22"/>
      <c r="B174" s="31" t="s">
        <v>62</v>
      </c>
      <c r="C174" s="24">
        <v>6.8000000000000005E-2</v>
      </c>
      <c r="D174" s="33">
        <v>-254.36</v>
      </c>
      <c r="E174" s="32">
        <v>8.57</v>
      </c>
      <c r="F174" s="32">
        <v>1.1399999999999999</v>
      </c>
      <c r="G174" s="23"/>
    </row>
    <row r="175" spans="1:7" x14ac:dyDescent="0.3">
      <c r="A175" s="22"/>
      <c r="B175" s="31" t="s">
        <v>65</v>
      </c>
      <c r="C175" s="24">
        <v>0</v>
      </c>
      <c r="D175" s="32">
        <v>-254.35</v>
      </c>
      <c r="E175" s="33">
        <v>9.3800000000000008</v>
      </c>
      <c r="F175" s="32">
        <v>0.53</v>
      </c>
      <c r="G175" s="23"/>
    </row>
    <row r="176" spans="1:7" x14ac:dyDescent="0.3">
      <c r="A176" s="22"/>
      <c r="B176" s="31" t="s">
        <v>66</v>
      </c>
      <c r="C176" s="24">
        <v>6.8000000000000005E-2</v>
      </c>
      <c r="D176" s="32">
        <v>-254.36</v>
      </c>
      <c r="E176" s="33">
        <v>8.57</v>
      </c>
      <c r="F176" s="32">
        <v>1.1399999999999999</v>
      </c>
      <c r="G176" s="23"/>
    </row>
    <row r="177" spans="1:7" x14ac:dyDescent="0.3">
      <c r="A177" s="22"/>
      <c r="B177" s="31" t="s">
        <v>67</v>
      </c>
      <c r="C177" s="24">
        <v>6.8000000000000005E-2</v>
      </c>
      <c r="D177" s="32">
        <v>-254.36</v>
      </c>
      <c r="E177" s="32">
        <v>8.57</v>
      </c>
      <c r="F177" s="33">
        <v>1.1399999999999999</v>
      </c>
      <c r="G177" s="23"/>
    </row>
    <row r="178" spans="1:7" x14ac:dyDescent="0.3">
      <c r="A178" s="22"/>
      <c r="B178" s="31" t="s">
        <v>68</v>
      </c>
      <c r="C178" s="24">
        <v>0</v>
      </c>
      <c r="D178" s="32">
        <v>-254.35</v>
      </c>
      <c r="E178" s="32">
        <v>9.3800000000000008</v>
      </c>
      <c r="F178" s="33">
        <v>0.53</v>
      </c>
      <c r="G178" s="23"/>
    </row>
    <row r="179" spans="1:7" x14ac:dyDescent="0.3">
      <c r="A179" s="22">
        <v>23</v>
      </c>
      <c r="B179" s="31">
        <v>21</v>
      </c>
      <c r="C179" s="24">
        <v>0</v>
      </c>
      <c r="D179" s="32">
        <v>-254.36</v>
      </c>
      <c r="E179" s="32">
        <v>8.51</v>
      </c>
      <c r="F179" s="32">
        <v>1.1399999999999999</v>
      </c>
      <c r="G179" s="23" t="s">
        <v>280</v>
      </c>
    </row>
    <row r="180" spans="1:7" x14ac:dyDescent="0.3">
      <c r="A180" s="22"/>
      <c r="B180" s="31">
        <v>22</v>
      </c>
      <c r="C180" s="24">
        <v>6.8000000000000005E-2</v>
      </c>
      <c r="D180" s="32">
        <v>-254.37</v>
      </c>
      <c r="E180" s="32">
        <v>7.68</v>
      </c>
      <c r="F180" s="32">
        <v>1.69</v>
      </c>
      <c r="G180" s="23"/>
    </row>
    <row r="181" spans="1:7" x14ac:dyDescent="0.3">
      <c r="A181" s="22"/>
      <c r="B181" s="31" t="s">
        <v>61</v>
      </c>
      <c r="C181" s="24">
        <v>0</v>
      </c>
      <c r="D181" s="33">
        <v>-254.36</v>
      </c>
      <c r="E181" s="32">
        <v>8.51</v>
      </c>
      <c r="F181" s="32">
        <v>1.1399999999999999</v>
      </c>
      <c r="G181" s="23"/>
    </row>
    <row r="182" spans="1:7" x14ac:dyDescent="0.3">
      <c r="A182" s="22"/>
      <c r="B182" s="31" t="s">
        <v>62</v>
      </c>
      <c r="C182" s="24">
        <v>6.8000000000000005E-2</v>
      </c>
      <c r="D182" s="33">
        <v>-254.37</v>
      </c>
      <c r="E182" s="32">
        <v>7.68</v>
      </c>
      <c r="F182" s="32">
        <v>1.69</v>
      </c>
      <c r="G182" s="23"/>
    </row>
    <row r="183" spans="1:7" x14ac:dyDescent="0.3">
      <c r="A183" s="22"/>
      <c r="B183" s="31" t="s">
        <v>65</v>
      </c>
      <c r="C183" s="24">
        <v>0</v>
      </c>
      <c r="D183" s="32">
        <v>-254.36</v>
      </c>
      <c r="E183" s="33">
        <v>8.51</v>
      </c>
      <c r="F183" s="32">
        <v>1.1399999999999999</v>
      </c>
      <c r="G183" s="23"/>
    </row>
    <row r="184" spans="1:7" x14ac:dyDescent="0.3">
      <c r="A184" s="22"/>
      <c r="B184" s="31" t="s">
        <v>66</v>
      </c>
      <c r="C184" s="24">
        <v>6.8000000000000005E-2</v>
      </c>
      <c r="D184" s="32">
        <v>-254.37</v>
      </c>
      <c r="E184" s="33">
        <v>7.68</v>
      </c>
      <c r="F184" s="32">
        <v>1.69</v>
      </c>
      <c r="G184" s="23"/>
    </row>
    <row r="185" spans="1:7" x14ac:dyDescent="0.3">
      <c r="A185" s="22"/>
      <c r="B185" s="31" t="s">
        <v>67</v>
      </c>
      <c r="C185" s="24">
        <v>6.8000000000000005E-2</v>
      </c>
      <c r="D185" s="32">
        <v>-254.37</v>
      </c>
      <c r="E185" s="32">
        <v>7.68</v>
      </c>
      <c r="F185" s="33">
        <v>1.69</v>
      </c>
      <c r="G185" s="23"/>
    </row>
    <row r="186" spans="1:7" x14ac:dyDescent="0.3">
      <c r="A186" s="22"/>
      <c r="B186" s="31" t="s">
        <v>68</v>
      </c>
      <c r="C186" s="24">
        <v>0</v>
      </c>
      <c r="D186" s="32">
        <v>-254.36</v>
      </c>
      <c r="E186" s="32">
        <v>8.51</v>
      </c>
      <c r="F186" s="33">
        <v>1.1399999999999999</v>
      </c>
      <c r="G186" s="23"/>
    </row>
    <row r="187" spans="1:7" x14ac:dyDescent="0.3">
      <c r="A187" s="22">
        <v>24</v>
      </c>
      <c r="B187" s="31">
        <v>22</v>
      </c>
      <c r="C187" s="24">
        <v>0</v>
      </c>
      <c r="D187" s="32">
        <v>-254.37</v>
      </c>
      <c r="E187" s="32">
        <v>7.91</v>
      </c>
      <c r="F187" s="32">
        <v>1.69</v>
      </c>
      <c r="G187" s="23" t="s">
        <v>280</v>
      </c>
    </row>
    <row r="188" spans="1:7" x14ac:dyDescent="0.3">
      <c r="A188" s="22"/>
      <c r="B188" s="31">
        <v>23</v>
      </c>
      <c r="C188" s="24">
        <v>6.8000000000000005E-2</v>
      </c>
      <c r="D188" s="32">
        <v>-254.38</v>
      </c>
      <c r="E188" s="32">
        <v>7.08</v>
      </c>
      <c r="F188" s="32">
        <v>2.21</v>
      </c>
      <c r="G188" s="23"/>
    </row>
    <row r="189" spans="1:7" x14ac:dyDescent="0.3">
      <c r="A189" s="22"/>
      <c r="B189" s="31" t="s">
        <v>61</v>
      </c>
      <c r="C189" s="24">
        <v>0</v>
      </c>
      <c r="D189" s="33">
        <v>-254.37</v>
      </c>
      <c r="E189" s="32">
        <v>7.91</v>
      </c>
      <c r="F189" s="32">
        <v>1.69</v>
      </c>
      <c r="G189" s="23"/>
    </row>
    <row r="190" spans="1:7" x14ac:dyDescent="0.3">
      <c r="A190" s="22"/>
      <c r="B190" s="31" t="s">
        <v>62</v>
      </c>
      <c r="C190" s="24">
        <v>6.8000000000000005E-2</v>
      </c>
      <c r="D190" s="33">
        <v>-254.38</v>
      </c>
      <c r="E190" s="32">
        <v>7.08</v>
      </c>
      <c r="F190" s="32">
        <v>2.21</v>
      </c>
      <c r="G190" s="23"/>
    </row>
    <row r="191" spans="1:7" x14ac:dyDescent="0.3">
      <c r="A191" s="22"/>
      <c r="B191" s="31" t="s">
        <v>65</v>
      </c>
      <c r="C191" s="24">
        <v>0</v>
      </c>
      <c r="D191" s="32">
        <v>-254.37</v>
      </c>
      <c r="E191" s="33">
        <v>7.91</v>
      </c>
      <c r="F191" s="32">
        <v>1.69</v>
      </c>
      <c r="G191" s="23"/>
    </row>
    <row r="192" spans="1:7" x14ac:dyDescent="0.3">
      <c r="A192" s="22"/>
      <c r="B192" s="31" t="s">
        <v>66</v>
      </c>
      <c r="C192" s="24">
        <v>6.8000000000000005E-2</v>
      </c>
      <c r="D192" s="32">
        <v>-254.38</v>
      </c>
      <c r="E192" s="33">
        <v>7.08</v>
      </c>
      <c r="F192" s="32">
        <v>2.21</v>
      </c>
      <c r="G192" s="23"/>
    </row>
    <row r="193" spans="1:7" x14ac:dyDescent="0.3">
      <c r="A193" s="22"/>
      <c r="B193" s="31" t="s">
        <v>67</v>
      </c>
      <c r="C193" s="24">
        <v>6.8000000000000005E-2</v>
      </c>
      <c r="D193" s="32">
        <v>-254.38</v>
      </c>
      <c r="E193" s="32">
        <v>7.08</v>
      </c>
      <c r="F193" s="33">
        <v>2.21</v>
      </c>
      <c r="G193" s="23"/>
    </row>
    <row r="194" spans="1:7" x14ac:dyDescent="0.3">
      <c r="A194" s="22"/>
      <c r="B194" s="31" t="s">
        <v>68</v>
      </c>
      <c r="C194" s="24">
        <v>0</v>
      </c>
      <c r="D194" s="32">
        <v>-254.37</v>
      </c>
      <c r="E194" s="32">
        <v>7.91</v>
      </c>
      <c r="F194" s="33">
        <v>1.69</v>
      </c>
      <c r="G194" s="23"/>
    </row>
    <row r="195" spans="1:7" x14ac:dyDescent="0.3">
      <c r="A195" s="22">
        <v>25</v>
      </c>
      <c r="B195" s="31">
        <v>23</v>
      </c>
      <c r="C195" s="24">
        <v>0</v>
      </c>
      <c r="D195" s="32">
        <v>-254.38</v>
      </c>
      <c r="E195" s="32">
        <v>7.49</v>
      </c>
      <c r="F195" s="32">
        <v>2.21</v>
      </c>
      <c r="G195" s="23" t="s">
        <v>280</v>
      </c>
    </row>
    <row r="196" spans="1:7" x14ac:dyDescent="0.3">
      <c r="A196" s="22"/>
      <c r="B196" s="31">
        <v>24</v>
      </c>
      <c r="C196" s="24">
        <v>6.8000000000000005E-2</v>
      </c>
      <c r="D196" s="32">
        <v>-254.39</v>
      </c>
      <c r="E196" s="32">
        <v>6.64</v>
      </c>
      <c r="F196" s="32">
        <v>2.69</v>
      </c>
      <c r="G196" s="23"/>
    </row>
    <row r="197" spans="1:7" x14ac:dyDescent="0.3">
      <c r="A197" s="22"/>
      <c r="B197" s="31" t="s">
        <v>61</v>
      </c>
      <c r="C197" s="24">
        <v>0</v>
      </c>
      <c r="D197" s="33">
        <v>-254.38</v>
      </c>
      <c r="E197" s="32">
        <v>7.49</v>
      </c>
      <c r="F197" s="32">
        <v>2.21</v>
      </c>
      <c r="G197" s="23"/>
    </row>
    <row r="198" spans="1:7" x14ac:dyDescent="0.3">
      <c r="A198" s="22"/>
      <c r="B198" s="31" t="s">
        <v>62</v>
      </c>
      <c r="C198" s="24">
        <v>6.8000000000000005E-2</v>
      </c>
      <c r="D198" s="33">
        <v>-254.39</v>
      </c>
      <c r="E198" s="32">
        <v>6.64</v>
      </c>
      <c r="F198" s="32">
        <v>2.69</v>
      </c>
      <c r="G198" s="23"/>
    </row>
    <row r="199" spans="1:7" x14ac:dyDescent="0.3">
      <c r="A199" s="22"/>
      <c r="B199" s="31" t="s">
        <v>65</v>
      </c>
      <c r="C199" s="24">
        <v>0</v>
      </c>
      <c r="D199" s="32">
        <v>-254.38</v>
      </c>
      <c r="E199" s="33">
        <v>7.49</v>
      </c>
      <c r="F199" s="32">
        <v>2.21</v>
      </c>
      <c r="G199" s="23"/>
    </row>
    <row r="200" spans="1:7" x14ac:dyDescent="0.3">
      <c r="A200" s="22"/>
      <c r="B200" s="31" t="s">
        <v>66</v>
      </c>
      <c r="C200" s="24">
        <v>6.8000000000000005E-2</v>
      </c>
      <c r="D200" s="32">
        <v>-254.39</v>
      </c>
      <c r="E200" s="33">
        <v>6.64</v>
      </c>
      <c r="F200" s="32">
        <v>2.69</v>
      </c>
      <c r="G200" s="23"/>
    </row>
    <row r="201" spans="1:7" x14ac:dyDescent="0.3">
      <c r="A201" s="22"/>
      <c r="B201" s="31" t="s">
        <v>67</v>
      </c>
      <c r="C201" s="24">
        <v>6.8000000000000005E-2</v>
      </c>
      <c r="D201" s="32">
        <v>-254.39</v>
      </c>
      <c r="E201" s="32">
        <v>6.64</v>
      </c>
      <c r="F201" s="33">
        <v>2.69</v>
      </c>
      <c r="G201" s="23"/>
    </row>
    <row r="202" spans="1:7" x14ac:dyDescent="0.3">
      <c r="A202" s="22"/>
      <c r="B202" s="31" t="s">
        <v>68</v>
      </c>
      <c r="C202" s="24">
        <v>0</v>
      </c>
      <c r="D202" s="32">
        <v>-254.38</v>
      </c>
      <c r="E202" s="32">
        <v>7.49</v>
      </c>
      <c r="F202" s="33">
        <v>2.21</v>
      </c>
      <c r="G202" s="23"/>
    </row>
    <row r="203" spans="1:7" x14ac:dyDescent="0.3">
      <c r="A203" s="22">
        <v>26</v>
      </c>
      <c r="B203" s="31">
        <v>24</v>
      </c>
      <c r="C203" s="24">
        <v>0</v>
      </c>
      <c r="D203" s="32">
        <v>-254.39</v>
      </c>
      <c r="E203" s="32">
        <v>7.16</v>
      </c>
      <c r="F203" s="32">
        <v>2.69</v>
      </c>
      <c r="G203" s="23" t="s">
        <v>280</v>
      </c>
    </row>
    <row r="204" spans="1:7" x14ac:dyDescent="0.3">
      <c r="A204" s="22"/>
      <c r="B204" s="31">
        <v>25</v>
      </c>
      <c r="C204" s="24">
        <v>6.8000000000000005E-2</v>
      </c>
      <c r="D204" s="32">
        <v>-254.4</v>
      </c>
      <c r="E204" s="32">
        <v>6.31</v>
      </c>
      <c r="F204" s="32">
        <v>3.15</v>
      </c>
      <c r="G204" s="23"/>
    </row>
    <row r="205" spans="1:7" x14ac:dyDescent="0.3">
      <c r="A205" s="22"/>
      <c r="B205" s="31" t="s">
        <v>61</v>
      </c>
      <c r="C205" s="24">
        <v>0</v>
      </c>
      <c r="D205" s="33">
        <v>-254.39</v>
      </c>
      <c r="E205" s="32">
        <v>7.16</v>
      </c>
      <c r="F205" s="32">
        <v>2.69</v>
      </c>
      <c r="G205" s="23"/>
    </row>
    <row r="206" spans="1:7" x14ac:dyDescent="0.3">
      <c r="A206" s="22"/>
      <c r="B206" s="31" t="s">
        <v>62</v>
      </c>
      <c r="C206" s="24">
        <v>6.8000000000000005E-2</v>
      </c>
      <c r="D206" s="33">
        <v>-254.4</v>
      </c>
      <c r="E206" s="32">
        <v>6.31</v>
      </c>
      <c r="F206" s="32">
        <v>3.15</v>
      </c>
      <c r="G206" s="23"/>
    </row>
    <row r="207" spans="1:7" x14ac:dyDescent="0.3">
      <c r="A207" s="22"/>
      <c r="B207" s="31" t="s">
        <v>65</v>
      </c>
      <c r="C207" s="24">
        <v>0</v>
      </c>
      <c r="D207" s="32">
        <v>-254.39</v>
      </c>
      <c r="E207" s="33">
        <v>7.16</v>
      </c>
      <c r="F207" s="32">
        <v>2.69</v>
      </c>
      <c r="G207" s="23"/>
    </row>
    <row r="208" spans="1:7" x14ac:dyDescent="0.3">
      <c r="A208" s="22"/>
      <c r="B208" s="31" t="s">
        <v>66</v>
      </c>
      <c r="C208" s="24">
        <v>6.8000000000000005E-2</v>
      </c>
      <c r="D208" s="32">
        <v>-254.4</v>
      </c>
      <c r="E208" s="33">
        <v>6.31</v>
      </c>
      <c r="F208" s="32">
        <v>3.15</v>
      </c>
      <c r="G208" s="23"/>
    </row>
    <row r="209" spans="1:7" x14ac:dyDescent="0.3">
      <c r="A209" s="22"/>
      <c r="B209" s="31" t="s">
        <v>67</v>
      </c>
      <c r="C209" s="24">
        <v>6.8000000000000005E-2</v>
      </c>
      <c r="D209" s="32">
        <v>-254.4</v>
      </c>
      <c r="E209" s="32">
        <v>6.31</v>
      </c>
      <c r="F209" s="33">
        <v>3.15</v>
      </c>
      <c r="G209" s="23"/>
    </row>
    <row r="210" spans="1:7" x14ac:dyDescent="0.3">
      <c r="A210" s="22"/>
      <c r="B210" s="31" t="s">
        <v>68</v>
      </c>
      <c r="C210" s="24">
        <v>0</v>
      </c>
      <c r="D210" s="32">
        <v>-254.39</v>
      </c>
      <c r="E210" s="32">
        <v>7.16</v>
      </c>
      <c r="F210" s="33">
        <v>2.69</v>
      </c>
      <c r="G210" s="23"/>
    </row>
    <row r="211" spans="1:7" x14ac:dyDescent="0.3">
      <c r="A211" s="22">
        <v>27</v>
      </c>
      <c r="B211" s="31">
        <v>25</v>
      </c>
      <c r="C211" s="24">
        <v>0</v>
      </c>
      <c r="D211" s="32">
        <v>-254.4</v>
      </c>
      <c r="E211" s="32">
        <v>6.9</v>
      </c>
      <c r="F211" s="32">
        <v>3.15</v>
      </c>
      <c r="G211" s="23" t="s">
        <v>280</v>
      </c>
    </row>
    <row r="212" spans="1:7" x14ac:dyDescent="0.3">
      <c r="A212" s="22"/>
      <c r="B212" s="31">
        <v>26</v>
      </c>
      <c r="C212" s="24">
        <v>6.8000000000000005E-2</v>
      </c>
      <c r="D212" s="32">
        <v>-254.41</v>
      </c>
      <c r="E212" s="32">
        <v>6.04</v>
      </c>
      <c r="F212" s="32">
        <v>3.59</v>
      </c>
      <c r="G212" s="23"/>
    </row>
    <row r="213" spans="1:7" x14ac:dyDescent="0.3">
      <c r="A213" s="22"/>
      <c r="B213" s="31" t="s">
        <v>61</v>
      </c>
      <c r="C213" s="24">
        <v>0</v>
      </c>
      <c r="D213" s="33">
        <v>-254.4</v>
      </c>
      <c r="E213" s="32">
        <v>6.9</v>
      </c>
      <c r="F213" s="32">
        <v>3.15</v>
      </c>
      <c r="G213" s="23"/>
    </row>
    <row r="214" spans="1:7" x14ac:dyDescent="0.3">
      <c r="A214" s="22"/>
      <c r="B214" s="31" t="s">
        <v>62</v>
      </c>
      <c r="C214" s="24">
        <v>6.8000000000000005E-2</v>
      </c>
      <c r="D214" s="33">
        <v>-254.41</v>
      </c>
      <c r="E214" s="32">
        <v>6.04</v>
      </c>
      <c r="F214" s="32">
        <v>3.59</v>
      </c>
      <c r="G214" s="23"/>
    </row>
    <row r="215" spans="1:7" x14ac:dyDescent="0.3">
      <c r="A215" s="22"/>
      <c r="B215" s="31" t="s">
        <v>65</v>
      </c>
      <c r="C215" s="24">
        <v>0</v>
      </c>
      <c r="D215" s="32">
        <v>-254.4</v>
      </c>
      <c r="E215" s="33">
        <v>6.9</v>
      </c>
      <c r="F215" s="32">
        <v>3.15</v>
      </c>
      <c r="G215" s="23"/>
    </row>
    <row r="216" spans="1:7" x14ac:dyDescent="0.3">
      <c r="A216" s="22"/>
      <c r="B216" s="31" t="s">
        <v>66</v>
      </c>
      <c r="C216" s="24">
        <v>6.8000000000000005E-2</v>
      </c>
      <c r="D216" s="32">
        <v>-254.41</v>
      </c>
      <c r="E216" s="33">
        <v>6.04</v>
      </c>
      <c r="F216" s="32">
        <v>3.59</v>
      </c>
      <c r="G216" s="23"/>
    </row>
    <row r="217" spans="1:7" x14ac:dyDescent="0.3">
      <c r="A217" s="22"/>
      <c r="B217" s="31" t="s">
        <v>67</v>
      </c>
      <c r="C217" s="24">
        <v>6.8000000000000005E-2</v>
      </c>
      <c r="D217" s="32">
        <v>-254.41</v>
      </c>
      <c r="E217" s="32">
        <v>6.04</v>
      </c>
      <c r="F217" s="33">
        <v>3.59</v>
      </c>
      <c r="G217" s="23"/>
    </row>
    <row r="218" spans="1:7" x14ac:dyDescent="0.3">
      <c r="A218" s="22"/>
      <c r="B218" s="31" t="s">
        <v>68</v>
      </c>
      <c r="C218" s="24">
        <v>0</v>
      </c>
      <c r="D218" s="32">
        <v>-254.4</v>
      </c>
      <c r="E218" s="32">
        <v>6.9</v>
      </c>
      <c r="F218" s="33">
        <v>3.15</v>
      </c>
      <c r="G218" s="23"/>
    </row>
    <row r="219" spans="1:7" x14ac:dyDescent="0.3">
      <c r="A219" s="22">
        <v>28</v>
      </c>
      <c r="B219" s="31">
        <v>26</v>
      </c>
      <c r="C219" s="24">
        <v>0</v>
      </c>
      <c r="D219" s="32">
        <v>-254.41</v>
      </c>
      <c r="E219" s="32">
        <v>6.68</v>
      </c>
      <c r="F219" s="32">
        <v>3.59</v>
      </c>
      <c r="G219" s="23" t="s">
        <v>280</v>
      </c>
    </row>
    <row r="220" spans="1:7" x14ac:dyDescent="0.3">
      <c r="A220" s="22"/>
      <c r="B220" s="31">
        <v>27</v>
      </c>
      <c r="C220" s="24">
        <v>6.8000000000000005E-2</v>
      </c>
      <c r="D220" s="32">
        <v>-254.42</v>
      </c>
      <c r="E220" s="32">
        <v>5.81</v>
      </c>
      <c r="F220" s="32">
        <v>4.01</v>
      </c>
      <c r="G220" s="23"/>
    </row>
    <row r="221" spans="1:7" x14ac:dyDescent="0.3">
      <c r="A221" s="22"/>
      <c r="B221" s="31" t="s">
        <v>61</v>
      </c>
      <c r="C221" s="24">
        <v>0</v>
      </c>
      <c r="D221" s="33">
        <v>-254.41</v>
      </c>
      <c r="E221" s="32">
        <v>6.68</v>
      </c>
      <c r="F221" s="32">
        <v>3.59</v>
      </c>
      <c r="G221" s="23"/>
    </row>
    <row r="222" spans="1:7" x14ac:dyDescent="0.3">
      <c r="A222" s="22"/>
      <c r="B222" s="31" t="s">
        <v>62</v>
      </c>
      <c r="C222" s="24">
        <v>6.8000000000000005E-2</v>
      </c>
      <c r="D222" s="33">
        <v>-254.42</v>
      </c>
      <c r="E222" s="32">
        <v>5.81</v>
      </c>
      <c r="F222" s="32">
        <v>4.01</v>
      </c>
      <c r="G222" s="23"/>
    </row>
    <row r="223" spans="1:7" x14ac:dyDescent="0.3">
      <c r="A223" s="22"/>
      <c r="B223" s="31" t="s">
        <v>65</v>
      </c>
      <c r="C223" s="24">
        <v>0</v>
      </c>
      <c r="D223" s="32">
        <v>-254.41</v>
      </c>
      <c r="E223" s="33">
        <v>6.68</v>
      </c>
      <c r="F223" s="32">
        <v>3.59</v>
      </c>
      <c r="G223" s="23"/>
    </row>
    <row r="224" spans="1:7" x14ac:dyDescent="0.3">
      <c r="A224" s="22"/>
      <c r="B224" s="31" t="s">
        <v>66</v>
      </c>
      <c r="C224" s="24">
        <v>6.8000000000000005E-2</v>
      </c>
      <c r="D224" s="32">
        <v>-254.42</v>
      </c>
      <c r="E224" s="33">
        <v>5.81</v>
      </c>
      <c r="F224" s="32">
        <v>4.01</v>
      </c>
      <c r="G224" s="23"/>
    </row>
    <row r="225" spans="1:7" x14ac:dyDescent="0.3">
      <c r="A225" s="22"/>
      <c r="B225" s="31" t="s">
        <v>67</v>
      </c>
      <c r="C225" s="24">
        <v>6.8000000000000005E-2</v>
      </c>
      <c r="D225" s="32">
        <v>-254.42</v>
      </c>
      <c r="E225" s="32">
        <v>5.81</v>
      </c>
      <c r="F225" s="33">
        <v>4.01</v>
      </c>
      <c r="G225" s="23"/>
    </row>
    <row r="226" spans="1:7" x14ac:dyDescent="0.3">
      <c r="A226" s="22"/>
      <c r="B226" s="31" t="s">
        <v>68</v>
      </c>
      <c r="C226" s="24">
        <v>0</v>
      </c>
      <c r="D226" s="32">
        <v>-254.41</v>
      </c>
      <c r="E226" s="32">
        <v>6.68</v>
      </c>
      <c r="F226" s="33">
        <v>3.59</v>
      </c>
      <c r="G226" s="23"/>
    </row>
    <row r="227" spans="1:7" x14ac:dyDescent="0.3">
      <c r="A227" s="22">
        <v>29</v>
      </c>
      <c r="B227" s="31">
        <v>27</v>
      </c>
      <c r="C227" s="24">
        <v>0</v>
      </c>
      <c r="D227" s="32">
        <v>-254.42</v>
      </c>
      <c r="E227" s="32">
        <v>6.51</v>
      </c>
      <c r="F227" s="32">
        <v>4.01</v>
      </c>
      <c r="G227" s="23" t="s">
        <v>280</v>
      </c>
    </row>
    <row r="228" spans="1:7" x14ac:dyDescent="0.3">
      <c r="A228" s="22"/>
      <c r="B228" s="31">
        <v>28</v>
      </c>
      <c r="C228" s="24">
        <v>6.8000000000000005E-2</v>
      </c>
      <c r="D228" s="32">
        <v>-254.43</v>
      </c>
      <c r="E228" s="32">
        <v>5.63</v>
      </c>
      <c r="F228" s="32">
        <v>4.43</v>
      </c>
      <c r="G228" s="23"/>
    </row>
    <row r="229" spans="1:7" x14ac:dyDescent="0.3">
      <c r="A229" s="22"/>
      <c r="B229" s="31" t="s">
        <v>61</v>
      </c>
      <c r="C229" s="24">
        <v>0</v>
      </c>
      <c r="D229" s="33">
        <v>-254.42</v>
      </c>
      <c r="E229" s="32">
        <v>6.51</v>
      </c>
      <c r="F229" s="32">
        <v>4.01</v>
      </c>
      <c r="G229" s="23"/>
    </row>
    <row r="230" spans="1:7" x14ac:dyDescent="0.3">
      <c r="A230" s="22"/>
      <c r="B230" s="31" t="s">
        <v>62</v>
      </c>
      <c r="C230" s="24">
        <v>6.8000000000000005E-2</v>
      </c>
      <c r="D230" s="33">
        <v>-254.43</v>
      </c>
      <c r="E230" s="32">
        <v>5.63</v>
      </c>
      <c r="F230" s="32">
        <v>4.43</v>
      </c>
      <c r="G230" s="23"/>
    </row>
    <row r="231" spans="1:7" x14ac:dyDescent="0.3">
      <c r="A231" s="22"/>
      <c r="B231" s="31" t="s">
        <v>65</v>
      </c>
      <c r="C231" s="24">
        <v>0</v>
      </c>
      <c r="D231" s="32">
        <v>-254.42</v>
      </c>
      <c r="E231" s="33">
        <v>6.51</v>
      </c>
      <c r="F231" s="32">
        <v>4.01</v>
      </c>
      <c r="G231" s="23"/>
    </row>
    <row r="232" spans="1:7" x14ac:dyDescent="0.3">
      <c r="A232" s="22"/>
      <c r="B232" s="31" t="s">
        <v>66</v>
      </c>
      <c r="C232" s="24">
        <v>6.8000000000000005E-2</v>
      </c>
      <c r="D232" s="32">
        <v>-254.43</v>
      </c>
      <c r="E232" s="33">
        <v>5.63</v>
      </c>
      <c r="F232" s="32">
        <v>4.43</v>
      </c>
      <c r="G232" s="23"/>
    </row>
    <row r="233" spans="1:7" x14ac:dyDescent="0.3">
      <c r="A233" s="22"/>
      <c r="B233" s="31" t="s">
        <v>67</v>
      </c>
      <c r="C233" s="24">
        <v>6.8000000000000005E-2</v>
      </c>
      <c r="D233" s="32">
        <v>-254.43</v>
      </c>
      <c r="E233" s="32">
        <v>5.63</v>
      </c>
      <c r="F233" s="33">
        <v>4.43</v>
      </c>
      <c r="G233" s="23"/>
    </row>
    <row r="234" spans="1:7" x14ac:dyDescent="0.3">
      <c r="A234" s="22"/>
      <c r="B234" s="31" t="s">
        <v>68</v>
      </c>
      <c r="C234" s="24">
        <v>0</v>
      </c>
      <c r="D234" s="32">
        <v>-254.42</v>
      </c>
      <c r="E234" s="32">
        <v>6.51</v>
      </c>
      <c r="F234" s="33">
        <v>4.01</v>
      </c>
      <c r="G234" s="23"/>
    </row>
    <row r="235" spans="1:7" x14ac:dyDescent="0.3">
      <c r="A235" s="22">
        <v>30</v>
      </c>
      <c r="B235" s="31">
        <v>28</v>
      </c>
      <c r="C235" s="24">
        <v>0</v>
      </c>
      <c r="D235" s="32">
        <v>-254.43</v>
      </c>
      <c r="E235" s="32">
        <v>6.38</v>
      </c>
      <c r="F235" s="32">
        <v>4.43</v>
      </c>
      <c r="G235" s="23" t="s">
        <v>280</v>
      </c>
    </row>
    <row r="236" spans="1:7" x14ac:dyDescent="0.3">
      <c r="A236" s="22"/>
      <c r="B236" s="31">
        <v>29</v>
      </c>
      <c r="C236" s="24">
        <v>6.8000000000000005E-2</v>
      </c>
      <c r="D236" s="32">
        <v>-254.44</v>
      </c>
      <c r="E236" s="32">
        <v>5.5</v>
      </c>
      <c r="F236" s="32">
        <v>4.83</v>
      </c>
      <c r="G236" s="23"/>
    </row>
    <row r="237" spans="1:7" x14ac:dyDescent="0.3">
      <c r="A237" s="22"/>
      <c r="B237" s="31" t="s">
        <v>61</v>
      </c>
      <c r="C237" s="24">
        <v>0</v>
      </c>
      <c r="D237" s="33">
        <v>-254.43</v>
      </c>
      <c r="E237" s="32">
        <v>6.38</v>
      </c>
      <c r="F237" s="32">
        <v>4.43</v>
      </c>
      <c r="G237" s="23"/>
    </row>
    <row r="238" spans="1:7" x14ac:dyDescent="0.3">
      <c r="A238" s="22"/>
      <c r="B238" s="31" t="s">
        <v>62</v>
      </c>
      <c r="C238" s="24">
        <v>6.8000000000000005E-2</v>
      </c>
      <c r="D238" s="33">
        <v>-254.44</v>
      </c>
      <c r="E238" s="32">
        <v>5.5</v>
      </c>
      <c r="F238" s="32">
        <v>4.83</v>
      </c>
      <c r="G238" s="23"/>
    </row>
    <row r="239" spans="1:7" x14ac:dyDescent="0.3">
      <c r="A239" s="22"/>
      <c r="B239" s="31" t="s">
        <v>65</v>
      </c>
      <c r="C239" s="24">
        <v>0</v>
      </c>
      <c r="D239" s="32">
        <v>-254.43</v>
      </c>
      <c r="E239" s="33">
        <v>6.38</v>
      </c>
      <c r="F239" s="32">
        <v>4.43</v>
      </c>
      <c r="G239" s="23"/>
    </row>
    <row r="240" spans="1:7" x14ac:dyDescent="0.3">
      <c r="A240" s="22"/>
      <c r="B240" s="31" t="s">
        <v>66</v>
      </c>
      <c r="C240" s="24">
        <v>6.8000000000000005E-2</v>
      </c>
      <c r="D240" s="32">
        <v>-254.44</v>
      </c>
      <c r="E240" s="33">
        <v>5.5</v>
      </c>
      <c r="F240" s="32">
        <v>4.83</v>
      </c>
      <c r="G240" s="23"/>
    </row>
    <row r="241" spans="1:7" x14ac:dyDescent="0.3">
      <c r="A241" s="22"/>
      <c r="B241" s="31" t="s">
        <v>67</v>
      </c>
      <c r="C241" s="24">
        <v>6.8000000000000005E-2</v>
      </c>
      <c r="D241" s="32">
        <v>-254.44</v>
      </c>
      <c r="E241" s="32">
        <v>5.5</v>
      </c>
      <c r="F241" s="33">
        <v>4.83</v>
      </c>
      <c r="G241" s="23"/>
    </row>
    <row r="242" spans="1:7" x14ac:dyDescent="0.3">
      <c r="A242" s="22"/>
      <c r="B242" s="31" t="s">
        <v>68</v>
      </c>
      <c r="C242" s="24">
        <v>0</v>
      </c>
      <c r="D242" s="32">
        <v>-254.43</v>
      </c>
      <c r="E242" s="32">
        <v>6.38</v>
      </c>
      <c r="F242" s="33">
        <v>4.43</v>
      </c>
      <c r="G242" s="23"/>
    </row>
    <row r="243" spans="1:7" x14ac:dyDescent="0.3">
      <c r="A243" s="22">
        <v>31</v>
      </c>
      <c r="B243" s="31">
        <v>29</v>
      </c>
      <c r="C243" s="24">
        <v>0</v>
      </c>
      <c r="D243" s="32">
        <v>-254.44</v>
      </c>
      <c r="E243" s="32">
        <v>6.33</v>
      </c>
      <c r="F243" s="32">
        <v>4.83</v>
      </c>
      <c r="G243" s="23" t="s">
        <v>280</v>
      </c>
    </row>
    <row r="244" spans="1:7" x14ac:dyDescent="0.3">
      <c r="A244" s="22"/>
      <c r="B244" s="31">
        <v>30</v>
      </c>
      <c r="C244" s="24">
        <v>6.8000000000000005E-2</v>
      </c>
      <c r="D244" s="32">
        <v>-254.45</v>
      </c>
      <c r="E244" s="32">
        <v>5.44</v>
      </c>
      <c r="F244" s="32">
        <v>5.23</v>
      </c>
      <c r="G244" s="23"/>
    </row>
    <row r="245" spans="1:7" x14ac:dyDescent="0.3">
      <c r="A245" s="22"/>
      <c r="B245" s="31" t="s">
        <v>61</v>
      </c>
      <c r="C245" s="24">
        <v>0</v>
      </c>
      <c r="D245" s="33">
        <v>-254.44</v>
      </c>
      <c r="E245" s="32">
        <v>6.33</v>
      </c>
      <c r="F245" s="32">
        <v>4.83</v>
      </c>
      <c r="G245" s="23"/>
    </row>
    <row r="246" spans="1:7" x14ac:dyDescent="0.3">
      <c r="A246" s="22"/>
      <c r="B246" s="31" t="s">
        <v>62</v>
      </c>
      <c r="C246" s="24">
        <v>6.8000000000000005E-2</v>
      </c>
      <c r="D246" s="33">
        <v>-254.45</v>
      </c>
      <c r="E246" s="32">
        <v>5.44</v>
      </c>
      <c r="F246" s="32">
        <v>5.23</v>
      </c>
      <c r="G246" s="23"/>
    </row>
    <row r="247" spans="1:7" x14ac:dyDescent="0.3">
      <c r="A247" s="22"/>
      <c r="B247" s="31" t="s">
        <v>65</v>
      </c>
      <c r="C247" s="24">
        <v>0</v>
      </c>
      <c r="D247" s="32">
        <v>-254.44</v>
      </c>
      <c r="E247" s="33">
        <v>6.33</v>
      </c>
      <c r="F247" s="32">
        <v>4.83</v>
      </c>
      <c r="G247" s="23"/>
    </row>
    <row r="248" spans="1:7" x14ac:dyDescent="0.3">
      <c r="A248" s="22"/>
      <c r="B248" s="31" t="s">
        <v>66</v>
      </c>
      <c r="C248" s="24">
        <v>6.8000000000000005E-2</v>
      </c>
      <c r="D248" s="32">
        <v>-254.45</v>
      </c>
      <c r="E248" s="33">
        <v>5.44</v>
      </c>
      <c r="F248" s="32">
        <v>5.23</v>
      </c>
      <c r="G248" s="23"/>
    </row>
    <row r="249" spans="1:7" x14ac:dyDescent="0.3">
      <c r="A249" s="22"/>
      <c r="B249" s="31" t="s">
        <v>67</v>
      </c>
      <c r="C249" s="24">
        <v>6.8000000000000005E-2</v>
      </c>
      <c r="D249" s="32">
        <v>-254.45</v>
      </c>
      <c r="E249" s="32">
        <v>5.44</v>
      </c>
      <c r="F249" s="33">
        <v>5.23</v>
      </c>
      <c r="G249" s="23"/>
    </row>
    <row r="250" spans="1:7" x14ac:dyDescent="0.3">
      <c r="A250" s="22"/>
      <c r="B250" s="31" t="s">
        <v>68</v>
      </c>
      <c r="C250" s="24">
        <v>0</v>
      </c>
      <c r="D250" s="32">
        <v>-254.44</v>
      </c>
      <c r="E250" s="32">
        <v>6.33</v>
      </c>
      <c r="F250" s="33">
        <v>4.83</v>
      </c>
      <c r="G250" s="23"/>
    </row>
    <row r="251" spans="1:7" x14ac:dyDescent="0.3">
      <c r="A251" s="22">
        <v>32</v>
      </c>
      <c r="B251" s="31">
        <v>30</v>
      </c>
      <c r="C251" s="24">
        <v>0</v>
      </c>
      <c r="D251" s="32">
        <v>-254.44</v>
      </c>
      <c r="E251" s="32">
        <v>6.39</v>
      </c>
      <c r="F251" s="32">
        <v>5.23</v>
      </c>
      <c r="G251" s="23" t="s">
        <v>280</v>
      </c>
    </row>
    <row r="252" spans="1:7" x14ac:dyDescent="0.3">
      <c r="A252" s="22"/>
      <c r="B252" s="31">
        <v>31</v>
      </c>
      <c r="C252" s="24">
        <v>6.8000000000000005E-2</v>
      </c>
      <c r="D252" s="32">
        <v>-254.45</v>
      </c>
      <c r="E252" s="32">
        <v>5.49</v>
      </c>
      <c r="F252" s="32">
        <v>5.64</v>
      </c>
      <c r="G252" s="23"/>
    </row>
    <row r="253" spans="1:7" x14ac:dyDescent="0.3">
      <c r="A253" s="22"/>
      <c r="B253" s="31" t="s">
        <v>61</v>
      </c>
      <c r="C253" s="24">
        <v>0</v>
      </c>
      <c r="D253" s="33">
        <v>-254.44</v>
      </c>
      <c r="E253" s="32">
        <v>6.39</v>
      </c>
      <c r="F253" s="32">
        <v>5.23</v>
      </c>
      <c r="G253" s="23"/>
    </row>
    <row r="254" spans="1:7" x14ac:dyDescent="0.3">
      <c r="A254" s="22"/>
      <c r="B254" s="31" t="s">
        <v>62</v>
      </c>
      <c r="C254" s="24">
        <v>6.8000000000000005E-2</v>
      </c>
      <c r="D254" s="33">
        <v>-254.45</v>
      </c>
      <c r="E254" s="32">
        <v>5.49</v>
      </c>
      <c r="F254" s="32">
        <v>5.64</v>
      </c>
      <c r="G254" s="23"/>
    </row>
    <row r="255" spans="1:7" x14ac:dyDescent="0.3">
      <c r="A255" s="22"/>
      <c r="B255" s="31" t="s">
        <v>65</v>
      </c>
      <c r="C255" s="24">
        <v>0</v>
      </c>
      <c r="D255" s="32">
        <v>-254.44</v>
      </c>
      <c r="E255" s="33">
        <v>6.39</v>
      </c>
      <c r="F255" s="32">
        <v>5.23</v>
      </c>
      <c r="G255" s="23"/>
    </row>
    <row r="256" spans="1:7" x14ac:dyDescent="0.3">
      <c r="A256" s="22"/>
      <c r="B256" s="31" t="s">
        <v>66</v>
      </c>
      <c r="C256" s="24">
        <v>6.8000000000000005E-2</v>
      </c>
      <c r="D256" s="32">
        <v>-254.45</v>
      </c>
      <c r="E256" s="33">
        <v>5.49</v>
      </c>
      <c r="F256" s="32">
        <v>5.64</v>
      </c>
      <c r="G256" s="23"/>
    </row>
    <row r="257" spans="1:7" x14ac:dyDescent="0.3">
      <c r="A257" s="22"/>
      <c r="B257" s="31" t="s">
        <v>67</v>
      </c>
      <c r="C257" s="24">
        <v>6.8000000000000005E-2</v>
      </c>
      <c r="D257" s="32">
        <v>-254.45</v>
      </c>
      <c r="E257" s="32">
        <v>5.49</v>
      </c>
      <c r="F257" s="33">
        <v>5.64</v>
      </c>
      <c r="G257" s="23"/>
    </row>
    <row r="258" spans="1:7" x14ac:dyDescent="0.3">
      <c r="A258" s="22"/>
      <c r="B258" s="31" t="s">
        <v>68</v>
      </c>
      <c r="C258" s="24">
        <v>0</v>
      </c>
      <c r="D258" s="32">
        <v>-254.44</v>
      </c>
      <c r="E258" s="32">
        <v>6.39</v>
      </c>
      <c r="F258" s="33">
        <v>5.23</v>
      </c>
      <c r="G258" s="23"/>
    </row>
    <row r="259" spans="1:7" x14ac:dyDescent="0.3">
      <c r="A259" s="22">
        <v>33</v>
      </c>
      <c r="B259" s="31">
        <v>31</v>
      </c>
      <c r="C259" s="24">
        <v>0</v>
      </c>
      <c r="D259" s="32">
        <v>-254.45</v>
      </c>
      <c r="E259" s="32">
        <v>6.66</v>
      </c>
      <c r="F259" s="32">
        <v>5.64</v>
      </c>
      <c r="G259" s="23" t="s">
        <v>280</v>
      </c>
    </row>
    <row r="260" spans="1:7" x14ac:dyDescent="0.3">
      <c r="A260" s="22"/>
      <c r="B260" s="31">
        <v>32</v>
      </c>
      <c r="C260" s="24">
        <v>6.8000000000000005E-2</v>
      </c>
      <c r="D260" s="32">
        <v>-254.46</v>
      </c>
      <c r="E260" s="32">
        <v>5.75</v>
      </c>
      <c r="F260" s="32">
        <v>6.06</v>
      </c>
      <c r="G260" s="23"/>
    </row>
    <row r="261" spans="1:7" x14ac:dyDescent="0.3">
      <c r="A261" s="22"/>
      <c r="B261" s="31" t="s">
        <v>61</v>
      </c>
      <c r="C261" s="24">
        <v>0</v>
      </c>
      <c r="D261" s="33">
        <v>-254.45</v>
      </c>
      <c r="E261" s="32">
        <v>6.66</v>
      </c>
      <c r="F261" s="32">
        <v>5.64</v>
      </c>
      <c r="G261" s="23"/>
    </row>
    <row r="262" spans="1:7" x14ac:dyDescent="0.3">
      <c r="A262" s="22"/>
      <c r="B262" s="31" t="s">
        <v>62</v>
      </c>
      <c r="C262" s="24">
        <v>6.8000000000000005E-2</v>
      </c>
      <c r="D262" s="33">
        <v>-254.46</v>
      </c>
      <c r="E262" s="32">
        <v>5.75</v>
      </c>
      <c r="F262" s="32">
        <v>6.06</v>
      </c>
      <c r="G262" s="23"/>
    </row>
    <row r="263" spans="1:7" x14ac:dyDescent="0.3">
      <c r="A263" s="22"/>
      <c r="B263" s="31" t="s">
        <v>65</v>
      </c>
      <c r="C263" s="24">
        <v>0</v>
      </c>
      <c r="D263" s="32">
        <v>-254.45</v>
      </c>
      <c r="E263" s="33">
        <v>6.66</v>
      </c>
      <c r="F263" s="32">
        <v>5.64</v>
      </c>
      <c r="G263" s="23"/>
    </row>
    <row r="264" spans="1:7" x14ac:dyDescent="0.3">
      <c r="A264" s="22"/>
      <c r="B264" s="31" t="s">
        <v>66</v>
      </c>
      <c r="C264" s="24">
        <v>6.8000000000000005E-2</v>
      </c>
      <c r="D264" s="32">
        <v>-254.46</v>
      </c>
      <c r="E264" s="33">
        <v>5.75</v>
      </c>
      <c r="F264" s="32">
        <v>6.06</v>
      </c>
      <c r="G264" s="23"/>
    </row>
    <row r="265" spans="1:7" x14ac:dyDescent="0.3">
      <c r="A265" s="22"/>
      <c r="B265" s="31" t="s">
        <v>67</v>
      </c>
      <c r="C265" s="24">
        <v>6.8000000000000005E-2</v>
      </c>
      <c r="D265" s="32">
        <v>-254.46</v>
      </c>
      <c r="E265" s="32">
        <v>5.75</v>
      </c>
      <c r="F265" s="33">
        <v>6.06</v>
      </c>
      <c r="G265" s="23"/>
    </row>
    <row r="266" spans="1:7" x14ac:dyDescent="0.3">
      <c r="A266" s="22"/>
      <c r="B266" s="31" t="s">
        <v>68</v>
      </c>
      <c r="C266" s="24">
        <v>0</v>
      </c>
      <c r="D266" s="32">
        <v>-254.45</v>
      </c>
      <c r="E266" s="32">
        <v>6.66</v>
      </c>
      <c r="F266" s="33">
        <v>5.64</v>
      </c>
      <c r="G266" s="23"/>
    </row>
    <row r="267" spans="1:7" x14ac:dyDescent="0.3">
      <c r="A267" s="22">
        <v>34</v>
      </c>
      <c r="B267" s="31">
        <v>32</v>
      </c>
      <c r="C267" s="24">
        <v>0</v>
      </c>
      <c r="D267" s="32">
        <v>-254.46</v>
      </c>
      <c r="E267" s="32">
        <v>7.25</v>
      </c>
      <c r="F267" s="32">
        <v>6.06</v>
      </c>
      <c r="G267" s="23" t="s">
        <v>280</v>
      </c>
    </row>
    <row r="268" spans="1:7" x14ac:dyDescent="0.3">
      <c r="A268" s="22"/>
      <c r="B268" s="31">
        <v>33</v>
      </c>
      <c r="C268" s="24">
        <v>6.8000000000000005E-2</v>
      </c>
      <c r="D268" s="32">
        <v>-254.47</v>
      </c>
      <c r="E268" s="32">
        <v>6.34</v>
      </c>
      <c r="F268" s="32">
        <v>6.52</v>
      </c>
      <c r="G268" s="23"/>
    </row>
    <row r="269" spans="1:7" x14ac:dyDescent="0.3">
      <c r="A269" s="22"/>
      <c r="B269" s="31" t="s">
        <v>61</v>
      </c>
      <c r="C269" s="24">
        <v>0</v>
      </c>
      <c r="D269" s="33">
        <v>-254.46</v>
      </c>
      <c r="E269" s="32">
        <v>7.25</v>
      </c>
      <c r="F269" s="32">
        <v>6.06</v>
      </c>
      <c r="G269" s="23"/>
    </row>
    <row r="270" spans="1:7" x14ac:dyDescent="0.3">
      <c r="A270" s="22"/>
      <c r="B270" s="31" t="s">
        <v>62</v>
      </c>
      <c r="C270" s="24">
        <v>6.8000000000000005E-2</v>
      </c>
      <c r="D270" s="33">
        <v>-254.47</v>
      </c>
      <c r="E270" s="32">
        <v>6.34</v>
      </c>
      <c r="F270" s="32">
        <v>6.52</v>
      </c>
      <c r="G270" s="23"/>
    </row>
    <row r="271" spans="1:7" x14ac:dyDescent="0.3">
      <c r="A271" s="22"/>
      <c r="B271" s="31" t="s">
        <v>65</v>
      </c>
      <c r="C271" s="24">
        <v>0</v>
      </c>
      <c r="D271" s="32">
        <v>-254.46</v>
      </c>
      <c r="E271" s="33">
        <v>7.25</v>
      </c>
      <c r="F271" s="32">
        <v>6.06</v>
      </c>
      <c r="G271" s="23"/>
    </row>
    <row r="272" spans="1:7" x14ac:dyDescent="0.3">
      <c r="A272" s="22"/>
      <c r="B272" s="31" t="s">
        <v>66</v>
      </c>
      <c r="C272" s="24">
        <v>6.8000000000000005E-2</v>
      </c>
      <c r="D272" s="32">
        <v>-254.47</v>
      </c>
      <c r="E272" s="33">
        <v>6.34</v>
      </c>
      <c r="F272" s="32">
        <v>6.52</v>
      </c>
      <c r="G272" s="23"/>
    </row>
    <row r="273" spans="1:7" x14ac:dyDescent="0.3">
      <c r="A273" s="22"/>
      <c r="B273" s="31" t="s">
        <v>67</v>
      </c>
      <c r="C273" s="24">
        <v>6.8000000000000005E-2</v>
      </c>
      <c r="D273" s="32">
        <v>-254.47</v>
      </c>
      <c r="E273" s="32">
        <v>6.34</v>
      </c>
      <c r="F273" s="33">
        <v>6.52</v>
      </c>
      <c r="G273" s="23"/>
    </row>
    <row r="274" spans="1:7" x14ac:dyDescent="0.3">
      <c r="A274" s="22"/>
      <c r="B274" s="31" t="s">
        <v>68</v>
      </c>
      <c r="C274" s="24">
        <v>0</v>
      </c>
      <c r="D274" s="32">
        <v>-254.46</v>
      </c>
      <c r="E274" s="32">
        <v>7.25</v>
      </c>
      <c r="F274" s="33">
        <v>6.06</v>
      </c>
      <c r="G274" s="23"/>
    </row>
    <row r="275" spans="1:7" x14ac:dyDescent="0.3">
      <c r="A275" s="22">
        <v>35</v>
      </c>
      <c r="B275" s="31">
        <v>33</v>
      </c>
      <c r="C275" s="24">
        <v>0</v>
      </c>
      <c r="D275" s="32">
        <v>-254.47</v>
      </c>
      <c r="E275" s="32">
        <v>8.41</v>
      </c>
      <c r="F275" s="32">
        <v>6.52</v>
      </c>
      <c r="G275" s="23" t="s">
        <v>280</v>
      </c>
    </row>
    <row r="276" spans="1:7" x14ac:dyDescent="0.3">
      <c r="A276" s="22"/>
      <c r="B276" s="31">
        <v>34</v>
      </c>
      <c r="C276" s="24">
        <v>6.8000000000000005E-2</v>
      </c>
      <c r="D276" s="32">
        <v>-254.48</v>
      </c>
      <c r="E276" s="32">
        <v>7.49</v>
      </c>
      <c r="F276" s="32">
        <v>7.07</v>
      </c>
      <c r="G276" s="23"/>
    </row>
    <row r="277" spans="1:7" x14ac:dyDescent="0.3">
      <c r="A277" s="22"/>
      <c r="B277" s="31" t="s">
        <v>61</v>
      </c>
      <c r="C277" s="24">
        <v>0</v>
      </c>
      <c r="D277" s="33">
        <v>-254.47</v>
      </c>
      <c r="E277" s="32">
        <v>8.41</v>
      </c>
      <c r="F277" s="32">
        <v>6.52</v>
      </c>
      <c r="G277" s="23"/>
    </row>
    <row r="278" spans="1:7" x14ac:dyDescent="0.3">
      <c r="A278" s="22"/>
      <c r="B278" s="31" t="s">
        <v>62</v>
      </c>
      <c r="C278" s="24">
        <v>6.8000000000000005E-2</v>
      </c>
      <c r="D278" s="33">
        <v>-254.48</v>
      </c>
      <c r="E278" s="32">
        <v>7.49</v>
      </c>
      <c r="F278" s="32">
        <v>7.07</v>
      </c>
      <c r="G278" s="23"/>
    </row>
    <row r="279" spans="1:7" x14ac:dyDescent="0.3">
      <c r="A279" s="22"/>
      <c r="B279" s="31" t="s">
        <v>65</v>
      </c>
      <c r="C279" s="24">
        <v>0</v>
      </c>
      <c r="D279" s="32">
        <v>-254.47</v>
      </c>
      <c r="E279" s="33">
        <v>8.41</v>
      </c>
      <c r="F279" s="32">
        <v>6.52</v>
      </c>
      <c r="G279" s="23"/>
    </row>
    <row r="280" spans="1:7" x14ac:dyDescent="0.3">
      <c r="A280" s="22"/>
      <c r="B280" s="31" t="s">
        <v>66</v>
      </c>
      <c r="C280" s="24">
        <v>6.8000000000000005E-2</v>
      </c>
      <c r="D280" s="32">
        <v>-254.48</v>
      </c>
      <c r="E280" s="33">
        <v>7.49</v>
      </c>
      <c r="F280" s="32">
        <v>7.07</v>
      </c>
      <c r="G280" s="23"/>
    </row>
    <row r="281" spans="1:7" x14ac:dyDescent="0.3">
      <c r="A281" s="22"/>
      <c r="B281" s="31" t="s">
        <v>67</v>
      </c>
      <c r="C281" s="24">
        <v>6.8000000000000005E-2</v>
      </c>
      <c r="D281" s="32">
        <v>-254.48</v>
      </c>
      <c r="E281" s="32">
        <v>7.49</v>
      </c>
      <c r="F281" s="33">
        <v>7.07</v>
      </c>
      <c r="G281" s="23"/>
    </row>
    <row r="282" spans="1:7" x14ac:dyDescent="0.3">
      <c r="A282" s="22"/>
      <c r="B282" s="31" t="s">
        <v>68</v>
      </c>
      <c r="C282" s="24">
        <v>0</v>
      </c>
      <c r="D282" s="32">
        <v>-254.47</v>
      </c>
      <c r="E282" s="32">
        <v>8.41</v>
      </c>
      <c r="F282" s="33">
        <v>6.52</v>
      </c>
      <c r="G282" s="23"/>
    </row>
    <row r="283" spans="1:7" x14ac:dyDescent="0.3">
      <c r="A283" s="22">
        <v>36</v>
      </c>
      <c r="B283" s="31">
        <v>34</v>
      </c>
      <c r="C283" s="24">
        <v>0</v>
      </c>
      <c r="D283" s="32">
        <v>-254.47</v>
      </c>
      <c r="E283" s="32">
        <v>10.210000000000001</v>
      </c>
      <c r="F283" s="32">
        <v>7.07</v>
      </c>
      <c r="G283" s="23" t="s">
        <v>280</v>
      </c>
    </row>
    <row r="284" spans="1:7" x14ac:dyDescent="0.3">
      <c r="A284" s="22"/>
      <c r="B284" s="31">
        <v>229</v>
      </c>
      <c r="C284" s="24">
        <v>5.7000000000000002E-2</v>
      </c>
      <c r="D284" s="32">
        <v>-254.48</v>
      </c>
      <c r="E284" s="32">
        <v>9.43</v>
      </c>
      <c r="F284" s="32">
        <v>7.62</v>
      </c>
      <c r="G284" s="23"/>
    </row>
    <row r="285" spans="1:7" x14ac:dyDescent="0.3">
      <c r="A285" s="22"/>
      <c r="B285" s="31" t="s">
        <v>61</v>
      </c>
      <c r="C285" s="24">
        <v>0</v>
      </c>
      <c r="D285" s="33">
        <v>-254.47</v>
      </c>
      <c r="E285" s="32">
        <v>10.210000000000001</v>
      </c>
      <c r="F285" s="32">
        <v>7.07</v>
      </c>
      <c r="G285" s="23"/>
    </row>
    <row r="286" spans="1:7" x14ac:dyDescent="0.3">
      <c r="A286" s="22"/>
      <c r="B286" s="31" t="s">
        <v>62</v>
      </c>
      <c r="C286" s="24">
        <v>5.7000000000000002E-2</v>
      </c>
      <c r="D286" s="33">
        <v>-254.48</v>
      </c>
      <c r="E286" s="32">
        <v>9.43</v>
      </c>
      <c r="F286" s="32">
        <v>7.62</v>
      </c>
      <c r="G286" s="23"/>
    </row>
    <row r="287" spans="1:7" x14ac:dyDescent="0.3">
      <c r="A287" s="22"/>
      <c r="B287" s="31" t="s">
        <v>65</v>
      </c>
      <c r="C287" s="24">
        <v>0</v>
      </c>
      <c r="D287" s="32">
        <v>-254.47</v>
      </c>
      <c r="E287" s="33">
        <v>10.210000000000001</v>
      </c>
      <c r="F287" s="32">
        <v>7.07</v>
      </c>
      <c r="G287" s="23"/>
    </row>
    <row r="288" spans="1:7" x14ac:dyDescent="0.3">
      <c r="A288" s="22"/>
      <c r="B288" s="31" t="s">
        <v>66</v>
      </c>
      <c r="C288" s="24">
        <v>5.7000000000000002E-2</v>
      </c>
      <c r="D288" s="32">
        <v>-254.48</v>
      </c>
      <c r="E288" s="33">
        <v>9.43</v>
      </c>
      <c r="F288" s="32">
        <v>7.62</v>
      </c>
      <c r="G288" s="23"/>
    </row>
    <row r="289" spans="1:7" x14ac:dyDescent="0.3">
      <c r="A289" s="22"/>
      <c r="B289" s="31" t="s">
        <v>67</v>
      </c>
      <c r="C289" s="24">
        <v>5.7000000000000002E-2</v>
      </c>
      <c r="D289" s="32">
        <v>-254.48</v>
      </c>
      <c r="E289" s="32">
        <v>9.43</v>
      </c>
      <c r="F289" s="33">
        <v>7.62</v>
      </c>
      <c r="G289" s="23"/>
    </row>
    <row r="290" spans="1:7" x14ac:dyDescent="0.3">
      <c r="A290" s="22"/>
      <c r="B290" s="31" t="s">
        <v>68</v>
      </c>
      <c r="C290" s="24">
        <v>0</v>
      </c>
      <c r="D290" s="32">
        <v>-254.47</v>
      </c>
      <c r="E290" s="32">
        <v>10.210000000000001</v>
      </c>
      <c r="F290" s="33">
        <v>7.07</v>
      </c>
      <c r="G290" s="23"/>
    </row>
    <row r="291" spans="1:7" x14ac:dyDescent="0.3">
      <c r="A291" s="22">
        <v>37</v>
      </c>
      <c r="B291" s="31">
        <v>229</v>
      </c>
      <c r="C291" s="24">
        <v>0</v>
      </c>
      <c r="D291" s="32">
        <v>-364.59</v>
      </c>
      <c r="E291" s="32">
        <v>10.77</v>
      </c>
      <c r="F291" s="32">
        <v>2.12</v>
      </c>
      <c r="G291" s="23" t="s">
        <v>280</v>
      </c>
    </row>
    <row r="292" spans="1:7" x14ac:dyDescent="0.3">
      <c r="A292" s="22"/>
      <c r="B292" s="31">
        <v>35</v>
      </c>
      <c r="C292" s="24">
        <v>1.0999999999999999E-2</v>
      </c>
      <c r="D292" s="32">
        <v>-364.59</v>
      </c>
      <c r="E292" s="32">
        <v>10.63</v>
      </c>
      <c r="F292" s="32">
        <v>2.2400000000000002</v>
      </c>
      <c r="G292" s="23"/>
    </row>
    <row r="293" spans="1:7" x14ac:dyDescent="0.3">
      <c r="A293" s="22"/>
      <c r="B293" s="31" t="s">
        <v>61</v>
      </c>
      <c r="C293" s="24">
        <v>0</v>
      </c>
      <c r="D293" s="33">
        <v>-364.59</v>
      </c>
      <c r="E293" s="32">
        <v>10.77</v>
      </c>
      <c r="F293" s="32">
        <v>2.12</v>
      </c>
      <c r="G293" s="23"/>
    </row>
    <row r="294" spans="1:7" x14ac:dyDescent="0.3">
      <c r="A294" s="22"/>
      <c r="B294" s="31" t="s">
        <v>62</v>
      </c>
      <c r="C294" s="24">
        <v>1.0999999999999999E-2</v>
      </c>
      <c r="D294" s="33">
        <v>-364.59</v>
      </c>
      <c r="E294" s="32">
        <v>10.63</v>
      </c>
      <c r="F294" s="32">
        <v>2.2400000000000002</v>
      </c>
      <c r="G294" s="23"/>
    </row>
    <row r="295" spans="1:7" x14ac:dyDescent="0.3">
      <c r="A295" s="22"/>
      <c r="B295" s="31" t="s">
        <v>65</v>
      </c>
      <c r="C295" s="24">
        <v>0</v>
      </c>
      <c r="D295" s="32">
        <v>-364.59</v>
      </c>
      <c r="E295" s="33">
        <v>10.77</v>
      </c>
      <c r="F295" s="32">
        <v>2.12</v>
      </c>
      <c r="G295" s="23"/>
    </row>
    <row r="296" spans="1:7" x14ac:dyDescent="0.3">
      <c r="A296" s="22"/>
      <c r="B296" s="31" t="s">
        <v>66</v>
      </c>
      <c r="C296" s="24">
        <v>1.0999999999999999E-2</v>
      </c>
      <c r="D296" s="32">
        <v>-364.59</v>
      </c>
      <c r="E296" s="33">
        <v>10.63</v>
      </c>
      <c r="F296" s="32">
        <v>2.2400000000000002</v>
      </c>
      <c r="G296" s="23"/>
    </row>
    <row r="297" spans="1:7" x14ac:dyDescent="0.3">
      <c r="A297" s="22"/>
      <c r="B297" s="31" t="s">
        <v>67</v>
      </c>
      <c r="C297" s="24">
        <v>1.0999999999999999E-2</v>
      </c>
      <c r="D297" s="32">
        <v>-364.59</v>
      </c>
      <c r="E297" s="32">
        <v>10.63</v>
      </c>
      <c r="F297" s="33">
        <v>2.2400000000000002</v>
      </c>
      <c r="G297" s="23"/>
    </row>
    <row r="298" spans="1:7" x14ac:dyDescent="0.3">
      <c r="A298" s="22"/>
      <c r="B298" s="31" t="s">
        <v>68</v>
      </c>
      <c r="C298" s="24">
        <v>0</v>
      </c>
      <c r="D298" s="32">
        <v>-364.59</v>
      </c>
      <c r="E298" s="32">
        <v>10.77</v>
      </c>
      <c r="F298" s="33">
        <v>2.12</v>
      </c>
      <c r="G298" s="23"/>
    </row>
    <row r="299" spans="1:7" x14ac:dyDescent="0.3">
      <c r="A299" s="22">
        <v>38</v>
      </c>
      <c r="B299" s="31">
        <v>35</v>
      </c>
      <c r="C299" s="24">
        <v>0</v>
      </c>
      <c r="D299" s="32">
        <v>-364.6</v>
      </c>
      <c r="E299" s="32">
        <v>9.3699999999999992</v>
      </c>
      <c r="F299" s="32">
        <v>2.2400000000000002</v>
      </c>
      <c r="G299" s="23" t="s">
        <v>280</v>
      </c>
    </row>
    <row r="300" spans="1:7" x14ac:dyDescent="0.3">
      <c r="A300" s="22"/>
      <c r="B300" s="31">
        <v>36</v>
      </c>
      <c r="C300" s="24">
        <v>6.8000000000000005E-2</v>
      </c>
      <c r="D300" s="32">
        <v>-364.6</v>
      </c>
      <c r="E300" s="32">
        <v>8.5</v>
      </c>
      <c r="F300" s="32">
        <v>2.85</v>
      </c>
      <c r="G300" s="23"/>
    </row>
    <row r="301" spans="1:7" x14ac:dyDescent="0.3">
      <c r="A301" s="22"/>
      <c r="B301" s="31" t="s">
        <v>61</v>
      </c>
      <c r="C301" s="24">
        <v>0</v>
      </c>
      <c r="D301" s="33">
        <v>-364.6</v>
      </c>
      <c r="E301" s="32">
        <v>9.3699999999999992</v>
      </c>
      <c r="F301" s="32">
        <v>2.2400000000000002</v>
      </c>
      <c r="G301" s="23"/>
    </row>
    <row r="302" spans="1:7" x14ac:dyDescent="0.3">
      <c r="A302" s="22"/>
      <c r="B302" s="31" t="s">
        <v>62</v>
      </c>
      <c r="C302" s="24">
        <v>6.8000000000000005E-2</v>
      </c>
      <c r="D302" s="33">
        <v>-364.6</v>
      </c>
      <c r="E302" s="32">
        <v>8.5</v>
      </c>
      <c r="F302" s="32">
        <v>2.85</v>
      </c>
      <c r="G302" s="23"/>
    </row>
    <row r="303" spans="1:7" x14ac:dyDescent="0.3">
      <c r="A303" s="22"/>
      <c r="B303" s="31" t="s">
        <v>65</v>
      </c>
      <c r="C303" s="24">
        <v>0</v>
      </c>
      <c r="D303" s="32">
        <v>-364.6</v>
      </c>
      <c r="E303" s="33">
        <v>9.3699999999999992</v>
      </c>
      <c r="F303" s="32">
        <v>2.2400000000000002</v>
      </c>
      <c r="G303" s="23"/>
    </row>
    <row r="304" spans="1:7" x14ac:dyDescent="0.3">
      <c r="A304" s="22"/>
      <c r="B304" s="31" t="s">
        <v>66</v>
      </c>
      <c r="C304" s="24">
        <v>6.8000000000000005E-2</v>
      </c>
      <c r="D304" s="32">
        <v>-364.6</v>
      </c>
      <c r="E304" s="33">
        <v>8.5</v>
      </c>
      <c r="F304" s="32">
        <v>2.85</v>
      </c>
      <c r="G304" s="23"/>
    </row>
    <row r="305" spans="1:7" x14ac:dyDescent="0.3">
      <c r="A305" s="22"/>
      <c r="B305" s="31" t="s">
        <v>67</v>
      </c>
      <c r="C305" s="24">
        <v>6.8000000000000005E-2</v>
      </c>
      <c r="D305" s="32">
        <v>-364.6</v>
      </c>
      <c r="E305" s="32">
        <v>8.5</v>
      </c>
      <c r="F305" s="33">
        <v>2.85</v>
      </c>
      <c r="G305" s="23"/>
    </row>
    <row r="306" spans="1:7" x14ac:dyDescent="0.3">
      <c r="A306" s="22"/>
      <c r="B306" s="31" t="s">
        <v>68</v>
      </c>
      <c r="C306" s="24">
        <v>0</v>
      </c>
      <c r="D306" s="32">
        <v>-364.6</v>
      </c>
      <c r="E306" s="32">
        <v>9.3699999999999992</v>
      </c>
      <c r="F306" s="33">
        <v>2.2400000000000002</v>
      </c>
      <c r="G306" s="23"/>
    </row>
    <row r="307" spans="1:7" x14ac:dyDescent="0.3">
      <c r="A307" s="22">
        <v>39</v>
      </c>
      <c r="B307" s="31">
        <v>36</v>
      </c>
      <c r="C307" s="24">
        <v>0</v>
      </c>
      <c r="D307" s="32">
        <v>-364.61</v>
      </c>
      <c r="E307" s="32">
        <v>7.22</v>
      </c>
      <c r="F307" s="32">
        <v>2.85</v>
      </c>
      <c r="G307" s="23" t="s">
        <v>280</v>
      </c>
    </row>
    <row r="308" spans="1:7" x14ac:dyDescent="0.3">
      <c r="A308" s="22"/>
      <c r="B308" s="31">
        <v>37</v>
      </c>
      <c r="C308" s="24">
        <v>6.8000000000000005E-2</v>
      </c>
      <c r="D308" s="32">
        <v>-364.61</v>
      </c>
      <c r="E308" s="32">
        <v>6.34</v>
      </c>
      <c r="F308" s="32">
        <v>3.31</v>
      </c>
      <c r="G308" s="23"/>
    </row>
    <row r="309" spans="1:7" x14ac:dyDescent="0.3">
      <c r="A309" s="22"/>
      <c r="B309" s="31" t="s">
        <v>61</v>
      </c>
      <c r="C309" s="24">
        <v>0</v>
      </c>
      <c r="D309" s="33">
        <v>-364.61</v>
      </c>
      <c r="E309" s="32">
        <v>7.22</v>
      </c>
      <c r="F309" s="32">
        <v>2.85</v>
      </c>
      <c r="G309" s="23"/>
    </row>
    <row r="310" spans="1:7" x14ac:dyDescent="0.3">
      <c r="A310" s="22"/>
      <c r="B310" s="31" t="s">
        <v>62</v>
      </c>
      <c r="C310" s="24">
        <v>6.8000000000000005E-2</v>
      </c>
      <c r="D310" s="33">
        <v>-364.61</v>
      </c>
      <c r="E310" s="32">
        <v>6.34</v>
      </c>
      <c r="F310" s="32">
        <v>3.31</v>
      </c>
      <c r="G310" s="23"/>
    </row>
    <row r="311" spans="1:7" x14ac:dyDescent="0.3">
      <c r="A311" s="22"/>
      <c r="B311" s="31" t="s">
        <v>65</v>
      </c>
      <c r="C311" s="24">
        <v>0</v>
      </c>
      <c r="D311" s="32">
        <v>-364.61</v>
      </c>
      <c r="E311" s="33">
        <v>7.22</v>
      </c>
      <c r="F311" s="32">
        <v>2.85</v>
      </c>
      <c r="G311" s="23"/>
    </row>
    <row r="312" spans="1:7" x14ac:dyDescent="0.3">
      <c r="A312" s="22"/>
      <c r="B312" s="31" t="s">
        <v>66</v>
      </c>
      <c r="C312" s="24">
        <v>6.8000000000000005E-2</v>
      </c>
      <c r="D312" s="32">
        <v>-364.61</v>
      </c>
      <c r="E312" s="33">
        <v>6.34</v>
      </c>
      <c r="F312" s="32">
        <v>3.31</v>
      </c>
      <c r="G312" s="23"/>
    </row>
    <row r="313" spans="1:7" x14ac:dyDescent="0.3">
      <c r="A313" s="22"/>
      <c r="B313" s="31" t="s">
        <v>67</v>
      </c>
      <c r="C313" s="24">
        <v>6.8000000000000005E-2</v>
      </c>
      <c r="D313" s="32">
        <v>-364.61</v>
      </c>
      <c r="E313" s="32">
        <v>6.34</v>
      </c>
      <c r="F313" s="33">
        <v>3.31</v>
      </c>
      <c r="G313" s="23"/>
    </row>
    <row r="314" spans="1:7" x14ac:dyDescent="0.3">
      <c r="A314" s="22"/>
      <c r="B314" s="31" t="s">
        <v>68</v>
      </c>
      <c r="C314" s="24">
        <v>0</v>
      </c>
      <c r="D314" s="32">
        <v>-364.61</v>
      </c>
      <c r="E314" s="32">
        <v>7.22</v>
      </c>
      <c r="F314" s="33">
        <v>2.85</v>
      </c>
      <c r="G314" s="23"/>
    </row>
    <row r="315" spans="1:7" x14ac:dyDescent="0.3">
      <c r="A315" s="22">
        <v>40</v>
      </c>
      <c r="B315" s="31">
        <v>37</v>
      </c>
      <c r="C315" s="24">
        <v>0</v>
      </c>
      <c r="D315" s="32">
        <v>-364.61</v>
      </c>
      <c r="E315" s="32">
        <v>5.88</v>
      </c>
      <c r="F315" s="32">
        <v>3.31</v>
      </c>
      <c r="G315" s="23" t="s">
        <v>280</v>
      </c>
    </row>
    <row r="316" spans="1:7" x14ac:dyDescent="0.3">
      <c r="A316" s="22"/>
      <c r="B316" s="31">
        <v>38</v>
      </c>
      <c r="C316" s="24">
        <v>6.8000000000000005E-2</v>
      </c>
      <c r="D316" s="32">
        <v>-364.62</v>
      </c>
      <c r="E316" s="32">
        <v>4.99</v>
      </c>
      <c r="F316" s="32">
        <v>3.68</v>
      </c>
      <c r="G316" s="23"/>
    </row>
    <row r="317" spans="1:7" x14ac:dyDescent="0.3">
      <c r="A317" s="22"/>
      <c r="B317" s="31" t="s">
        <v>61</v>
      </c>
      <c r="C317" s="24">
        <v>0</v>
      </c>
      <c r="D317" s="33">
        <v>-364.61</v>
      </c>
      <c r="E317" s="32">
        <v>5.88</v>
      </c>
      <c r="F317" s="32">
        <v>3.31</v>
      </c>
      <c r="G317" s="23"/>
    </row>
    <row r="318" spans="1:7" x14ac:dyDescent="0.3">
      <c r="A318" s="22"/>
      <c r="B318" s="31" t="s">
        <v>62</v>
      </c>
      <c r="C318" s="24">
        <v>6.8000000000000005E-2</v>
      </c>
      <c r="D318" s="33">
        <v>-364.62</v>
      </c>
      <c r="E318" s="32">
        <v>4.99</v>
      </c>
      <c r="F318" s="32">
        <v>3.68</v>
      </c>
      <c r="G318" s="23"/>
    </row>
    <row r="319" spans="1:7" x14ac:dyDescent="0.3">
      <c r="A319" s="22"/>
      <c r="B319" s="31" t="s">
        <v>65</v>
      </c>
      <c r="C319" s="24">
        <v>0</v>
      </c>
      <c r="D319" s="32">
        <v>-364.61</v>
      </c>
      <c r="E319" s="33">
        <v>5.88</v>
      </c>
      <c r="F319" s="32">
        <v>3.31</v>
      </c>
      <c r="G319" s="23"/>
    </row>
    <row r="320" spans="1:7" x14ac:dyDescent="0.3">
      <c r="A320" s="22"/>
      <c r="B320" s="31" t="s">
        <v>66</v>
      </c>
      <c r="C320" s="24">
        <v>6.8000000000000005E-2</v>
      </c>
      <c r="D320" s="32">
        <v>-364.62</v>
      </c>
      <c r="E320" s="33">
        <v>4.99</v>
      </c>
      <c r="F320" s="32">
        <v>3.68</v>
      </c>
      <c r="G320" s="23"/>
    </row>
    <row r="321" spans="1:7" x14ac:dyDescent="0.3">
      <c r="A321" s="22"/>
      <c r="B321" s="31" t="s">
        <v>67</v>
      </c>
      <c r="C321" s="24">
        <v>6.8000000000000005E-2</v>
      </c>
      <c r="D321" s="32">
        <v>-364.62</v>
      </c>
      <c r="E321" s="32">
        <v>4.99</v>
      </c>
      <c r="F321" s="33">
        <v>3.68</v>
      </c>
      <c r="G321" s="23"/>
    </row>
    <row r="322" spans="1:7" x14ac:dyDescent="0.3">
      <c r="A322" s="22"/>
      <c r="B322" s="31" t="s">
        <v>68</v>
      </c>
      <c r="C322" s="24">
        <v>0</v>
      </c>
      <c r="D322" s="32">
        <v>-364.61</v>
      </c>
      <c r="E322" s="32">
        <v>5.88</v>
      </c>
      <c r="F322" s="33">
        <v>3.31</v>
      </c>
      <c r="G322" s="23"/>
    </row>
    <row r="323" spans="1:7" x14ac:dyDescent="0.3">
      <c r="A323" s="22">
        <v>41</v>
      </c>
      <c r="B323" s="31">
        <v>38</v>
      </c>
      <c r="C323" s="24">
        <v>0</v>
      </c>
      <c r="D323" s="32">
        <v>-364.62</v>
      </c>
      <c r="E323" s="32">
        <v>5.01</v>
      </c>
      <c r="F323" s="32">
        <v>3.68</v>
      </c>
      <c r="G323" s="23" t="s">
        <v>280</v>
      </c>
    </row>
    <row r="324" spans="1:7" x14ac:dyDescent="0.3">
      <c r="A324" s="22"/>
      <c r="B324" s="31">
        <v>39</v>
      </c>
      <c r="C324" s="24">
        <v>6.8000000000000005E-2</v>
      </c>
      <c r="D324" s="32">
        <v>-364.63</v>
      </c>
      <c r="E324" s="32">
        <v>4.1100000000000003</v>
      </c>
      <c r="F324" s="32">
        <v>3.99</v>
      </c>
      <c r="G324" s="23"/>
    </row>
    <row r="325" spans="1:7" x14ac:dyDescent="0.3">
      <c r="A325" s="22"/>
      <c r="B325" s="31" t="s">
        <v>61</v>
      </c>
      <c r="C325" s="24">
        <v>0</v>
      </c>
      <c r="D325" s="33">
        <v>-364.62</v>
      </c>
      <c r="E325" s="32">
        <v>5.01</v>
      </c>
      <c r="F325" s="32">
        <v>3.68</v>
      </c>
      <c r="G325" s="23"/>
    </row>
    <row r="326" spans="1:7" x14ac:dyDescent="0.3">
      <c r="A326" s="22"/>
      <c r="B326" s="31" t="s">
        <v>62</v>
      </c>
      <c r="C326" s="24">
        <v>6.8000000000000005E-2</v>
      </c>
      <c r="D326" s="33">
        <v>-364.63</v>
      </c>
      <c r="E326" s="32">
        <v>4.1100000000000003</v>
      </c>
      <c r="F326" s="32">
        <v>3.99</v>
      </c>
      <c r="G326" s="23"/>
    </row>
    <row r="327" spans="1:7" x14ac:dyDescent="0.3">
      <c r="A327" s="22"/>
      <c r="B327" s="31" t="s">
        <v>65</v>
      </c>
      <c r="C327" s="24">
        <v>0</v>
      </c>
      <c r="D327" s="32">
        <v>-364.62</v>
      </c>
      <c r="E327" s="33">
        <v>5.01</v>
      </c>
      <c r="F327" s="32">
        <v>3.68</v>
      </c>
      <c r="G327" s="23"/>
    </row>
    <row r="328" spans="1:7" x14ac:dyDescent="0.3">
      <c r="A328" s="22"/>
      <c r="B328" s="31" t="s">
        <v>66</v>
      </c>
      <c r="C328" s="24">
        <v>6.8000000000000005E-2</v>
      </c>
      <c r="D328" s="32">
        <v>-364.63</v>
      </c>
      <c r="E328" s="33">
        <v>4.1100000000000003</v>
      </c>
      <c r="F328" s="32">
        <v>3.99</v>
      </c>
      <c r="G328" s="23"/>
    </row>
    <row r="329" spans="1:7" x14ac:dyDescent="0.3">
      <c r="A329" s="22"/>
      <c r="B329" s="31" t="s">
        <v>67</v>
      </c>
      <c r="C329" s="24">
        <v>6.8000000000000005E-2</v>
      </c>
      <c r="D329" s="32">
        <v>-364.63</v>
      </c>
      <c r="E329" s="32">
        <v>4.1100000000000003</v>
      </c>
      <c r="F329" s="33">
        <v>3.99</v>
      </c>
      <c r="G329" s="23"/>
    </row>
    <row r="330" spans="1:7" x14ac:dyDescent="0.3">
      <c r="A330" s="22"/>
      <c r="B330" s="31" t="s">
        <v>68</v>
      </c>
      <c r="C330" s="24">
        <v>0</v>
      </c>
      <c r="D330" s="32">
        <v>-364.62</v>
      </c>
      <c r="E330" s="32">
        <v>5.01</v>
      </c>
      <c r="F330" s="33">
        <v>3.68</v>
      </c>
      <c r="G330" s="23"/>
    </row>
    <row r="331" spans="1:7" x14ac:dyDescent="0.3">
      <c r="A331" s="22">
        <v>42</v>
      </c>
      <c r="B331" s="31">
        <v>39</v>
      </c>
      <c r="C331" s="24">
        <v>0</v>
      </c>
      <c r="D331" s="32">
        <v>-364.63</v>
      </c>
      <c r="E331" s="32">
        <v>4.42</v>
      </c>
      <c r="F331" s="32">
        <v>3.99</v>
      </c>
      <c r="G331" s="23" t="s">
        <v>280</v>
      </c>
    </row>
    <row r="332" spans="1:7" x14ac:dyDescent="0.3">
      <c r="A332" s="22"/>
      <c r="B332" s="31">
        <v>40</v>
      </c>
      <c r="C332" s="24">
        <v>6.8000000000000005E-2</v>
      </c>
      <c r="D332" s="32">
        <v>-364.63</v>
      </c>
      <c r="E332" s="32">
        <v>3.51</v>
      </c>
      <c r="F332" s="32">
        <v>4.26</v>
      </c>
      <c r="G332" s="23"/>
    </row>
    <row r="333" spans="1:7" x14ac:dyDescent="0.3">
      <c r="A333" s="22"/>
      <c r="B333" s="31" t="s">
        <v>61</v>
      </c>
      <c r="C333" s="24">
        <v>0</v>
      </c>
      <c r="D333" s="33">
        <v>-364.63</v>
      </c>
      <c r="E333" s="32">
        <v>4.42</v>
      </c>
      <c r="F333" s="32">
        <v>3.99</v>
      </c>
      <c r="G333" s="23"/>
    </row>
    <row r="334" spans="1:7" x14ac:dyDescent="0.3">
      <c r="A334" s="22"/>
      <c r="B334" s="31" t="s">
        <v>62</v>
      </c>
      <c r="C334" s="24">
        <v>6.8000000000000005E-2</v>
      </c>
      <c r="D334" s="33">
        <v>-364.63</v>
      </c>
      <c r="E334" s="32">
        <v>3.51</v>
      </c>
      <c r="F334" s="32">
        <v>4.26</v>
      </c>
      <c r="G334" s="23"/>
    </row>
    <row r="335" spans="1:7" x14ac:dyDescent="0.3">
      <c r="A335" s="22"/>
      <c r="B335" s="31" t="s">
        <v>65</v>
      </c>
      <c r="C335" s="24">
        <v>0</v>
      </c>
      <c r="D335" s="32">
        <v>-364.63</v>
      </c>
      <c r="E335" s="33">
        <v>4.42</v>
      </c>
      <c r="F335" s="32">
        <v>3.99</v>
      </c>
      <c r="G335" s="23"/>
    </row>
    <row r="336" spans="1:7" x14ac:dyDescent="0.3">
      <c r="A336" s="22"/>
      <c r="B336" s="31" t="s">
        <v>66</v>
      </c>
      <c r="C336" s="24">
        <v>6.8000000000000005E-2</v>
      </c>
      <c r="D336" s="32">
        <v>-364.63</v>
      </c>
      <c r="E336" s="33">
        <v>3.51</v>
      </c>
      <c r="F336" s="32">
        <v>4.26</v>
      </c>
      <c r="G336" s="23"/>
    </row>
    <row r="337" spans="1:7" x14ac:dyDescent="0.3">
      <c r="A337" s="22"/>
      <c r="B337" s="31" t="s">
        <v>67</v>
      </c>
      <c r="C337" s="24">
        <v>6.8000000000000005E-2</v>
      </c>
      <c r="D337" s="32">
        <v>-364.63</v>
      </c>
      <c r="E337" s="32">
        <v>3.51</v>
      </c>
      <c r="F337" s="33">
        <v>4.26</v>
      </c>
      <c r="G337" s="23"/>
    </row>
    <row r="338" spans="1:7" x14ac:dyDescent="0.3">
      <c r="A338" s="22"/>
      <c r="B338" s="31" t="s">
        <v>68</v>
      </c>
      <c r="C338" s="24">
        <v>0</v>
      </c>
      <c r="D338" s="32">
        <v>-364.63</v>
      </c>
      <c r="E338" s="32">
        <v>4.42</v>
      </c>
      <c r="F338" s="33">
        <v>3.99</v>
      </c>
      <c r="G338" s="23"/>
    </row>
    <row r="339" spans="1:7" x14ac:dyDescent="0.3">
      <c r="A339" s="22">
        <v>43</v>
      </c>
      <c r="B339" s="31">
        <v>40</v>
      </c>
      <c r="C339" s="24">
        <v>0</v>
      </c>
      <c r="D339" s="32">
        <v>-364.63</v>
      </c>
      <c r="E339" s="32">
        <v>3.99</v>
      </c>
      <c r="F339" s="32">
        <v>4.26</v>
      </c>
      <c r="G339" s="23" t="s">
        <v>280</v>
      </c>
    </row>
    <row r="340" spans="1:7" x14ac:dyDescent="0.3">
      <c r="A340" s="22"/>
      <c r="B340" s="31">
        <v>41</v>
      </c>
      <c r="C340" s="24">
        <v>6.8000000000000005E-2</v>
      </c>
      <c r="D340" s="32">
        <v>-364.64</v>
      </c>
      <c r="E340" s="32">
        <v>3.07</v>
      </c>
      <c r="F340" s="32">
        <v>4.51</v>
      </c>
      <c r="G340" s="23"/>
    </row>
    <row r="341" spans="1:7" x14ac:dyDescent="0.3">
      <c r="A341" s="22"/>
      <c r="B341" s="31" t="s">
        <v>61</v>
      </c>
      <c r="C341" s="24">
        <v>0</v>
      </c>
      <c r="D341" s="33">
        <v>-364.63</v>
      </c>
      <c r="E341" s="32">
        <v>3.99</v>
      </c>
      <c r="F341" s="32">
        <v>4.26</v>
      </c>
      <c r="G341" s="23"/>
    </row>
    <row r="342" spans="1:7" x14ac:dyDescent="0.3">
      <c r="A342" s="22"/>
      <c r="B342" s="31" t="s">
        <v>62</v>
      </c>
      <c r="C342" s="24">
        <v>6.8000000000000005E-2</v>
      </c>
      <c r="D342" s="33">
        <v>-364.64</v>
      </c>
      <c r="E342" s="32">
        <v>3.07</v>
      </c>
      <c r="F342" s="32">
        <v>4.51</v>
      </c>
      <c r="G342" s="23"/>
    </row>
    <row r="343" spans="1:7" x14ac:dyDescent="0.3">
      <c r="A343" s="22"/>
      <c r="B343" s="31" t="s">
        <v>65</v>
      </c>
      <c r="C343" s="24">
        <v>0</v>
      </c>
      <c r="D343" s="32">
        <v>-364.63</v>
      </c>
      <c r="E343" s="33">
        <v>3.99</v>
      </c>
      <c r="F343" s="32">
        <v>4.26</v>
      </c>
      <c r="G343" s="23"/>
    </row>
    <row r="344" spans="1:7" x14ac:dyDescent="0.3">
      <c r="A344" s="22"/>
      <c r="B344" s="31" t="s">
        <v>66</v>
      </c>
      <c r="C344" s="24">
        <v>6.8000000000000005E-2</v>
      </c>
      <c r="D344" s="32">
        <v>-364.64</v>
      </c>
      <c r="E344" s="33">
        <v>3.07</v>
      </c>
      <c r="F344" s="32">
        <v>4.51</v>
      </c>
      <c r="G344" s="23"/>
    </row>
    <row r="345" spans="1:7" x14ac:dyDescent="0.3">
      <c r="A345" s="22"/>
      <c r="B345" s="31" t="s">
        <v>67</v>
      </c>
      <c r="C345" s="24">
        <v>6.8000000000000005E-2</v>
      </c>
      <c r="D345" s="32">
        <v>-364.64</v>
      </c>
      <c r="E345" s="32">
        <v>3.07</v>
      </c>
      <c r="F345" s="33">
        <v>4.51</v>
      </c>
      <c r="G345" s="23"/>
    </row>
    <row r="346" spans="1:7" x14ac:dyDescent="0.3">
      <c r="A346" s="22"/>
      <c r="B346" s="31" t="s">
        <v>68</v>
      </c>
      <c r="C346" s="24">
        <v>0</v>
      </c>
      <c r="D346" s="32">
        <v>-364.63</v>
      </c>
      <c r="E346" s="32">
        <v>3.99</v>
      </c>
      <c r="F346" s="33">
        <v>4.26</v>
      </c>
      <c r="G346" s="23"/>
    </row>
    <row r="347" spans="1:7" x14ac:dyDescent="0.3">
      <c r="A347" s="22">
        <v>44</v>
      </c>
      <c r="B347" s="31">
        <v>41</v>
      </c>
      <c r="C347" s="24">
        <v>0</v>
      </c>
      <c r="D347" s="32">
        <v>-364.64</v>
      </c>
      <c r="E347" s="32">
        <v>3.65</v>
      </c>
      <c r="F347" s="32">
        <v>4.51</v>
      </c>
      <c r="G347" s="23" t="s">
        <v>280</v>
      </c>
    </row>
    <row r="348" spans="1:7" x14ac:dyDescent="0.3">
      <c r="A348" s="22"/>
      <c r="B348" s="31">
        <v>42</v>
      </c>
      <c r="C348" s="24">
        <v>6.8000000000000005E-2</v>
      </c>
      <c r="D348" s="32">
        <v>-364.64</v>
      </c>
      <c r="E348" s="32">
        <v>2.73</v>
      </c>
      <c r="F348" s="32">
        <v>4.72</v>
      </c>
      <c r="G348" s="23"/>
    </row>
    <row r="349" spans="1:7" x14ac:dyDescent="0.3">
      <c r="A349" s="22"/>
      <c r="B349" s="31" t="s">
        <v>61</v>
      </c>
      <c r="C349" s="24">
        <v>0</v>
      </c>
      <c r="D349" s="33">
        <v>-364.64</v>
      </c>
      <c r="E349" s="32">
        <v>3.65</v>
      </c>
      <c r="F349" s="32">
        <v>4.51</v>
      </c>
      <c r="G349" s="23"/>
    </row>
    <row r="350" spans="1:7" x14ac:dyDescent="0.3">
      <c r="A350" s="22"/>
      <c r="B350" s="31" t="s">
        <v>62</v>
      </c>
      <c r="C350" s="24">
        <v>6.8000000000000005E-2</v>
      </c>
      <c r="D350" s="33">
        <v>-364.64</v>
      </c>
      <c r="E350" s="32">
        <v>2.73</v>
      </c>
      <c r="F350" s="32">
        <v>4.72</v>
      </c>
      <c r="G350" s="23"/>
    </row>
    <row r="351" spans="1:7" x14ac:dyDescent="0.3">
      <c r="A351" s="22"/>
      <c r="B351" s="31" t="s">
        <v>65</v>
      </c>
      <c r="C351" s="24">
        <v>0</v>
      </c>
      <c r="D351" s="32">
        <v>-364.64</v>
      </c>
      <c r="E351" s="33">
        <v>3.65</v>
      </c>
      <c r="F351" s="32">
        <v>4.51</v>
      </c>
      <c r="G351" s="23"/>
    </row>
    <row r="352" spans="1:7" x14ac:dyDescent="0.3">
      <c r="A352" s="22"/>
      <c r="B352" s="31" t="s">
        <v>66</v>
      </c>
      <c r="C352" s="24">
        <v>6.8000000000000005E-2</v>
      </c>
      <c r="D352" s="32">
        <v>-364.64</v>
      </c>
      <c r="E352" s="33">
        <v>2.73</v>
      </c>
      <c r="F352" s="32">
        <v>4.72</v>
      </c>
      <c r="G352" s="23"/>
    </row>
    <row r="353" spans="1:7" x14ac:dyDescent="0.3">
      <c r="A353" s="22"/>
      <c r="B353" s="31" t="s">
        <v>67</v>
      </c>
      <c r="C353" s="24">
        <v>6.8000000000000005E-2</v>
      </c>
      <c r="D353" s="32">
        <v>-364.64</v>
      </c>
      <c r="E353" s="32">
        <v>2.73</v>
      </c>
      <c r="F353" s="33">
        <v>4.72</v>
      </c>
      <c r="G353" s="23"/>
    </row>
    <row r="354" spans="1:7" x14ac:dyDescent="0.3">
      <c r="A354" s="22"/>
      <c r="B354" s="31" t="s">
        <v>68</v>
      </c>
      <c r="C354" s="24">
        <v>0</v>
      </c>
      <c r="D354" s="32">
        <v>-364.64</v>
      </c>
      <c r="E354" s="32">
        <v>3.65</v>
      </c>
      <c r="F354" s="33">
        <v>4.51</v>
      </c>
      <c r="G354" s="23"/>
    </row>
    <row r="355" spans="1:7" x14ac:dyDescent="0.3">
      <c r="A355" s="22">
        <v>45</v>
      </c>
      <c r="B355" s="31">
        <v>42</v>
      </c>
      <c r="C355" s="24">
        <v>0</v>
      </c>
      <c r="D355" s="32">
        <v>-364.64</v>
      </c>
      <c r="E355" s="32">
        <v>3.37</v>
      </c>
      <c r="F355" s="32">
        <v>4.72</v>
      </c>
      <c r="G355" s="23" t="s">
        <v>280</v>
      </c>
    </row>
    <row r="356" spans="1:7" x14ac:dyDescent="0.3">
      <c r="A356" s="22"/>
      <c r="B356" s="31">
        <v>43</v>
      </c>
      <c r="C356" s="24">
        <v>6.8000000000000005E-2</v>
      </c>
      <c r="D356" s="32">
        <v>-364.65</v>
      </c>
      <c r="E356" s="32">
        <v>2.44</v>
      </c>
      <c r="F356" s="32">
        <v>4.92</v>
      </c>
      <c r="G356" s="23"/>
    </row>
    <row r="357" spans="1:7" x14ac:dyDescent="0.3">
      <c r="A357" s="22"/>
      <c r="B357" s="31" t="s">
        <v>61</v>
      </c>
      <c r="C357" s="24">
        <v>0</v>
      </c>
      <c r="D357" s="33">
        <v>-364.64</v>
      </c>
      <c r="E357" s="32">
        <v>3.37</v>
      </c>
      <c r="F357" s="32">
        <v>4.72</v>
      </c>
      <c r="G357" s="23"/>
    </row>
    <row r="358" spans="1:7" x14ac:dyDescent="0.3">
      <c r="A358" s="22"/>
      <c r="B358" s="31" t="s">
        <v>62</v>
      </c>
      <c r="C358" s="24">
        <v>6.8000000000000005E-2</v>
      </c>
      <c r="D358" s="33">
        <v>-364.65</v>
      </c>
      <c r="E358" s="32">
        <v>2.44</v>
      </c>
      <c r="F358" s="32">
        <v>4.92</v>
      </c>
      <c r="G358" s="23"/>
    </row>
    <row r="359" spans="1:7" x14ac:dyDescent="0.3">
      <c r="A359" s="22"/>
      <c r="B359" s="31" t="s">
        <v>65</v>
      </c>
      <c r="C359" s="24">
        <v>0</v>
      </c>
      <c r="D359" s="32">
        <v>-364.64</v>
      </c>
      <c r="E359" s="33">
        <v>3.37</v>
      </c>
      <c r="F359" s="32">
        <v>4.72</v>
      </c>
      <c r="G359" s="23"/>
    </row>
    <row r="360" spans="1:7" x14ac:dyDescent="0.3">
      <c r="A360" s="22"/>
      <c r="B360" s="31" t="s">
        <v>66</v>
      </c>
      <c r="C360" s="24">
        <v>6.8000000000000005E-2</v>
      </c>
      <c r="D360" s="32">
        <v>-364.65</v>
      </c>
      <c r="E360" s="33">
        <v>2.44</v>
      </c>
      <c r="F360" s="32">
        <v>4.92</v>
      </c>
      <c r="G360" s="23"/>
    </row>
    <row r="361" spans="1:7" x14ac:dyDescent="0.3">
      <c r="A361" s="22"/>
      <c r="B361" s="31" t="s">
        <v>67</v>
      </c>
      <c r="C361" s="24">
        <v>6.8000000000000005E-2</v>
      </c>
      <c r="D361" s="32">
        <v>-364.65</v>
      </c>
      <c r="E361" s="32">
        <v>2.44</v>
      </c>
      <c r="F361" s="33">
        <v>4.92</v>
      </c>
      <c r="G361" s="23"/>
    </row>
    <row r="362" spans="1:7" x14ac:dyDescent="0.3">
      <c r="A362" s="22"/>
      <c r="B362" s="31" t="s">
        <v>68</v>
      </c>
      <c r="C362" s="24">
        <v>0</v>
      </c>
      <c r="D362" s="32">
        <v>-364.64</v>
      </c>
      <c r="E362" s="32">
        <v>3.37</v>
      </c>
      <c r="F362" s="33">
        <v>4.72</v>
      </c>
      <c r="G362" s="23"/>
    </row>
    <row r="363" spans="1:7" x14ac:dyDescent="0.3">
      <c r="A363" s="22">
        <v>46</v>
      </c>
      <c r="B363" s="31">
        <v>43</v>
      </c>
      <c r="C363" s="24">
        <v>0</v>
      </c>
      <c r="D363" s="32">
        <v>-364.65</v>
      </c>
      <c r="E363" s="32">
        <v>3.12</v>
      </c>
      <c r="F363" s="32">
        <v>4.92</v>
      </c>
      <c r="G363" s="23" t="s">
        <v>280</v>
      </c>
    </row>
    <row r="364" spans="1:7" x14ac:dyDescent="0.3">
      <c r="A364" s="22"/>
      <c r="B364" s="31">
        <v>44</v>
      </c>
      <c r="C364" s="24">
        <v>6.8000000000000005E-2</v>
      </c>
      <c r="D364" s="32">
        <v>-364.65</v>
      </c>
      <c r="E364" s="32">
        <v>2.19</v>
      </c>
      <c r="F364" s="32">
        <v>5.0999999999999996</v>
      </c>
      <c r="G364" s="23"/>
    </row>
    <row r="365" spans="1:7" x14ac:dyDescent="0.3">
      <c r="A365" s="22"/>
      <c r="B365" s="31" t="s">
        <v>61</v>
      </c>
      <c r="C365" s="24">
        <v>0</v>
      </c>
      <c r="D365" s="33">
        <v>-364.65</v>
      </c>
      <c r="E365" s="32">
        <v>3.12</v>
      </c>
      <c r="F365" s="32">
        <v>4.92</v>
      </c>
      <c r="G365" s="23"/>
    </row>
    <row r="366" spans="1:7" x14ac:dyDescent="0.3">
      <c r="A366" s="22"/>
      <c r="B366" s="31" t="s">
        <v>62</v>
      </c>
      <c r="C366" s="24">
        <v>6.8000000000000005E-2</v>
      </c>
      <c r="D366" s="33">
        <v>-364.65</v>
      </c>
      <c r="E366" s="32">
        <v>2.19</v>
      </c>
      <c r="F366" s="32">
        <v>5.0999999999999996</v>
      </c>
      <c r="G366" s="23"/>
    </row>
    <row r="367" spans="1:7" x14ac:dyDescent="0.3">
      <c r="A367" s="22"/>
      <c r="B367" s="31" t="s">
        <v>65</v>
      </c>
      <c r="C367" s="24">
        <v>0</v>
      </c>
      <c r="D367" s="32">
        <v>-364.65</v>
      </c>
      <c r="E367" s="33">
        <v>3.12</v>
      </c>
      <c r="F367" s="32">
        <v>4.92</v>
      </c>
      <c r="G367" s="23"/>
    </row>
    <row r="368" spans="1:7" x14ac:dyDescent="0.3">
      <c r="A368" s="22"/>
      <c r="B368" s="31" t="s">
        <v>66</v>
      </c>
      <c r="C368" s="24">
        <v>6.8000000000000005E-2</v>
      </c>
      <c r="D368" s="32">
        <v>-364.65</v>
      </c>
      <c r="E368" s="33">
        <v>2.19</v>
      </c>
      <c r="F368" s="32">
        <v>5.0999999999999996</v>
      </c>
      <c r="G368" s="23"/>
    </row>
    <row r="369" spans="1:7" x14ac:dyDescent="0.3">
      <c r="A369" s="22"/>
      <c r="B369" s="31" t="s">
        <v>67</v>
      </c>
      <c r="C369" s="24">
        <v>6.8000000000000005E-2</v>
      </c>
      <c r="D369" s="32">
        <v>-364.65</v>
      </c>
      <c r="E369" s="32">
        <v>2.19</v>
      </c>
      <c r="F369" s="33">
        <v>5.0999999999999996</v>
      </c>
      <c r="G369" s="23"/>
    </row>
    <row r="370" spans="1:7" x14ac:dyDescent="0.3">
      <c r="A370" s="22"/>
      <c r="B370" s="31" t="s">
        <v>68</v>
      </c>
      <c r="C370" s="24">
        <v>0</v>
      </c>
      <c r="D370" s="32">
        <v>-364.65</v>
      </c>
      <c r="E370" s="32">
        <v>3.12</v>
      </c>
      <c r="F370" s="33">
        <v>4.92</v>
      </c>
      <c r="G370" s="23"/>
    </row>
    <row r="371" spans="1:7" x14ac:dyDescent="0.3">
      <c r="A371" s="22">
        <v>47</v>
      </c>
      <c r="B371" s="31">
        <v>44</v>
      </c>
      <c r="C371" s="24">
        <v>0</v>
      </c>
      <c r="D371" s="32">
        <v>-364.65</v>
      </c>
      <c r="E371" s="32">
        <v>2.89</v>
      </c>
      <c r="F371" s="32">
        <v>5.0999999999999996</v>
      </c>
      <c r="G371" s="23" t="s">
        <v>280</v>
      </c>
    </row>
    <row r="372" spans="1:7" x14ac:dyDescent="0.3">
      <c r="A372" s="22"/>
      <c r="B372" s="31">
        <v>45</v>
      </c>
      <c r="C372" s="24">
        <v>6.8000000000000005E-2</v>
      </c>
      <c r="D372" s="32">
        <v>-364.66</v>
      </c>
      <c r="E372" s="32">
        <v>1.95</v>
      </c>
      <c r="F372" s="32">
        <v>5.27</v>
      </c>
      <c r="G372" s="23"/>
    </row>
    <row r="373" spans="1:7" x14ac:dyDescent="0.3">
      <c r="A373" s="22"/>
      <c r="B373" s="31" t="s">
        <v>61</v>
      </c>
      <c r="C373" s="24">
        <v>0</v>
      </c>
      <c r="D373" s="33">
        <v>-364.65</v>
      </c>
      <c r="E373" s="32">
        <v>2.89</v>
      </c>
      <c r="F373" s="32">
        <v>5.0999999999999996</v>
      </c>
      <c r="G373" s="23"/>
    </row>
    <row r="374" spans="1:7" x14ac:dyDescent="0.3">
      <c r="A374" s="22"/>
      <c r="B374" s="31" t="s">
        <v>62</v>
      </c>
      <c r="C374" s="24">
        <v>6.8000000000000005E-2</v>
      </c>
      <c r="D374" s="33">
        <v>-364.66</v>
      </c>
      <c r="E374" s="32">
        <v>1.95</v>
      </c>
      <c r="F374" s="32">
        <v>5.27</v>
      </c>
      <c r="G374" s="23"/>
    </row>
    <row r="375" spans="1:7" x14ac:dyDescent="0.3">
      <c r="A375" s="22"/>
      <c r="B375" s="31" t="s">
        <v>65</v>
      </c>
      <c r="C375" s="24">
        <v>0</v>
      </c>
      <c r="D375" s="32">
        <v>-364.65</v>
      </c>
      <c r="E375" s="33">
        <v>2.89</v>
      </c>
      <c r="F375" s="32">
        <v>5.0999999999999996</v>
      </c>
      <c r="G375" s="23"/>
    </row>
    <row r="376" spans="1:7" x14ac:dyDescent="0.3">
      <c r="A376" s="22"/>
      <c r="B376" s="31" t="s">
        <v>66</v>
      </c>
      <c r="C376" s="24">
        <v>6.8000000000000005E-2</v>
      </c>
      <c r="D376" s="32">
        <v>-364.66</v>
      </c>
      <c r="E376" s="33">
        <v>1.95</v>
      </c>
      <c r="F376" s="32">
        <v>5.27</v>
      </c>
      <c r="G376" s="23"/>
    </row>
    <row r="377" spans="1:7" x14ac:dyDescent="0.3">
      <c r="A377" s="22"/>
      <c r="B377" s="31" t="s">
        <v>67</v>
      </c>
      <c r="C377" s="24">
        <v>6.8000000000000005E-2</v>
      </c>
      <c r="D377" s="32">
        <v>-364.66</v>
      </c>
      <c r="E377" s="32">
        <v>1.95</v>
      </c>
      <c r="F377" s="33">
        <v>5.27</v>
      </c>
      <c r="G377" s="23"/>
    </row>
    <row r="378" spans="1:7" x14ac:dyDescent="0.3">
      <c r="A378" s="22"/>
      <c r="B378" s="31" t="s">
        <v>68</v>
      </c>
      <c r="C378" s="24">
        <v>0</v>
      </c>
      <c r="D378" s="32">
        <v>-364.65</v>
      </c>
      <c r="E378" s="32">
        <v>2.89</v>
      </c>
      <c r="F378" s="33">
        <v>5.0999999999999996</v>
      </c>
      <c r="G378" s="23"/>
    </row>
    <row r="379" spans="1:7" x14ac:dyDescent="0.3">
      <c r="A379" s="22">
        <v>48</v>
      </c>
      <c r="B379" s="31">
        <v>45</v>
      </c>
      <c r="C379" s="24">
        <v>0</v>
      </c>
      <c r="D379" s="32">
        <v>-364.66</v>
      </c>
      <c r="E379" s="32">
        <v>2.67</v>
      </c>
      <c r="F379" s="32">
        <v>5.27</v>
      </c>
      <c r="G379" s="23" t="s">
        <v>280</v>
      </c>
    </row>
    <row r="380" spans="1:7" x14ac:dyDescent="0.3">
      <c r="A380" s="22"/>
      <c r="B380" s="31">
        <v>46</v>
      </c>
      <c r="C380" s="24">
        <v>6.8000000000000005E-2</v>
      </c>
      <c r="D380" s="32">
        <v>-364.66</v>
      </c>
      <c r="E380" s="32">
        <v>1.73</v>
      </c>
      <c r="F380" s="32">
        <v>5.42</v>
      </c>
      <c r="G380" s="23"/>
    </row>
    <row r="381" spans="1:7" x14ac:dyDescent="0.3">
      <c r="A381" s="22"/>
      <c r="B381" s="31" t="s">
        <v>61</v>
      </c>
      <c r="C381" s="24">
        <v>0</v>
      </c>
      <c r="D381" s="33">
        <v>-364.66</v>
      </c>
      <c r="E381" s="32">
        <v>2.67</v>
      </c>
      <c r="F381" s="32">
        <v>5.27</v>
      </c>
      <c r="G381" s="23"/>
    </row>
    <row r="382" spans="1:7" x14ac:dyDescent="0.3">
      <c r="A382" s="22"/>
      <c r="B382" s="31" t="s">
        <v>62</v>
      </c>
      <c r="C382" s="24">
        <v>6.8000000000000005E-2</v>
      </c>
      <c r="D382" s="33">
        <v>-364.66</v>
      </c>
      <c r="E382" s="32">
        <v>1.73</v>
      </c>
      <c r="F382" s="32">
        <v>5.42</v>
      </c>
      <c r="G382" s="23"/>
    </row>
    <row r="383" spans="1:7" x14ac:dyDescent="0.3">
      <c r="A383" s="22"/>
      <c r="B383" s="31" t="s">
        <v>65</v>
      </c>
      <c r="C383" s="24">
        <v>0</v>
      </c>
      <c r="D383" s="32">
        <v>-364.66</v>
      </c>
      <c r="E383" s="33">
        <v>2.67</v>
      </c>
      <c r="F383" s="32">
        <v>5.27</v>
      </c>
      <c r="G383" s="23"/>
    </row>
    <row r="384" spans="1:7" x14ac:dyDescent="0.3">
      <c r="A384" s="22"/>
      <c r="B384" s="31" t="s">
        <v>66</v>
      </c>
      <c r="C384" s="24">
        <v>6.8000000000000005E-2</v>
      </c>
      <c r="D384" s="32">
        <v>-364.66</v>
      </c>
      <c r="E384" s="33">
        <v>1.73</v>
      </c>
      <c r="F384" s="32">
        <v>5.42</v>
      </c>
      <c r="G384" s="23"/>
    </row>
    <row r="385" spans="1:7" x14ac:dyDescent="0.3">
      <c r="A385" s="22"/>
      <c r="B385" s="31" t="s">
        <v>67</v>
      </c>
      <c r="C385" s="24">
        <v>6.8000000000000005E-2</v>
      </c>
      <c r="D385" s="32">
        <v>-364.66</v>
      </c>
      <c r="E385" s="32">
        <v>1.73</v>
      </c>
      <c r="F385" s="33">
        <v>5.42</v>
      </c>
      <c r="G385" s="23"/>
    </row>
    <row r="386" spans="1:7" x14ac:dyDescent="0.3">
      <c r="A386" s="22"/>
      <c r="B386" s="31" t="s">
        <v>68</v>
      </c>
      <c r="C386" s="24">
        <v>0</v>
      </c>
      <c r="D386" s="32">
        <v>-364.66</v>
      </c>
      <c r="E386" s="32">
        <v>2.67</v>
      </c>
      <c r="F386" s="33">
        <v>5.27</v>
      </c>
      <c r="G386" s="23"/>
    </row>
    <row r="387" spans="1:7" x14ac:dyDescent="0.3">
      <c r="A387" s="22">
        <v>49</v>
      </c>
      <c r="B387" s="31">
        <v>46</v>
      </c>
      <c r="C387" s="24">
        <v>0</v>
      </c>
      <c r="D387" s="32">
        <v>-364.66</v>
      </c>
      <c r="E387" s="32">
        <v>2.4500000000000002</v>
      </c>
      <c r="F387" s="32">
        <v>5.42</v>
      </c>
      <c r="G387" s="23" t="s">
        <v>280</v>
      </c>
    </row>
    <row r="388" spans="1:7" x14ac:dyDescent="0.3">
      <c r="A388" s="22"/>
      <c r="B388" s="31">
        <v>47</v>
      </c>
      <c r="C388" s="24">
        <v>6.8000000000000005E-2</v>
      </c>
      <c r="D388" s="32">
        <v>-364.66</v>
      </c>
      <c r="E388" s="32">
        <v>1.51</v>
      </c>
      <c r="F388" s="32">
        <v>5.55</v>
      </c>
      <c r="G388" s="23"/>
    </row>
    <row r="389" spans="1:7" x14ac:dyDescent="0.3">
      <c r="A389" s="22"/>
      <c r="B389" s="31" t="s">
        <v>61</v>
      </c>
      <c r="C389" s="24">
        <v>0</v>
      </c>
      <c r="D389" s="33">
        <v>-364.66</v>
      </c>
      <c r="E389" s="32">
        <v>2.4500000000000002</v>
      </c>
      <c r="F389" s="32">
        <v>5.42</v>
      </c>
      <c r="G389" s="23"/>
    </row>
    <row r="390" spans="1:7" x14ac:dyDescent="0.3">
      <c r="A390" s="22"/>
      <c r="B390" s="31" t="s">
        <v>62</v>
      </c>
      <c r="C390" s="24">
        <v>6.8000000000000005E-2</v>
      </c>
      <c r="D390" s="33">
        <v>-364.66</v>
      </c>
      <c r="E390" s="32">
        <v>1.51</v>
      </c>
      <c r="F390" s="32">
        <v>5.55</v>
      </c>
      <c r="G390" s="23"/>
    </row>
    <row r="391" spans="1:7" x14ac:dyDescent="0.3">
      <c r="A391" s="22"/>
      <c r="B391" s="31" t="s">
        <v>65</v>
      </c>
      <c r="C391" s="24">
        <v>0</v>
      </c>
      <c r="D391" s="32">
        <v>-364.66</v>
      </c>
      <c r="E391" s="33">
        <v>2.4500000000000002</v>
      </c>
      <c r="F391" s="32">
        <v>5.42</v>
      </c>
      <c r="G391" s="23"/>
    </row>
    <row r="392" spans="1:7" x14ac:dyDescent="0.3">
      <c r="A392" s="22"/>
      <c r="B392" s="31" t="s">
        <v>66</v>
      </c>
      <c r="C392" s="24">
        <v>6.8000000000000005E-2</v>
      </c>
      <c r="D392" s="32">
        <v>-364.66</v>
      </c>
      <c r="E392" s="33">
        <v>1.51</v>
      </c>
      <c r="F392" s="32">
        <v>5.55</v>
      </c>
      <c r="G392" s="23"/>
    </row>
    <row r="393" spans="1:7" x14ac:dyDescent="0.3">
      <c r="A393" s="22"/>
      <c r="B393" s="31" t="s">
        <v>67</v>
      </c>
      <c r="C393" s="24">
        <v>6.8000000000000005E-2</v>
      </c>
      <c r="D393" s="32">
        <v>-364.66</v>
      </c>
      <c r="E393" s="32">
        <v>1.51</v>
      </c>
      <c r="F393" s="33">
        <v>5.55</v>
      </c>
      <c r="G393" s="23"/>
    </row>
    <row r="394" spans="1:7" x14ac:dyDescent="0.3">
      <c r="A394" s="22"/>
      <c r="B394" s="31" t="s">
        <v>68</v>
      </c>
      <c r="C394" s="24">
        <v>0</v>
      </c>
      <c r="D394" s="32">
        <v>-364.66</v>
      </c>
      <c r="E394" s="32">
        <v>2.4500000000000002</v>
      </c>
      <c r="F394" s="33">
        <v>5.42</v>
      </c>
      <c r="G394" s="23"/>
    </row>
    <row r="395" spans="1:7" x14ac:dyDescent="0.3">
      <c r="A395" s="22">
        <v>50</v>
      </c>
      <c r="B395" s="31">
        <v>47</v>
      </c>
      <c r="C395" s="24">
        <v>0</v>
      </c>
      <c r="D395" s="32">
        <v>-364.66</v>
      </c>
      <c r="E395" s="32">
        <v>2.2400000000000002</v>
      </c>
      <c r="F395" s="32">
        <v>5.55</v>
      </c>
      <c r="G395" s="23" t="s">
        <v>280</v>
      </c>
    </row>
    <row r="396" spans="1:7" x14ac:dyDescent="0.3">
      <c r="A396" s="22"/>
      <c r="B396" s="31">
        <v>48</v>
      </c>
      <c r="C396" s="24">
        <v>6.8000000000000005E-2</v>
      </c>
      <c r="D396" s="32">
        <v>-364.67</v>
      </c>
      <c r="E396" s="32">
        <v>1.29</v>
      </c>
      <c r="F396" s="32">
        <v>5.67</v>
      </c>
      <c r="G396" s="23"/>
    </row>
    <row r="397" spans="1:7" x14ac:dyDescent="0.3">
      <c r="A397" s="22"/>
      <c r="B397" s="31" t="s">
        <v>61</v>
      </c>
      <c r="C397" s="24">
        <v>0</v>
      </c>
      <c r="D397" s="33">
        <v>-364.66</v>
      </c>
      <c r="E397" s="32">
        <v>2.2400000000000002</v>
      </c>
      <c r="F397" s="32">
        <v>5.55</v>
      </c>
      <c r="G397" s="23"/>
    </row>
    <row r="398" spans="1:7" x14ac:dyDescent="0.3">
      <c r="A398" s="22"/>
      <c r="B398" s="31" t="s">
        <v>62</v>
      </c>
      <c r="C398" s="24">
        <v>6.8000000000000005E-2</v>
      </c>
      <c r="D398" s="33">
        <v>-364.67</v>
      </c>
      <c r="E398" s="32">
        <v>1.29</v>
      </c>
      <c r="F398" s="32">
        <v>5.67</v>
      </c>
      <c r="G398" s="23"/>
    </row>
    <row r="399" spans="1:7" x14ac:dyDescent="0.3">
      <c r="A399" s="22"/>
      <c r="B399" s="31" t="s">
        <v>65</v>
      </c>
      <c r="C399" s="24">
        <v>0</v>
      </c>
      <c r="D399" s="32">
        <v>-364.66</v>
      </c>
      <c r="E399" s="33">
        <v>2.2400000000000002</v>
      </c>
      <c r="F399" s="32">
        <v>5.55</v>
      </c>
      <c r="G399" s="23"/>
    </row>
    <row r="400" spans="1:7" x14ac:dyDescent="0.3">
      <c r="A400" s="22"/>
      <c r="B400" s="31" t="s">
        <v>66</v>
      </c>
      <c r="C400" s="24">
        <v>6.8000000000000005E-2</v>
      </c>
      <c r="D400" s="32">
        <v>-364.67</v>
      </c>
      <c r="E400" s="33">
        <v>1.29</v>
      </c>
      <c r="F400" s="32">
        <v>5.67</v>
      </c>
      <c r="G400" s="23"/>
    </row>
    <row r="401" spans="1:7" x14ac:dyDescent="0.3">
      <c r="A401" s="22"/>
      <c r="B401" s="31" t="s">
        <v>67</v>
      </c>
      <c r="C401" s="24">
        <v>6.8000000000000005E-2</v>
      </c>
      <c r="D401" s="32">
        <v>-364.67</v>
      </c>
      <c r="E401" s="32">
        <v>1.29</v>
      </c>
      <c r="F401" s="33">
        <v>5.67</v>
      </c>
      <c r="G401" s="23"/>
    </row>
    <row r="402" spans="1:7" x14ac:dyDescent="0.3">
      <c r="A402" s="22"/>
      <c r="B402" s="31" t="s">
        <v>68</v>
      </c>
      <c r="C402" s="24">
        <v>0</v>
      </c>
      <c r="D402" s="32">
        <v>-364.66</v>
      </c>
      <c r="E402" s="32">
        <v>2.2400000000000002</v>
      </c>
      <c r="F402" s="33">
        <v>5.55</v>
      </c>
      <c r="G402" s="23"/>
    </row>
    <row r="403" spans="1:7" x14ac:dyDescent="0.3">
      <c r="A403" s="22">
        <v>51</v>
      </c>
      <c r="B403" s="31">
        <v>48</v>
      </c>
      <c r="C403" s="24">
        <v>0</v>
      </c>
      <c r="D403" s="32">
        <v>-364.67</v>
      </c>
      <c r="E403" s="32">
        <v>2.0299999999999998</v>
      </c>
      <c r="F403" s="32">
        <v>5.67</v>
      </c>
      <c r="G403" s="23" t="s">
        <v>280</v>
      </c>
    </row>
    <row r="404" spans="1:7" x14ac:dyDescent="0.3">
      <c r="A404" s="22"/>
      <c r="B404" s="31">
        <v>49</v>
      </c>
      <c r="C404" s="24">
        <v>6.8000000000000005E-2</v>
      </c>
      <c r="D404" s="32">
        <v>-364.67</v>
      </c>
      <c r="E404" s="32">
        <v>1.08</v>
      </c>
      <c r="F404" s="32">
        <v>5.78</v>
      </c>
      <c r="G404" s="23"/>
    </row>
    <row r="405" spans="1:7" x14ac:dyDescent="0.3">
      <c r="A405" s="22"/>
      <c r="B405" s="31" t="s">
        <v>61</v>
      </c>
      <c r="C405" s="24">
        <v>0</v>
      </c>
      <c r="D405" s="33">
        <v>-364.67</v>
      </c>
      <c r="E405" s="32">
        <v>2.0299999999999998</v>
      </c>
      <c r="F405" s="32">
        <v>5.67</v>
      </c>
      <c r="G405" s="23"/>
    </row>
    <row r="406" spans="1:7" x14ac:dyDescent="0.3">
      <c r="A406" s="22"/>
      <c r="B406" s="31" t="s">
        <v>62</v>
      </c>
      <c r="C406" s="24">
        <v>6.8000000000000005E-2</v>
      </c>
      <c r="D406" s="33">
        <v>-364.67</v>
      </c>
      <c r="E406" s="32">
        <v>1.08</v>
      </c>
      <c r="F406" s="32">
        <v>5.78</v>
      </c>
      <c r="G406" s="23"/>
    </row>
    <row r="407" spans="1:7" x14ac:dyDescent="0.3">
      <c r="A407" s="22"/>
      <c r="B407" s="31" t="s">
        <v>65</v>
      </c>
      <c r="C407" s="24">
        <v>0</v>
      </c>
      <c r="D407" s="32">
        <v>-364.67</v>
      </c>
      <c r="E407" s="33">
        <v>2.0299999999999998</v>
      </c>
      <c r="F407" s="32">
        <v>5.67</v>
      </c>
      <c r="G407" s="23"/>
    </row>
    <row r="408" spans="1:7" x14ac:dyDescent="0.3">
      <c r="A408" s="22"/>
      <c r="B408" s="31" t="s">
        <v>66</v>
      </c>
      <c r="C408" s="24">
        <v>6.8000000000000005E-2</v>
      </c>
      <c r="D408" s="32">
        <v>-364.67</v>
      </c>
      <c r="E408" s="33">
        <v>1.08</v>
      </c>
      <c r="F408" s="32">
        <v>5.78</v>
      </c>
      <c r="G408" s="23"/>
    </row>
    <row r="409" spans="1:7" x14ac:dyDescent="0.3">
      <c r="A409" s="22"/>
      <c r="B409" s="31" t="s">
        <v>67</v>
      </c>
      <c r="C409" s="24">
        <v>6.8000000000000005E-2</v>
      </c>
      <c r="D409" s="32">
        <v>-364.67</v>
      </c>
      <c r="E409" s="32">
        <v>1.08</v>
      </c>
      <c r="F409" s="33">
        <v>5.78</v>
      </c>
      <c r="G409" s="23"/>
    </row>
    <row r="410" spans="1:7" x14ac:dyDescent="0.3">
      <c r="A410" s="22"/>
      <c r="B410" s="31" t="s">
        <v>68</v>
      </c>
      <c r="C410" s="24">
        <v>0</v>
      </c>
      <c r="D410" s="32">
        <v>-364.67</v>
      </c>
      <c r="E410" s="32">
        <v>2.0299999999999998</v>
      </c>
      <c r="F410" s="33">
        <v>5.67</v>
      </c>
      <c r="G410" s="23"/>
    </row>
    <row r="411" spans="1:7" x14ac:dyDescent="0.3">
      <c r="A411" s="22">
        <v>52</v>
      </c>
      <c r="B411" s="31">
        <v>49</v>
      </c>
      <c r="C411" s="24">
        <v>0</v>
      </c>
      <c r="D411" s="32">
        <v>-364.67</v>
      </c>
      <c r="E411" s="32">
        <v>1.83</v>
      </c>
      <c r="F411" s="32">
        <v>5.78</v>
      </c>
      <c r="G411" s="23" t="s">
        <v>280</v>
      </c>
    </row>
    <row r="412" spans="1:7" x14ac:dyDescent="0.3">
      <c r="A412" s="22"/>
      <c r="B412" s="31">
        <v>50</v>
      </c>
      <c r="C412" s="24">
        <v>6.8000000000000005E-2</v>
      </c>
      <c r="D412" s="32">
        <v>-364.67</v>
      </c>
      <c r="E412" s="32">
        <v>0.87</v>
      </c>
      <c r="F412" s="32">
        <v>5.87</v>
      </c>
      <c r="G412" s="23"/>
    </row>
    <row r="413" spans="1:7" x14ac:dyDescent="0.3">
      <c r="A413" s="22"/>
      <c r="B413" s="31" t="s">
        <v>61</v>
      </c>
      <c r="C413" s="24">
        <v>0</v>
      </c>
      <c r="D413" s="33">
        <v>-364.67</v>
      </c>
      <c r="E413" s="32">
        <v>1.83</v>
      </c>
      <c r="F413" s="32">
        <v>5.78</v>
      </c>
      <c r="G413" s="23"/>
    </row>
    <row r="414" spans="1:7" x14ac:dyDescent="0.3">
      <c r="A414" s="22"/>
      <c r="B414" s="31" t="s">
        <v>62</v>
      </c>
      <c r="C414" s="24">
        <v>6.8000000000000005E-2</v>
      </c>
      <c r="D414" s="33">
        <v>-364.67</v>
      </c>
      <c r="E414" s="32">
        <v>0.87</v>
      </c>
      <c r="F414" s="32">
        <v>5.87</v>
      </c>
      <c r="G414" s="23"/>
    </row>
    <row r="415" spans="1:7" x14ac:dyDescent="0.3">
      <c r="A415" s="22"/>
      <c r="B415" s="31" t="s">
        <v>65</v>
      </c>
      <c r="C415" s="24">
        <v>0</v>
      </c>
      <c r="D415" s="32">
        <v>-364.67</v>
      </c>
      <c r="E415" s="33">
        <v>1.83</v>
      </c>
      <c r="F415" s="32">
        <v>5.78</v>
      </c>
      <c r="G415" s="23"/>
    </row>
    <row r="416" spans="1:7" x14ac:dyDescent="0.3">
      <c r="A416" s="22"/>
      <c r="B416" s="31" t="s">
        <v>66</v>
      </c>
      <c r="C416" s="24">
        <v>6.8000000000000005E-2</v>
      </c>
      <c r="D416" s="32">
        <v>-364.67</v>
      </c>
      <c r="E416" s="33">
        <v>0.87</v>
      </c>
      <c r="F416" s="32">
        <v>5.87</v>
      </c>
      <c r="G416" s="23"/>
    </row>
    <row r="417" spans="1:7" x14ac:dyDescent="0.3">
      <c r="A417" s="22"/>
      <c r="B417" s="31" t="s">
        <v>67</v>
      </c>
      <c r="C417" s="24">
        <v>6.8000000000000005E-2</v>
      </c>
      <c r="D417" s="32">
        <v>-364.67</v>
      </c>
      <c r="E417" s="32">
        <v>0.87</v>
      </c>
      <c r="F417" s="33">
        <v>5.87</v>
      </c>
      <c r="G417" s="23"/>
    </row>
    <row r="418" spans="1:7" x14ac:dyDescent="0.3">
      <c r="A418" s="22"/>
      <c r="B418" s="31" t="s">
        <v>68</v>
      </c>
      <c r="C418" s="24">
        <v>0</v>
      </c>
      <c r="D418" s="32">
        <v>-364.67</v>
      </c>
      <c r="E418" s="32">
        <v>1.83</v>
      </c>
      <c r="F418" s="33">
        <v>5.78</v>
      </c>
      <c r="G418" s="23"/>
    </row>
    <row r="419" spans="1:7" x14ac:dyDescent="0.3">
      <c r="A419" s="22">
        <v>53</v>
      </c>
      <c r="B419" s="31">
        <v>50</v>
      </c>
      <c r="C419" s="24">
        <v>0</v>
      </c>
      <c r="D419" s="32">
        <v>-364.67</v>
      </c>
      <c r="E419" s="32">
        <v>1.62</v>
      </c>
      <c r="F419" s="32">
        <v>5.87</v>
      </c>
      <c r="G419" s="23" t="s">
        <v>280</v>
      </c>
    </row>
    <row r="420" spans="1:7" x14ac:dyDescent="0.3">
      <c r="A420" s="22"/>
      <c r="B420" s="31">
        <v>51</v>
      </c>
      <c r="C420" s="24">
        <v>6.8000000000000005E-2</v>
      </c>
      <c r="D420" s="32">
        <v>-364.67</v>
      </c>
      <c r="E420" s="32">
        <v>0.66</v>
      </c>
      <c r="F420" s="32">
        <v>5.95</v>
      </c>
      <c r="G420" s="23"/>
    </row>
    <row r="421" spans="1:7" x14ac:dyDescent="0.3">
      <c r="A421" s="22"/>
      <c r="B421" s="31" t="s">
        <v>61</v>
      </c>
      <c r="C421" s="24">
        <v>0</v>
      </c>
      <c r="D421" s="33">
        <v>-364.67</v>
      </c>
      <c r="E421" s="32">
        <v>1.62</v>
      </c>
      <c r="F421" s="32">
        <v>5.87</v>
      </c>
      <c r="G421" s="23"/>
    </row>
    <row r="422" spans="1:7" x14ac:dyDescent="0.3">
      <c r="A422" s="22"/>
      <c r="B422" s="31" t="s">
        <v>62</v>
      </c>
      <c r="C422" s="24">
        <v>6.8000000000000005E-2</v>
      </c>
      <c r="D422" s="33">
        <v>-364.67</v>
      </c>
      <c r="E422" s="32">
        <v>0.66</v>
      </c>
      <c r="F422" s="32">
        <v>5.95</v>
      </c>
      <c r="G422" s="23"/>
    </row>
    <row r="423" spans="1:7" x14ac:dyDescent="0.3">
      <c r="A423" s="22"/>
      <c r="B423" s="31" t="s">
        <v>65</v>
      </c>
      <c r="C423" s="24">
        <v>0</v>
      </c>
      <c r="D423" s="32">
        <v>-364.67</v>
      </c>
      <c r="E423" s="33">
        <v>1.62</v>
      </c>
      <c r="F423" s="32">
        <v>5.87</v>
      </c>
      <c r="G423" s="23"/>
    </row>
    <row r="424" spans="1:7" x14ac:dyDescent="0.3">
      <c r="A424" s="22"/>
      <c r="B424" s="31" t="s">
        <v>66</v>
      </c>
      <c r="C424" s="24">
        <v>6.8000000000000005E-2</v>
      </c>
      <c r="D424" s="32">
        <v>-364.67</v>
      </c>
      <c r="E424" s="33">
        <v>0.66</v>
      </c>
      <c r="F424" s="32">
        <v>5.95</v>
      </c>
      <c r="G424" s="23"/>
    </row>
    <row r="425" spans="1:7" x14ac:dyDescent="0.3">
      <c r="A425" s="22"/>
      <c r="B425" s="31" t="s">
        <v>67</v>
      </c>
      <c r="C425" s="24">
        <v>6.8000000000000005E-2</v>
      </c>
      <c r="D425" s="32">
        <v>-364.67</v>
      </c>
      <c r="E425" s="32">
        <v>0.66</v>
      </c>
      <c r="F425" s="33">
        <v>5.95</v>
      </c>
      <c r="G425" s="23"/>
    </row>
    <row r="426" spans="1:7" x14ac:dyDescent="0.3">
      <c r="A426" s="22"/>
      <c r="B426" s="31" t="s">
        <v>68</v>
      </c>
      <c r="C426" s="24">
        <v>0</v>
      </c>
      <c r="D426" s="32">
        <v>-364.67</v>
      </c>
      <c r="E426" s="32">
        <v>1.62</v>
      </c>
      <c r="F426" s="33">
        <v>5.87</v>
      </c>
      <c r="G426" s="23"/>
    </row>
    <row r="427" spans="1:7" x14ac:dyDescent="0.3">
      <c r="A427" s="22">
        <v>54</v>
      </c>
      <c r="B427" s="31">
        <v>51</v>
      </c>
      <c r="C427" s="24">
        <v>0</v>
      </c>
      <c r="D427" s="32">
        <v>-364.67</v>
      </c>
      <c r="E427" s="32">
        <v>1.41</v>
      </c>
      <c r="F427" s="32">
        <v>5.95</v>
      </c>
      <c r="G427" s="23" t="s">
        <v>280</v>
      </c>
    </row>
    <row r="428" spans="1:7" x14ac:dyDescent="0.3">
      <c r="A428" s="22"/>
      <c r="B428" s="31">
        <v>52</v>
      </c>
      <c r="C428" s="24">
        <v>6.9000000000000006E-2</v>
      </c>
      <c r="D428" s="32">
        <v>-364.67</v>
      </c>
      <c r="E428" s="32">
        <v>0.45</v>
      </c>
      <c r="F428" s="32">
        <v>6.01</v>
      </c>
      <c r="G428" s="23"/>
    </row>
    <row r="429" spans="1:7" x14ac:dyDescent="0.3">
      <c r="A429" s="22"/>
      <c r="B429" s="31" t="s">
        <v>61</v>
      </c>
      <c r="C429" s="24">
        <v>0</v>
      </c>
      <c r="D429" s="33">
        <v>-364.67</v>
      </c>
      <c r="E429" s="32">
        <v>1.41</v>
      </c>
      <c r="F429" s="32">
        <v>5.95</v>
      </c>
      <c r="G429" s="23"/>
    </row>
    <row r="430" spans="1:7" x14ac:dyDescent="0.3">
      <c r="A430" s="22"/>
      <c r="B430" s="31" t="s">
        <v>62</v>
      </c>
      <c r="C430" s="24">
        <v>6.9000000000000006E-2</v>
      </c>
      <c r="D430" s="33">
        <v>-364.67</v>
      </c>
      <c r="E430" s="32">
        <v>0.45</v>
      </c>
      <c r="F430" s="32">
        <v>6.01</v>
      </c>
      <c r="G430" s="23"/>
    </row>
    <row r="431" spans="1:7" x14ac:dyDescent="0.3">
      <c r="A431" s="22"/>
      <c r="B431" s="31" t="s">
        <v>65</v>
      </c>
      <c r="C431" s="24">
        <v>0</v>
      </c>
      <c r="D431" s="32">
        <v>-364.67</v>
      </c>
      <c r="E431" s="33">
        <v>1.41</v>
      </c>
      <c r="F431" s="32">
        <v>5.95</v>
      </c>
      <c r="G431" s="23"/>
    </row>
    <row r="432" spans="1:7" x14ac:dyDescent="0.3">
      <c r="A432" s="22"/>
      <c r="B432" s="31" t="s">
        <v>66</v>
      </c>
      <c r="C432" s="24">
        <v>6.9000000000000006E-2</v>
      </c>
      <c r="D432" s="32">
        <v>-364.67</v>
      </c>
      <c r="E432" s="33">
        <v>0.45</v>
      </c>
      <c r="F432" s="32">
        <v>6.01</v>
      </c>
      <c r="G432" s="23"/>
    </row>
    <row r="433" spans="1:7" x14ac:dyDescent="0.3">
      <c r="A433" s="22"/>
      <c r="B433" s="31" t="s">
        <v>67</v>
      </c>
      <c r="C433" s="24">
        <v>6.9000000000000006E-2</v>
      </c>
      <c r="D433" s="32">
        <v>-364.67</v>
      </c>
      <c r="E433" s="32">
        <v>0.45</v>
      </c>
      <c r="F433" s="33">
        <v>6.01</v>
      </c>
      <c r="G433" s="23"/>
    </row>
    <row r="434" spans="1:7" x14ac:dyDescent="0.3">
      <c r="A434" s="22"/>
      <c r="B434" s="31" t="s">
        <v>68</v>
      </c>
      <c r="C434" s="24">
        <v>0</v>
      </c>
      <c r="D434" s="32">
        <v>-364.67</v>
      </c>
      <c r="E434" s="32">
        <v>1.41</v>
      </c>
      <c r="F434" s="33">
        <v>5.95</v>
      </c>
      <c r="G434" s="23"/>
    </row>
    <row r="435" spans="1:7" x14ac:dyDescent="0.3">
      <c r="A435" s="22">
        <v>55</v>
      </c>
      <c r="B435" s="31">
        <v>52</v>
      </c>
      <c r="C435" s="24">
        <v>0</v>
      </c>
      <c r="D435" s="32">
        <v>-364.67</v>
      </c>
      <c r="E435" s="32">
        <v>1.2</v>
      </c>
      <c r="F435" s="32">
        <v>6.01</v>
      </c>
      <c r="G435" s="23" t="s">
        <v>280</v>
      </c>
    </row>
    <row r="436" spans="1:7" x14ac:dyDescent="0.3">
      <c r="A436" s="22"/>
      <c r="B436" s="31">
        <v>53</v>
      </c>
      <c r="C436" s="24">
        <v>6.8000000000000005E-2</v>
      </c>
      <c r="D436" s="32">
        <v>-364.68</v>
      </c>
      <c r="E436" s="32">
        <v>0.25</v>
      </c>
      <c r="F436" s="32">
        <v>6.06</v>
      </c>
      <c r="G436" s="23"/>
    </row>
    <row r="437" spans="1:7" x14ac:dyDescent="0.3">
      <c r="A437" s="22"/>
      <c r="B437" s="31" t="s">
        <v>61</v>
      </c>
      <c r="C437" s="24">
        <v>0</v>
      </c>
      <c r="D437" s="33">
        <v>-364.67</v>
      </c>
      <c r="E437" s="32">
        <v>1.2</v>
      </c>
      <c r="F437" s="32">
        <v>6.01</v>
      </c>
      <c r="G437" s="23"/>
    </row>
    <row r="438" spans="1:7" x14ac:dyDescent="0.3">
      <c r="A438" s="22"/>
      <c r="B438" s="31" t="s">
        <v>62</v>
      </c>
      <c r="C438" s="24">
        <v>6.8000000000000005E-2</v>
      </c>
      <c r="D438" s="33">
        <v>-364.68</v>
      </c>
      <c r="E438" s="32">
        <v>0.25</v>
      </c>
      <c r="F438" s="32">
        <v>6.06</v>
      </c>
      <c r="G438" s="23"/>
    </row>
    <row r="439" spans="1:7" x14ac:dyDescent="0.3">
      <c r="A439" s="22"/>
      <c r="B439" s="31" t="s">
        <v>65</v>
      </c>
      <c r="C439" s="24">
        <v>0</v>
      </c>
      <c r="D439" s="32">
        <v>-364.67</v>
      </c>
      <c r="E439" s="33">
        <v>1.2</v>
      </c>
      <c r="F439" s="32">
        <v>6.01</v>
      </c>
      <c r="G439" s="23"/>
    </row>
    <row r="440" spans="1:7" x14ac:dyDescent="0.3">
      <c r="A440" s="22"/>
      <c r="B440" s="31" t="s">
        <v>66</v>
      </c>
      <c r="C440" s="24">
        <v>6.8000000000000005E-2</v>
      </c>
      <c r="D440" s="32">
        <v>-364.68</v>
      </c>
      <c r="E440" s="33">
        <v>0.25</v>
      </c>
      <c r="F440" s="32">
        <v>6.06</v>
      </c>
      <c r="G440" s="23"/>
    </row>
    <row r="441" spans="1:7" x14ac:dyDescent="0.3">
      <c r="A441" s="22"/>
      <c r="B441" s="31" t="s">
        <v>67</v>
      </c>
      <c r="C441" s="24">
        <v>6.8000000000000005E-2</v>
      </c>
      <c r="D441" s="32">
        <v>-364.68</v>
      </c>
      <c r="E441" s="32">
        <v>0.25</v>
      </c>
      <c r="F441" s="33">
        <v>6.06</v>
      </c>
      <c r="G441" s="23"/>
    </row>
    <row r="442" spans="1:7" x14ac:dyDescent="0.3">
      <c r="A442" s="22"/>
      <c r="B442" s="31" t="s">
        <v>68</v>
      </c>
      <c r="C442" s="24">
        <v>0</v>
      </c>
      <c r="D442" s="32">
        <v>-364.67</v>
      </c>
      <c r="E442" s="32">
        <v>1.2</v>
      </c>
      <c r="F442" s="33">
        <v>6.01</v>
      </c>
      <c r="G442" s="23"/>
    </row>
    <row r="443" spans="1:7" x14ac:dyDescent="0.3">
      <c r="A443" s="22">
        <v>56</v>
      </c>
      <c r="B443" s="31">
        <v>53</v>
      </c>
      <c r="C443" s="24">
        <v>0</v>
      </c>
      <c r="D443" s="32">
        <v>-364.68</v>
      </c>
      <c r="E443" s="32">
        <v>1</v>
      </c>
      <c r="F443" s="32">
        <v>6.06</v>
      </c>
      <c r="G443" s="23" t="s">
        <v>280</v>
      </c>
    </row>
    <row r="444" spans="1:7" x14ac:dyDescent="0.3">
      <c r="A444" s="22"/>
      <c r="B444" s="31">
        <v>54</v>
      </c>
      <c r="C444" s="24">
        <v>6.8000000000000005E-2</v>
      </c>
      <c r="D444" s="32">
        <v>-364.68</v>
      </c>
      <c r="E444" s="32">
        <v>0.04</v>
      </c>
      <c r="F444" s="32">
        <v>6.1</v>
      </c>
      <c r="G444" s="23"/>
    </row>
    <row r="445" spans="1:7" x14ac:dyDescent="0.3">
      <c r="A445" s="22"/>
      <c r="B445" s="31" t="s">
        <v>61</v>
      </c>
      <c r="C445" s="24">
        <v>0</v>
      </c>
      <c r="D445" s="33">
        <v>-364.68</v>
      </c>
      <c r="E445" s="32">
        <v>1</v>
      </c>
      <c r="F445" s="32">
        <v>6.06</v>
      </c>
      <c r="G445" s="23"/>
    </row>
    <row r="446" spans="1:7" x14ac:dyDescent="0.3">
      <c r="A446" s="22"/>
      <c r="B446" s="31" t="s">
        <v>62</v>
      </c>
      <c r="C446" s="24">
        <v>6.8000000000000005E-2</v>
      </c>
      <c r="D446" s="33">
        <v>-364.68</v>
      </c>
      <c r="E446" s="32">
        <v>0.04</v>
      </c>
      <c r="F446" s="32">
        <v>6.1</v>
      </c>
      <c r="G446" s="23"/>
    </row>
    <row r="447" spans="1:7" x14ac:dyDescent="0.3">
      <c r="A447" s="22"/>
      <c r="B447" s="31" t="s">
        <v>65</v>
      </c>
      <c r="C447" s="24">
        <v>0</v>
      </c>
      <c r="D447" s="32">
        <v>-364.68</v>
      </c>
      <c r="E447" s="33">
        <v>1</v>
      </c>
      <c r="F447" s="32">
        <v>6.06</v>
      </c>
      <c r="G447" s="23"/>
    </row>
    <row r="448" spans="1:7" x14ac:dyDescent="0.3">
      <c r="A448" s="22"/>
      <c r="B448" s="31" t="s">
        <v>66</v>
      </c>
      <c r="C448" s="24">
        <v>6.8000000000000005E-2</v>
      </c>
      <c r="D448" s="32">
        <v>-364.68</v>
      </c>
      <c r="E448" s="33">
        <v>0.04</v>
      </c>
      <c r="F448" s="32">
        <v>6.1</v>
      </c>
      <c r="G448" s="23"/>
    </row>
    <row r="449" spans="1:7" x14ac:dyDescent="0.3">
      <c r="A449" s="22"/>
      <c r="B449" s="31" t="s">
        <v>67</v>
      </c>
      <c r="C449" s="24">
        <v>6.8000000000000005E-2</v>
      </c>
      <c r="D449" s="32">
        <v>-364.68</v>
      </c>
      <c r="E449" s="32">
        <v>0.04</v>
      </c>
      <c r="F449" s="33">
        <v>6.1</v>
      </c>
      <c r="G449" s="23"/>
    </row>
    <row r="450" spans="1:7" x14ac:dyDescent="0.3">
      <c r="A450" s="22"/>
      <c r="B450" s="31" t="s">
        <v>68</v>
      </c>
      <c r="C450" s="24">
        <v>0</v>
      </c>
      <c r="D450" s="32">
        <v>-364.68</v>
      </c>
      <c r="E450" s="32">
        <v>1</v>
      </c>
      <c r="F450" s="33">
        <v>6.06</v>
      </c>
      <c r="G450" s="23"/>
    </row>
    <row r="451" spans="1:7" x14ac:dyDescent="0.3">
      <c r="A451" s="22">
        <v>57</v>
      </c>
      <c r="B451" s="31">
        <v>54</v>
      </c>
      <c r="C451" s="24">
        <v>0</v>
      </c>
      <c r="D451" s="32">
        <v>-364.68</v>
      </c>
      <c r="E451" s="32">
        <v>0.79</v>
      </c>
      <c r="F451" s="32">
        <v>6.1</v>
      </c>
      <c r="G451" s="23" t="s">
        <v>280</v>
      </c>
    </row>
    <row r="452" spans="1:7" x14ac:dyDescent="0.3">
      <c r="A452" s="22"/>
      <c r="B452" s="31">
        <v>55</v>
      </c>
      <c r="C452" s="24">
        <v>6.8000000000000005E-2</v>
      </c>
      <c r="D452" s="32">
        <v>-364.68</v>
      </c>
      <c r="E452" s="32">
        <v>-0.17</v>
      </c>
      <c r="F452" s="32">
        <v>6.12</v>
      </c>
      <c r="G452" s="23"/>
    </row>
    <row r="453" spans="1:7" x14ac:dyDescent="0.3">
      <c r="A453" s="22"/>
      <c r="B453" s="31" t="s">
        <v>61</v>
      </c>
      <c r="C453" s="24">
        <v>0</v>
      </c>
      <c r="D453" s="33">
        <v>-364.68</v>
      </c>
      <c r="E453" s="32">
        <v>0.79</v>
      </c>
      <c r="F453" s="32">
        <v>6.1</v>
      </c>
      <c r="G453" s="23"/>
    </row>
    <row r="454" spans="1:7" x14ac:dyDescent="0.3">
      <c r="A454" s="22"/>
      <c r="B454" s="31" t="s">
        <v>62</v>
      </c>
      <c r="C454" s="24">
        <v>6.8000000000000005E-2</v>
      </c>
      <c r="D454" s="33">
        <v>-364.68</v>
      </c>
      <c r="E454" s="32">
        <v>-0.17</v>
      </c>
      <c r="F454" s="32">
        <v>6.12</v>
      </c>
      <c r="G454" s="23"/>
    </row>
    <row r="455" spans="1:7" x14ac:dyDescent="0.3">
      <c r="A455" s="22"/>
      <c r="B455" s="31" t="s">
        <v>65</v>
      </c>
      <c r="C455" s="24">
        <v>0</v>
      </c>
      <c r="D455" s="32">
        <v>-364.68</v>
      </c>
      <c r="E455" s="33">
        <v>0.79</v>
      </c>
      <c r="F455" s="32">
        <v>6.1</v>
      </c>
      <c r="G455" s="23"/>
    </row>
    <row r="456" spans="1:7" x14ac:dyDescent="0.3">
      <c r="A456" s="22"/>
      <c r="B456" s="31" t="s">
        <v>66</v>
      </c>
      <c r="C456" s="24">
        <v>6.8000000000000005E-2</v>
      </c>
      <c r="D456" s="32">
        <v>-364.68</v>
      </c>
      <c r="E456" s="33">
        <v>-0.17</v>
      </c>
      <c r="F456" s="32">
        <v>6.12</v>
      </c>
      <c r="G456" s="23"/>
    </row>
    <row r="457" spans="1:7" x14ac:dyDescent="0.3">
      <c r="A457" s="22"/>
      <c r="B457" s="31" t="s">
        <v>67</v>
      </c>
      <c r="C457" s="24">
        <v>5.5E-2</v>
      </c>
      <c r="D457" s="32">
        <v>-364.68</v>
      </c>
      <c r="E457" s="32">
        <v>0.02</v>
      </c>
      <c r="F457" s="33">
        <v>6.12</v>
      </c>
      <c r="G457" s="23"/>
    </row>
    <row r="458" spans="1:7" x14ac:dyDescent="0.3">
      <c r="A458" s="22"/>
      <c r="B458" s="31" t="s">
        <v>68</v>
      </c>
      <c r="C458" s="24">
        <v>0</v>
      </c>
      <c r="D458" s="32">
        <v>-364.68</v>
      </c>
      <c r="E458" s="32">
        <v>0.79</v>
      </c>
      <c r="F458" s="33">
        <v>6.1</v>
      </c>
      <c r="G458" s="23"/>
    </row>
    <row r="459" spans="1:7" x14ac:dyDescent="0.3">
      <c r="A459" s="22">
        <v>58</v>
      </c>
      <c r="B459" s="31">
        <v>55</v>
      </c>
      <c r="C459" s="24">
        <v>0</v>
      </c>
      <c r="D459" s="32">
        <v>-364.68</v>
      </c>
      <c r="E459" s="32">
        <v>0.57999999999999996</v>
      </c>
      <c r="F459" s="32">
        <v>6.12</v>
      </c>
      <c r="G459" s="23" t="s">
        <v>280</v>
      </c>
    </row>
    <row r="460" spans="1:7" x14ac:dyDescent="0.3">
      <c r="A460" s="22"/>
      <c r="B460" s="31">
        <v>56</v>
      </c>
      <c r="C460" s="24">
        <v>6.8000000000000005E-2</v>
      </c>
      <c r="D460" s="32">
        <v>-364.68</v>
      </c>
      <c r="E460" s="32">
        <v>-0.38</v>
      </c>
      <c r="F460" s="32">
        <v>6.12</v>
      </c>
      <c r="G460" s="23"/>
    </row>
    <row r="461" spans="1:7" x14ac:dyDescent="0.3">
      <c r="A461" s="22"/>
      <c r="B461" s="31" t="s">
        <v>61</v>
      </c>
      <c r="C461" s="24">
        <v>0</v>
      </c>
      <c r="D461" s="33">
        <v>-364.68</v>
      </c>
      <c r="E461" s="32">
        <v>0.57999999999999996</v>
      </c>
      <c r="F461" s="32">
        <v>6.12</v>
      </c>
      <c r="G461" s="23"/>
    </row>
    <row r="462" spans="1:7" x14ac:dyDescent="0.3">
      <c r="A462" s="22"/>
      <c r="B462" s="31" t="s">
        <v>62</v>
      </c>
      <c r="C462" s="24">
        <v>4.8000000000000001E-2</v>
      </c>
      <c r="D462" s="33">
        <v>-364.68</v>
      </c>
      <c r="E462" s="32">
        <v>-0.09</v>
      </c>
      <c r="F462" s="32">
        <v>6.13</v>
      </c>
      <c r="G462" s="23"/>
    </row>
    <row r="463" spans="1:7" x14ac:dyDescent="0.3">
      <c r="A463" s="22"/>
      <c r="B463" s="31" t="s">
        <v>65</v>
      </c>
      <c r="C463" s="24">
        <v>0</v>
      </c>
      <c r="D463" s="32">
        <v>-364.68</v>
      </c>
      <c r="E463" s="33">
        <v>0.57999999999999996</v>
      </c>
      <c r="F463" s="32">
        <v>6.12</v>
      </c>
      <c r="G463" s="23"/>
    </row>
    <row r="464" spans="1:7" x14ac:dyDescent="0.3">
      <c r="A464" s="22"/>
      <c r="B464" s="31" t="s">
        <v>66</v>
      </c>
      <c r="C464" s="24">
        <v>6.8000000000000005E-2</v>
      </c>
      <c r="D464" s="32">
        <v>-364.68</v>
      </c>
      <c r="E464" s="33">
        <v>-0.38</v>
      </c>
      <c r="F464" s="32">
        <v>6.12</v>
      </c>
      <c r="G464" s="23"/>
    </row>
    <row r="465" spans="1:7" x14ac:dyDescent="0.3">
      <c r="A465" s="22"/>
      <c r="B465" s="31" t="s">
        <v>67</v>
      </c>
      <c r="C465" s="24">
        <v>4.1000000000000002E-2</v>
      </c>
      <c r="D465" s="32">
        <v>-364.68</v>
      </c>
      <c r="E465" s="32">
        <v>0.01</v>
      </c>
      <c r="F465" s="33">
        <v>6.13</v>
      </c>
      <c r="G465" s="23"/>
    </row>
    <row r="466" spans="1:7" x14ac:dyDescent="0.3">
      <c r="A466" s="22"/>
      <c r="B466" s="31" t="s">
        <v>68</v>
      </c>
      <c r="C466" s="24">
        <v>0</v>
      </c>
      <c r="D466" s="32">
        <v>-364.68</v>
      </c>
      <c r="E466" s="32">
        <v>0.57999999999999996</v>
      </c>
      <c r="F466" s="33">
        <v>6.12</v>
      </c>
      <c r="G466" s="23"/>
    </row>
    <row r="467" spans="1:7" x14ac:dyDescent="0.3">
      <c r="A467" s="22">
        <v>59</v>
      </c>
      <c r="B467" s="31">
        <v>56</v>
      </c>
      <c r="C467" s="24">
        <v>0</v>
      </c>
      <c r="D467" s="32">
        <v>-364.68</v>
      </c>
      <c r="E467" s="32">
        <v>0.38</v>
      </c>
      <c r="F467" s="32">
        <v>6.12</v>
      </c>
      <c r="G467" s="23" t="s">
        <v>280</v>
      </c>
    </row>
    <row r="468" spans="1:7" x14ac:dyDescent="0.3">
      <c r="A468" s="22"/>
      <c r="B468" s="31">
        <v>57</v>
      </c>
      <c r="C468" s="24">
        <v>6.8000000000000005E-2</v>
      </c>
      <c r="D468" s="32">
        <v>-364.68</v>
      </c>
      <c r="E468" s="32">
        <v>-0.57999999999999996</v>
      </c>
      <c r="F468" s="32">
        <v>6.12</v>
      </c>
      <c r="G468" s="23"/>
    </row>
    <row r="469" spans="1:7" x14ac:dyDescent="0.3">
      <c r="A469" s="22"/>
      <c r="B469" s="31" t="s">
        <v>61</v>
      </c>
      <c r="C469" s="24">
        <v>6.8000000000000005E-2</v>
      </c>
      <c r="D469" s="33">
        <v>-364.68</v>
      </c>
      <c r="E469" s="32">
        <v>-0.57999999999999996</v>
      </c>
      <c r="F469" s="32">
        <v>6.12</v>
      </c>
      <c r="G469" s="23"/>
    </row>
    <row r="470" spans="1:7" x14ac:dyDescent="0.3">
      <c r="A470" s="22"/>
      <c r="B470" s="31" t="s">
        <v>62</v>
      </c>
      <c r="C470" s="24">
        <v>7.0000000000000001E-3</v>
      </c>
      <c r="D470" s="33">
        <v>-364.68</v>
      </c>
      <c r="E470" s="32">
        <v>0.28000000000000003</v>
      </c>
      <c r="F470" s="32">
        <v>6.13</v>
      </c>
      <c r="G470" s="23"/>
    </row>
    <row r="471" spans="1:7" x14ac:dyDescent="0.3">
      <c r="A471" s="22"/>
      <c r="B471" s="31" t="s">
        <v>65</v>
      </c>
      <c r="C471" s="24">
        <v>0</v>
      </c>
      <c r="D471" s="32">
        <v>-364.68</v>
      </c>
      <c r="E471" s="33">
        <v>0.38</v>
      </c>
      <c r="F471" s="32">
        <v>6.12</v>
      </c>
      <c r="G471" s="23"/>
    </row>
    <row r="472" spans="1:7" x14ac:dyDescent="0.3">
      <c r="A472" s="22"/>
      <c r="B472" s="31" t="s">
        <v>66</v>
      </c>
      <c r="C472" s="24">
        <v>6.8000000000000005E-2</v>
      </c>
      <c r="D472" s="32">
        <v>-364.68</v>
      </c>
      <c r="E472" s="33">
        <v>-0.57999999999999996</v>
      </c>
      <c r="F472" s="32">
        <v>6.12</v>
      </c>
      <c r="G472" s="23"/>
    </row>
    <row r="473" spans="1:7" x14ac:dyDescent="0.3">
      <c r="A473" s="22"/>
      <c r="B473" s="31" t="s">
        <v>67</v>
      </c>
      <c r="C473" s="24">
        <v>2.7E-2</v>
      </c>
      <c r="D473" s="32">
        <v>-364.68</v>
      </c>
      <c r="E473" s="32">
        <v>-0.01</v>
      </c>
      <c r="F473" s="33">
        <v>6.13</v>
      </c>
      <c r="G473" s="23"/>
    </row>
    <row r="474" spans="1:7" x14ac:dyDescent="0.3">
      <c r="A474" s="22"/>
      <c r="B474" s="31" t="s">
        <v>68</v>
      </c>
      <c r="C474" s="24">
        <v>6.8000000000000005E-2</v>
      </c>
      <c r="D474" s="32">
        <v>-364.68</v>
      </c>
      <c r="E474" s="32">
        <v>-0.57999999999999996</v>
      </c>
      <c r="F474" s="33">
        <v>6.12</v>
      </c>
      <c r="G474" s="23"/>
    </row>
    <row r="475" spans="1:7" x14ac:dyDescent="0.3">
      <c r="A475" s="22">
        <v>60</v>
      </c>
      <c r="B475" s="31">
        <v>57</v>
      </c>
      <c r="C475" s="24">
        <v>0</v>
      </c>
      <c r="D475" s="32">
        <v>-364.68</v>
      </c>
      <c r="E475" s="32">
        <v>0.17</v>
      </c>
      <c r="F475" s="32">
        <v>6.12</v>
      </c>
      <c r="G475" s="23" t="s">
        <v>280</v>
      </c>
    </row>
    <row r="476" spans="1:7" x14ac:dyDescent="0.3">
      <c r="A476" s="22"/>
      <c r="B476" s="31">
        <v>58</v>
      </c>
      <c r="C476" s="24">
        <v>6.8000000000000005E-2</v>
      </c>
      <c r="D476" s="32">
        <v>-364.68</v>
      </c>
      <c r="E476" s="32">
        <v>-0.79</v>
      </c>
      <c r="F476" s="32">
        <v>6.1</v>
      </c>
      <c r="G476" s="23"/>
    </row>
    <row r="477" spans="1:7" x14ac:dyDescent="0.3">
      <c r="A477" s="22"/>
      <c r="B477" s="31" t="s">
        <v>61</v>
      </c>
      <c r="C477" s="24">
        <v>6.8000000000000005E-2</v>
      </c>
      <c r="D477" s="33">
        <v>-364.68</v>
      </c>
      <c r="E477" s="32">
        <v>-0.79</v>
      </c>
      <c r="F477" s="32">
        <v>6.1</v>
      </c>
      <c r="G477" s="23"/>
    </row>
    <row r="478" spans="1:7" x14ac:dyDescent="0.3">
      <c r="A478" s="22"/>
      <c r="B478" s="31" t="s">
        <v>62</v>
      </c>
      <c r="C478" s="24">
        <v>0</v>
      </c>
      <c r="D478" s="33">
        <v>-364.68</v>
      </c>
      <c r="E478" s="32">
        <v>0.17</v>
      </c>
      <c r="F478" s="32">
        <v>6.12</v>
      </c>
      <c r="G478" s="23"/>
    </row>
    <row r="479" spans="1:7" x14ac:dyDescent="0.3">
      <c r="A479" s="22"/>
      <c r="B479" s="31" t="s">
        <v>65</v>
      </c>
      <c r="C479" s="24">
        <v>0</v>
      </c>
      <c r="D479" s="32">
        <v>-364.68</v>
      </c>
      <c r="E479" s="33">
        <v>0.17</v>
      </c>
      <c r="F479" s="32">
        <v>6.12</v>
      </c>
      <c r="G479" s="23"/>
    </row>
    <row r="480" spans="1:7" x14ac:dyDescent="0.3">
      <c r="A480" s="22"/>
      <c r="B480" s="31" t="s">
        <v>66</v>
      </c>
      <c r="C480" s="24">
        <v>6.8000000000000005E-2</v>
      </c>
      <c r="D480" s="32">
        <v>-364.68</v>
      </c>
      <c r="E480" s="33">
        <v>-0.79</v>
      </c>
      <c r="F480" s="32">
        <v>6.1</v>
      </c>
      <c r="G480" s="23"/>
    </row>
    <row r="481" spans="1:7" x14ac:dyDescent="0.3">
      <c r="A481" s="22"/>
      <c r="B481" s="31" t="s">
        <v>67</v>
      </c>
      <c r="C481" s="24">
        <v>1.4E-2</v>
      </c>
      <c r="D481" s="32">
        <v>-364.68</v>
      </c>
      <c r="E481" s="32">
        <v>-0.02</v>
      </c>
      <c r="F481" s="33">
        <v>6.12</v>
      </c>
      <c r="G481" s="23"/>
    </row>
    <row r="482" spans="1:7" x14ac:dyDescent="0.3">
      <c r="A482" s="22"/>
      <c r="B482" s="31" t="s">
        <v>68</v>
      </c>
      <c r="C482" s="24">
        <v>6.8000000000000005E-2</v>
      </c>
      <c r="D482" s="32">
        <v>-364.68</v>
      </c>
      <c r="E482" s="32">
        <v>-0.79</v>
      </c>
      <c r="F482" s="33">
        <v>6.1</v>
      </c>
      <c r="G482" s="23"/>
    </row>
    <row r="483" spans="1:7" x14ac:dyDescent="0.3">
      <c r="A483" s="22">
        <v>61</v>
      </c>
      <c r="B483" s="31">
        <v>58</v>
      </c>
      <c r="C483" s="24">
        <v>0</v>
      </c>
      <c r="D483" s="32">
        <v>-364.68</v>
      </c>
      <c r="E483" s="32">
        <v>-0.04</v>
      </c>
      <c r="F483" s="32">
        <v>6.1</v>
      </c>
      <c r="G483" s="23" t="s">
        <v>280</v>
      </c>
    </row>
    <row r="484" spans="1:7" x14ac:dyDescent="0.3">
      <c r="A484" s="22"/>
      <c r="B484" s="31">
        <v>59</v>
      </c>
      <c r="C484" s="24">
        <v>6.8000000000000005E-2</v>
      </c>
      <c r="D484" s="32">
        <v>-364.68</v>
      </c>
      <c r="E484" s="32">
        <v>-1</v>
      </c>
      <c r="F484" s="32">
        <v>6.06</v>
      </c>
      <c r="G484" s="23"/>
    </row>
    <row r="485" spans="1:7" x14ac:dyDescent="0.3">
      <c r="A485" s="22"/>
      <c r="B485" s="31" t="s">
        <v>61</v>
      </c>
      <c r="C485" s="24">
        <v>6.8000000000000005E-2</v>
      </c>
      <c r="D485" s="33">
        <v>-364.68</v>
      </c>
      <c r="E485" s="32">
        <v>-1</v>
      </c>
      <c r="F485" s="32">
        <v>6.06</v>
      </c>
      <c r="G485" s="23"/>
    </row>
    <row r="486" spans="1:7" x14ac:dyDescent="0.3">
      <c r="A486" s="22"/>
      <c r="B486" s="31" t="s">
        <v>62</v>
      </c>
      <c r="C486" s="24">
        <v>0</v>
      </c>
      <c r="D486" s="33">
        <v>-364.68</v>
      </c>
      <c r="E486" s="32">
        <v>-0.04</v>
      </c>
      <c r="F486" s="32">
        <v>6.1</v>
      </c>
      <c r="G486" s="23"/>
    </row>
    <row r="487" spans="1:7" x14ac:dyDescent="0.3">
      <c r="A487" s="22"/>
      <c r="B487" s="31" t="s">
        <v>65</v>
      </c>
      <c r="C487" s="24">
        <v>0</v>
      </c>
      <c r="D487" s="32">
        <v>-364.68</v>
      </c>
      <c r="E487" s="33">
        <v>-0.04</v>
      </c>
      <c r="F487" s="32">
        <v>6.1</v>
      </c>
      <c r="G487" s="23"/>
    </row>
    <row r="488" spans="1:7" x14ac:dyDescent="0.3">
      <c r="A488" s="22"/>
      <c r="B488" s="31" t="s">
        <v>66</v>
      </c>
      <c r="C488" s="24">
        <v>6.8000000000000005E-2</v>
      </c>
      <c r="D488" s="32">
        <v>-364.68</v>
      </c>
      <c r="E488" s="33">
        <v>-1</v>
      </c>
      <c r="F488" s="32">
        <v>6.06</v>
      </c>
      <c r="G488" s="23"/>
    </row>
    <row r="489" spans="1:7" x14ac:dyDescent="0.3">
      <c r="A489" s="22"/>
      <c r="B489" s="31" t="s">
        <v>67</v>
      </c>
      <c r="C489" s="24">
        <v>0</v>
      </c>
      <c r="D489" s="32">
        <v>-364.68</v>
      </c>
      <c r="E489" s="32">
        <v>-0.04</v>
      </c>
      <c r="F489" s="33">
        <v>6.1</v>
      </c>
      <c r="G489" s="23"/>
    </row>
    <row r="490" spans="1:7" x14ac:dyDescent="0.3">
      <c r="A490" s="22"/>
      <c r="B490" s="31" t="s">
        <v>68</v>
      </c>
      <c r="C490" s="24">
        <v>6.8000000000000005E-2</v>
      </c>
      <c r="D490" s="32">
        <v>-364.68</v>
      </c>
      <c r="E490" s="32">
        <v>-1</v>
      </c>
      <c r="F490" s="33">
        <v>6.06</v>
      </c>
      <c r="G490" s="23"/>
    </row>
    <row r="491" spans="1:7" x14ac:dyDescent="0.3">
      <c r="A491" s="22">
        <v>62</v>
      </c>
      <c r="B491" s="31">
        <v>59</v>
      </c>
      <c r="C491" s="24">
        <v>0</v>
      </c>
      <c r="D491" s="32">
        <v>-364.68</v>
      </c>
      <c r="E491" s="32">
        <v>-0.25</v>
      </c>
      <c r="F491" s="32">
        <v>6.06</v>
      </c>
      <c r="G491" s="23" t="s">
        <v>280</v>
      </c>
    </row>
    <row r="492" spans="1:7" x14ac:dyDescent="0.3">
      <c r="A492" s="22"/>
      <c r="B492" s="31">
        <v>60</v>
      </c>
      <c r="C492" s="24">
        <v>6.8000000000000005E-2</v>
      </c>
      <c r="D492" s="32">
        <v>-364.67</v>
      </c>
      <c r="E492" s="32">
        <v>-1.2</v>
      </c>
      <c r="F492" s="32">
        <v>6.01</v>
      </c>
      <c r="G492" s="23"/>
    </row>
    <row r="493" spans="1:7" x14ac:dyDescent="0.3">
      <c r="A493" s="22"/>
      <c r="B493" s="31" t="s">
        <v>61</v>
      </c>
      <c r="C493" s="24">
        <v>6.8000000000000005E-2</v>
      </c>
      <c r="D493" s="33">
        <v>-364.67</v>
      </c>
      <c r="E493" s="32">
        <v>-1.2</v>
      </c>
      <c r="F493" s="32">
        <v>6.01</v>
      </c>
      <c r="G493" s="23"/>
    </row>
    <row r="494" spans="1:7" x14ac:dyDescent="0.3">
      <c r="A494" s="22"/>
      <c r="B494" s="31" t="s">
        <v>62</v>
      </c>
      <c r="C494" s="24">
        <v>0</v>
      </c>
      <c r="D494" s="33">
        <v>-364.68</v>
      </c>
      <c r="E494" s="32">
        <v>-0.25</v>
      </c>
      <c r="F494" s="32">
        <v>6.06</v>
      </c>
      <c r="G494" s="23"/>
    </row>
    <row r="495" spans="1:7" x14ac:dyDescent="0.3">
      <c r="A495" s="22"/>
      <c r="B495" s="31" t="s">
        <v>65</v>
      </c>
      <c r="C495" s="24">
        <v>0</v>
      </c>
      <c r="D495" s="32">
        <v>-364.68</v>
      </c>
      <c r="E495" s="33">
        <v>-0.25</v>
      </c>
      <c r="F495" s="32">
        <v>6.06</v>
      </c>
      <c r="G495" s="23"/>
    </row>
    <row r="496" spans="1:7" x14ac:dyDescent="0.3">
      <c r="A496" s="22"/>
      <c r="B496" s="31" t="s">
        <v>66</v>
      </c>
      <c r="C496" s="24">
        <v>6.8000000000000005E-2</v>
      </c>
      <c r="D496" s="32">
        <v>-364.67</v>
      </c>
      <c r="E496" s="33">
        <v>-1.2</v>
      </c>
      <c r="F496" s="32">
        <v>6.01</v>
      </c>
      <c r="G496" s="23"/>
    </row>
    <row r="497" spans="1:7" x14ac:dyDescent="0.3">
      <c r="A497" s="22"/>
      <c r="B497" s="31" t="s">
        <v>67</v>
      </c>
      <c r="C497" s="24">
        <v>0</v>
      </c>
      <c r="D497" s="32">
        <v>-364.68</v>
      </c>
      <c r="E497" s="32">
        <v>-0.25</v>
      </c>
      <c r="F497" s="33">
        <v>6.06</v>
      </c>
      <c r="G497" s="23"/>
    </row>
    <row r="498" spans="1:7" x14ac:dyDescent="0.3">
      <c r="A498" s="22"/>
      <c r="B498" s="31" t="s">
        <v>68</v>
      </c>
      <c r="C498" s="24">
        <v>6.8000000000000005E-2</v>
      </c>
      <c r="D498" s="32">
        <v>-364.67</v>
      </c>
      <c r="E498" s="32">
        <v>-1.2</v>
      </c>
      <c r="F498" s="33">
        <v>6.01</v>
      </c>
      <c r="G498" s="23"/>
    </row>
    <row r="499" spans="1:7" x14ac:dyDescent="0.3">
      <c r="A499" s="22">
        <v>63</v>
      </c>
      <c r="B499" s="31">
        <v>60</v>
      </c>
      <c r="C499" s="24">
        <v>0</v>
      </c>
      <c r="D499" s="32">
        <v>-364.67</v>
      </c>
      <c r="E499" s="32">
        <v>-0.45</v>
      </c>
      <c r="F499" s="32">
        <v>6.01</v>
      </c>
      <c r="G499" s="23" t="s">
        <v>280</v>
      </c>
    </row>
    <row r="500" spans="1:7" x14ac:dyDescent="0.3">
      <c r="A500" s="22"/>
      <c r="B500" s="31">
        <v>61</v>
      </c>
      <c r="C500" s="24">
        <v>6.8000000000000005E-2</v>
      </c>
      <c r="D500" s="32">
        <v>-364.67</v>
      </c>
      <c r="E500" s="32">
        <v>-1.41</v>
      </c>
      <c r="F500" s="32">
        <v>5.95</v>
      </c>
      <c r="G500" s="23"/>
    </row>
    <row r="501" spans="1:7" x14ac:dyDescent="0.3">
      <c r="A501" s="22"/>
      <c r="B501" s="31" t="s">
        <v>61</v>
      </c>
      <c r="C501" s="24">
        <v>6.8000000000000005E-2</v>
      </c>
      <c r="D501" s="33">
        <v>-364.67</v>
      </c>
      <c r="E501" s="32">
        <v>-1.41</v>
      </c>
      <c r="F501" s="32">
        <v>5.95</v>
      </c>
      <c r="G501" s="23"/>
    </row>
    <row r="502" spans="1:7" x14ac:dyDescent="0.3">
      <c r="A502" s="22"/>
      <c r="B502" s="31" t="s">
        <v>62</v>
      </c>
      <c r="C502" s="24">
        <v>0</v>
      </c>
      <c r="D502" s="33">
        <v>-364.67</v>
      </c>
      <c r="E502" s="32">
        <v>-0.45</v>
      </c>
      <c r="F502" s="32">
        <v>6.01</v>
      </c>
      <c r="G502" s="23"/>
    </row>
    <row r="503" spans="1:7" x14ac:dyDescent="0.3">
      <c r="A503" s="22"/>
      <c r="B503" s="31" t="s">
        <v>65</v>
      </c>
      <c r="C503" s="24">
        <v>0</v>
      </c>
      <c r="D503" s="32">
        <v>-364.67</v>
      </c>
      <c r="E503" s="33">
        <v>-0.45</v>
      </c>
      <c r="F503" s="32">
        <v>6.01</v>
      </c>
      <c r="G503" s="23"/>
    </row>
    <row r="504" spans="1:7" x14ac:dyDescent="0.3">
      <c r="A504" s="22"/>
      <c r="B504" s="31" t="s">
        <v>66</v>
      </c>
      <c r="C504" s="24">
        <v>6.8000000000000005E-2</v>
      </c>
      <c r="D504" s="32">
        <v>-364.67</v>
      </c>
      <c r="E504" s="33">
        <v>-1.41</v>
      </c>
      <c r="F504" s="32">
        <v>5.95</v>
      </c>
      <c r="G504" s="23"/>
    </row>
    <row r="505" spans="1:7" x14ac:dyDescent="0.3">
      <c r="A505" s="22"/>
      <c r="B505" s="31" t="s">
        <v>67</v>
      </c>
      <c r="C505" s="24">
        <v>0</v>
      </c>
      <c r="D505" s="32">
        <v>-364.67</v>
      </c>
      <c r="E505" s="32">
        <v>-0.45</v>
      </c>
      <c r="F505" s="33">
        <v>6.01</v>
      </c>
      <c r="G505" s="23"/>
    </row>
    <row r="506" spans="1:7" x14ac:dyDescent="0.3">
      <c r="A506" s="22"/>
      <c r="B506" s="31" t="s">
        <v>68</v>
      </c>
      <c r="C506" s="24">
        <v>6.8000000000000005E-2</v>
      </c>
      <c r="D506" s="32">
        <v>-364.67</v>
      </c>
      <c r="E506" s="32">
        <v>-1.41</v>
      </c>
      <c r="F506" s="33">
        <v>5.95</v>
      </c>
      <c r="G506" s="23"/>
    </row>
    <row r="507" spans="1:7" x14ac:dyDescent="0.3">
      <c r="A507" s="22">
        <v>64</v>
      </c>
      <c r="B507" s="31">
        <v>61</v>
      </c>
      <c r="C507" s="24">
        <v>0</v>
      </c>
      <c r="D507" s="32">
        <v>-364.67</v>
      </c>
      <c r="E507" s="32">
        <v>-0.66</v>
      </c>
      <c r="F507" s="32">
        <v>5.95</v>
      </c>
      <c r="G507" s="23" t="s">
        <v>280</v>
      </c>
    </row>
    <row r="508" spans="1:7" x14ac:dyDescent="0.3">
      <c r="A508" s="22"/>
      <c r="B508" s="31">
        <v>62</v>
      </c>
      <c r="C508" s="24">
        <v>6.8000000000000005E-2</v>
      </c>
      <c r="D508" s="32">
        <v>-364.67</v>
      </c>
      <c r="E508" s="32">
        <v>-1.62</v>
      </c>
      <c r="F508" s="32">
        <v>5.87</v>
      </c>
      <c r="G508" s="23"/>
    </row>
    <row r="509" spans="1:7" x14ac:dyDescent="0.3">
      <c r="A509" s="22"/>
      <c r="B509" s="31" t="s">
        <v>61</v>
      </c>
      <c r="C509" s="24">
        <v>6.8000000000000005E-2</v>
      </c>
      <c r="D509" s="33">
        <v>-364.67</v>
      </c>
      <c r="E509" s="32">
        <v>-1.62</v>
      </c>
      <c r="F509" s="32">
        <v>5.87</v>
      </c>
      <c r="G509" s="23"/>
    </row>
    <row r="510" spans="1:7" x14ac:dyDescent="0.3">
      <c r="A510" s="22"/>
      <c r="B510" s="31" t="s">
        <v>62</v>
      </c>
      <c r="C510" s="24">
        <v>0</v>
      </c>
      <c r="D510" s="33">
        <v>-364.67</v>
      </c>
      <c r="E510" s="32">
        <v>-0.66</v>
      </c>
      <c r="F510" s="32">
        <v>5.95</v>
      </c>
      <c r="G510" s="23"/>
    </row>
    <row r="511" spans="1:7" x14ac:dyDescent="0.3">
      <c r="A511" s="22"/>
      <c r="B511" s="31" t="s">
        <v>65</v>
      </c>
      <c r="C511" s="24">
        <v>0</v>
      </c>
      <c r="D511" s="32">
        <v>-364.67</v>
      </c>
      <c r="E511" s="33">
        <v>-0.66</v>
      </c>
      <c r="F511" s="32">
        <v>5.95</v>
      </c>
      <c r="G511" s="23"/>
    </row>
    <row r="512" spans="1:7" x14ac:dyDescent="0.3">
      <c r="A512" s="22"/>
      <c r="B512" s="31" t="s">
        <v>66</v>
      </c>
      <c r="C512" s="24">
        <v>6.8000000000000005E-2</v>
      </c>
      <c r="D512" s="32">
        <v>-364.67</v>
      </c>
      <c r="E512" s="33">
        <v>-1.62</v>
      </c>
      <c r="F512" s="32">
        <v>5.87</v>
      </c>
      <c r="G512" s="23"/>
    </row>
    <row r="513" spans="1:7" x14ac:dyDescent="0.3">
      <c r="A513" s="22"/>
      <c r="B513" s="31" t="s">
        <v>67</v>
      </c>
      <c r="C513" s="24">
        <v>0</v>
      </c>
      <c r="D513" s="32">
        <v>-364.67</v>
      </c>
      <c r="E513" s="32">
        <v>-0.66</v>
      </c>
      <c r="F513" s="33">
        <v>5.95</v>
      </c>
      <c r="G513" s="23"/>
    </row>
    <row r="514" spans="1:7" x14ac:dyDescent="0.3">
      <c r="A514" s="22"/>
      <c r="B514" s="31" t="s">
        <v>68</v>
      </c>
      <c r="C514" s="24">
        <v>6.8000000000000005E-2</v>
      </c>
      <c r="D514" s="32">
        <v>-364.67</v>
      </c>
      <c r="E514" s="32">
        <v>-1.62</v>
      </c>
      <c r="F514" s="33">
        <v>5.87</v>
      </c>
      <c r="G514" s="23"/>
    </row>
    <row r="515" spans="1:7" x14ac:dyDescent="0.3">
      <c r="A515" s="22">
        <v>65</v>
      </c>
      <c r="B515" s="31">
        <v>62</v>
      </c>
      <c r="C515" s="24">
        <v>0</v>
      </c>
      <c r="D515" s="32">
        <v>-364.67</v>
      </c>
      <c r="E515" s="32">
        <v>-0.87</v>
      </c>
      <c r="F515" s="32">
        <v>5.87</v>
      </c>
      <c r="G515" s="23" t="s">
        <v>280</v>
      </c>
    </row>
    <row r="516" spans="1:7" x14ac:dyDescent="0.3">
      <c r="A516" s="22"/>
      <c r="B516" s="31">
        <v>63</v>
      </c>
      <c r="C516" s="24">
        <v>6.8000000000000005E-2</v>
      </c>
      <c r="D516" s="32">
        <v>-364.67</v>
      </c>
      <c r="E516" s="32">
        <v>-1.82</v>
      </c>
      <c r="F516" s="32">
        <v>5.78</v>
      </c>
      <c r="G516" s="23"/>
    </row>
    <row r="517" spans="1:7" x14ac:dyDescent="0.3">
      <c r="A517" s="22"/>
      <c r="B517" s="31" t="s">
        <v>61</v>
      </c>
      <c r="C517" s="24">
        <v>6.8000000000000005E-2</v>
      </c>
      <c r="D517" s="33">
        <v>-364.67</v>
      </c>
      <c r="E517" s="32">
        <v>-1.82</v>
      </c>
      <c r="F517" s="32">
        <v>5.78</v>
      </c>
      <c r="G517" s="23"/>
    </row>
    <row r="518" spans="1:7" x14ac:dyDescent="0.3">
      <c r="A518" s="22"/>
      <c r="B518" s="31" t="s">
        <v>62</v>
      </c>
      <c r="C518" s="24">
        <v>0</v>
      </c>
      <c r="D518" s="33">
        <v>-364.67</v>
      </c>
      <c r="E518" s="32">
        <v>-0.87</v>
      </c>
      <c r="F518" s="32">
        <v>5.87</v>
      </c>
      <c r="G518" s="23"/>
    </row>
    <row r="519" spans="1:7" x14ac:dyDescent="0.3">
      <c r="A519" s="22"/>
      <c r="B519" s="31" t="s">
        <v>65</v>
      </c>
      <c r="C519" s="24">
        <v>0</v>
      </c>
      <c r="D519" s="32">
        <v>-364.67</v>
      </c>
      <c r="E519" s="33">
        <v>-0.87</v>
      </c>
      <c r="F519" s="32">
        <v>5.87</v>
      </c>
      <c r="G519" s="23"/>
    </row>
    <row r="520" spans="1:7" x14ac:dyDescent="0.3">
      <c r="A520" s="22"/>
      <c r="B520" s="31" t="s">
        <v>66</v>
      </c>
      <c r="C520" s="24">
        <v>6.8000000000000005E-2</v>
      </c>
      <c r="D520" s="32">
        <v>-364.67</v>
      </c>
      <c r="E520" s="33">
        <v>-1.82</v>
      </c>
      <c r="F520" s="32">
        <v>5.78</v>
      </c>
      <c r="G520" s="23"/>
    </row>
    <row r="521" spans="1:7" x14ac:dyDescent="0.3">
      <c r="A521" s="22"/>
      <c r="B521" s="31" t="s">
        <v>67</v>
      </c>
      <c r="C521" s="24">
        <v>0</v>
      </c>
      <c r="D521" s="32">
        <v>-364.67</v>
      </c>
      <c r="E521" s="32">
        <v>-0.87</v>
      </c>
      <c r="F521" s="33">
        <v>5.87</v>
      </c>
      <c r="G521" s="23"/>
    </row>
    <row r="522" spans="1:7" x14ac:dyDescent="0.3">
      <c r="A522" s="22"/>
      <c r="B522" s="31" t="s">
        <v>68</v>
      </c>
      <c r="C522" s="24">
        <v>6.8000000000000005E-2</v>
      </c>
      <c r="D522" s="32">
        <v>-364.67</v>
      </c>
      <c r="E522" s="32">
        <v>-1.82</v>
      </c>
      <c r="F522" s="33">
        <v>5.78</v>
      </c>
      <c r="G522" s="23"/>
    </row>
    <row r="523" spans="1:7" x14ac:dyDescent="0.3">
      <c r="A523" s="22">
        <v>66</v>
      </c>
      <c r="B523" s="31">
        <v>63</v>
      </c>
      <c r="C523" s="24">
        <v>0</v>
      </c>
      <c r="D523" s="32">
        <v>-364.67</v>
      </c>
      <c r="E523" s="32">
        <v>-1.08</v>
      </c>
      <c r="F523" s="32">
        <v>5.78</v>
      </c>
      <c r="G523" s="23" t="s">
        <v>280</v>
      </c>
    </row>
    <row r="524" spans="1:7" x14ac:dyDescent="0.3">
      <c r="A524" s="22"/>
      <c r="B524" s="31">
        <v>64</v>
      </c>
      <c r="C524" s="24">
        <v>6.8000000000000005E-2</v>
      </c>
      <c r="D524" s="32">
        <v>-364.67</v>
      </c>
      <c r="E524" s="32">
        <v>-2.0299999999999998</v>
      </c>
      <c r="F524" s="32">
        <v>5.67</v>
      </c>
      <c r="G524" s="23"/>
    </row>
    <row r="525" spans="1:7" x14ac:dyDescent="0.3">
      <c r="A525" s="22"/>
      <c r="B525" s="31" t="s">
        <v>61</v>
      </c>
      <c r="C525" s="24">
        <v>6.8000000000000005E-2</v>
      </c>
      <c r="D525" s="33">
        <v>-364.67</v>
      </c>
      <c r="E525" s="32">
        <v>-2.0299999999999998</v>
      </c>
      <c r="F525" s="32">
        <v>5.67</v>
      </c>
      <c r="G525" s="23"/>
    </row>
    <row r="526" spans="1:7" x14ac:dyDescent="0.3">
      <c r="A526" s="22"/>
      <c r="B526" s="31" t="s">
        <v>62</v>
      </c>
      <c r="C526" s="24">
        <v>0</v>
      </c>
      <c r="D526" s="33">
        <v>-364.67</v>
      </c>
      <c r="E526" s="32">
        <v>-1.08</v>
      </c>
      <c r="F526" s="32">
        <v>5.78</v>
      </c>
      <c r="G526" s="23"/>
    </row>
    <row r="527" spans="1:7" x14ac:dyDescent="0.3">
      <c r="A527" s="22"/>
      <c r="B527" s="31" t="s">
        <v>65</v>
      </c>
      <c r="C527" s="24">
        <v>0</v>
      </c>
      <c r="D527" s="32">
        <v>-364.67</v>
      </c>
      <c r="E527" s="33">
        <v>-1.08</v>
      </c>
      <c r="F527" s="32">
        <v>5.78</v>
      </c>
      <c r="G527" s="23"/>
    </row>
    <row r="528" spans="1:7" x14ac:dyDescent="0.3">
      <c r="A528" s="22"/>
      <c r="B528" s="31" t="s">
        <v>66</v>
      </c>
      <c r="C528" s="24">
        <v>6.8000000000000005E-2</v>
      </c>
      <c r="D528" s="32">
        <v>-364.67</v>
      </c>
      <c r="E528" s="33">
        <v>-2.0299999999999998</v>
      </c>
      <c r="F528" s="32">
        <v>5.67</v>
      </c>
      <c r="G528" s="23"/>
    </row>
    <row r="529" spans="1:7" x14ac:dyDescent="0.3">
      <c r="A529" s="22"/>
      <c r="B529" s="31" t="s">
        <v>67</v>
      </c>
      <c r="C529" s="24">
        <v>0</v>
      </c>
      <c r="D529" s="32">
        <v>-364.67</v>
      </c>
      <c r="E529" s="32">
        <v>-1.08</v>
      </c>
      <c r="F529" s="33">
        <v>5.78</v>
      </c>
      <c r="G529" s="23"/>
    </row>
    <row r="530" spans="1:7" x14ac:dyDescent="0.3">
      <c r="A530" s="22"/>
      <c r="B530" s="31" t="s">
        <v>68</v>
      </c>
      <c r="C530" s="24">
        <v>6.8000000000000005E-2</v>
      </c>
      <c r="D530" s="32">
        <v>-364.67</v>
      </c>
      <c r="E530" s="32">
        <v>-2.0299999999999998</v>
      </c>
      <c r="F530" s="33">
        <v>5.67</v>
      </c>
      <c r="G530" s="23"/>
    </row>
    <row r="531" spans="1:7" x14ac:dyDescent="0.3">
      <c r="A531" s="22">
        <v>67</v>
      </c>
      <c r="B531" s="31">
        <v>64</v>
      </c>
      <c r="C531" s="24">
        <v>0</v>
      </c>
      <c r="D531" s="32">
        <v>-364.67</v>
      </c>
      <c r="E531" s="32">
        <v>-1.29</v>
      </c>
      <c r="F531" s="32">
        <v>5.67</v>
      </c>
      <c r="G531" s="23" t="s">
        <v>280</v>
      </c>
    </row>
    <row r="532" spans="1:7" x14ac:dyDescent="0.3">
      <c r="A532" s="22"/>
      <c r="B532" s="31">
        <v>65</v>
      </c>
      <c r="C532" s="24">
        <v>6.8000000000000005E-2</v>
      </c>
      <c r="D532" s="32">
        <v>-364.66</v>
      </c>
      <c r="E532" s="32">
        <v>-2.2400000000000002</v>
      </c>
      <c r="F532" s="32">
        <v>5.55</v>
      </c>
      <c r="G532" s="23"/>
    </row>
    <row r="533" spans="1:7" x14ac:dyDescent="0.3">
      <c r="A533" s="22"/>
      <c r="B533" s="31" t="s">
        <v>61</v>
      </c>
      <c r="C533" s="24">
        <v>6.8000000000000005E-2</v>
      </c>
      <c r="D533" s="33">
        <v>-364.66</v>
      </c>
      <c r="E533" s="32">
        <v>-2.2400000000000002</v>
      </c>
      <c r="F533" s="32">
        <v>5.55</v>
      </c>
      <c r="G533" s="23"/>
    </row>
    <row r="534" spans="1:7" x14ac:dyDescent="0.3">
      <c r="A534" s="22"/>
      <c r="B534" s="31" t="s">
        <v>62</v>
      </c>
      <c r="C534" s="24">
        <v>0</v>
      </c>
      <c r="D534" s="33">
        <v>-364.67</v>
      </c>
      <c r="E534" s="32">
        <v>-1.29</v>
      </c>
      <c r="F534" s="32">
        <v>5.67</v>
      </c>
      <c r="G534" s="23"/>
    </row>
    <row r="535" spans="1:7" x14ac:dyDescent="0.3">
      <c r="A535" s="22"/>
      <c r="B535" s="31" t="s">
        <v>65</v>
      </c>
      <c r="C535" s="24">
        <v>0</v>
      </c>
      <c r="D535" s="32">
        <v>-364.67</v>
      </c>
      <c r="E535" s="33">
        <v>-1.29</v>
      </c>
      <c r="F535" s="32">
        <v>5.67</v>
      </c>
      <c r="G535" s="23"/>
    </row>
    <row r="536" spans="1:7" x14ac:dyDescent="0.3">
      <c r="A536" s="22"/>
      <c r="B536" s="31" t="s">
        <v>66</v>
      </c>
      <c r="C536" s="24">
        <v>6.8000000000000005E-2</v>
      </c>
      <c r="D536" s="32">
        <v>-364.66</v>
      </c>
      <c r="E536" s="33">
        <v>-2.2400000000000002</v>
      </c>
      <c r="F536" s="32">
        <v>5.55</v>
      </c>
      <c r="G536" s="23"/>
    </row>
    <row r="537" spans="1:7" x14ac:dyDescent="0.3">
      <c r="A537" s="22"/>
      <c r="B537" s="31" t="s">
        <v>67</v>
      </c>
      <c r="C537" s="24">
        <v>0</v>
      </c>
      <c r="D537" s="32">
        <v>-364.67</v>
      </c>
      <c r="E537" s="32">
        <v>-1.29</v>
      </c>
      <c r="F537" s="33">
        <v>5.67</v>
      </c>
      <c r="G537" s="23"/>
    </row>
    <row r="538" spans="1:7" x14ac:dyDescent="0.3">
      <c r="A538" s="22"/>
      <c r="B538" s="31" t="s">
        <v>68</v>
      </c>
      <c r="C538" s="24">
        <v>6.8000000000000005E-2</v>
      </c>
      <c r="D538" s="32">
        <v>-364.66</v>
      </c>
      <c r="E538" s="32">
        <v>-2.2400000000000002</v>
      </c>
      <c r="F538" s="33">
        <v>5.55</v>
      </c>
      <c r="G538" s="23"/>
    </row>
    <row r="539" spans="1:7" x14ac:dyDescent="0.3">
      <c r="A539" s="22">
        <v>68</v>
      </c>
      <c r="B539" s="31">
        <v>65</v>
      </c>
      <c r="C539" s="24">
        <v>0</v>
      </c>
      <c r="D539" s="32">
        <v>-364.66</v>
      </c>
      <c r="E539" s="32">
        <v>-1.51</v>
      </c>
      <c r="F539" s="32">
        <v>5.55</v>
      </c>
      <c r="G539" s="23" t="s">
        <v>280</v>
      </c>
    </row>
    <row r="540" spans="1:7" x14ac:dyDescent="0.3">
      <c r="A540" s="22"/>
      <c r="B540" s="31">
        <v>66</v>
      </c>
      <c r="C540" s="24">
        <v>6.8000000000000005E-2</v>
      </c>
      <c r="D540" s="32">
        <v>-364.66</v>
      </c>
      <c r="E540" s="32">
        <v>-2.4500000000000002</v>
      </c>
      <c r="F540" s="32">
        <v>5.42</v>
      </c>
      <c r="G540" s="23"/>
    </row>
    <row r="541" spans="1:7" x14ac:dyDescent="0.3">
      <c r="A541" s="22"/>
      <c r="B541" s="31" t="s">
        <v>61</v>
      </c>
      <c r="C541" s="24">
        <v>6.8000000000000005E-2</v>
      </c>
      <c r="D541" s="33">
        <v>-364.66</v>
      </c>
      <c r="E541" s="32">
        <v>-2.4500000000000002</v>
      </c>
      <c r="F541" s="32">
        <v>5.42</v>
      </c>
      <c r="G541" s="23"/>
    </row>
    <row r="542" spans="1:7" x14ac:dyDescent="0.3">
      <c r="A542" s="22"/>
      <c r="B542" s="31" t="s">
        <v>62</v>
      </c>
      <c r="C542" s="24">
        <v>0</v>
      </c>
      <c r="D542" s="33">
        <v>-364.66</v>
      </c>
      <c r="E542" s="32">
        <v>-1.51</v>
      </c>
      <c r="F542" s="32">
        <v>5.55</v>
      </c>
      <c r="G542" s="23"/>
    </row>
    <row r="543" spans="1:7" x14ac:dyDescent="0.3">
      <c r="A543" s="22"/>
      <c r="B543" s="31" t="s">
        <v>65</v>
      </c>
      <c r="C543" s="24">
        <v>0</v>
      </c>
      <c r="D543" s="32">
        <v>-364.66</v>
      </c>
      <c r="E543" s="33">
        <v>-1.51</v>
      </c>
      <c r="F543" s="32">
        <v>5.55</v>
      </c>
      <c r="G543" s="23"/>
    </row>
    <row r="544" spans="1:7" x14ac:dyDescent="0.3">
      <c r="A544" s="22"/>
      <c r="B544" s="31" t="s">
        <v>66</v>
      </c>
      <c r="C544" s="24">
        <v>6.8000000000000005E-2</v>
      </c>
      <c r="D544" s="32">
        <v>-364.66</v>
      </c>
      <c r="E544" s="33">
        <v>-2.4500000000000002</v>
      </c>
      <c r="F544" s="32">
        <v>5.42</v>
      </c>
      <c r="G544" s="23"/>
    </row>
    <row r="545" spans="1:7" x14ac:dyDescent="0.3">
      <c r="A545" s="22"/>
      <c r="B545" s="31" t="s">
        <v>67</v>
      </c>
      <c r="C545" s="24">
        <v>0</v>
      </c>
      <c r="D545" s="32">
        <v>-364.66</v>
      </c>
      <c r="E545" s="32">
        <v>-1.51</v>
      </c>
      <c r="F545" s="33">
        <v>5.55</v>
      </c>
      <c r="G545" s="23"/>
    </row>
    <row r="546" spans="1:7" x14ac:dyDescent="0.3">
      <c r="A546" s="22"/>
      <c r="B546" s="31" t="s">
        <v>68</v>
      </c>
      <c r="C546" s="24">
        <v>6.8000000000000005E-2</v>
      </c>
      <c r="D546" s="32">
        <v>-364.66</v>
      </c>
      <c r="E546" s="32">
        <v>-2.4500000000000002</v>
      </c>
      <c r="F546" s="33">
        <v>5.42</v>
      </c>
      <c r="G546" s="23"/>
    </row>
    <row r="547" spans="1:7" x14ac:dyDescent="0.3">
      <c r="A547" s="22">
        <v>69</v>
      </c>
      <c r="B547" s="31">
        <v>66</v>
      </c>
      <c r="C547" s="24">
        <v>0</v>
      </c>
      <c r="D547" s="32">
        <v>-364.66</v>
      </c>
      <c r="E547" s="32">
        <v>-1.72</v>
      </c>
      <c r="F547" s="32">
        <v>5.42</v>
      </c>
      <c r="G547" s="23" t="s">
        <v>280</v>
      </c>
    </row>
    <row r="548" spans="1:7" x14ac:dyDescent="0.3">
      <c r="A548" s="22"/>
      <c r="B548" s="31">
        <v>67</v>
      </c>
      <c r="C548" s="24">
        <v>6.8000000000000005E-2</v>
      </c>
      <c r="D548" s="32">
        <v>-364.66</v>
      </c>
      <c r="E548" s="32">
        <v>-2.67</v>
      </c>
      <c r="F548" s="32">
        <v>5.27</v>
      </c>
      <c r="G548" s="23"/>
    </row>
    <row r="549" spans="1:7" x14ac:dyDescent="0.3">
      <c r="A549" s="22"/>
      <c r="B549" s="31" t="s">
        <v>61</v>
      </c>
      <c r="C549" s="24">
        <v>6.8000000000000005E-2</v>
      </c>
      <c r="D549" s="33">
        <v>-364.66</v>
      </c>
      <c r="E549" s="32">
        <v>-2.67</v>
      </c>
      <c r="F549" s="32">
        <v>5.27</v>
      </c>
      <c r="G549" s="23"/>
    </row>
    <row r="550" spans="1:7" x14ac:dyDescent="0.3">
      <c r="A550" s="22"/>
      <c r="B550" s="31" t="s">
        <v>62</v>
      </c>
      <c r="C550" s="24">
        <v>0</v>
      </c>
      <c r="D550" s="33">
        <v>-364.66</v>
      </c>
      <c r="E550" s="32">
        <v>-1.72</v>
      </c>
      <c r="F550" s="32">
        <v>5.42</v>
      </c>
      <c r="G550" s="23"/>
    </row>
    <row r="551" spans="1:7" x14ac:dyDescent="0.3">
      <c r="A551" s="22"/>
      <c r="B551" s="31" t="s">
        <v>65</v>
      </c>
      <c r="C551" s="24">
        <v>0</v>
      </c>
      <c r="D551" s="32">
        <v>-364.66</v>
      </c>
      <c r="E551" s="33">
        <v>-1.72</v>
      </c>
      <c r="F551" s="32">
        <v>5.42</v>
      </c>
      <c r="G551" s="23"/>
    </row>
    <row r="552" spans="1:7" x14ac:dyDescent="0.3">
      <c r="A552" s="22"/>
      <c r="B552" s="31" t="s">
        <v>66</v>
      </c>
      <c r="C552" s="24">
        <v>6.8000000000000005E-2</v>
      </c>
      <c r="D552" s="32">
        <v>-364.66</v>
      </c>
      <c r="E552" s="33">
        <v>-2.67</v>
      </c>
      <c r="F552" s="32">
        <v>5.27</v>
      </c>
      <c r="G552" s="23"/>
    </row>
    <row r="553" spans="1:7" x14ac:dyDescent="0.3">
      <c r="A553" s="22"/>
      <c r="B553" s="31" t="s">
        <v>67</v>
      </c>
      <c r="C553" s="24">
        <v>0</v>
      </c>
      <c r="D553" s="32">
        <v>-364.66</v>
      </c>
      <c r="E553" s="32">
        <v>-1.72</v>
      </c>
      <c r="F553" s="33">
        <v>5.42</v>
      </c>
      <c r="G553" s="23"/>
    </row>
    <row r="554" spans="1:7" x14ac:dyDescent="0.3">
      <c r="A554" s="22"/>
      <c r="B554" s="31" t="s">
        <v>68</v>
      </c>
      <c r="C554" s="24">
        <v>6.8000000000000005E-2</v>
      </c>
      <c r="D554" s="32">
        <v>-364.66</v>
      </c>
      <c r="E554" s="32">
        <v>-2.67</v>
      </c>
      <c r="F554" s="33">
        <v>5.27</v>
      </c>
      <c r="G554" s="23"/>
    </row>
    <row r="555" spans="1:7" x14ac:dyDescent="0.3">
      <c r="A555" s="22">
        <v>70</v>
      </c>
      <c r="B555" s="31">
        <v>67</v>
      </c>
      <c r="C555" s="24">
        <v>0</v>
      </c>
      <c r="D555" s="32">
        <v>-364.66</v>
      </c>
      <c r="E555" s="32">
        <v>-1.95</v>
      </c>
      <c r="F555" s="32">
        <v>5.27</v>
      </c>
      <c r="G555" s="23" t="s">
        <v>280</v>
      </c>
    </row>
    <row r="556" spans="1:7" x14ac:dyDescent="0.3">
      <c r="A556" s="22"/>
      <c r="B556" s="31">
        <v>68</v>
      </c>
      <c r="C556" s="24">
        <v>6.8000000000000005E-2</v>
      </c>
      <c r="D556" s="32">
        <v>-364.65</v>
      </c>
      <c r="E556" s="32">
        <v>-2.89</v>
      </c>
      <c r="F556" s="32">
        <v>5.0999999999999996</v>
      </c>
      <c r="G556" s="23"/>
    </row>
    <row r="557" spans="1:7" x14ac:dyDescent="0.3">
      <c r="A557" s="22"/>
      <c r="B557" s="31" t="s">
        <v>61</v>
      </c>
      <c r="C557" s="24">
        <v>6.8000000000000005E-2</v>
      </c>
      <c r="D557" s="33">
        <v>-364.65</v>
      </c>
      <c r="E557" s="32">
        <v>-2.89</v>
      </c>
      <c r="F557" s="32">
        <v>5.0999999999999996</v>
      </c>
      <c r="G557" s="23"/>
    </row>
    <row r="558" spans="1:7" x14ac:dyDescent="0.3">
      <c r="A558" s="22"/>
      <c r="B558" s="31" t="s">
        <v>62</v>
      </c>
      <c r="C558" s="24">
        <v>0</v>
      </c>
      <c r="D558" s="33">
        <v>-364.66</v>
      </c>
      <c r="E558" s="32">
        <v>-1.95</v>
      </c>
      <c r="F558" s="32">
        <v>5.27</v>
      </c>
      <c r="G558" s="23"/>
    </row>
    <row r="559" spans="1:7" x14ac:dyDescent="0.3">
      <c r="A559" s="22"/>
      <c r="B559" s="31" t="s">
        <v>65</v>
      </c>
      <c r="C559" s="24">
        <v>0</v>
      </c>
      <c r="D559" s="32">
        <v>-364.66</v>
      </c>
      <c r="E559" s="33">
        <v>-1.95</v>
      </c>
      <c r="F559" s="32">
        <v>5.27</v>
      </c>
      <c r="G559" s="23"/>
    </row>
    <row r="560" spans="1:7" x14ac:dyDescent="0.3">
      <c r="A560" s="22"/>
      <c r="B560" s="31" t="s">
        <v>66</v>
      </c>
      <c r="C560" s="24">
        <v>6.8000000000000005E-2</v>
      </c>
      <c r="D560" s="32">
        <v>-364.65</v>
      </c>
      <c r="E560" s="33">
        <v>-2.89</v>
      </c>
      <c r="F560" s="32">
        <v>5.0999999999999996</v>
      </c>
      <c r="G560" s="23"/>
    </row>
    <row r="561" spans="1:7" x14ac:dyDescent="0.3">
      <c r="A561" s="22"/>
      <c r="B561" s="31" t="s">
        <v>67</v>
      </c>
      <c r="C561" s="24">
        <v>0</v>
      </c>
      <c r="D561" s="32">
        <v>-364.66</v>
      </c>
      <c r="E561" s="32">
        <v>-1.95</v>
      </c>
      <c r="F561" s="33">
        <v>5.27</v>
      </c>
      <c r="G561" s="23"/>
    </row>
    <row r="562" spans="1:7" x14ac:dyDescent="0.3">
      <c r="A562" s="22"/>
      <c r="B562" s="31" t="s">
        <v>68</v>
      </c>
      <c r="C562" s="24">
        <v>6.8000000000000005E-2</v>
      </c>
      <c r="D562" s="32">
        <v>-364.65</v>
      </c>
      <c r="E562" s="32">
        <v>-2.89</v>
      </c>
      <c r="F562" s="33">
        <v>5.0999999999999996</v>
      </c>
      <c r="G562" s="23"/>
    </row>
    <row r="563" spans="1:7" x14ac:dyDescent="0.3">
      <c r="A563" s="22">
        <v>71</v>
      </c>
      <c r="B563" s="31">
        <v>68</v>
      </c>
      <c r="C563" s="24">
        <v>0</v>
      </c>
      <c r="D563" s="32">
        <v>-364.65</v>
      </c>
      <c r="E563" s="32">
        <v>-2.1800000000000002</v>
      </c>
      <c r="F563" s="32">
        <v>5.0999999999999996</v>
      </c>
      <c r="G563" s="23" t="s">
        <v>280</v>
      </c>
    </row>
    <row r="564" spans="1:7" x14ac:dyDescent="0.3">
      <c r="A564" s="22"/>
      <c r="B564" s="31">
        <v>69</v>
      </c>
      <c r="C564" s="24">
        <v>6.8000000000000005E-2</v>
      </c>
      <c r="D564" s="32">
        <v>-364.65</v>
      </c>
      <c r="E564" s="32">
        <v>-3.12</v>
      </c>
      <c r="F564" s="32">
        <v>4.92</v>
      </c>
      <c r="G564" s="23"/>
    </row>
    <row r="565" spans="1:7" x14ac:dyDescent="0.3">
      <c r="A565" s="22"/>
      <c r="B565" s="31" t="s">
        <v>61</v>
      </c>
      <c r="C565" s="24">
        <v>6.8000000000000005E-2</v>
      </c>
      <c r="D565" s="33">
        <v>-364.65</v>
      </c>
      <c r="E565" s="32">
        <v>-3.12</v>
      </c>
      <c r="F565" s="32">
        <v>4.92</v>
      </c>
      <c r="G565" s="23"/>
    </row>
    <row r="566" spans="1:7" x14ac:dyDescent="0.3">
      <c r="A566" s="22"/>
      <c r="B566" s="31" t="s">
        <v>62</v>
      </c>
      <c r="C566" s="24">
        <v>0</v>
      </c>
      <c r="D566" s="33">
        <v>-364.65</v>
      </c>
      <c r="E566" s="32">
        <v>-2.1800000000000002</v>
      </c>
      <c r="F566" s="32">
        <v>5.0999999999999996</v>
      </c>
      <c r="G566" s="23"/>
    </row>
    <row r="567" spans="1:7" x14ac:dyDescent="0.3">
      <c r="A567" s="22"/>
      <c r="B567" s="31" t="s">
        <v>65</v>
      </c>
      <c r="C567" s="24">
        <v>0</v>
      </c>
      <c r="D567" s="32">
        <v>-364.65</v>
      </c>
      <c r="E567" s="33">
        <v>-2.1800000000000002</v>
      </c>
      <c r="F567" s="32">
        <v>5.0999999999999996</v>
      </c>
      <c r="G567" s="23"/>
    </row>
    <row r="568" spans="1:7" x14ac:dyDescent="0.3">
      <c r="A568" s="22"/>
      <c r="B568" s="31" t="s">
        <v>66</v>
      </c>
      <c r="C568" s="24">
        <v>6.8000000000000005E-2</v>
      </c>
      <c r="D568" s="32">
        <v>-364.65</v>
      </c>
      <c r="E568" s="33">
        <v>-3.12</v>
      </c>
      <c r="F568" s="32">
        <v>4.92</v>
      </c>
      <c r="G568" s="23"/>
    </row>
    <row r="569" spans="1:7" x14ac:dyDescent="0.3">
      <c r="A569" s="22"/>
      <c r="B569" s="31" t="s">
        <v>67</v>
      </c>
      <c r="C569" s="24">
        <v>0</v>
      </c>
      <c r="D569" s="32">
        <v>-364.65</v>
      </c>
      <c r="E569" s="32">
        <v>-2.1800000000000002</v>
      </c>
      <c r="F569" s="33">
        <v>5.0999999999999996</v>
      </c>
      <c r="G569" s="23"/>
    </row>
    <row r="570" spans="1:7" x14ac:dyDescent="0.3">
      <c r="A570" s="22"/>
      <c r="B570" s="31" t="s">
        <v>68</v>
      </c>
      <c r="C570" s="24">
        <v>6.8000000000000005E-2</v>
      </c>
      <c r="D570" s="32">
        <v>-364.65</v>
      </c>
      <c r="E570" s="32">
        <v>-3.12</v>
      </c>
      <c r="F570" s="33">
        <v>4.92</v>
      </c>
      <c r="G570" s="23"/>
    </row>
    <row r="571" spans="1:7" x14ac:dyDescent="0.3">
      <c r="A571" s="22">
        <v>72</v>
      </c>
      <c r="B571" s="31">
        <v>69</v>
      </c>
      <c r="C571" s="24">
        <v>0</v>
      </c>
      <c r="D571" s="32">
        <v>-364.65</v>
      </c>
      <c r="E571" s="32">
        <v>-2.44</v>
      </c>
      <c r="F571" s="32">
        <v>4.92</v>
      </c>
      <c r="G571" s="23" t="s">
        <v>280</v>
      </c>
    </row>
    <row r="572" spans="1:7" x14ac:dyDescent="0.3">
      <c r="A572" s="22"/>
      <c r="B572" s="31">
        <v>70</v>
      </c>
      <c r="C572" s="24">
        <v>6.8000000000000005E-2</v>
      </c>
      <c r="D572" s="32">
        <v>-364.64</v>
      </c>
      <c r="E572" s="32">
        <v>-3.37</v>
      </c>
      <c r="F572" s="32">
        <v>4.72</v>
      </c>
      <c r="G572" s="23"/>
    </row>
    <row r="573" spans="1:7" x14ac:dyDescent="0.3">
      <c r="A573" s="22"/>
      <c r="B573" s="31" t="s">
        <v>61</v>
      </c>
      <c r="C573" s="24">
        <v>6.8000000000000005E-2</v>
      </c>
      <c r="D573" s="33">
        <v>-364.64</v>
      </c>
      <c r="E573" s="32">
        <v>-3.37</v>
      </c>
      <c r="F573" s="32">
        <v>4.72</v>
      </c>
      <c r="G573" s="23"/>
    </row>
    <row r="574" spans="1:7" x14ac:dyDescent="0.3">
      <c r="A574" s="22"/>
      <c r="B574" s="31" t="s">
        <v>62</v>
      </c>
      <c r="C574" s="24">
        <v>0</v>
      </c>
      <c r="D574" s="33">
        <v>-364.65</v>
      </c>
      <c r="E574" s="32">
        <v>-2.44</v>
      </c>
      <c r="F574" s="32">
        <v>4.92</v>
      </c>
      <c r="G574" s="23"/>
    </row>
    <row r="575" spans="1:7" x14ac:dyDescent="0.3">
      <c r="A575" s="22"/>
      <c r="B575" s="31" t="s">
        <v>65</v>
      </c>
      <c r="C575" s="24">
        <v>0</v>
      </c>
      <c r="D575" s="32">
        <v>-364.65</v>
      </c>
      <c r="E575" s="33">
        <v>-2.44</v>
      </c>
      <c r="F575" s="32">
        <v>4.92</v>
      </c>
      <c r="G575" s="23"/>
    </row>
    <row r="576" spans="1:7" x14ac:dyDescent="0.3">
      <c r="A576" s="22"/>
      <c r="B576" s="31" t="s">
        <v>66</v>
      </c>
      <c r="C576" s="24">
        <v>6.8000000000000005E-2</v>
      </c>
      <c r="D576" s="32">
        <v>-364.64</v>
      </c>
      <c r="E576" s="33">
        <v>-3.37</v>
      </c>
      <c r="F576" s="32">
        <v>4.72</v>
      </c>
      <c r="G576" s="23"/>
    </row>
    <row r="577" spans="1:7" x14ac:dyDescent="0.3">
      <c r="A577" s="22"/>
      <c r="B577" s="31" t="s">
        <v>67</v>
      </c>
      <c r="C577" s="24">
        <v>0</v>
      </c>
      <c r="D577" s="32">
        <v>-364.65</v>
      </c>
      <c r="E577" s="32">
        <v>-2.44</v>
      </c>
      <c r="F577" s="33">
        <v>4.92</v>
      </c>
      <c r="G577" s="23"/>
    </row>
    <row r="578" spans="1:7" x14ac:dyDescent="0.3">
      <c r="A578" s="22"/>
      <c r="B578" s="31" t="s">
        <v>68</v>
      </c>
      <c r="C578" s="24">
        <v>6.8000000000000005E-2</v>
      </c>
      <c r="D578" s="32">
        <v>-364.64</v>
      </c>
      <c r="E578" s="32">
        <v>-3.37</v>
      </c>
      <c r="F578" s="33">
        <v>4.72</v>
      </c>
      <c r="G578" s="23"/>
    </row>
    <row r="579" spans="1:7" x14ac:dyDescent="0.3">
      <c r="A579" s="22">
        <v>73</v>
      </c>
      <c r="B579" s="31">
        <v>70</v>
      </c>
      <c r="C579" s="24">
        <v>0</v>
      </c>
      <c r="D579" s="32">
        <v>-364.64</v>
      </c>
      <c r="E579" s="32">
        <v>-2.73</v>
      </c>
      <c r="F579" s="32">
        <v>4.72</v>
      </c>
      <c r="G579" s="23" t="s">
        <v>280</v>
      </c>
    </row>
    <row r="580" spans="1:7" x14ac:dyDescent="0.3">
      <c r="A580" s="22"/>
      <c r="B580" s="31">
        <v>71</v>
      </c>
      <c r="C580" s="24">
        <v>6.8000000000000005E-2</v>
      </c>
      <c r="D580" s="32">
        <v>-364.64</v>
      </c>
      <c r="E580" s="32">
        <v>-3.65</v>
      </c>
      <c r="F580" s="32">
        <v>4.51</v>
      </c>
      <c r="G580" s="23"/>
    </row>
    <row r="581" spans="1:7" x14ac:dyDescent="0.3">
      <c r="A581" s="22"/>
      <c r="B581" s="31" t="s">
        <v>61</v>
      </c>
      <c r="C581" s="24">
        <v>6.8000000000000005E-2</v>
      </c>
      <c r="D581" s="33">
        <v>-364.64</v>
      </c>
      <c r="E581" s="32">
        <v>-3.65</v>
      </c>
      <c r="F581" s="32">
        <v>4.51</v>
      </c>
      <c r="G581" s="23"/>
    </row>
    <row r="582" spans="1:7" x14ac:dyDescent="0.3">
      <c r="A582" s="22"/>
      <c r="B582" s="31" t="s">
        <v>62</v>
      </c>
      <c r="C582" s="24">
        <v>0</v>
      </c>
      <c r="D582" s="33">
        <v>-364.64</v>
      </c>
      <c r="E582" s="32">
        <v>-2.73</v>
      </c>
      <c r="F582" s="32">
        <v>4.72</v>
      </c>
      <c r="G582" s="23"/>
    </row>
    <row r="583" spans="1:7" x14ac:dyDescent="0.3">
      <c r="A583" s="22"/>
      <c r="B583" s="31" t="s">
        <v>65</v>
      </c>
      <c r="C583" s="24">
        <v>0</v>
      </c>
      <c r="D583" s="32">
        <v>-364.64</v>
      </c>
      <c r="E583" s="33">
        <v>-2.73</v>
      </c>
      <c r="F583" s="32">
        <v>4.72</v>
      </c>
      <c r="G583" s="23"/>
    </row>
    <row r="584" spans="1:7" x14ac:dyDescent="0.3">
      <c r="A584" s="22"/>
      <c r="B584" s="31" t="s">
        <v>66</v>
      </c>
      <c r="C584" s="24">
        <v>6.8000000000000005E-2</v>
      </c>
      <c r="D584" s="32">
        <v>-364.64</v>
      </c>
      <c r="E584" s="33">
        <v>-3.65</v>
      </c>
      <c r="F584" s="32">
        <v>4.51</v>
      </c>
      <c r="G584" s="23"/>
    </row>
    <row r="585" spans="1:7" x14ac:dyDescent="0.3">
      <c r="A585" s="22"/>
      <c r="B585" s="31" t="s">
        <v>67</v>
      </c>
      <c r="C585" s="24">
        <v>0</v>
      </c>
      <c r="D585" s="32">
        <v>-364.64</v>
      </c>
      <c r="E585" s="32">
        <v>-2.73</v>
      </c>
      <c r="F585" s="33">
        <v>4.72</v>
      </c>
      <c r="G585" s="23"/>
    </row>
    <row r="586" spans="1:7" x14ac:dyDescent="0.3">
      <c r="A586" s="22"/>
      <c r="B586" s="31" t="s">
        <v>68</v>
      </c>
      <c r="C586" s="24">
        <v>6.8000000000000005E-2</v>
      </c>
      <c r="D586" s="32">
        <v>-364.64</v>
      </c>
      <c r="E586" s="32">
        <v>-3.65</v>
      </c>
      <c r="F586" s="33">
        <v>4.51</v>
      </c>
      <c r="G586" s="23"/>
    </row>
    <row r="587" spans="1:7" x14ac:dyDescent="0.3">
      <c r="A587" s="22">
        <v>74</v>
      </c>
      <c r="B587" s="31">
        <v>71</v>
      </c>
      <c r="C587" s="24">
        <v>0</v>
      </c>
      <c r="D587" s="32">
        <v>-364.64</v>
      </c>
      <c r="E587" s="32">
        <v>-3.07</v>
      </c>
      <c r="F587" s="32">
        <v>4.51</v>
      </c>
      <c r="G587" s="23" t="s">
        <v>280</v>
      </c>
    </row>
    <row r="588" spans="1:7" x14ac:dyDescent="0.3">
      <c r="A588" s="22"/>
      <c r="B588" s="31">
        <v>72</v>
      </c>
      <c r="C588" s="24">
        <v>6.8000000000000005E-2</v>
      </c>
      <c r="D588" s="32">
        <v>-364.63</v>
      </c>
      <c r="E588" s="32">
        <v>-3.99</v>
      </c>
      <c r="F588" s="32">
        <v>4.2699999999999996</v>
      </c>
      <c r="G588" s="23"/>
    </row>
    <row r="589" spans="1:7" x14ac:dyDescent="0.3">
      <c r="A589" s="22"/>
      <c r="B589" s="31" t="s">
        <v>61</v>
      </c>
      <c r="C589" s="24">
        <v>6.8000000000000005E-2</v>
      </c>
      <c r="D589" s="33">
        <v>-364.63</v>
      </c>
      <c r="E589" s="32">
        <v>-3.99</v>
      </c>
      <c r="F589" s="32">
        <v>4.2699999999999996</v>
      </c>
      <c r="G589" s="23"/>
    </row>
    <row r="590" spans="1:7" x14ac:dyDescent="0.3">
      <c r="A590" s="22"/>
      <c r="B590" s="31" t="s">
        <v>62</v>
      </c>
      <c r="C590" s="24">
        <v>0</v>
      </c>
      <c r="D590" s="33">
        <v>-364.64</v>
      </c>
      <c r="E590" s="32">
        <v>-3.07</v>
      </c>
      <c r="F590" s="32">
        <v>4.51</v>
      </c>
      <c r="G590" s="23"/>
    </row>
    <row r="591" spans="1:7" x14ac:dyDescent="0.3">
      <c r="A591" s="22"/>
      <c r="B591" s="31" t="s">
        <v>65</v>
      </c>
      <c r="C591" s="24">
        <v>0</v>
      </c>
      <c r="D591" s="32">
        <v>-364.64</v>
      </c>
      <c r="E591" s="33">
        <v>-3.07</v>
      </c>
      <c r="F591" s="32">
        <v>4.51</v>
      </c>
      <c r="G591" s="23"/>
    </row>
    <row r="592" spans="1:7" x14ac:dyDescent="0.3">
      <c r="A592" s="22"/>
      <c r="B592" s="31" t="s">
        <v>66</v>
      </c>
      <c r="C592" s="24">
        <v>6.8000000000000005E-2</v>
      </c>
      <c r="D592" s="32">
        <v>-364.63</v>
      </c>
      <c r="E592" s="33">
        <v>-3.99</v>
      </c>
      <c r="F592" s="32">
        <v>4.2699999999999996</v>
      </c>
      <c r="G592" s="23"/>
    </row>
    <row r="593" spans="1:7" x14ac:dyDescent="0.3">
      <c r="A593" s="22"/>
      <c r="B593" s="31" t="s">
        <v>67</v>
      </c>
      <c r="C593" s="24">
        <v>0</v>
      </c>
      <c r="D593" s="32">
        <v>-364.64</v>
      </c>
      <c r="E593" s="32">
        <v>-3.07</v>
      </c>
      <c r="F593" s="33">
        <v>4.51</v>
      </c>
      <c r="G593" s="23"/>
    </row>
    <row r="594" spans="1:7" x14ac:dyDescent="0.3">
      <c r="A594" s="22"/>
      <c r="B594" s="31" t="s">
        <v>68</v>
      </c>
      <c r="C594" s="24">
        <v>6.8000000000000005E-2</v>
      </c>
      <c r="D594" s="32">
        <v>-364.63</v>
      </c>
      <c r="E594" s="32">
        <v>-3.99</v>
      </c>
      <c r="F594" s="33">
        <v>4.2699999999999996</v>
      </c>
      <c r="G594" s="23"/>
    </row>
    <row r="595" spans="1:7" x14ac:dyDescent="0.3">
      <c r="A595" s="22">
        <v>75</v>
      </c>
      <c r="B595" s="31">
        <v>72</v>
      </c>
      <c r="C595" s="24">
        <v>0</v>
      </c>
      <c r="D595" s="32">
        <v>-364.63</v>
      </c>
      <c r="E595" s="32">
        <v>-3.51</v>
      </c>
      <c r="F595" s="32">
        <v>4.2699999999999996</v>
      </c>
      <c r="G595" s="23" t="s">
        <v>280</v>
      </c>
    </row>
    <row r="596" spans="1:7" x14ac:dyDescent="0.3">
      <c r="A596" s="22"/>
      <c r="B596" s="31">
        <v>73</v>
      </c>
      <c r="C596" s="24">
        <v>6.8000000000000005E-2</v>
      </c>
      <c r="D596" s="32">
        <v>-364.63</v>
      </c>
      <c r="E596" s="32">
        <v>-4.42</v>
      </c>
      <c r="F596" s="32">
        <v>4</v>
      </c>
      <c r="G596" s="23"/>
    </row>
    <row r="597" spans="1:7" x14ac:dyDescent="0.3">
      <c r="A597" s="22"/>
      <c r="B597" s="31" t="s">
        <v>61</v>
      </c>
      <c r="C597" s="24">
        <v>6.8000000000000005E-2</v>
      </c>
      <c r="D597" s="33">
        <v>-364.63</v>
      </c>
      <c r="E597" s="32">
        <v>-4.42</v>
      </c>
      <c r="F597" s="32">
        <v>4</v>
      </c>
      <c r="G597" s="23"/>
    </row>
    <row r="598" spans="1:7" x14ac:dyDescent="0.3">
      <c r="A598" s="22"/>
      <c r="B598" s="31" t="s">
        <v>62</v>
      </c>
      <c r="C598" s="24">
        <v>0</v>
      </c>
      <c r="D598" s="33">
        <v>-364.63</v>
      </c>
      <c r="E598" s="32">
        <v>-3.51</v>
      </c>
      <c r="F598" s="32">
        <v>4.2699999999999996</v>
      </c>
      <c r="G598" s="23"/>
    </row>
    <row r="599" spans="1:7" x14ac:dyDescent="0.3">
      <c r="A599" s="22"/>
      <c r="B599" s="31" t="s">
        <v>65</v>
      </c>
      <c r="C599" s="24">
        <v>0</v>
      </c>
      <c r="D599" s="32">
        <v>-364.63</v>
      </c>
      <c r="E599" s="33">
        <v>-3.51</v>
      </c>
      <c r="F599" s="32">
        <v>4.2699999999999996</v>
      </c>
      <c r="G599" s="23"/>
    </row>
    <row r="600" spans="1:7" x14ac:dyDescent="0.3">
      <c r="A600" s="22"/>
      <c r="B600" s="31" t="s">
        <v>66</v>
      </c>
      <c r="C600" s="24">
        <v>6.8000000000000005E-2</v>
      </c>
      <c r="D600" s="32">
        <v>-364.63</v>
      </c>
      <c r="E600" s="33">
        <v>-4.42</v>
      </c>
      <c r="F600" s="32">
        <v>4</v>
      </c>
      <c r="G600" s="23"/>
    </row>
    <row r="601" spans="1:7" x14ac:dyDescent="0.3">
      <c r="A601" s="22"/>
      <c r="B601" s="31" t="s">
        <v>67</v>
      </c>
      <c r="C601" s="24">
        <v>0</v>
      </c>
      <c r="D601" s="32">
        <v>-364.63</v>
      </c>
      <c r="E601" s="32">
        <v>-3.51</v>
      </c>
      <c r="F601" s="33">
        <v>4.2699999999999996</v>
      </c>
      <c r="G601" s="23"/>
    </row>
    <row r="602" spans="1:7" x14ac:dyDescent="0.3">
      <c r="A602" s="22"/>
      <c r="B602" s="31" t="s">
        <v>68</v>
      </c>
      <c r="C602" s="24">
        <v>6.8000000000000005E-2</v>
      </c>
      <c r="D602" s="32">
        <v>-364.63</v>
      </c>
      <c r="E602" s="32">
        <v>-4.42</v>
      </c>
      <c r="F602" s="33">
        <v>4</v>
      </c>
      <c r="G602" s="23"/>
    </row>
    <row r="603" spans="1:7" x14ac:dyDescent="0.3">
      <c r="A603" s="22">
        <v>76</v>
      </c>
      <c r="B603" s="31">
        <v>73</v>
      </c>
      <c r="C603" s="24">
        <v>0</v>
      </c>
      <c r="D603" s="32">
        <v>-364.63</v>
      </c>
      <c r="E603" s="32">
        <v>-4.1100000000000003</v>
      </c>
      <c r="F603" s="32">
        <v>4</v>
      </c>
      <c r="G603" s="23" t="s">
        <v>280</v>
      </c>
    </row>
    <row r="604" spans="1:7" x14ac:dyDescent="0.3">
      <c r="A604" s="22"/>
      <c r="B604" s="31">
        <v>74</v>
      </c>
      <c r="C604" s="24">
        <v>6.8000000000000005E-2</v>
      </c>
      <c r="D604" s="32">
        <v>-364.62</v>
      </c>
      <c r="E604" s="32">
        <v>-5.01</v>
      </c>
      <c r="F604" s="32">
        <v>3.68</v>
      </c>
      <c r="G604" s="23"/>
    </row>
    <row r="605" spans="1:7" x14ac:dyDescent="0.3">
      <c r="A605" s="22"/>
      <c r="B605" s="31" t="s">
        <v>61</v>
      </c>
      <c r="C605" s="24">
        <v>6.8000000000000005E-2</v>
      </c>
      <c r="D605" s="33">
        <v>-364.62</v>
      </c>
      <c r="E605" s="32">
        <v>-5.01</v>
      </c>
      <c r="F605" s="32">
        <v>3.68</v>
      </c>
      <c r="G605" s="23"/>
    </row>
    <row r="606" spans="1:7" x14ac:dyDescent="0.3">
      <c r="A606" s="22"/>
      <c r="B606" s="31" t="s">
        <v>62</v>
      </c>
      <c r="C606" s="24">
        <v>0</v>
      </c>
      <c r="D606" s="33">
        <v>-364.63</v>
      </c>
      <c r="E606" s="32">
        <v>-4.1100000000000003</v>
      </c>
      <c r="F606" s="32">
        <v>4</v>
      </c>
      <c r="G606" s="23"/>
    </row>
    <row r="607" spans="1:7" x14ac:dyDescent="0.3">
      <c r="A607" s="22"/>
      <c r="B607" s="31" t="s">
        <v>65</v>
      </c>
      <c r="C607" s="24">
        <v>0</v>
      </c>
      <c r="D607" s="32">
        <v>-364.63</v>
      </c>
      <c r="E607" s="33">
        <v>-4.1100000000000003</v>
      </c>
      <c r="F607" s="32">
        <v>4</v>
      </c>
      <c r="G607" s="23"/>
    </row>
    <row r="608" spans="1:7" x14ac:dyDescent="0.3">
      <c r="A608" s="22"/>
      <c r="B608" s="31" t="s">
        <v>66</v>
      </c>
      <c r="C608" s="24">
        <v>6.8000000000000005E-2</v>
      </c>
      <c r="D608" s="32">
        <v>-364.62</v>
      </c>
      <c r="E608" s="33">
        <v>-5.01</v>
      </c>
      <c r="F608" s="32">
        <v>3.68</v>
      </c>
      <c r="G608" s="23"/>
    </row>
    <row r="609" spans="1:7" x14ac:dyDescent="0.3">
      <c r="A609" s="22"/>
      <c r="B609" s="31" t="s">
        <v>67</v>
      </c>
      <c r="C609" s="24">
        <v>0</v>
      </c>
      <c r="D609" s="32">
        <v>-364.63</v>
      </c>
      <c r="E609" s="32">
        <v>-4.1100000000000003</v>
      </c>
      <c r="F609" s="33">
        <v>4</v>
      </c>
      <c r="G609" s="23"/>
    </row>
    <row r="610" spans="1:7" x14ac:dyDescent="0.3">
      <c r="A610" s="22"/>
      <c r="B610" s="31" t="s">
        <v>68</v>
      </c>
      <c r="C610" s="24">
        <v>6.8000000000000005E-2</v>
      </c>
      <c r="D610" s="32">
        <v>-364.62</v>
      </c>
      <c r="E610" s="32">
        <v>-5.01</v>
      </c>
      <c r="F610" s="33">
        <v>3.68</v>
      </c>
      <c r="G610" s="23"/>
    </row>
    <row r="611" spans="1:7" x14ac:dyDescent="0.3">
      <c r="A611" s="22">
        <v>77</v>
      </c>
      <c r="B611" s="31">
        <v>74</v>
      </c>
      <c r="C611" s="24">
        <v>0</v>
      </c>
      <c r="D611" s="32">
        <v>-364.62</v>
      </c>
      <c r="E611" s="32">
        <v>-4.99</v>
      </c>
      <c r="F611" s="32">
        <v>3.68</v>
      </c>
      <c r="G611" s="23" t="s">
        <v>280</v>
      </c>
    </row>
    <row r="612" spans="1:7" x14ac:dyDescent="0.3">
      <c r="A612" s="22"/>
      <c r="B612" s="31">
        <v>75</v>
      </c>
      <c r="C612" s="24">
        <v>6.8000000000000005E-2</v>
      </c>
      <c r="D612" s="32">
        <v>-364.61</v>
      </c>
      <c r="E612" s="32">
        <v>-5.88</v>
      </c>
      <c r="F612" s="32">
        <v>3.31</v>
      </c>
      <c r="G612" s="23"/>
    </row>
    <row r="613" spans="1:7" x14ac:dyDescent="0.3">
      <c r="A613" s="22"/>
      <c r="B613" s="31" t="s">
        <v>61</v>
      </c>
      <c r="C613" s="24">
        <v>6.8000000000000005E-2</v>
      </c>
      <c r="D613" s="33">
        <v>-364.61</v>
      </c>
      <c r="E613" s="32">
        <v>-5.88</v>
      </c>
      <c r="F613" s="32">
        <v>3.31</v>
      </c>
      <c r="G613" s="23"/>
    </row>
    <row r="614" spans="1:7" x14ac:dyDescent="0.3">
      <c r="A614" s="22"/>
      <c r="B614" s="31" t="s">
        <v>62</v>
      </c>
      <c r="C614" s="24">
        <v>0</v>
      </c>
      <c r="D614" s="33">
        <v>-364.62</v>
      </c>
      <c r="E614" s="32">
        <v>-4.99</v>
      </c>
      <c r="F614" s="32">
        <v>3.68</v>
      </c>
      <c r="G614" s="23"/>
    </row>
    <row r="615" spans="1:7" x14ac:dyDescent="0.3">
      <c r="A615" s="22"/>
      <c r="B615" s="31" t="s">
        <v>65</v>
      </c>
      <c r="C615" s="24">
        <v>0</v>
      </c>
      <c r="D615" s="32">
        <v>-364.62</v>
      </c>
      <c r="E615" s="33">
        <v>-4.99</v>
      </c>
      <c r="F615" s="32">
        <v>3.68</v>
      </c>
      <c r="G615" s="23"/>
    </row>
    <row r="616" spans="1:7" x14ac:dyDescent="0.3">
      <c r="A616" s="22"/>
      <c r="B616" s="31" t="s">
        <v>66</v>
      </c>
      <c r="C616" s="24">
        <v>6.8000000000000005E-2</v>
      </c>
      <c r="D616" s="32">
        <v>-364.61</v>
      </c>
      <c r="E616" s="33">
        <v>-5.88</v>
      </c>
      <c r="F616" s="32">
        <v>3.31</v>
      </c>
      <c r="G616" s="23"/>
    </row>
    <row r="617" spans="1:7" x14ac:dyDescent="0.3">
      <c r="A617" s="22"/>
      <c r="B617" s="31" t="s">
        <v>67</v>
      </c>
      <c r="C617" s="24">
        <v>0</v>
      </c>
      <c r="D617" s="32">
        <v>-364.62</v>
      </c>
      <c r="E617" s="32">
        <v>-4.99</v>
      </c>
      <c r="F617" s="33">
        <v>3.68</v>
      </c>
      <c r="G617" s="23"/>
    </row>
    <row r="618" spans="1:7" x14ac:dyDescent="0.3">
      <c r="A618" s="22"/>
      <c r="B618" s="31" t="s">
        <v>68</v>
      </c>
      <c r="C618" s="24">
        <v>6.8000000000000005E-2</v>
      </c>
      <c r="D618" s="32">
        <v>-364.61</v>
      </c>
      <c r="E618" s="32">
        <v>-5.88</v>
      </c>
      <c r="F618" s="33">
        <v>3.31</v>
      </c>
      <c r="G618" s="23"/>
    </row>
    <row r="619" spans="1:7" x14ac:dyDescent="0.3">
      <c r="A619" s="22">
        <v>78</v>
      </c>
      <c r="B619" s="31">
        <v>75</v>
      </c>
      <c r="C619" s="24">
        <v>0</v>
      </c>
      <c r="D619" s="32">
        <v>-364.61</v>
      </c>
      <c r="E619" s="32">
        <v>-6.34</v>
      </c>
      <c r="F619" s="32">
        <v>3.31</v>
      </c>
      <c r="G619" s="23" t="s">
        <v>280</v>
      </c>
    </row>
    <row r="620" spans="1:7" x14ac:dyDescent="0.3">
      <c r="A620" s="22"/>
      <c r="B620" s="31">
        <v>76</v>
      </c>
      <c r="C620" s="24">
        <v>6.8000000000000005E-2</v>
      </c>
      <c r="D620" s="32">
        <v>-364.61</v>
      </c>
      <c r="E620" s="32">
        <v>-7.22</v>
      </c>
      <c r="F620" s="32">
        <v>2.85</v>
      </c>
      <c r="G620" s="23"/>
    </row>
    <row r="621" spans="1:7" x14ac:dyDescent="0.3">
      <c r="A621" s="22"/>
      <c r="B621" s="31" t="s">
        <v>61</v>
      </c>
      <c r="C621" s="24">
        <v>6.8000000000000005E-2</v>
      </c>
      <c r="D621" s="33">
        <v>-364.61</v>
      </c>
      <c r="E621" s="32">
        <v>-7.22</v>
      </c>
      <c r="F621" s="32">
        <v>2.85</v>
      </c>
      <c r="G621" s="23"/>
    </row>
    <row r="622" spans="1:7" x14ac:dyDescent="0.3">
      <c r="A622" s="22"/>
      <c r="B622" s="31" t="s">
        <v>62</v>
      </c>
      <c r="C622" s="24">
        <v>0</v>
      </c>
      <c r="D622" s="33">
        <v>-364.61</v>
      </c>
      <c r="E622" s="32">
        <v>-6.34</v>
      </c>
      <c r="F622" s="32">
        <v>3.31</v>
      </c>
      <c r="G622" s="23"/>
    </row>
    <row r="623" spans="1:7" x14ac:dyDescent="0.3">
      <c r="A623" s="22"/>
      <c r="B623" s="31" t="s">
        <v>65</v>
      </c>
      <c r="C623" s="24">
        <v>0</v>
      </c>
      <c r="D623" s="32">
        <v>-364.61</v>
      </c>
      <c r="E623" s="33">
        <v>-6.34</v>
      </c>
      <c r="F623" s="32">
        <v>3.31</v>
      </c>
      <c r="G623" s="23"/>
    </row>
    <row r="624" spans="1:7" x14ac:dyDescent="0.3">
      <c r="A624" s="22"/>
      <c r="B624" s="31" t="s">
        <v>66</v>
      </c>
      <c r="C624" s="24">
        <v>6.8000000000000005E-2</v>
      </c>
      <c r="D624" s="32">
        <v>-364.61</v>
      </c>
      <c r="E624" s="33">
        <v>-7.22</v>
      </c>
      <c r="F624" s="32">
        <v>2.85</v>
      </c>
      <c r="G624" s="23"/>
    </row>
    <row r="625" spans="1:7" x14ac:dyDescent="0.3">
      <c r="A625" s="22"/>
      <c r="B625" s="31" t="s">
        <v>67</v>
      </c>
      <c r="C625" s="24">
        <v>0</v>
      </c>
      <c r="D625" s="32">
        <v>-364.61</v>
      </c>
      <c r="E625" s="32">
        <v>-6.34</v>
      </c>
      <c r="F625" s="33">
        <v>3.31</v>
      </c>
      <c r="G625" s="23"/>
    </row>
    <row r="626" spans="1:7" x14ac:dyDescent="0.3">
      <c r="A626" s="22"/>
      <c r="B626" s="31" t="s">
        <v>68</v>
      </c>
      <c r="C626" s="24">
        <v>6.8000000000000005E-2</v>
      </c>
      <c r="D626" s="32">
        <v>-364.61</v>
      </c>
      <c r="E626" s="32">
        <v>-7.22</v>
      </c>
      <c r="F626" s="33">
        <v>2.85</v>
      </c>
      <c r="G626" s="23"/>
    </row>
    <row r="627" spans="1:7" x14ac:dyDescent="0.3">
      <c r="A627" s="22">
        <v>79</v>
      </c>
      <c r="B627" s="31">
        <v>76</v>
      </c>
      <c r="C627" s="24">
        <v>0</v>
      </c>
      <c r="D627" s="32">
        <v>-364.6</v>
      </c>
      <c r="E627" s="32">
        <v>-8.5</v>
      </c>
      <c r="F627" s="32">
        <v>2.85</v>
      </c>
      <c r="G627" s="23" t="s">
        <v>280</v>
      </c>
    </row>
    <row r="628" spans="1:7" x14ac:dyDescent="0.3">
      <c r="A628" s="22"/>
      <c r="B628" s="31">
        <v>77</v>
      </c>
      <c r="C628" s="24">
        <v>6.8000000000000005E-2</v>
      </c>
      <c r="D628" s="32">
        <v>-364.6</v>
      </c>
      <c r="E628" s="32">
        <v>-9.36</v>
      </c>
      <c r="F628" s="32">
        <v>2.2400000000000002</v>
      </c>
      <c r="G628" s="23"/>
    </row>
    <row r="629" spans="1:7" x14ac:dyDescent="0.3">
      <c r="A629" s="22"/>
      <c r="B629" s="31" t="s">
        <v>61</v>
      </c>
      <c r="C629" s="24">
        <v>6.8000000000000005E-2</v>
      </c>
      <c r="D629" s="33">
        <v>-364.6</v>
      </c>
      <c r="E629" s="32">
        <v>-9.36</v>
      </c>
      <c r="F629" s="32">
        <v>2.2400000000000002</v>
      </c>
      <c r="G629" s="23"/>
    </row>
    <row r="630" spans="1:7" x14ac:dyDescent="0.3">
      <c r="A630" s="22"/>
      <c r="B630" s="31" t="s">
        <v>62</v>
      </c>
      <c r="C630" s="24">
        <v>0</v>
      </c>
      <c r="D630" s="33">
        <v>-364.6</v>
      </c>
      <c r="E630" s="32">
        <v>-8.5</v>
      </c>
      <c r="F630" s="32">
        <v>2.85</v>
      </c>
      <c r="G630" s="23"/>
    </row>
    <row r="631" spans="1:7" x14ac:dyDescent="0.3">
      <c r="A631" s="22"/>
      <c r="B631" s="31" t="s">
        <v>65</v>
      </c>
      <c r="C631" s="24">
        <v>0</v>
      </c>
      <c r="D631" s="32">
        <v>-364.6</v>
      </c>
      <c r="E631" s="33">
        <v>-8.5</v>
      </c>
      <c r="F631" s="32">
        <v>2.85</v>
      </c>
      <c r="G631" s="23"/>
    </row>
    <row r="632" spans="1:7" x14ac:dyDescent="0.3">
      <c r="A632" s="22"/>
      <c r="B632" s="31" t="s">
        <v>66</v>
      </c>
      <c r="C632" s="24">
        <v>6.8000000000000005E-2</v>
      </c>
      <c r="D632" s="32">
        <v>-364.6</v>
      </c>
      <c r="E632" s="33">
        <v>-9.36</v>
      </c>
      <c r="F632" s="32">
        <v>2.2400000000000002</v>
      </c>
      <c r="G632" s="23"/>
    </row>
    <row r="633" spans="1:7" x14ac:dyDescent="0.3">
      <c r="A633" s="22"/>
      <c r="B633" s="31" t="s">
        <v>67</v>
      </c>
      <c r="C633" s="24">
        <v>0</v>
      </c>
      <c r="D633" s="32">
        <v>-364.6</v>
      </c>
      <c r="E633" s="32">
        <v>-8.5</v>
      </c>
      <c r="F633" s="33">
        <v>2.85</v>
      </c>
      <c r="G633" s="23"/>
    </row>
    <row r="634" spans="1:7" x14ac:dyDescent="0.3">
      <c r="A634" s="22"/>
      <c r="B634" s="31" t="s">
        <v>68</v>
      </c>
      <c r="C634" s="24">
        <v>6.8000000000000005E-2</v>
      </c>
      <c r="D634" s="32">
        <v>-364.6</v>
      </c>
      <c r="E634" s="32">
        <v>-9.36</v>
      </c>
      <c r="F634" s="33">
        <v>2.2400000000000002</v>
      </c>
      <c r="G634" s="23"/>
    </row>
    <row r="635" spans="1:7" x14ac:dyDescent="0.3">
      <c r="A635" s="22">
        <v>80</v>
      </c>
      <c r="B635" s="31">
        <v>77</v>
      </c>
      <c r="C635" s="24">
        <v>0</v>
      </c>
      <c r="D635" s="32">
        <v>-364.59</v>
      </c>
      <c r="E635" s="32">
        <v>-10.62</v>
      </c>
      <c r="F635" s="32">
        <v>2.2400000000000002</v>
      </c>
      <c r="G635" s="23" t="s">
        <v>280</v>
      </c>
    </row>
    <row r="636" spans="1:7" x14ac:dyDescent="0.3">
      <c r="A636" s="22"/>
      <c r="B636" s="31">
        <v>238</v>
      </c>
      <c r="C636" s="24">
        <v>1.2E-2</v>
      </c>
      <c r="D636" s="32">
        <v>-364.59</v>
      </c>
      <c r="E636" s="32">
        <v>-10.77</v>
      </c>
      <c r="F636" s="32">
        <v>2.12</v>
      </c>
      <c r="G636" s="23"/>
    </row>
    <row r="637" spans="1:7" x14ac:dyDescent="0.3">
      <c r="A637" s="22"/>
      <c r="B637" s="31" t="s">
        <v>61</v>
      </c>
      <c r="C637" s="24">
        <v>1.2E-2</v>
      </c>
      <c r="D637" s="33">
        <v>-364.59</v>
      </c>
      <c r="E637" s="32">
        <v>-10.77</v>
      </c>
      <c r="F637" s="32">
        <v>2.12</v>
      </c>
      <c r="G637" s="23"/>
    </row>
    <row r="638" spans="1:7" x14ac:dyDescent="0.3">
      <c r="A638" s="22"/>
      <c r="B638" s="31" t="s">
        <v>62</v>
      </c>
      <c r="C638" s="24">
        <v>0</v>
      </c>
      <c r="D638" s="33">
        <v>-364.59</v>
      </c>
      <c r="E638" s="32">
        <v>-10.62</v>
      </c>
      <c r="F638" s="32">
        <v>2.2400000000000002</v>
      </c>
      <c r="G638" s="23"/>
    </row>
    <row r="639" spans="1:7" x14ac:dyDescent="0.3">
      <c r="A639" s="22"/>
      <c r="B639" s="31" t="s">
        <v>65</v>
      </c>
      <c r="C639" s="24">
        <v>0</v>
      </c>
      <c r="D639" s="32">
        <v>-364.59</v>
      </c>
      <c r="E639" s="33">
        <v>-10.62</v>
      </c>
      <c r="F639" s="32">
        <v>2.2400000000000002</v>
      </c>
      <c r="G639" s="23"/>
    </row>
    <row r="640" spans="1:7" x14ac:dyDescent="0.3">
      <c r="A640" s="22"/>
      <c r="B640" s="31" t="s">
        <v>66</v>
      </c>
      <c r="C640" s="24">
        <v>1.2E-2</v>
      </c>
      <c r="D640" s="32">
        <v>-364.59</v>
      </c>
      <c r="E640" s="33">
        <v>-10.77</v>
      </c>
      <c r="F640" s="32">
        <v>2.12</v>
      </c>
      <c r="G640" s="23"/>
    </row>
    <row r="641" spans="1:7" x14ac:dyDescent="0.3">
      <c r="A641" s="22"/>
      <c r="B641" s="31" t="s">
        <v>67</v>
      </c>
      <c r="C641" s="24">
        <v>0</v>
      </c>
      <c r="D641" s="32">
        <v>-364.59</v>
      </c>
      <c r="E641" s="32">
        <v>-10.62</v>
      </c>
      <c r="F641" s="33">
        <v>2.2400000000000002</v>
      </c>
      <c r="G641" s="23"/>
    </row>
    <row r="642" spans="1:7" x14ac:dyDescent="0.3">
      <c r="A642" s="22"/>
      <c r="B642" s="31" t="s">
        <v>68</v>
      </c>
      <c r="C642" s="24">
        <v>1.2E-2</v>
      </c>
      <c r="D642" s="32">
        <v>-364.59</v>
      </c>
      <c r="E642" s="32">
        <v>-10.77</v>
      </c>
      <c r="F642" s="33">
        <v>2.12</v>
      </c>
      <c r="G642" s="23"/>
    </row>
    <row r="643" spans="1:7" x14ac:dyDescent="0.3">
      <c r="A643" s="22">
        <v>81</v>
      </c>
      <c r="B643" s="31">
        <v>238</v>
      </c>
      <c r="C643" s="24">
        <v>0</v>
      </c>
      <c r="D643" s="32">
        <v>-254.49</v>
      </c>
      <c r="E643" s="32">
        <v>-9.43</v>
      </c>
      <c r="F643" s="32">
        <v>7.62</v>
      </c>
      <c r="G643" s="23" t="s">
        <v>280</v>
      </c>
    </row>
    <row r="644" spans="1:7" x14ac:dyDescent="0.3">
      <c r="A644" s="22"/>
      <c r="B644" s="31">
        <v>78</v>
      </c>
      <c r="C644" s="24">
        <v>5.7000000000000002E-2</v>
      </c>
      <c r="D644" s="32">
        <v>-254.48</v>
      </c>
      <c r="E644" s="32">
        <v>-10.210000000000001</v>
      </c>
      <c r="F644" s="32">
        <v>7.07</v>
      </c>
      <c r="G644" s="23"/>
    </row>
    <row r="645" spans="1:7" x14ac:dyDescent="0.3">
      <c r="A645" s="22"/>
      <c r="B645" s="31" t="s">
        <v>61</v>
      </c>
      <c r="C645" s="24">
        <v>5.7000000000000002E-2</v>
      </c>
      <c r="D645" s="33">
        <v>-254.48</v>
      </c>
      <c r="E645" s="32">
        <v>-10.210000000000001</v>
      </c>
      <c r="F645" s="32">
        <v>7.07</v>
      </c>
      <c r="G645" s="23"/>
    </row>
    <row r="646" spans="1:7" x14ac:dyDescent="0.3">
      <c r="A646" s="22"/>
      <c r="B646" s="31" t="s">
        <v>62</v>
      </c>
      <c r="C646" s="24">
        <v>0</v>
      </c>
      <c r="D646" s="33">
        <v>-254.49</v>
      </c>
      <c r="E646" s="32">
        <v>-9.43</v>
      </c>
      <c r="F646" s="32">
        <v>7.62</v>
      </c>
      <c r="G646" s="23"/>
    </row>
    <row r="647" spans="1:7" x14ac:dyDescent="0.3">
      <c r="A647" s="22"/>
      <c r="B647" s="31" t="s">
        <v>65</v>
      </c>
      <c r="C647" s="24">
        <v>0</v>
      </c>
      <c r="D647" s="32">
        <v>-254.49</v>
      </c>
      <c r="E647" s="33">
        <v>-9.43</v>
      </c>
      <c r="F647" s="32">
        <v>7.62</v>
      </c>
      <c r="G647" s="23"/>
    </row>
    <row r="648" spans="1:7" x14ac:dyDescent="0.3">
      <c r="A648" s="22"/>
      <c r="B648" s="31" t="s">
        <v>66</v>
      </c>
      <c r="C648" s="24">
        <v>5.7000000000000002E-2</v>
      </c>
      <c r="D648" s="32">
        <v>-254.48</v>
      </c>
      <c r="E648" s="33">
        <v>-10.210000000000001</v>
      </c>
      <c r="F648" s="32">
        <v>7.07</v>
      </c>
      <c r="G648" s="23"/>
    </row>
    <row r="649" spans="1:7" x14ac:dyDescent="0.3">
      <c r="A649" s="22"/>
      <c r="B649" s="31" t="s">
        <v>67</v>
      </c>
      <c r="C649" s="24">
        <v>0</v>
      </c>
      <c r="D649" s="32">
        <v>-254.49</v>
      </c>
      <c r="E649" s="32">
        <v>-9.43</v>
      </c>
      <c r="F649" s="33">
        <v>7.62</v>
      </c>
      <c r="G649" s="23"/>
    </row>
    <row r="650" spans="1:7" x14ac:dyDescent="0.3">
      <c r="A650" s="22"/>
      <c r="B650" s="31" t="s">
        <v>68</v>
      </c>
      <c r="C650" s="24">
        <v>5.7000000000000002E-2</v>
      </c>
      <c r="D650" s="32">
        <v>-254.48</v>
      </c>
      <c r="E650" s="32">
        <v>-10.210000000000001</v>
      </c>
      <c r="F650" s="33">
        <v>7.07</v>
      </c>
      <c r="G650" s="23"/>
    </row>
    <row r="651" spans="1:7" x14ac:dyDescent="0.3">
      <c r="A651" s="22">
        <v>82</v>
      </c>
      <c r="B651" s="31">
        <v>78</v>
      </c>
      <c r="C651" s="24">
        <v>0</v>
      </c>
      <c r="D651" s="32">
        <v>-254.49</v>
      </c>
      <c r="E651" s="32">
        <v>-7.49</v>
      </c>
      <c r="F651" s="32">
        <v>7.07</v>
      </c>
      <c r="G651" s="23" t="s">
        <v>280</v>
      </c>
    </row>
    <row r="652" spans="1:7" x14ac:dyDescent="0.3">
      <c r="A652" s="22"/>
      <c r="B652" s="31">
        <v>79</v>
      </c>
      <c r="C652" s="24">
        <v>6.8000000000000005E-2</v>
      </c>
      <c r="D652" s="32">
        <v>-254.48</v>
      </c>
      <c r="E652" s="32">
        <v>-8.42</v>
      </c>
      <c r="F652" s="32">
        <v>6.53</v>
      </c>
      <c r="G652" s="23"/>
    </row>
    <row r="653" spans="1:7" x14ac:dyDescent="0.3">
      <c r="A653" s="22"/>
      <c r="B653" s="31" t="s">
        <v>61</v>
      </c>
      <c r="C653" s="24">
        <v>6.8000000000000005E-2</v>
      </c>
      <c r="D653" s="33">
        <v>-254.48</v>
      </c>
      <c r="E653" s="32">
        <v>-8.42</v>
      </c>
      <c r="F653" s="32">
        <v>6.53</v>
      </c>
      <c r="G653" s="23"/>
    </row>
    <row r="654" spans="1:7" x14ac:dyDescent="0.3">
      <c r="A654" s="22"/>
      <c r="B654" s="31" t="s">
        <v>62</v>
      </c>
      <c r="C654" s="24">
        <v>0</v>
      </c>
      <c r="D654" s="33">
        <v>-254.49</v>
      </c>
      <c r="E654" s="32">
        <v>-7.49</v>
      </c>
      <c r="F654" s="32">
        <v>7.07</v>
      </c>
      <c r="G654" s="23"/>
    </row>
    <row r="655" spans="1:7" x14ac:dyDescent="0.3">
      <c r="A655" s="22"/>
      <c r="B655" s="31" t="s">
        <v>65</v>
      </c>
      <c r="C655" s="24">
        <v>0</v>
      </c>
      <c r="D655" s="32">
        <v>-254.49</v>
      </c>
      <c r="E655" s="33">
        <v>-7.49</v>
      </c>
      <c r="F655" s="32">
        <v>7.07</v>
      </c>
      <c r="G655" s="23"/>
    </row>
    <row r="656" spans="1:7" x14ac:dyDescent="0.3">
      <c r="A656" s="22"/>
      <c r="B656" s="31" t="s">
        <v>66</v>
      </c>
      <c r="C656" s="24">
        <v>6.8000000000000005E-2</v>
      </c>
      <c r="D656" s="32">
        <v>-254.48</v>
      </c>
      <c r="E656" s="33">
        <v>-8.42</v>
      </c>
      <c r="F656" s="32">
        <v>6.53</v>
      </c>
      <c r="G656" s="23"/>
    </row>
    <row r="657" spans="1:7" x14ac:dyDescent="0.3">
      <c r="A657" s="22"/>
      <c r="B657" s="31" t="s">
        <v>67</v>
      </c>
      <c r="C657" s="24">
        <v>0</v>
      </c>
      <c r="D657" s="32">
        <v>-254.49</v>
      </c>
      <c r="E657" s="32">
        <v>-7.49</v>
      </c>
      <c r="F657" s="33">
        <v>7.07</v>
      </c>
      <c r="G657" s="23"/>
    </row>
    <row r="658" spans="1:7" x14ac:dyDescent="0.3">
      <c r="A658" s="22"/>
      <c r="B658" s="31" t="s">
        <v>68</v>
      </c>
      <c r="C658" s="24">
        <v>6.8000000000000005E-2</v>
      </c>
      <c r="D658" s="32">
        <v>-254.48</v>
      </c>
      <c r="E658" s="32">
        <v>-8.42</v>
      </c>
      <c r="F658" s="33">
        <v>6.53</v>
      </c>
      <c r="G658" s="23"/>
    </row>
    <row r="659" spans="1:7" x14ac:dyDescent="0.3">
      <c r="A659" s="22">
        <v>83</v>
      </c>
      <c r="B659" s="31">
        <v>79</v>
      </c>
      <c r="C659" s="24">
        <v>0</v>
      </c>
      <c r="D659" s="32">
        <v>-254.48</v>
      </c>
      <c r="E659" s="32">
        <v>-6.34</v>
      </c>
      <c r="F659" s="32">
        <v>6.53</v>
      </c>
      <c r="G659" s="23" t="s">
        <v>280</v>
      </c>
    </row>
    <row r="660" spans="1:7" x14ac:dyDescent="0.3">
      <c r="A660" s="22"/>
      <c r="B660" s="31">
        <v>80</v>
      </c>
      <c r="C660" s="24">
        <v>6.8000000000000005E-2</v>
      </c>
      <c r="D660" s="32">
        <v>-254.47</v>
      </c>
      <c r="E660" s="32">
        <v>-7.25</v>
      </c>
      <c r="F660" s="32">
        <v>6.06</v>
      </c>
      <c r="G660" s="23"/>
    </row>
    <row r="661" spans="1:7" x14ac:dyDescent="0.3">
      <c r="A661" s="22"/>
      <c r="B661" s="31" t="s">
        <v>61</v>
      </c>
      <c r="C661" s="24">
        <v>6.8000000000000005E-2</v>
      </c>
      <c r="D661" s="33">
        <v>-254.47</v>
      </c>
      <c r="E661" s="32">
        <v>-7.25</v>
      </c>
      <c r="F661" s="32">
        <v>6.06</v>
      </c>
      <c r="G661" s="23"/>
    </row>
    <row r="662" spans="1:7" x14ac:dyDescent="0.3">
      <c r="A662" s="22"/>
      <c r="B662" s="31" t="s">
        <v>62</v>
      </c>
      <c r="C662" s="24">
        <v>0</v>
      </c>
      <c r="D662" s="33">
        <v>-254.48</v>
      </c>
      <c r="E662" s="32">
        <v>-6.34</v>
      </c>
      <c r="F662" s="32">
        <v>6.53</v>
      </c>
      <c r="G662" s="23"/>
    </row>
    <row r="663" spans="1:7" x14ac:dyDescent="0.3">
      <c r="A663" s="22"/>
      <c r="B663" s="31" t="s">
        <v>65</v>
      </c>
      <c r="C663" s="24">
        <v>0</v>
      </c>
      <c r="D663" s="32">
        <v>-254.48</v>
      </c>
      <c r="E663" s="33">
        <v>-6.34</v>
      </c>
      <c r="F663" s="32">
        <v>6.53</v>
      </c>
      <c r="G663" s="23"/>
    </row>
    <row r="664" spans="1:7" x14ac:dyDescent="0.3">
      <c r="A664" s="22"/>
      <c r="B664" s="31" t="s">
        <v>66</v>
      </c>
      <c r="C664" s="24">
        <v>6.8000000000000005E-2</v>
      </c>
      <c r="D664" s="32">
        <v>-254.47</v>
      </c>
      <c r="E664" s="33">
        <v>-7.25</v>
      </c>
      <c r="F664" s="32">
        <v>6.06</v>
      </c>
      <c r="G664" s="23"/>
    </row>
    <row r="665" spans="1:7" x14ac:dyDescent="0.3">
      <c r="A665" s="22"/>
      <c r="B665" s="31" t="s">
        <v>67</v>
      </c>
      <c r="C665" s="24">
        <v>0</v>
      </c>
      <c r="D665" s="32">
        <v>-254.48</v>
      </c>
      <c r="E665" s="32">
        <v>-6.34</v>
      </c>
      <c r="F665" s="33">
        <v>6.53</v>
      </c>
      <c r="G665" s="23"/>
    </row>
    <row r="666" spans="1:7" x14ac:dyDescent="0.3">
      <c r="A666" s="22"/>
      <c r="B666" s="31" t="s">
        <v>68</v>
      </c>
      <c r="C666" s="24">
        <v>6.8000000000000005E-2</v>
      </c>
      <c r="D666" s="32">
        <v>-254.47</v>
      </c>
      <c r="E666" s="32">
        <v>-7.25</v>
      </c>
      <c r="F666" s="33">
        <v>6.06</v>
      </c>
      <c r="G666" s="23"/>
    </row>
    <row r="667" spans="1:7" x14ac:dyDescent="0.3">
      <c r="A667" s="22">
        <v>84</v>
      </c>
      <c r="B667" s="31">
        <v>80</v>
      </c>
      <c r="C667" s="24">
        <v>0</v>
      </c>
      <c r="D667" s="32">
        <v>-254.47</v>
      </c>
      <c r="E667" s="32">
        <v>-5.75</v>
      </c>
      <c r="F667" s="32">
        <v>6.06</v>
      </c>
      <c r="G667" s="23" t="s">
        <v>280</v>
      </c>
    </row>
    <row r="668" spans="1:7" x14ac:dyDescent="0.3">
      <c r="A668" s="22"/>
      <c r="B668" s="31">
        <v>81</v>
      </c>
      <c r="C668" s="24">
        <v>6.8000000000000005E-2</v>
      </c>
      <c r="D668" s="32">
        <v>-254.46</v>
      </c>
      <c r="E668" s="32">
        <v>-6.66</v>
      </c>
      <c r="F668" s="32">
        <v>5.64</v>
      </c>
      <c r="G668" s="23"/>
    </row>
    <row r="669" spans="1:7" x14ac:dyDescent="0.3">
      <c r="A669" s="22"/>
      <c r="B669" s="31" t="s">
        <v>61</v>
      </c>
      <c r="C669" s="24">
        <v>6.8000000000000005E-2</v>
      </c>
      <c r="D669" s="33">
        <v>-254.46</v>
      </c>
      <c r="E669" s="32">
        <v>-6.66</v>
      </c>
      <c r="F669" s="32">
        <v>5.64</v>
      </c>
      <c r="G669" s="23"/>
    </row>
    <row r="670" spans="1:7" x14ac:dyDescent="0.3">
      <c r="A670" s="22"/>
      <c r="B670" s="31" t="s">
        <v>62</v>
      </c>
      <c r="C670" s="24">
        <v>0</v>
      </c>
      <c r="D670" s="33">
        <v>-254.47</v>
      </c>
      <c r="E670" s="32">
        <v>-5.75</v>
      </c>
      <c r="F670" s="32">
        <v>6.06</v>
      </c>
      <c r="G670" s="23"/>
    </row>
    <row r="671" spans="1:7" x14ac:dyDescent="0.3">
      <c r="A671" s="22"/>
      <c r="B671" s="31" t="s">
        <v>65</v>
      </c>
      <c r="C671" s="24">
        <v>0</v>
      </c>
      <c r="D671" s="32">
        <v>-254.47</v>
      </c>
      <c r="E671" s="33">
        <v>-5.75</v>
      </c>
      <c r="F671" s="32">
        <v>6.06</v>
      </c>
      <c r="G671" s="23"/>
    </row>
    <row r="672" spans="1:7" x14ac:dyDescent="0.3">
      <c r="A672" s="22"/>
      <c r="B672" s="31" t="s">
        <v>66</v>
      </c>
      <c r="C672" s="24">
        <v>6.8000000000000005E-2</v>
      </c>
      <c r="D672" s="32">
        <v>-254.46</v>
      </c>
      <c r="E672" s="33">
        <v>-6.66</v>
      </c>
      <c r="F672" s="32">
        <v>5.64</v>
      </c>
      <c r="G672" s="23"/>
    </row>
    <row r="673" spans="1:7" x14ac:dyDescent="0.3">
      <c r="A673" s="22"/>
      <c r="B673" s="31" t="s">
        <v>67</v>
      </c>
      <c r="C673" s="24">
        <v>0</v>
      </c>
      <c r="D673" s="32">
        <v>-254.47</v>
      </c>
      <c r="E673" s="32">
        <v>-5.75</v>
      </c>
      <c r="F673" s="33">
        <v>6.06</v>
      </c>
      <c r="G673" s="23"/>
    </row>
    <row r="674" spans="1:7" x14ac:dyDescent="0.3">
      <c r="A674" s="22"/>
      <c r="B674" s="31" t="s">
        <v>68</v>
      </c>
      <c r="C674" s="24">
        <v>6.8000000000000005E-2</v>
      </c>
      <c r="D674" s="32">
        <v>-254.46</v>
      </c>
      <c r="E674" s="32">
        <v>-6.66</v>
      </c>
      <c r="F674" s="33">
        <v>5.64</v>
      </c>
      <c r="G674" s="23"/>
    </row>
    <row r="675" spans="1:7" x14ac:dyDescent="0.3">
      <c r="A675" s="22">
        <v>85</v>
      </c>
      <c r="B675" s="31">
        <v>81</v>
      </c>
      <c r="C675" s="24">
        <v>0</v>
      </c>
      <c r="D675" s="32">
        <v>-254.46</v>
      </c>
      <c r="E675" s="32">
        <v>-5.49</v>
      </c>
      <c r="F675" s="32">
        <v>5.64</v>
      </c>
      <c r="G675" s="23" t="s">
        <v>280</v>
      </c>
    </row>
    <row r="676" spans="1:7" x14ac:dyDescent="0.3">
      <c r="A676" s="22"/>
      <c r="B676" s="31">
        <v>82</v>
      </c>
      <c r="C676" s="24">
        <v>6.8000000000000005E-2</v>
      </c>
      <c r="D676" s="32">
        <v>-254.45</v>
      </c>
      <c r="E676" s="32">
        <v>-6.39</v>
      </c>
      <c r="F676" s="32">
        <v>5.23</v>
      </c>
      <c r="G676" s="23"/>
    </row>
    <row r="677" spans="1:7" x14ac:dyDescent="0.3">
      <c r="A677" s="22"/>
      <c r="B677" s="31" t="s">
        <v>61</v>
      </c>
      <c r="C677" s="24">
        <v>6.8000000000000005E-2</v>
      </c>
      <c r="D677" s="33">
        <v>-254.45</v>
      </c>
      <c r="E677" s="32">
        <v>-6.39</v>
      </c>
      <c r="F677" s="32">
        <v>5.23</v>
      </c>
      <c r="G677" s="23"/>
    </row>
    <row r="678" spans="1:7" x14ac:dyDescent="0.3">
      <c r="A678" s="22"/>
      <c r="B678" s="31" t="s">
        <v>62</v>
      </c>
      <c r="C678" s="24">
        <v>0</v>
      </c>
      <c r="D678" s="33">
        <v>-254.46</v>
      </c>
      <c r="E678" s="32">
        <v>-5.49</v>
      </c>
      <c r="F678" s="32">
        <v>5.64</v>
      </c>
      <c r="G678" s="23"/>
    </row>
    <row r="679" spans="1:7" x14ac:dyDescent="0.3">
      <c r="A679" s="22"/>
      <c r="B679" s="31" t="s">
        <v>65</v>
      </c>
      <c r="C679" s="24">
        <v>0</v>
      </c>
      <c r="D679" s="32">
        <v>-254.46</v>
      </c>
      <c r="E679" s="33">
        <v>-5.49</v>
      </c>
      <c r="F679" s="32">
        <v>5.64</v>
      </c>
      <c r="G679" s="23"/>
    </row>
    <row r="680" spans="1:7" x14ac:dyDescent="0.3">
      <c r="A680" s="22"/>
      <c r="B680" s="31" t="s">
        <v>66</v>
      </c>
      <c r="C680" s="24">
        <v>6.8000000000000005E-2</v>
      </c>
      <c r="D680" s="32">
        <v>-254.45</v>
      </c>
      <c r="E680" s="33">
        <v>-6.39</v>
      </c>
      <c r="F680" s="32">
        <v>5.23</v>
      </c>
      <c r="G680" s="23"/>
    </row>
    <row r="681" spans="1:7" x14ac:dyDescent="0.3">
      <c r="A681" s="22"/>
      <c r="B681" s="31" t="s">
        <v>67</v>
      </c>
      <c r="C681" s="24">
        <v>0</v>
      </c>
      <c r="D681" s="32">
        <v>-254.46</v>
      </c>
      <c r="E681" s="32">
        <v>-5.49</v>
      </c>
      <c r="F681" s="33">
        <v>5.64</v>
      </c>
      <c r="G681" s="23"/>
    </row>
    <row r="682" spans="1:7" x14ac:dyDescent="0.3">
      <c r="A682" s="22"/>
      <c r="B682" s="31" t="s">
        <v>68</v>
      </c>
      <c r="C682" s="24">
        <v>6.8000000000000005E-2</v>
      </c>
      <c r="D682" s="32">
        <v>-254.45</v>
      </c>
      <c r="E682" s="32">
        <v>-6.39</v>
      </c>
      <c r="F682" s="33">
        <v>5.23</v>
      </c>
      <c r="G682" s="23"/>
    </row>
    <row r="683" spans="1:7" x14ac:dyDescent="0.3">
      <c r="A683" s="22">
        <v>86</v>
      </c>
      <c r="B683" s="31">
        <v>82</v>
      </c>
      <c r="C683" s="24">
        <v>0</v>
      </c>
      <c r="D683" s="32">
        <v>-254.46</v>
      </c>
      <c r="E683" s="32">
        <v>-5.44</v>
      </c>
      <c r="F683" s="32">
        <v>5.23</v>
      </c>
      <c r="G683" s="23" t="s">
        <v>280</v>
      </c>
    </row>
    <row r="684" spans="1:7" x14ac:dyDescent="0.3">
      <c r="A684" s="22"/>
      <c r="B684" s="31">
        <v>83</v>
      </c>
      <c r="C684" s="24">
        <v>6.8000000000000005E-2</v>
      </c>
      <c r="D684" s="32">
        <v>-254.44</v>
      </c>
      <c r="E684" s="32">
        <v>-6.33</v>
      </c>
      <c r="F684" s="32">
        <v>4.83</v>
      </c>
      <c r="G684" s="23"/>
    </row>
    <row r="685" spans="1:7" x14ac:dyDescent="0.3">
      <c r="A685" s="22"/>
      <c r="B685" s="31" t="s">
        <v>61</v>
      </c>
      <c r="C685" s="24">
        <v>6.8000000000000005E-2</v>
      </c>
      <c r="D685" s="33">
        <v>-254.44</v>
      </c>
      <c r="E685" s="32">
        <v>-6.33</v>
      </c>
      <c r="F685" s="32">
        <v>4.83</v>
      </c>
      <c r="G685" s="23"/>
    </row>
    <row r="686" spans="1:7" x14ac:dyDescent="0.3">
      <c r="A686" s="22"/>
      <c r="B686" s="31" t="s">
        <v>62</v>
      </c>
      <c r="C686" s="24">
        <v>0</v>
      </c>
      <c r="D686" s="33">
        <v>-254.46</v>
      </c>
      <c r="E686" s="32">
        <v>-5.44</v>
      </c>
      <c r="F686" s="32">
        <v>5.23</v>
      </c>
      <c r="G686" s="23"/>
    </row>
    <row r="687" spans="1:7" x14ac:dyDescent="0.3">
      <c r="A687" s="22"/>
      <c r="B687" s="31" t="s">
        <v>65</v>
      </c>
      <c r="C687" s="24">
        <v>0</v>
      </c>
      <c r="D687" s="32">
        <v>-254.46</v>
      </c>
      <c r="E687" s="33">
        <v>-5.44</v>
      </c>
      <c r="F687" s="32">
        <v>5.23</v>
      </c>
      <c r="G687" s="23"/>
    </row>
    <row r="688" spans="1:7" x14ac:dyDescent="0.3">
      <c r="A688" s="22"/>
      <c r="B688" s="31" t="s">
        <v>66</v>
      </c>
      <c r="C688" s="24">
        <v>6.8000000000000005E-2</v>
      </c>
      <c r="D688" s="32">
        <v>-254.44</v>
      </c>
      <c r="E688" s="33">
        <v>-6.33</v>
      </c>
      <c r="F688" s="32">
        <v>4.83</v>
      </c>
      <c r="G688" s="23"/>
    </row>
    <row r="689" spans="1:7" x14ac:dyDescent="0.3">
      <c r="A689" s="22"/>
      <c r="B689" s="31" t="s">
        <v>67</v>
      </c>
      <c r="C689" s="24">
        <v>0</v>
      </c>
      <c r="D689" s="32">
        <v>-254.46</v>
      </c>
      <c r="E689" s="32">
        <v>-5.44</v>
      </c>
      <c r="F689" s="33">
        <v>5.23</v>
      </c>
      <c r="G689" s="23"/>
    </row>
    <row r="690" spans="1:7" x14ac:dyDescent="0.3">
      <c r="A690" s="22"/>
      <c r="B690" s="31" t="s">
        <v>68</v>
      </c>
      <c r="C690" s="24">
        <v>6.8000000000000005E-2</v>
      </c>
      <c r="D690" s="32">
        <v>-254.44</v>
      </c>
      <c r="E690" s="32">
        <v>-6.33</v>
      </c>
      <c r="F690" s="33">
        <v>4.83</v>
      </c>
      <c r="G690" s="23"/>
    </row>
    <row r="691" spans="1:7" x14ac:dyDescent="0.3">
      <c r="A691" s="22">
        <v>87</v>
      </c>
      <c r="B691" s="31">
        <v>83</v>
      </c>
      <c r="C691" s="24">
        <v>0</v>
      </c>
      <c r="D691" s="32">
        <v>-254.45</v>
      </c>
      <c r="E691" s="32">
        <v>-5.5</v>
      </c>
      <c r="F691" s="32">
        <v>4.83</v>
      </c>
      <c r="G691" s="23" t="s">
        <v>280</v>
      </c>
    </row>
    <row r="692" spans="1:7" x14ac:dyDescent="0.3">
      <c r="A692" s="22"/>
      <c r="B692" s="31">
        <v>84</v>
      </c>
      <c r="C692" s="24">
        <v>6.8000000000000005E-2</v>
      </c>
      <c r="D692" s="32">
        <v>-254.44</v>
      </c>
      <c r="E692" s="32">
        <v>-6.38</v>
      </c>
      <c r="F692" s="32">
        <v>4.43</v>
      </c>
      <c r="G692" s="23"/>
    </row>
    <row r="693" spans="1:7" x14ac:dyDescent="0.3">
      <c r="A693" s="22"/>
      <c r="B693" s="31" t="s">
        <v>61</v>
      </c>
      <c r="C693" s="24">
        <v>6.8000000000000005E-2</v>
      </c>
      <c r="D693" s="33">
        <v>-254.44</v>
      </c>
      <c r="E693" s="32">
        <v>-6.38</v>
      </c>
      <c r="F693" s="32">
        <v>4.43</v>
      </c>
      <c r="G693" s="23"/>
    </row>
    <row r="694" spans="1:7" x14ac:dyDescent="0.3">
      <c r="A694" s="22"/>
      <c r="B694" s="31" t="s">
        <v>62</v>
      </c>
      <c r="C694" s="24">
        <v>0</v>
      </c>
      <c r="D694" s="33">
        <v>-254.45</v>
      </c>
      <c r="E694" s="32">
        <v>-5.5</v>
      </c>
      <c r="F694" s="32">
        <v>4.83</v>
      </c>
      <c r="G694" s="23"/>
    </row>
    <row r="695" spans="1:7" x14ac:dyDescent="0.3">
      <c r="A695" s="22"/>
      <c r="B695" s="31" t="s">
        <v>65</v>
      </c>
      <c r="C695" s="24">
        <v>0</v>
      </c>
      <c r="D695" s="32">
        <v>-254.45</v>
      </c>
      <c r="E695" s="33">
        <v>-5.5</v>
      </c>
      <c r="F695" s="32">
        <v>4.83</v>
      </c>
      <c r="G695" s="23"/>
    </row>
    <row r="696" spans="1:7" x14ac:dyDescent="0.3">
      <c r="A696" s="22"/>
      <c r="B696" s="31" t="s">
        <v>66</v>
      </c>
      <c r="C696" s="24">
        <v>6.8000000000000005E-2</v>
      </c>
      <c r="D696" s="32">
        <v>-254.44</v>
      </c>
      <c r="E696" s="33">
        <v>-6.38</v>
      </c>
      <c r="F696" s="32">
        <v>4.43</v>
      </c>
      <c r="G696" s="23"/>
    </row>
    <row r="697" spans="1:7" x14ac:dyDescent="0.3">
      <c r="A697" s="22"/>
      <c r="B697" s="31" t="s">
        <v>67</v>
      </c>
      <c r="C697" s="24">
        <v>0</v>
      </c>
      <c r="D697" s="32">
        <v>-254.45</v>
      </c>
      <c r="E697" s="32">
        <v>-5.5</v>
      </c>
      <c r="F697" s="33">
        <v>4.83</v>
      </c>
      <c r="G697" s="23"/>
    </row>
    <row r="698" spans="1:7" x14ac:dyDescent="0.3">
      <c r="A698" s="22"/>
      <c r="B698" s="31" t="s">
        <v>68</v>
      </c>
      <c r="C698" s="24">
        <v>6.8000000000000005E-2</v>
      </c>
      <c r="D698" s="32">
        <v>-254.44</v>
      </c>
      <c r="E698" s="32">
        <v>-6.38</v>
      </c>
      <c r="F698" s="33">
        <v>4.43</v>
      </c>
      <c r="G698" s="23"/>
    </row>
    <row r="699" spans="1:7" x14ac:dyDescent="0.3">
      <c r="A699" s="22">
        <v>88</v>
      </c>
      <c r="B699" s="31">
        <v>84</v>
      </c>
      <c r="C699" s="24">
        <v>0</v>
      </c>
      <c r="D699" s="32">
        <v>-254.44</v>
      </c>
      <c r="E699" s="32">
        <v>-5.63</v>
      </c>
      <c r="F699" s="32">
        <v>4.43</v>
      </c>
      <c r="G699" s="23" t="s">
        <v>280</v>
      </c>
    </row>
    <row r="700" spans="1:7" x14ac:dyDescent="0.3">
      <c r="A700" s="22"/>
      <c r="B700" s="31">
        <v>85</v>
      </c>
      <c r="C700" s="24">
        <v>6.8000000000000005E-2</v>
      </c>
      <c r="D700" s="32">
        <v>-254.43</v>
      </c>
      <c r="E700" s="32">
        <v>-6.51</v>
      </c>
      <c r="F700" s="32">
        <v>4.01</v>
      </c>
      <c r="G700" s="23"/>
    </row>
    <row r="701" spans="1:7" x14ac:dyDescent="0.3">
      <c r="A701" s="22"/>
      <c r="B701" s="31" t="s">
        <v>61</v>
      </c>
      <c r="C701" s="24">
        <v>6.8000000000000005E-2</v>
      </c>
      <c r="D701" s="33">
        <v>-254.43</v>
      </c>
      <c r="E701" s="32">
        <v>-6.51</v>
      </c>
      <c r="F701" s="32">
        <v>4.01</v>
      </c>
      <c r="G701" s="23"/>
    </row>
    <row r="702" spans="1:7" x14ac:dyDescent="0.3">
      <c r="A702" s="22"/>
      <c r="B702" s="31" t="s">
        <v>62</v>
      </c>
      <c r="C702" s="24">
        <v>0</v>
      </c>
      <c r="D702" s="33">
        <v>-254.44</v>
      </c>
      <c r="E702" s="32">
        <v>-5.63</v>
      </c>
      <c r="F702" s="32">
        <v>4.43</v>
      </c>
      <c r="G702" s="23"/>
    </row>
    <row r="703" spans="1:7" x14ac:dyDescent="0.3">
      <c r="A703" s="22"/>
      <c r="B703" s="31" t="s">
        <v>65</v>
      </c>
      <c r="C703" s="24">
        <v>0</v>
      </c>
      <c r="D703" s="32">
        <v>-254.44</v>
      </c>
      <c r="E703" s="33">
        <v>-5.63</v>
      </c>
      <c r="F703" s="32">
        <v>4.43</v>
      </c>
      <c r="G703" s="23"/>
    </row>
    <row r="704" spans="1:7" x14ac:dyDescent="0.3">
      <c r="A704" s="22"/>
      <c r="B704" s="31" t="s">
        <v>66</v>
      </c>
      <c r="C704" s="24">
        <v>6.8000000000000005E-2</v>
      </c>
      <c r="D704" s="32">
        <v>-254.43</v>
      </c>
      <c r="E704" s="33">
        <v>-6.51</v>
      </c>
      <c r="F704" s="32">
        <v>4.01</v>
      </c>
      <c r="G704" s="23"/>
    </row>
    <row r="705" spans="1:7" x14ac:dyDescent="0.3">
      <c r="A705" s="22"/>
      <c r="B705" s="31" t="s">
        <v>67</v>
      </c>
      <c r="C705" s="24">
        <v>0</v>
      </c>
      <c r="D705" s="32">
        <v>-254.44</v>
      </c>
      <c r="E705" s="32">
        <v>-5.63</v>
      </c>
      <c r="F705" s="33">
        <v>4.43</v>
      </c>
      <c r="G705" s="23"/>
    </row>
    <row r="706" spans="1:7" x14ac:dyDescent="0.3">
      <c r="A706" s="22"/>
      <c r="B706" s="31" t="s">
        <v>68</v>
      </c>
      <c r="C706" s="24">
        <v>6.8000000000000005E-2</v>
      </c>
      <c r="D706" s="32">
        <v>-254.43</v>
      </c>
      <c r="E706" s="32">
        <v>-6.51</v>
      </c>
      <c r="F706" s="33">
        <v>4.01</v>
      </c>
      <c r="G706" s="23"/>
    </row>
    <row r="707" spans="1:7" x14ac:dyDescent="0.3">
      <c r="A707" s="22">
        <v>89</v>
      </c>
      <c r="B707" s="31">
        <v>85</v>
      </c>
      <c r="C707" s="24">
        <v>0</v>
      </c>
      <c r="D707" s="32">
        <v>-254.43</v>
      </c>
      <c r="E707" s="32">
        <v>-5.81</v>
      </c>
      <c r="F707" s="32">
        <v>4.01</v>
      </c>
      <c r="G707" s="23" t="s">
        <v>280</v>
      </c>
    </row>
    <row r="708" spans="1:7" x14ac:dyDescent="0.3">
      <c r="A708" s="22"/>
      <c r="B708" s="31">
        <v>86</v>
      </c>
      <c r="C708" s="24">
        <v>6.8000000000000005E-2</v>
      </c>
      <c r="D708" s="32">
        <v>-254.42</v>
      </c>
      <c r="E708" s="32">
        <v>-6.68</v>
      </c>
      <c r="F708" s="32">
        <v>3.59</v>
      </c>
      <c r="G708" s="23"/>
    </row>
    <row r="709" spans="1:7" x14ac:dyDescent="0.3">
      <c r="A709" s="22"/>
      <c r="B709" s="31" t="s">
        <v>61</v>
      </c>
      <c r="C709" s="24">
        <v>6.8000000000000005E-2</v>
      </c>
      <c r="D709" s="33">
        <v>-254.42</v>
      </c>
      <c r="E709" s="32">
        <v>-6.68</v>
      </c>
      <c r="F709" s="32">
        <v>3.59</v>
      </c>
      <c r="G709" s="23"/>
    </row>
    <row r="710" spans="1:7" x14ac:dyDescent="0.3">
      <c r="A710" s="22"/>
      <c r="B710" s="31" t="s">
        <v>62</v>
      </c>
      <c r="C710" s="24">
        <v>0</v>
      </c>
      <c r="D710" s="33">
        <v>-254.43</v>
      </c>
      <c r="E710" s="32">
        <v>-5.81</v>
      </c>
      <c r="F710" s="32">
        <v>4.01</v>
      </c>
      <c r="G710" s="23"/>
    </row>
    <row r="711" spans="1:7" x14ac:dyDescent="0.3">
      <c r="A711" s="22"/>
      <c r="B711" s="31" t="s">
        <v>65</v>
      </c>
      <c r="C711" s="24">
        <v>0</v>
      </c>
      <c r="D711" s="32">
        <v>-254.43</v>
      </c>
      <c r="E711" s="33">
        <v>-5.81</v>
      </c>
      <c r="F711" s="32">
        <v>4.01</v>
      </c>
      <c r="G711" s="23"/>
    </row>
    <row r="712" spans="1:7" x14ac:dyDescent="0.3">
      <c r="A712" s="22"/>
      <c r="B712" s="31" t="s">
        <v>66</v>
      </c>
      <c r="C712" s="24">
        <v>6.8000000000000005E-2</v>
      </c>
      <c r="D712" s="32">
        <v>-254.42</v>
      </c>
      <c r="E712" s="33">
        <v>-6.68</v>
      </c>
      <c r="F712" s="32">
        <v>3.59</v>
      </c>
      <c r="G712" s="23"/>
    </row>
    <row r="713" spans="1:7" x14ac:dyDescent="0.3">
      <c r="A713" s="22"/>
      <c r="B713" s="31" t="s">
        <v>67</v>
      </c>
      <c r="C713" s="24">
        <v>0</v>
      </c>
      <c r="D713" s="32">
        <v>-254.43</v>
      </c>
      <c r="E713" s="32">
        <v>-5.81</v>
      </c>
      <c r="F713" s="33">
        <v>4.01</v>
      </c>
      <c r="G713" s="23"/>
    </row>
    <row r="714" spans="1:7" x14ac:dyDescent="0.3">
      <c r="A714" s="22"/>
      <c r="B714" s="31" t="s">
        <v>68</v>
      </c>
      <c r="C714" s="24">
        <v>6.8000000000000005E-2</v>
      </c>
      <c r="D714" s="32">
        <v>-254.42</v>
      </c>
      <c r="E714" s="32">
        <v>-6.68</v>
      </c>
      <c r="F714" s="33">
        <v>3.59</v>
      </c>
      <c r="G714" s="23"/>
    </row>
    <row r="715" spans="1:7" x14ac:dyDescent="0.3">
      <c r="A715" s="22">
        <v>90</v>
      </c>
      <c r="B715" s="31">
        <v>86</v>
      </c>
      <c r="C715" s="24">
        <v>0</v>
      </c>
      <c r="D715" s="32">
        <v>-254.42</v>
      </c>
      <c r="E715" s="32">
        <v>-6.04</v>
      </c>
      <c r="F715" s="32">
        <v>3.59</v>
      </c>
      <c r="G715" s="23" t="s">
        <v>280</v>
      </c>
    </row>
    <row r="716" spans="1:7" x14ac:dyDescent="0.3">
      <c r="A716" s="22"/>
      <c r="B716" s="31">
        <v>87</v>
      </c>
      <c r="C716" s="24">
        <v>6.8000000000000005E-2</v>
      </c>
      <c r="D716" s="32">
        <v>-254.41</v>
      </c>
      <c r="E716" s="32">
        <v>-6.9</v>
      </c>
      <c r="F716" s="32">
        <v>3.15</v>
      </c>
      <c r="G716" s="23"/>
    </row>
    <row r="717" spans="1:7" x14ac:dyDescent="0.3">
      <c r="A717" s="22"/>
      <c r="B717" s="31" t="s">
        <v>61</v>
      </c>
      <c r="C717" s="24">
        <v>6.8000000000000005E-2</v>
      </c>
      <c r="D717" s="33">
        <v>-254.41</v>
      </c>
      <c r="E717" s="32">
        <v>-6.9</v>
      </c>
      <c r="F717" s="32">
        <v>3.15</v>
      </c>
      <c r="G717" s="23"/>
    </row>
    <row r="718" spans="1:7" x14ac:dyDescent="0.3">
      <c r="A718" s="22"/>
      <c r="B718" s="31" t="s">
        <v>62</v>
      </c>
      <c r="C718" s="24">
        <v>0</v>
      </c>
      <c r="D718" s="33">
        <v>-254.42</v>
      </c>
      <c r="E718" s="32">
        <v>-6.04</v>
      </c>
      <c r="F718" s="32">
        <v>3.59</v>
      </c>
      <c r="G718" s="23"/>
    </row>
    <row r="719" spans="1:7" x14ac:dyDescent="0.3">
      <c r="A719" s="22"/>
      <c r="B719" s="31" t="s">
        <v>65</v>
      </c>
      <c r="C719" s="24">
        <v>0</v>
      </c>
      <c r="D719" s="32">
        <v>-254.42</v>
      </c>
      <c r="E719" s="33">
        <v>-6.04</v>
      </c>
      <c r="F719" s="32">
        <v>3.59</v>
      </c>
      <c r="G719" s="23"/>
    </row>
    <row r="720" spans="1:7" x14ac:dyDescent="0.3">
      <c r="A720" s="22"/>
      <c r="B720" s="31" t="s">
        <v>66</v>
      </c>
      <c r="C720" s="24">
        <v>6.8000000000000005E-2</v>
      </c>
      <c r="D720" s="32">
        <v>-254.41</v>
      </c>
      <c r="E720" s="33">
        <v>-6.9</v>
      </c>
      <c r="F720" s="32">
        <v>3.15</v>
      </c>
      <c r="G720" s="23"/>
    </row>
    <row r="721" spans="1:7" x14ac:dyDescent="0.3">
      <c r="A721" s="22"/>
      <c r="B721" s="31" t="s">
        <v>67</v>
      </c>
      <c r="C721" s="24">
        <v>0</v>
      </c>
      <c r="D721" s="32">
        <v>-254.42</v>
      </c>
      <c r="E721" s="32">
        <v>-6.04</v>
      </c>
      <c r="F721" s="33">
        <v>3.59</v>
      </c>
      <c r="G721" s="23"/>
    </row>
    <row r="722" spans="1:7" x14ac:dyDescent="0.3">
      <c r="A722" s="22"/>
      <c r="B722" s="31" t="s">
        <v>68</v>
      </c>
      <c r="C722" s="24">
        <v>6.8000000000000005E-2</v>
      </c>
      <c r="D722" s="32">
        <v>-254.41</v>
      </c>
      <c r="E722" s="32">
        <v>-6.9</v>
      </c>
      <c r="F722" s="33">
        <v>3.15</v>
      </c>
      <c r="G722" s="23"/>
    </row>
    <row r="723" spans="1:7" x14ac:dyDescent="0.3">
      <c r="A723" s="22">
        <v>91</v>
      </c>
      <c r="B723" s="31">
        <v>87</v>
      </c>
      <c r="C723" s="24">
        <v>0</v>
      </c>
      <c r="D723" s="32">
        <v>-254.41</v>
      </c>
      <c r="E723" s="32">
        <v>-6.31</v>
      </c>
      <c r="F723" s="32">
        <v>3.15</v>
      </c>
      <c r="G723" s="23" t="s">
        <v>280</v>
      </c>
    </row>
    <row r="724" spans="1:7" x14ac:dyDescent="0.3">
      <c r="A724" s="22"/>
      <c r="B724" s="31">
        <v>88</v>
      </c>
      <c r="C724" s="24">
        <v>6.8000000000000005E-2</v>
      </c>
      <c r="D724" s="32">
        <v>-254.4</v>
      </c>
      <c r="E724" s="32">
        <v>-7.16</v>
      </c>
      <c r="F724" s="32">
        <v>2.69</v>
      </c>
      <c r="G724" s="23"/>
    </row>
    <row r="725" spans="1:7" x14ac:dyDescent="0.3">
      <c r="A725" s="22"/>
      <c r="B725" s="31" t="s">
        <v>61</v>
      </c>
      <c r="C725" s="24">
        <v>6.8000000000000005E-2</v>
      </c>
      <c r="D725" s="33">
        <v>-254.4</v>
      </c>
      <c r="E725" s="32">
        <v>-7.16</v>
      </c>
      <c r="F725" s="32">
        <v>2.69</v>
      </c>
      <c r="G725" s="23"/>
    </row>
    <row r="726" spans="1:7" x14ac:dyDescent="0.3">
      <c r="A726" s="22"/>
      <c r="B726" s="31" t="s">
        <v>62</v>
      </c>
      <c r="C726" s="24">
        <v>0</v>
      </c>
      <c r="D726" s="33">
        <v>-254.41</v>
      </c>
      <c r="E726" s="32">
        <v>-6.31</v>
      </c>
      <c r="F726" s="32">
        <v>3.15</v>
      </c>
      <c r="G726" s="23"/>
    </row>
    <row r="727" spans="1:7" x14ac:dyDescent="0.3">
      <c r="A727" s="22"/>
      <c r="B727" s="31" t="s">
        <v>65</v>
      </c>
      <c r="C727" s="24">
        <v>0</v>
      </c>
      <c r="D727" s="32">
        <v>-254.41</v>
      </c>
      <c r="E727" s="33">
        <v>-6.31</v>
      </c>
      <c r="F727" s="32">
        <v>3.15</v>
      </c>
      <c r="G727" s="23"/>
    </row>
    <row r="728" spans="1:7" x14ac:dyDescent="0.3">
      <c r="A728" s="22"/>
      <c r="B728" s="31" t="s">
        <v>66</v>
      </c>
      <c r="C728" s="24">
        <v>6.8000000000000005E-2</v>
      </c>
      <c r="D728" s="32">
        <v>-254.4</v>
      </c>
      <c r="E728" s="33">
        <v>-7.16</v>
      </c>
      <c r="F728" s="32">
        <v>2.69</v>
      </c>
      <c r="G728" s="23"/>
    </row>
    <row r="729" spans="1:7" x14ac:dyDescent="0.3">
      <c r="A729" s="22"/>
      <c r="B729" s="31" t="s">
        <v>67</v>
      </c>
      <c r="C729" s="24">
        <v>0</v>
      </c>
      <c r="D729" s="32">
        <v>-254.41</v>
      </c>
      <c r="E729" s="32">
        <v>-6.31</v>
      </c>
      <c r="F729" s="33">
        <v>3.15</v>
      </c>
      <c r="G729" s="23"/>
    </row>
    <row r="730" spans="1:7" x14ac:dyDescent="0.3">
      <c r="A730" s="22"/>
      <c r="B730" s="31" t="s">
        <v>68</v>
      </c>
      <c r="C730" s="24">
        <v>6.8000000000000005E-2</v>
      </c>
      <c r="D730" s="32">
        <v>-254.4</v>
      </c>
      <c r="E730" s="32">
        <v>-7.16</v>
      </c>
      <c r="F730" s="33">
        <v>2.69</v>
      </c>
      <c r="G730" s="23"/>
    </row>
    <row r="731" spans="1:7" x14ac:dyDescent="0.3">
      <c r="A731" s="22">
        <v>92</v>
      </c>
      <c r="B731" s="31">
        <v>88</v>
      </c>
      <c r="C731" s="24">
        <v>0</v>
      </c>
      <c r="D731" s="32">
        <v>-254.4</v>
      </c>
      <c r="E731" s="32">
        <v>-6.64</v>
      </c>
      <c r="F731" s="32">
        <v>2.69</v>
      </c>
      <c r="G731" s="23" t="s">
        <v>280</v>
      </c>
    </row>
    <row r="732" spans="1:7" x14ac:dyDescent="0.3">
      <c r="A732" s="22"/>
      <c r="B732" s="31">
        <v>89</v>
      </c>
      <c r="C732" s="24">
        <v>6.8000000000000005E-2</v>
      </c>
      <c r="D732" s="32">
        <v>-254.39</v>
      </c>
      <c r="E732" s="32">
        <v>-7.49</v>
      </c>
      <c r="F732" s="32">
        <v>2.21</v>
      </c>
      <c r="G732" s="23"/>
    </row>
    <row r="733" spans="1:7" x14ac:dyDescent="0.3">
      <c r="A733" s="22"/>
      <c r="B733" s="31" t="s">
        <v>61</v>
      </c>
      <c r="C733" s="24">
        <v>6.8000000000000005E-2</v>
      </c>
      <c r="D733" s="33">
        <v>-254.39</v>
      </c>
      <c r="E733" s="32">
        <v>-7.49</v>
      </c>
      <c r="F733" s="32">
        <v>2.21</v>
      </c>
      <c r="G733" s="23"/>
    </row>
    <row r="734" spans="1:7" x14ac:dyDescent="0.3">
      <c r="A734" s="22"/>
      <c r="B734" s="31" t="s">
        <v>62</v>
      </c>
      <c r="C734" s="24">
        <v>0</v>
      </c>
      <c r="D734" s="33">
        <v>-254.4</v>
      </c>
      <c r="E734" s="32">
        <v>-6.64</v>
      </c>
      <c r="F734" s="32">
        <v>2.69</v>
      </c>
      <c r="G734" s="23"/>
    </row>
    <row r="735" spans="1:7" x14ac:dyDescent="0.3">
      <c r="A735" s="22"/>
      <c r="B735" s="31" t="s">
        <v>65</v>
      </c>
      <c r="C735" s="24">
        <v>0</v>
      </c>
      <c r="D735" s="32">
        <v>-254.4</v>
      </c>
      <c r="E735" s="33">
        <v>-6.64</v>
      </c>
      <c r="F735" s="32">
        <v>2.69</v>
      </c>
      <c r="G735" s="23"/>
    </row>
    <row r="736" spans="1:7" x14ac:dyDescent="0.3">
      <c r="A736" s="22"/>
      <c r="B736" s="31" t="s">
        <v>66</v>
      </c>
      <c r="C736" s="24">
        <v>6.8000000000000005E-2</v>
      </c>
      <c r="D736" s="32">
        <v>-254.39</v>
      </c>
      <c r="E736" s="33">
        <v>-7.49</v>
      </c>
      <c r="F736" s="32">
        <v>2.21</v>
      </c>
      <c r="G736" s="23"/>
    </row>
    <row r="737" spans="1:7" x14ac:dyDescent="0.3">
      <c r="A737" s="22"/>
      <c r="B737" s="31" t="s">
        <v>67</v>
      </c>
      <c r="C737" s="24">
        <v>0</v>
      </c>
      <c r="D737" s="32">
        <v>-254.4</v>
      </c>
      <c r="E737" s="32">
        <v>-6.64</v>
      </c>
      <c r="F737" s="33">
        <v>2.69</v>
      </c>
      <c r="G737" s="23"/>
    </row>
    <row r="738" spans="1:7" x14ac:dyDescent="0.3">
      <c r="A738" s="22"/>
      <c r="B738" s="31" t="s">
        <v>68</v>
      </c>
      <c r="C738" s="24">
        <v>6.8000000000000005E-2</v>
      </c>
      <c r="D738" s="32">
        <v>-254.39</v>
      </c>
      <c r="E738" s="32">
        <v>-7.49</v>
      </c>
      <c r="F738" s="33">
        <v>2.21</v>
      </c>
      <c r="G738" s="23"/>
    </row>
    <row r="739" spans="1:7" x14ac:dyDescent="0.3">
      <c r="A739" s="22">
        <v>93</v>
      </c>
      <c r="B739" s="31">
        <v>89</v>
      </c>
      <c r="C739" s="24">
        <v>0</v>
      </c>
      <c r="D739" s="32">
        <v>-254.39</v>
      </c>
      <c r="E739" s="32">
        <v>-7.08</v>
      </c>
      <c r="F739" s="32">
        <v>2.21</v>
      </c>
      <c r="G739" s="23" t="s">
        <v>280</v>
      </c>
    </row>
    <row r="740" spans="1:7" x14ac:dyDescent="0.3">
      <c r="A740" s="22"/>
      <c r="B740" s="31">
        <v>90</v>
      </c>
      <c r="C740" s="24">
        <v>6.8000000000000005E-2</v>
      </c>
      <c r="D740" s="32">
        <v>-254.38</v>
      </c>
      <c r="E740" s="32">
        <v>-7.91</v>
      </c>
      <c r="F740" s="32">
        <v>1.69</v>
      </c>
      <c r="G740" s="23"/>
    </row>
    <row r="741" spans="1:7" x14ac:dyDescent="0.3">
      <c r="A741" s="22"/>
      <c r="B741" s="31" t="s">
        <v>61</v>
      </c>
      <c r="C741" s="24">
        <v>6.8000000000000005E-2</v>
      </c>
      <c r="D741" s="33">
        <v>-254.38</v>
      </c>
      <c r="E741" s="32">
        <v>-7.91</v>
      </c>
      <c r="F741" s="32">
        <v>1.69</v>
      </c>
      <c r="G741" s="23"/>
    </row>
    <row r="742" spans="1:7" x14ac:dyDescent="0.3">
      <c r="A742" s="22"/>
      <c r="B742" s="31" t="s">
        <v>62</v>
      </c>
      <c r="C742" s="24">
        <v>0</v>
      </c>
      <c r="D742" s="33">
        <v>-254.39</v>
      </c>
      <c r="E742" s="32">
        <v>-7.08</v>
      </c>
      <c r="F742" s="32">
        <v>2.21</v>
      </c>
      <c r="G742" s="23"/>
    </row>
    <row r="743" spans="1:7" x14ac:dyDescent="0.3">
      <c r="A743" s="22"/>
      <c r="B743" s="31" t="s">
        <v>65</v>
      </c>
      <c r="C743" s="24">
        <v>0</v>
      </c>
      <c r="D743" s="32">
        <v>-254.39</v>
      </c>
      <c r="E743" s="33">
        <v>-7.08</v>
      </c>
      <c r="F743" s="32">
        <v>2.21</v>
      </c>
      <c r="G743" s="23"/>
    </row>
    <row r="744" spans="1:7" x14ac:dyDescent="0.3">
      <c r="A744" s="22"/>
      <c r="B744" s="31" t="s">
        <v>66</v>
      </c>
      <c r="C744" s="24">
        <v>6.8000000000000005E-2</v>
      </c>
      <c r="D744" s="32">
        <v>-254.38</v>
      </c>
      <c r="E744" s="33">
        <v>-7.91</v>
      </c>
      <c r="F744" s="32">
        <v>1.69</v>
      </c>
      <c r="G744" s="23"/>
    </row>
    <row r="745" spans="1:7" x14ac:dyDescent="0.3">
      <c r="A745" s="22"/>
      <c r="B745" s="31" t="s">
        <v>67</v>
      </c>
      <c r="C745" s="24">
        <v>0</v>
      </c>
      <c r="D745" s="32">
        <v>-254.39</v>
      </c>
      <c r="E745" s="32">
        <v>-7.08</v>
      </c>
      <c r="F745" s="33">
        <v>2.21</v>
      </c>
      <c r="G745" s="23"/>
    </row>
    <row r="746" spans="1:7" x14ac:dyDescent="0.3">
      <c r="A746" s="22"/>
      <c r="B746" s="31" t="s">
        <v>68</v>
      </c>
      <c r="C746" s="24">
        <v>6.8000000000000005E-2</v>
      </c>
      <c r="D746" s="32">
        <v>-254.38</v>
      </c>
      <c r="E746" s="32">
        <v>-7.91</v>
      </c>
      <c r="F746" s="33">
        <v>1.69</v>
      </c>
      <c r="G746" s="23"/>
    </row>
    <row r="747" spans="1:7" x14ac:dyDescent="0.3">
      <c r="A747" s="22">
        <v>94</v>
      </c>
      <c r="B747" s="31">
        <v>90</v>
      </c>
      <c r="C747" s="24">
        <v>0</v>
      </c>
      <c r="D747" s="32">
        <v>-254.38</v>
      </c>
      <c r="E747" s="32">
        <v>-7.68</v>
      </c>
      <c r="F747" s="32">
        <v>1.69</v>
      </c>
      <c r="G747" s="23" t="s">
        <v>280</v>
      </c>
    </row>
    <row r="748" spans="1:7" x14ac:dyDescent="0.3">
      <c r="A748" s="22"/>
      <c r="B748" s="31">
        <v>91</v>
      </c>
      <c r="C748" s="24">
        <v>6.8000000000000005E-2</v>
      </c>
      <c r="D748" s="32">
        <v>-254.37</v>
      </c>
      <c r="E748" s="32">
        <v>-8.51</v>
      </c>
      <c r="F748" s="32">
        <v>1.1399999999999999</v>
      </c>
      <c r="G748" s="23"/>
    </row>
    <row r="749" spans="1:7" x14ac:dyDescent="0.3">
      <c r="A749" s="22"/>
      <c r="B749" s="31" t="s">
        <v>61</v>
      </c>
      <c r="C749" s="24">
        <v>6.8000000000000005E-2</v>
      </c>
      <c r="D749" s="33">
        <v>-254.37</v>
      </c>
      <c r="E749" s="32">
        <v>-8.51</v>
      </c>
      <c r="F749" s="32">
        <v>1.1399999999999999</v>
      </c>
      <c r="G749" s="23"/>
    </row>
    <row r="750" spans="1:7" x14ac:dyDescent="0.3">
      <c r="A750" s="22"/>
      <c r="B750" s="31" t="s">
        <v>62</v>
      </c>
      <c r="C750" s="24">
        <v>0</v>
      </c>
      <c r="D750" s="33">
        <v>-254.38</v>
      </c>
      <c r="E750" s="32">
        <v>-7.68</v>
      </c>
      <c r="F750" s="32">
        <v>1.69</v>
      </c>
      <c r="G750" s="23"/>
    </row>
    <row r="751" spans="1:7" x14ac:dyDescent="0.3">
      <c r="A751" s="22"/>
      <c r="B751" s="31" t="s">
        <v>65</v>
      </c>
      <c r="C751" s="24">
        <v>0</v>
      </c>
      <c r="D751" s="32">
        <v>-254.38</v>
      </c>
      <c r="E751" s="33">
        <v>-7.68</v>
      </c>
      <c r="F751" s="32">
        <v>1.69</v>
      </c>
      <c r="G751" s="23"/>
    </row>
    <row r="752" spans="1:7" x14ac:dyDescent="0.3">
      <c r="A752" s="22"/>
      <c r="B752" s="31" t="s">
        <v>66</v>
      </c>
      <c r="C752" s="24">
        <v>6.8000000000000005E-2</v>
      </c>
      <c r="D752" s="32">
        <v>-254.37</v>
      </c>
      <c r="E752" s="33">
        <v>-8.51</v>
      </c>
      <c r="F752" s="32">
        <v>1.1399999999999999</v>
      </c>
      <c r="G752" s="23"/>
    </row>
    <row r="753" spans="1:7" x14ac:dyDescent="0.3">
      <c r="A753" s="22"/>
      <c r="B753" s="31" t="s">
        <v>67</v>
      </c>
      <c r="C753" s="24">
        <v>0</v>
      </c>
      <c r="D753" s="32">
        <v>-254.38</v>
      </c>
      <c r="E753" s="32">
        <v>-7.68</v>
      </c>
      <c r="F753" s="33">
        <v>1.69</v>
      </c>
      <c r="G753" s="23"/>
    </row>
    <row r="754" spans="1:7" x14ac:dyDescent="0.3">
      <c r="A754" s="22"/>
      <c r="B754" s="31" t="s">
        <v>68</v>
      </c>
      <c r="C754" s="24">
        <v>6.8000000000000005E-2</v>
      </c>
      <c r="D754" s="32">
        <v>-254.37</v>
      </c>
      <c r="E754" s="32">
        <v>-8.51</v>
      </c>
      <c r="F754" s="33">
        <v>1.1399999999999999</v>
      </c>
      <c r="G754" s="23"/>
    </row>
    <row r="755" spans="1:7" x14ac:dyDescent="0.3">
      <c r="A755" s="22">
        <v>95</v>
      </c>
      <c r="B755" s="31">
        <v>91</v>
      </c>
      <c r="C755" s="24">
        <v>0</v>
      </c>
      <c r="D755" s="32">
        <v>-254.37</v>
      </c>
      <c r="E755" s="32">
        <v>-8.56</v>
      </c>
      <c r="F755" s="32">
        <v>1.1399999999999999</v>
      </c>
      <c r="G755" s="23" t="s">
        <v>280</v>
      </c>
    </row>
    <row r="756" spans="1:7" x14ac:dyDescent="0.3">
      <c r="A756" s="22"/>
      <c r="B756" s="31">
        <v>92</v>
      </c>
      <c r="C756" s="24">
        <v>6.8000000000000005E-2</v>
      </c>
      <c r="D756" s="32">
        <v>-254.36</v>
      </c>
      <c r="E756" s="32">
        <v>-9.3800000000000008</v>
      </c>
      <c r="F756" s="32">
        <v>0.53</v>
      </c>
      <c r="G756" s="23"/>
    </row>
    <row r="757" spans="1:7" x14ac:dyDescent="0.3">
      <c r="A757" s="22"/>
      <c r="B757" s="31" t="s">
        <v>61</v>
      </c>
      <c r="C757" s="24">
        <v>6.8000000000000005E-2</v>
      </c>
      <c r="D757" s="33">
        <v>-254.36</v>
      </c>
      <c r="E757" s="32">
        <v>-9.3800000000000008</v>
      </c>
      <c r="F757" s="32">
        <v>0.53</v>
      </c>
      <c r="G757" s="23"/>
    </row>
    <row r="758" spans="1:7" x14ac:dyDescent="0.3">
      <c r="A758" s="22"/>
      <c r="B758" s="31" t="s">
        <v>62</v>
      </c>
      <c r="C758" s="24">
        <v>0</v>
      </c>
      <c r="D758" s="33">
        <v>-254.37</v>
      </c>
      <c r="E758" s="32">
        <v>-8.56</v>
      </c>
      <c r="F758" s="32">
        <v>1.1399999999999999</v>
      </c>
      <c r="G758" s="23"/>
    </row>
    <row r="759" spans="1:7" x14ac:dyDescent="0.3">
      <c r="A759" s="22"/>
      <c r="B759" s="31" t="s">
        <v>65</v>
      </c>
      <c r="C759" s="24">
        <v>0</v>
      </c>
      <c r="D759" s="32">
        <v>-254.37</v>
      </c>
      <c r="E759" s="33">
        <v>-8.56</v>
      </c>
      <c r="F759" s="32">
        <v>1.1399999999999999</v>
      </c>
      <c r="G759" s="23"/>
    </row>
    <row r="760" spans="1:7" x14ac:dyDescent="0.3">
      <c r="A760" s="22"/>
      <c r="B760" s="31" t="s">
        <v>66</v>
      </c>
      <c r="C760" s="24">
        <v>6.8000000000000005E-2</v>
      </c>
      <c r="D760" s="32">
        <v>-254.36</v>
      </c>
      <c r="E760" s="33">
        <v>-9.3800000000000008</v>
      </c>
      <c r="F760" s="32">
        <v>0.53</v>
      </c>
      <c r="G760" s="23"/>
    </row>
    <row r="761" spans="1:7" x14ac:dyDescent="0.3">
      <c r="A761" s="22"/>
      <c r="B761" s="31" t="s">
        <v>67</v>
      </c>
      <c r="C761" s="24">
        <v>0</v>
      </c>
      <c r="D761" s="32">
        <v>-254.37</v>
      </c>
      <c r="E761" s="32">
        <v>-8.56</v>
      </c>
      <c r="F761" s="33">
        <v>1.1399999999999999</v>
      </c>
      <c r="G761" s="23"/>
    </row>
    <row r="762" spans="1:7" x14ac:dyDescent="0.3">
      <c r="A762" s="22"/>
      <c r="B762" s="31" t="s">
        <v>68</v>
      </c>
      <c r="C762" s="24">
        <v>6.8000000000000005E-2</v>
      </c>
      <c r="D762" s="32">
        <v>-254.36</v>
      </c>
      <c r="E762" s="32">
        <v>-9.3800000000000008</v>
      </c>
      <c r="F762" s="33">
        <v>0.53</v>
      </c>
      <c r="G762" s="23"/>
    </row>
    <row r="763" spans="1:7" x14ac:dyDescent="0.3">
      <c r="A763" s="22">
        <v>96</v>
      </c>
      <c r="B763" s="31">
        <v>92</v>
      </c>
      <c r="C763" s="24">
        <v>0</v>
      </c>
      <c r="D763" s="32">
        <v>-254.36</v>
      </c>
      <c r="E763" s="32">
        <v>-9.93</v>
      </c>
      <c r="F763" s="32">
        <v>0.53</v>
      </c>
      <c r="G763" s="23" t="s">
        <v>280</v>
      </c>
    </row>
    <row r="764" spans="1:7" x14ac:dyDescent="0.3">
      <c r="A764" s="22"/>
      <c r="B764" s="31">
        <v>93</v>
      </c>
      <c r="C764" s="24">
        <v>6.8000000000000005E-2</v>
      </c>
      <c r="D764" s="32">
        <v>-254.35</v>
      </c>
      <c r="E764" s="32">
        <v>-10.73</v>
      </c>
      <c r="F764" s="32">
        <v>-0.17</v>
      </c>
      <c r="G764" s="23"/>
    </row>
    <row r="765" spans="1:7" x14ac:dyDescent="0.3">
      <c r="A765" s="22"/>
      <c r="B765" s="31" t="s">
        <v>61</v>
      </c>
      <c r="C765" s="24">
        <v>6.8000000000000005E-2</v>
      </c>
      <c r="D765" s="33">
        <v>-254.35</v>
      </c>
      <c r="E765" s="32">
        <v>-10.73</v>
      </c>
      <c r="F765" s="32">
        <v>-0.17</v>
      </c>
      <c r="G765" s="23"/>
    </row>
    <row r="766" spans="1:7" x14ac:dyDescent="0.3">
      <c r="A766" s="22"/>
      <c r="B766" s="31" t="s">
        <v>62</v>
      </c>
      <c r="C766" s="24">
        <v>0</v>
      </c>
      <c r="D766" s="33">
        <v>-254.36</v>
      </c>
      <c r="E766" s="32">
        <v>-9.93</v>
      </c>
      <c r="F766" s="32">
        <v>0.53</v>
      </c>
      <c r="G766" s="23"/>
    </row>
    <row r="767" spans="1:7" x14ac:dyDescent="0.3">
      <c r="A767" s="22"/>
      <c r="B767" s="31" t="s">
        <v>65</v>
      </c>
      <c r="C767" s="24">
        <v>0</v>
      </c>
      <c r="D767" s="32">
        <v>-254.36</v>
      </c>
      <c r="E767" s="33">
        <v>-9.93</v>
      </c>
      <c r="F767" s="32">
        <v>0.53</v>
      </c>
      <c r="G767" s="23"/>
    </row>
    <row r="768" spans="1:7" x14ac:dyDescent="0.3">
      <c r="A768" s="22"/>
      <c r="B768" s="31" t="s">
        <v>66</v>
      </c>
      <c r="C768" s="24">
        <v>6.8000000000000005E-2</v>
      </c>
      <c r="D768" s="32">
        <v>-254.35</v>
      </c>
      <c r="E768" s="33">
        <v>-10.73</v>
      </c>
      <c r="F768" s="32">
        <v>-0.17</v>
      </c>
      <c r="G768" s="23"/>
    </row>
    <row r="769" spans="1:7" x14ac:dyDescent="0.3">
      <c r="A769" s="22"/>
      <c r="B769" s="31" t="s">
        <v>67</v>
      </c>
      <c r="C769" s="24">
        <v>0</v>
      </c>
      <c r="D769" s="32">
        <v>-254.36</v>
      </c>
      <c r="E769" s="32">
        <v>-9.93</v>
      </c>
      <c r="F769" s="33">
        <v>0.53</v>
      </c>
      <c r="G769" s="23"/>
    </row>
    <row r="770" spans="1:7" x14ac:dyDescent="0.3">
      <c r="A770" s="22"/>
      <c r="B770" s="31" t="s">
        <v>68</v>
      </c>
      <c r="C770" s="24">
        <v>6.8000000000000005E-2</v>
      </c>
      <c r="D770" s="32">
        <v>-254.35</v>
      </c>
      <c r="E770" s="32">
        <v>-10.73</v>
      </c>
      <c r="F770" s="33">
        <v>-0.17</v>
      </c>
      <c r="G770" s="23"/>
    </row>
    <row r="771" spans="1:7" x14ac:dyDescent="0.3">
      <c r="A771" s="22">
        <v>97</v>
      </c>
      <c r="B771" s="31">
        <v>93</v>
      </c>
      <c r="C771" s="24">
        <v>0</v>
      </c>
      <c r="D771" s="32">
        <v>-254.35</v>
      </c>
      <c r="E771" s="32">
        <v>-12.11</v>
      </c>
      <c r="F771" s="32">
        <v>-0.17</v>
      </c>
      <c r="G771" s="23" t="s">
        <v>280</v>
      </c>
    </row>
    <row r="772" spans="1:7" x14ac:dyDescent="0.3">
      <c r="A772" s="22"/>
      <c r="B772" s="31">
        <v>94</v>
      </c>
      <c r="C772" s="24">
        <v>6.8000000000000005E-2</v>
      </c>
      <c r="D772" s="32">
        <v>-254.34</v>
      </c>
      <c r="E772" s="32">
        <v>-12.89</v>
      </c>
      <c r="F772" s="32">
        <v>-1.03</v>
      </c>
      <c r="G772" s="23"/>
    </row>
    <row r="773" spans="1:7" x14ac:dyDescent="0.3">
      <c r="A773" s="22"/>
      <c r="B773" s="31" t="s">
        <v>61</v>
      </c>
      <c r="C773" s="24">
        <v>6.8000000000000005E-2</v>
      </c>
      <c r="D773" s="33">
        <v>-254.34</v>
      </c>
      <c r="E773" s="32">
        <v>-12.89</v>
      </c>
      <c r="F773" s="32">
        <v>-1.03</v>
      </c>
      <c r="G773" s="23"/>
    </row>
    <row r="774" spans="1:7" x14ac:dyDescent="0.3">
      <c r="A774" s="22"/>
      <c r="B774" s="31" t="s">
        <v>62</v>
      </c>
      <c r="C774" s="24">
        <v>0</v>
      </c>
      <c r="D774" s="33">
        <v>-254.35</v>
      </c>
      <c r="E774" s="32">
        <v>-12.11</v>
      </c>
      <c r="F774" s="32">
        <v>-0.17</v>
      </c>
      <c r="G774" s="23"/>
    </row>
    <row r="775" spans="1:7" x14ac:dyDescent="0.3">
      <c r="A775" s="22"/>
      <c r="B775" s="31" t="s">
        <v>65</v>
      </c>
      <c r="C775" s="24">
        <v>0</v>
      </c>
      <c r="D775" s="32">
        <v>-254.35</v>
      </c>
      <c r="E775" s="33">
        <v>-12.11</v>
      </c>
      <c r="F775" s="32">
        <v>-0.17</v>
      </c>
      <c r="G775" s="23"/>
    </row>
    <row r="776" spans="1:7" x14ac:dyDescent="0.3">
      <c r="A776" s="22"/>
      <c r="B776" s="31" t="s">
        <v>66</v>
      </c>
      <c r="C776" s="24">
        <v>6.8000000000000005E-2</v>
      </c>
      <c r="D776" s="32">
        <v>-254.34</v>
      </c>
      <c r="E776" s="33">
        <v>-12.89</v>
      </c>
      <c r="F776" s="32">
        <v>-1.03</v>
      </c>
      <c r="G776" s="23"/>
    </row>
    <row r="777" spans="1:7" x14ac:dyDescent="0.3">
      <c r="A777" s="22"/>
      <c r="B777" s="31" t="s">
        <v>67</v>
      </c>
      <c r="C777" s="24">
        <v>0</v>
      </c>
      <c r="D777" s="32">
        <v>-254.35</v>
      </c>
      <c r="E777" s="32">
        <v>-12.11</v>
      </c>
      <c r="F777" s="33">
        <v>-0.17</v>
      </c>
      <c r="G777" s="23"/>
    </row>
    <row r="778" spans="1:7" x14ac:dyDescent="0.3">
      <c r="A778" s="22"/>
      <c r="B778" s="31" t="s">
        <v>68</v>
      </c>
      <c r="C778" s="24">
        <v>6.8000000000000005E-2</v>
      </c>
      <c r="D778" s="32">
        <v>-254.34</v>
      </c>
      <c r="E778" s="32">
        <v>-12.89</v>
      </c>
      <c r="F778" s="33">
        <v>-1.03</v>
      </c>
      <c r="G778" s="23"/>
    </row>
    <row r="779" spans="1:7" x14ac:dyDescent="0.3">
      <c r="A779" s="22">
        <v>98</v>
      </c>
      <c r="B779" s="31">
        <v>94</v>
      </c>
      <c r="C779" s="24">
        <v>0</v>
      </c>
      <c r="D779" s="32">
        <v>-254.34</v>
      </c>
      <c r="E779" s="32">
        <v>-15.09</v>
      </c>
      <c r="F779" s="32">
        <v>-1.03</v>
      </c>
      <c r="G779" s="23" t="s">
        <v>280</v>
      </c>
    </row>
    <row r="780" spans="1:7" x14ac:dyDescent="0.3">
      <c r="A780" s="22"/>
      <c r="B780" s="31">
        <v>235</v>
      </c>
      <c r="C780" s="24">
        <v>4.8000000000000001E-2</v>
      </c>
      <c r="D780" s="32">
        <v>-254.33</v>
      </c>
      <c r="E780" s="32">
        <v>-15.63</v>
      </c>
      <c r="F780" s="32">
        <v>-1.76</v>
      </c>
      <c r="G780" s="23"/>
    </row>
    <row r="781" spans="1:7" x14ac:dyDescent="0.3">
      <c r="A781" s="22"/>
      <c r="B781" s="31" t="s">
        <v>61</v>
      </c>
      <c r="C781" s="24">
        <v>4.8000000000000001E-2</v>
      </c>
      <c r="D781" s="33">
        <v>-254.33</v>
      </c>
      <c r="E781" s="32">
        <v>-15.63</v>
      </c>
      <c r="F781" s="32">
        <v>-1.76</v>
      </c>
      <c r="G781" s="23"/>
    </row>
    <row r="782" spans="1:7" x14ac:dyDescent="0.3">
      <c r="A782" s="22"/>
      <c r="B782" s="31" t="s">
        <v>62</v>
      </c>
      <c r="C782" s="24">
        <v>0</v>
      </c>
      <c r="D782" s="33">
        <v>-254.34</v>
      </c>
      <c r="E782" s="32">
        <v>-15.09</v>
      </c>
      <c r="F782" s="32">
        <v>-1.03</v>
      </c>
      <c r="G782" s="23"/>
    </row>
    <row r="783" spans="1:7" x14ac:dyDescent="0.3">
      <c r="A783" s="22"/>
      <c r="B783" s="31" t="s">
        <v>65</v>
      </c>
      <c r="C783" s="24">
        <v>0</v>
      </c>
      <c r="D783" s="32">
        <v>-254.34</v>
      </c>
      <c r="E783" s="33">
        <v>-15.09</v>
      </c>
      <c r="F783" s="32">
        <v>-1.03</v>
      </c>
      <c r="G783" s="23"/>
    </row>
    <row r="784" spans="1:7" x14ac:dyDescent="0.3">
      <c r="A784" s="22"/>
      <c r="B784" s="31" t="s">
        <v>66</v>
      </c>
      <c r="C784" s="24">
        <v>4.8000000000000001E-2</v>
      </c>
      <c r="D784" s="32">
        <v>-254.33</v>
      </c>
      <c r="E784" s="33">
        <v>-15.63</v>
      </c>
      <c r="F784" s="32">
        <v>-1.76</v>
      </c>
      <c r="G784" s="23"/>
    </row>
    <row r="785" spans="1:7" x14ac:dyDescent="0.3">
      <c r="A785" s="22"/>
      <c r="B785" s="31" t="s">
        <v>67</v>
      </c>
      <c r="C785" s="24">
        <v>0</v>
      </c>
      <c r="D785" s="32">
        <v>-254.34</v>
      </c>
      <c r="E785" s="32">
        <v>-15.09</v>
      </c>
      <c r="F785" s="33">
        <v>-1.03</v>
      </c>
      <c r="G785" s="23"/>
    </row>
    <row r="786" spans="1:7" x14ac:dyDescent="0.3">
      <c r="A786" s="22"/>
      <c r="B786" s="31" t="s">
        <v>68</v>
      </c>
      <c r="C786" s="24">
        <v>4.8000000000000001E-2</v>
      </c>
      <c r="D786" s="32">
        <v>-254.33</v>
      </c>
      <c r="E786" s="32">
        <v>-15.63</v>
      </c>
      <c r="F786" s="33">
        <v>-1.76</v>
      </c>
      <c r="G786" s="23"/>
    </row>
    <row r="787" spans="1:7" x14ac:dyDescent="0.3">
      <c r="A787" s="22">
        <v>99</v>
      </c>
      <c r="B787" s="31">
        <v>235</v>
      </c>
      <c r="C787" s="24">
        <v>0</v>
      </c>
      <c r="D787" s="32">
        <v>-106.38</v>
      </c>
      <c r="E787" s="32">
        <v>-16.16</v>
      </c>
      <c r="F787" s="32">
        <v>5.63</v>
      </c>
      <c r="G787" s="23" t="s">
        <v>280</v>
      </c>
    </row>
    <row r="788" spans="1:7" x14ac:dyDescent="0.3">
      <c r="A788" s="22"/>
      <c r="B788" s="31">
        <v>95</v>
      </c>
      <c r="C788" s="24">
        <v>0.02</v>
      </c>
      <c r="D788" s="32">
        <v>-106.38</v>
      </c>
      <c r="E788" s="32">
        <v>-16.41</v>
      </c>
      <c r="F788" s="32">
        <v>5.31</v>
      </c>
      <c r="G788" s="23"/>
    </row>
    <row r="789" spans="1:7" x14ac:dyDescent="0.3">
      <c r="A789" s="22"/>
      <c r="B789" s="31" t="s">
        <v>61</v>
      </c>
      <c r="C789" s="24">
        <v>0.02</v>
      </c>
      <c r="D789" s="33">
        <v>-106.38</v>
      </c>
      <c r="E789" s="32">
        <v>-16.41</v>
      </c>
      <c r="F789" s="32">
        <v>5.31</v>
      </c>
      <c r="G789" s="23"/>
    </row>
    <row r="790" spans="1:7" x14ac:dyDescent="0.3">
      <c r="A790" s="22"/>
      <c r="B790" s="31" t="s">
        <v>62</v>
      </c>
      <c r="C790" s="24">
        <v>0</v>
      </c>
      <c r="D790" s="33">
        <v>-106.38</v>
      </c>
      <c r="E790" s="32">
        <v>-16.16</v>
      </c>
      <c r="F790" s="32">
        <v>5.63</v>
      </c>
      <c r="G790" s="23"/>
    </row>
    <row r="791" spans="1:7" x14ac:dyDescent="0.3">
      <c r="A791" s="22"/>
      <c r="B791" s="31" t="s">
        <v>65</v>
      </c>
      <c r="C791" s="24">
        <v>0</v>
      </c>
      <c r="D791" s="32">
        <v>-106.38</v>
      </c>
      <c r="E791" s="33">
        <v>-16.16</v>
      </c>
      <c r="F791" s="32">
        <v>5.63</v>
      </c>
      <c r="G791" s="23"/>
    </row>
    <row r="792" spans="1:7" x14ac:dyDescent="0.3">
      <c r="A792" s="22"/>
      <c r="B792" s="31" t="s">
        <v>66</v>
      </c>
      <c r="C792" s="24">
        <v>0.02</v>
      </c>
      <c r="D792" s="32">
        <v>-106.38</v>
      </c>
      <c r="E792" s="33">
        <v>-16.41</v>
      </c>
      <c r="F792" s="32">
        <v>5.31</v>
      </c>
      <c r="G792" s="23"/>
    </row>
    <row r="793" spans="1:7" x14ac:dyDescent="0.3">
      <c r="A793" s="22"/>
      <c r="B793" s="31" t="s">
        <v>67</v>
      </c>
      <c r="C793" s="24">
        <v>0</v>
      </c>
      <c r="D793" s="32">
        <v>-106.38</v>
      </c>
      <c r="E793" s="32">
        <v>-16.16</v>
      </c>
      <c r="F793" s="33">
        <v>5.63</v>
      </c>
      <c r="G793" s="23"/>
    </row>
    <row r="794" spans="1:7" x14ac:dyDescent="0.3">
      <c r="A794" s="22"/>
      <c r="B794" s="31" t="s">
        <v>68</v>
      </c>
      <c r="C794" s="24">
        <v>0.02</v>
      </c>
      <c r="D794" s="32">
        <v>-106.38</v>
      </c>
      <c r="E794" s="32">
        <v>-16.41</v>
      </c>
      <c r="F794" s="33">
        <v>5.31</v>
      </c>
      <c r="G794" s="23"/>
    </row>
    <row r="795" spans="1:7" x14ac:dyDescent="0.3">
      <c r="A795" s="22">
        <v>100</v>
      </c>
      <c r="B795" s="31">
        <v>95</v>
      </c>
      <c r="C795" s="24">
        <v>0</v>
      </c>
      <c r="D795" s="32">
        <v>-106.38</v>
      </c>
      <c r="E795" s="32">
        <v>-13.67</v>
      </c>
      <c r="F795" s="32">
        <v>5.31</v>
      </c>
      <c r="G795" s="23" t="s">
        <v>280</v>
      </c>
    </row>
    <row r="796" spans="1:7" x14ac:dyDescent="0.3">
      <c r="A796" s="22"/>
      <c r="B796" s="31">
        <v>96</v>
      </c>
      <c r="C796" s="24">
        <v>6.8000000000000005E-2</v>
      </c>
      <c r="D796" s="32">
        <v>-106.37</v>
      </c>
      <c r="E796" s="32">
        <v>-14.51</v>
      </c>
      <c r="F796" s="32">
        <v>4.3499999999999996</v>
      </c>
      <c r="G796" s="23"/>
    </row>
    <row r="797" spans="1:7" x14ac:dyDescent="0.3">
      <c r="A797" s="22"/>
      <c r="B797" s="31" t="s">
        <v>61</v>
      </c>
      <c r="C797" s="24">
        <v>6.8000000000000005E-2</v>
      </c>
      <c r="D797" s="33">
        <v>-106.37</v>
      </c>
      <c r="E797" s="32">
        <v>-14.51</v>
      </c>
      <c r="F797" s="32">
        <v>4.3499999999999996</v>
      </c>
      <c r="G797" s="23"/>
    </row>
    <row r="798" spans="1:7" x14ac:dyDescent="0.3">
      <c r="A798" s="22"/>
      <c r="B798" s="31" t="s">
        <v>62</v>
      </c>
      <c r="C798" s="24">
        <v>0</v>
      </c>
      <c r="D798" s="33">
        <v>-106.38</v>
      </c>
      <c r="E798" s="32">
        <v>-13.67</v>
      </c>
      <c r="F798" s="32">
        <v>5.31</v>
      </c>
      <c r="G798" s="23"/>
    </row>
    <row r="799" spans="1:7" x14ac:dyDescent="0.3">
      <c r="A799" s="22"/>
      <c r="B799" s="31" t="s">
        <v>65</v>
      </c>
      <c r="C799" s="24">
        <v>0</v>
      </c>
      <c r="D799" s="32">
        <v>-106.38</v>
      </c>
      <c r="E799" s="33">
        <v>-13.67</v>
      </c>
      <c r="F799" s="32">
        <v>5.31</v>
      </c>
      <c r="G799" s="23"/>
    </row>
    <row r="800" spans="1:7" x14ac:dyDescent="0.3">
      <c r="A800" s="22"/>
      <c r="B800" s="31" t="s">
        <v>66</v>
      </c>
      <c r="C800" s="24">
        <v>6.8000000000000005E-2</v>
      </c>
      <c r="D800" s="32">
        <v>-106.37</v>
      </c>
      <c r="E800" s="33">
        <v>-14.51</v>
      </c>
      <c r="F800" s="32">
        <v>4.3499999999999996</v>
      </c>
      <c r="G800" s="23"/>
    </row>
    <row r="801" spans="1:7" x14ac:dyDescent="0.3">
      <c r="A801" s="22"/>
      <c r="B801" s="31" t="s">
        <v>67</v>
      </c>
      <c r="C801" s="24">
        <v>0</v>
      </c>
      <c r="D801" s="32">
        <v>-106.38</v>
      </c>
      <c r="E801" s="32">
        <v>-13.67</v>
      </c>
      <c r="F801" s="33">
        <v>5.31</v>
      </c>
      <c r="G801" s="23"/>
    </row>
    <row r="802" spans="1:7" x14ac:dyDescent="0.3">
      <c r="A802" s="22"/>
      <c r="B802" s="31" t="s">
        <v>68</v>
      </c>
      <c r="C802" s="24">
        <v>6.8000000000000005E-2</v>
      </c>
      <c r="D802" s="32">
        <v>-106.37</v>
      </c>
      <c r="E802" s="32">
        <v>-14.51</v>
      </c>
      <c r="F802" s="33">
        <v>4.3499999999999996</v>
      </c>
      <c r="G802" s="23"/>
    </row>
    <row r="803" spans="1:7" x14ac:dyDescent="0.3">
      <c r="A803" s="22">
        <v>101</v>
      </c>
      <c r="B803" s="31">
        <v>96</v>
      </c>
      <c r="C803" s="24">
        <v>0</v>
      </c>
      <c r="D803" s="32">
        <v>-106.37</v>
      </c>
      <c r="E803" s="32">
        <v>-11.45</v>
      </c>
      <c r="F803" s="32">
        <v>4.3499999999999996</v>
      </c>
      <c r="G803" s="23" t="s">
        <v>280</v>
      </c>
    </row>
    <row r="804" spans="1:7" x14ac:dyDescent="0.3">
      <c r="A804" s="22"/>
      <c r="B804" s="31">
        <v>97</v>
      </c>
      <c r="C804" s="24">
        <v>6.8000000000000005E-2</v>
      </c>
      <c r="D804" s="32">
        <v>-106.36</v>
      </c>
      <c r="E804" s="32">
        <v>-12.28</v>
      </c>
      <c r="F804" s="32">
        <v>3.54</v>
      </c>
      <c r="G804" s="23"/>
    </row>
    <row r="805" spans="1:7" x14ac:dyDescent="0.3">
      <c r="A805" s="22"/>
      <c r="B805" s="31" t="s">
        <v>61</v>
      </c>
      <c r="C805" s="24">
        <v>6.8000000000000005E-2</v>
      </c>
      <c r="D805" s="33">
        <v>-106.36</v>
      </c>
      <c r="E805" s="32">
        <v>-12.28</v>
      </c>
      <c r="F805" s="32">
        <v>3.54</v>
      </c>
      <c r="G805" s="23"/>
    </row>
    <row r="806" spans="1:7" x14ac:dyDescent="0.3">
      <c r="A806" s="22"/>
      <c r="B806" s="31" t="s">
        <v>62</v>
      </c>
      <c r="C806" s="24">
        <v>0</v>
      </c>
      <c r="D806" s="33">
        <v>-106.37</v>
      </c>
      <c r="E806" s="32">
        <v>-11.45</v>
      </c>
      <c r="F806" s="32">
        <v>4.3499999999999996</v>
      </c>
      <c r="G806" s="23"/>
    </row>
    <row r="807" spans="1:7" x14ac:dyDescent="0.3">
      <c r="A807" s="22"/>
      <c r="B807" s="31" t="s">
        <v>65</v>
      </c>
      <c r="C807" s="24">
        <v>0</v>
      </c>
      <c r="D807" s="32">
        <v>-106.37</v>
      </c>
      <c r="E807" s="33">
        <v>-11.45</v>
      </c>
      <c r="F807" s="32">
        <v>4.3499999999999996</v>
      </c>
      <c r="G807" s="23"/>
    </row>
    <row r="808" spans="1:7" x14ac:dyDescent="0.3">
      <c r="A808" s="22"/>
      <c r="B808" s="31" t="s">
        <v>66</v>
      </c>
      <c r="C808" s="24">
        <v>6.8000000000000005E-2</v>
      </c>
      <c r="D808" s="32">
        <v>-106.36</v>
      </c>
      <c r="E808" s="33">
        <v>-12.28</v>
      </c>
      <c r="F808" s="32">
        <v>3.54</v>
      </c>
      <c r="G808" s="23"/>
    </row>
    <row r="809" spans="1:7" x14ac:dyDescent="0.3">
      <c r="A809" s="22"/>
      <c r="B809" s="31" t="s">
        <v>67</v>
      </c>
      <c r="C809" s="24">
        <v>0</v>
      </c>
      <c r="D809" s="32">
        <v>-106.37</v>
      </c>
      <c r="E809" s="32">
        <v>-11.45</v>
      </c>
      <c r="F809" s="33">
        <v>4.3499999999999996</v>
      </c>
      <c r="G809" s="23"/>
    </row>
    <row r="810" spans="1:7" x14ac:dyDescent="0.3">
      <c r="A810" s="22"/>
      <c r="B810" s="31" t="s">
        <v>68</v>
      </c>
      <c r="C810" s="24">
        <v>6.8000000000000005E-2</v>
      </c>
      <c r="D810" s="32">
        <v>-106.36</v>
      </c>
      <c r="E810" s="32">
        <v>-12.28</v>
      </c>
      <c r="F810" s="33">
        <v>3.54</v>
      </c>
      <c r="G810" s="23"/>
    </row>
    <row r="811" spans="1:7" x14ac:dyDescent="0.3">
      <c r="A811" s="22">
        <v>102</v>
      </c>
      <c r="B811" s="31">
        <v>97</v>
      </c>
      <c r="C811" s="24">
        <v>0</v>
      </c>
      <c r="D811" s="32">
        <v>-106.36</v>
      </c>
      <c r="E811" s="32">
        <v>-10.24</v>
      </c>
      <c r="F811" s="32">
        <v>3.54</v>
      </c>
      <c r="G811" s="23" t="s">
        <v>280</v>
      </c>
    </row>
    <row r="812" spans="1:7" x14ac:dyDescent="0.3">
      <c r="A812" s="22"/>
      <c r="B812" s="31">
        <v>98</v>
      </c>
      <c r="C812" s="24">
        <v>6.8000000000000005E-2</v>
      </c>
      <c r="D812" s="32">
        <v>-106.35</v>
      </c>
      <c r="E812" s="32">
        <v>-11.07</v>
      </c>
      <c r="F812" s="32">
        <v>2.81</v>
      </c>
      <c r="G812" s="23"/>
    </row>
    <row r="813" spans="1:7" x14ac:dyDescent="0.3">
      <c r="A813" s="22"/>
      <c r="B813" s="31" t="s">
        <v>61</v>
      </c>
      <c r="C813" s="24">
        <v>6.8000000000000005E-2</v>
      </c>
      <c r="D813" s="33">
        <v>-106.35</v>
      </c>
      <c r="E813" s="32">
        <v>-11.07</v>
      </c>
      <c r="F813" s="32">
        <v>2.81</v>
      </c>
      <c r="G813" s="23"/>
    </row>
    <row r="814" spans="1:7" x14ac:dyDescent="0.3">
      <c r="A814" s="22"/>
      <c r="B814" s="31" t="s">
        <v>62</v>
      </c>
      <c r="C814" s="24">
        <v>0</v>
      </c>
      <c r="D814" s="33">
        <v>-106.36</v>
      </c>
      <c r="E814" s="32">
        <v>-10.24</v>
      </c>
      <c r="F814" s="32">
        <v>3.54</v>
      </c>
      <c r="G814" s="23"/>
    </row>
    <row r="815" spans="1:7" x14ac:dyDescent="0.3">
      <c r="A815" s="22"/>
      <c r="B815" s="31" t="s">
        <v>65</v>
      </c>
      <c r="C815" s="24">
        <v>0</v>
      </c>
      <c r="D815" s="32">
        <v>-106.36</v>
      </c>
      <c r="E815" s="33">
        <v>-10.24</v>
      </c>
      <c r="F815" s="32">
        <v>3.54</v>
      </c>
      <c r="G815" s="23"/>
    </row>
    <row r="816" spans="1:7" x14ac:dyDescent="0.3">
      <c r="A816" s="22"/>
      <c r="B816" s="31" t="s">
        <v>66</v>
      </c>
      <c r="C816" s="24">
        <v>6.8000000000000005E-2</v>
      </c>
      <c r="D816" s="32">
        <v>-106.35</v>
      </c>
      <c r="E816" s="33">
        <v>-11.07</v>
      </c>
      <c r="F816" s="32">
        <v>2.81</v>
      </c>
      <c r="G816" s="23"/>
    </row>
    <row r="817" spans="1:7" x14ac:dyDescent="0.3">
      <c r="A817" s="22"/>
      <c r="B817" s="31" t="s">
        <v>67</v>
      </c>
      <c r="C817" s="24">
        <v>0</v>
      </c>
      <c r="D817" s="32">
        <v>-106.36</v>
      </c>
      <c r="E817" s="32">
        <v>-10.24</v>
      </c>
      <c r="F817" s="33">
        <v>3.54</v>
      </c>
      <c r="G817" s="23"/>
    </row>
    <row r="818" spans="1:7" x14ac:dyDescent="0.3">
      <c r="A818" s="22"/>
      <c r="B818" s="31" t="s">
        <v>68</v>
      </c>
      <c r="C818" s="24">
        <v>6.8000000000000005E-2</v>
      </c>
      <c r="D818" s="32">
        <v>-106.35</v>
      </c>
      <c r="E818" s="32">
        <v>-11.07</v>
      </c>
      <c r="F818" s="33">
        <v>2.81</v>
      </c>
      <c r="G818" s="23"/>
    </row>
    <row r="819" spans="1:7" x14ac:dyDescent="0.3">
      <c r="A819" s="22">
        <v>103</v>
      </c>
      <c r="B819" s="31">
        <v>98</v>
      </c>
      <c r="C819" s="24">
        <v>0</v>
      </c>
      <c r="D819" s="32">
        <v>-106.35</v>
      </c>
      <c r="E819" s="32">
        <v>-9.65</v>
      </c>
      <c r="F819" s="32">
        <v>2.81</v>
      </c>
      <c r="G819" s="23" t="s">
        <v>280</v>
      </c>
    </row>
    <row r="820" spans="1:7" x14ac:dyDescent="0.3">
      <c r="A820" s="22"/>
      <c r="B820" s="31">
        <v>99</v>
      </c>
      <c r="C820" s="24">
        <v>6.8000000000000005E-2</v>
      </c>
      <c r="D820" s="32">
        <v>-106.34</v>
      </c>
      <c r="E820" s="32">
        <v>-10.47</v>
      </c>
      <c r="F820" s="32">
        <v>2.12</v>
      </c>
      <c r="G820" s="23"/>
    </row>
    <row r="821" spans="1:7" x14ac:dyDescent="0.3">
      <c r="A821" s="22"/>
      <c r="B821" s="31" t="s">
        <v>61</v>
      </c>
      <c r="C821" s="24">
        <v>6.8000000000000005E-2</v>
      </c>
      <c r="D821" s="33">
        <v>-106.34</v>
      </c>
      <c r="E821" s="32">
        <v>-10.47</v>
      </c>
      <c r="F821" s="32">
        <v>2.12</v>
      </c>
      <c r="G821" s="23"/>
    </row>
    <row r="822" spans="1:7" x14ac:dyDescent="0.3">
      <c r="A822" s="22"/>
      <c r="B822" s="31" t="s">
        <v>62</v>
      </c>
      <c r="C822" s="24">
        <v>0</v>
      </c>
      <c r="D822" s="33">
        <v>-106.35</v>
      </c>
      <c r="E822" s="32">
        <v>-9.65</v>
      </c>
      <c r="F822" s="32">
        <v>2.81</v>
      </c>
      <c r="G822" s="23"/>
    </row>
    <row r="823" spans="1:7" x14ac:dyDescent="0.3">
      <c r="A823" s="22"/>
      <c r="B823" s="31" t="s">
        <v>65</v>
      </c>
      <c r="C823" s="24">
        <v>0</v>
      </c>
      <c r="D823" s="32">
        <v>-106.35</v>
      </c>
      <c r="E823" s="33">
        <v>-9.65</v>
      </c>
      <c r="F823" s="32">
        <v>2.81</v>
      </c>
      <c r="G823" s="23"/>
    </row>
    <row r="824" spans="1:7" x14ac:dyDescent="0.3">
      <c r="A824" s="22"/>
      <c r="B824" s="31" t="s">
        <v>66</v>
      </c>
      <c r="C824" s="24">
        <v>6.8000000000000005E-2</v>
      </c>
      <c r="D824" s="32">
        <v>-106.34</v>
      </c>
      <c r="E824" s="33">
        <v>-10.47</v>
      </c>
      <c r="F824" s="32">
        <v>2.12</v>
      </c>
      <c r="G824" s="23"/>
    </row>
    <row r="825" spans="1:7" x14ac:dyDescent="0.3">
      <c r="A825" s="22"/>
      <c r="B825" s="31" t="s">
        <v>67</v>
      </c>
      <c r="C825" s="24">
        <v>0</v>
      </c>
      <c r="D825" s="32">
        <v>-106.35</v>
      </c>
      <c r="E825" s="32">
        <v>-9.65</v>
      </c>
      <c r="F825" s="33">
        <v>2.81</v>
      </c>
      <c r="G825" s="23"/>
    </row>
    <row r="826" spans="1:7" x14ac:dyDescent="0.3">
      <c r="A826" s="22"/>
      <c r="B826" s="31" t="s">
        <v>68</v>
      </c>
      <c r="C826" s="24">
        <v>6.8000000000000005E-2</v>
      </c>
      <c r="D826" s="32">
        <v>-106.34</v>
      </c>
      <c r="E826" s="32">
        <v>-10.47</v>
      </c>
      <c r="F826" s="33">
        <v>2.12</v>
      </c>
      <c r="G826" s="23"/>
    </row>
    <row r="827" spans="1:7" x14ac:dyDescent="0.3">
      <c r="A827" s="22">
        <v>104</v>
      </c>
      <c r="B827" s="31">
        <v>99</v>
      </c>
      <c r="C827" s="24">
        <v>0</v>
      </c>
      <c r="D827" s="32">
        <v>-106.34</v>
      </c>
      <c r="E827" s="32">
        <v>-9.43</v>
      </c>
      <c r="F827" s="32">
        <v>2.12</v>
      </c>
      <c r="G827" s="23" t="s">
        <v>280</v>
      </c>
    </row>
    <row r="828" spans="1:7" x14ac:dyDescent="0.3">
      <c r="A828" s="22"/>
      <c r="B828" s="31">
        <v>100</v>
      </c>
      <c r="C828" s="24">
        <v>6.8000000000000005E-2</v>
      </c>
      <c r="D828" s="32">
        <v>-106.33</v>
      </c>
      <c r="E828" s="32">
        <v>-10.24</v>
      </c>
      <c r="F828" s="32">
        <v>1.45</v>
      </c>
      <c r="G828" s="23"/>
    </row>
    <row r="829" spans="1:7" x14ac:dyDescent="0.3">
      <c r="A829" s="22"/>
      <c r="B829" s="31" t="s">
        <v>61</v>
      </c>
      <c r="C829" s="24">
        <v>6.8000000000000005E-2</v>
      </c>
      <c r="D829" s="33">
        <v>-106.33</v>
      </c>
      <c r="E829" s="32">
        <v>-10.24</v>
      </c>
      <c r="F829" s="32">
        <v>1.45</v>
      </c>
      <c r="G829" s="23"/>
    </row>
    <row r="830" spans="1:7" x14ac:dyDescent="0.3">
      <c r="A830" s="22"/>
      <c r="B830" s="31" t="s">
        <v>62</v>
      </c>
      <c r="C830" s="24">
        <v>0</v>
      </c>
      <c r="D830" s="33">
        <v>-106.34</v>
      </c>
      <c r="E830" s="32">
        <v>-9.43</v>
      </c>
      <c r="F830" s="32">
        <v>2.12</v>
      </c>
      <c r="G830" s="23"/>
    </row>
    <row r="831" spans="1:7" x14ac:dyDescent="0.3">
      <c r="A831" s="22"/>
      <c r="B831" s="31" t="s">
        <v>65</v>
      </c>
      <c r="C831" s="24">
        <v>0</v>
      </c>
      <c r="D831" s="32">
        <v>-106.34</v>
      </c>
      <c r="E831" s="33">
        <v>-9.43</v>
      </c>
      <c r="F831" s="32">
        <v>2.12</v>
      </c>
      <c r="G831" s="23"/>
    </row>
    <row r="832" spans="1:7" x14ac:dyDescent="0.3">
      <c r="A832" s="22"/>
      <c r="B832" s="31" t="s">
        <v>66</v>
      </c>
      <c r="C832" s="24">
        <v>6.8000000000000005E-2</v>
      </c>
      <c r="D832" s="32">
        <v>-106.33</v>
      </c>
      <c r="E832" s="33">
        <v>-10.24</v>
      </c>
      <c r="F832" s="32">
        <v>1.45</v>
      </c>
      <c r="G832" s="23"/>
    </row>
    <row r="833" spans="1:7" x14ac:dyDescent="0.3">
      <c r="A833" s="22"/>
      <c r="B833" s="31" t="s">
        <v>67</v>
      </c>
      <c r="C833" s="24">
        <v>0</v>
      </c>
      <c r="D833" s="32">
        <v>-106.34</v>
      </c>
      <c r="E833" s="32">
        <v>-9.43</v>
      </c>
      <c r="F833" s="33">
        <v>2.12</v>
      </c>
      <c r="G833" s="23"/>
    </row>
    <row r="834" spans="1:7" x14ac:dyDescent="0.3">
      <c r="A834" s="22"/>
      <c r="B834" s="31" t="s">
        <v>68</v>
      </c>
      <c r="C834" s="24">
        <v>6.8000000000000005E-2</v>
      </c>
      <c r="D834" s="32">
        <v>-106.33</v>
      </c>
      <c r="E834" s="32">
        <v>-10.24</v>
      </c>
      <c r="F834" s="33">
        <v>1.45</v>
      </c>
      <c r="G834" s="23"/>
    </row>
    <row r="835" spans="1:7" x14ac:dyDescent="0.3">
      <c r="A835" s="22">
        <v>105</v>
      </c>
      <c r="B835" s="31">
        <v>100</v>
      </c>
      <c r="C835" s="24">
        <v>0</v>
      </c>
      <c r="D835" s="32">
        <v>-106.33</v>
      </c>
      <c r="E835" s="32">
        <v>-9.4600000000000009</v>
      </c>
      <c r="F835" s="32">
        <v>1.45</v>
      </c>
      <c r="G835" s="23" t="s">
        <v>280</v>
      </c>
    </row>
    <row r="836" spans="1:7" x14ac:dyDescent="0.3">
      <c r="A836" s="22"/>
      <c r="B836" s="31">
        <v>101</v>
      </c>
      <c r="C836" s="24">
        <v>6.8000000000000005E-2</v>
      </c>
      <c r="D836" s="32">
        <v>-106.32</v>
      </c>
      <c r="E836" s="32">
        <v>-10.26</v>
      </c>
      <c r="F836" s="32">
        <v>0.78</v>
      </c>
      <c r="G836" s="23"/>
    </row>
    <row r="837" spans="1:7" x14ac:dyDescent="0.3">
      <c r="A837" s="22"/>
      <c r="B837" s="31" t="s">
        <v>61</v>
      </c>
      <c r="C837" s="24">
        <v>6.8000000000000005E-2</v>
      </c>
      <c r="D837" s="33">
        <v>-106.32</v>
      </c>
      <c r="E837" s="32">
        <v>-10.26</v>
      </c>
      <c r="F837" s="32">
        <v>0.78</v>
      </c>
      <c r="G837" s="23"/>
    </row>
    <row r="838" spans="1:7" x14ac:dyDescent="0.3">
      <c r="A838" s="22"/>
      <c r="B838" s="31" t="s">
        <v>62</v>
      </c>
      <c r="C838" s="24">
        <v>0</v>
      </c>
      <c r="D838" s="33">
        <v>-106.33</v>
      </c>
      <c r="E838" s="32">
        <v>-9.4600000000000009</v>
      </c>
      <c r="F838" s="32">
        <v>1.45</v>
      </c>
      <c r="G838" s="23"/>
    </row>
    <row r="839" spans="1:7" x14ac:dyDescent="0.3">
      <c r="A839" s="22"/>
      <c r="B839" s="31" t="s">
        <v>65</v>
      </c>
      <c r="C839" s="24">
        <v>0</v>
      </c>
      <c r="D839" s="32">
        <v>-106.33</v>
      </c>
      <c r="E839" s="33">
        <v>-9.4600000000000009</v>
      </c>
      <c r="F839" s="32">
        <v>1.45</v>
      </c>
      <c r="G839" s="23"/>
    </row>
    <row r="840" spans="1:7" x14ac:dyDescent="0.3">
      <c r="A840" s="22"/>
      <c r="B840" s="31" t="s">
        <v>66</v>
      </c>
      <c r="C840" s="24">
        <v>6.8000000000000005E-2</v>
      </c>
      <c r="D840" s="32">
        <v>-106.32</v>
      </c>
      <c r="E840" s="33">
        <v>-10.26</v>
      </c>
      <c r="F840" s="32">
        <v>0.78</v>
      </c>
      <c r="G840" s="23"/>
    </row>
    <row r="841" spans="1:7" x14ac:dyDescent="0.3">
      <c r="A841" s="22"/>
      <c r="B841" s="31" t="s">
        <v>67</v>
      </c>
      <c r="C841" s="24">
        <v>0</v>
      </c>
      <c r="D841" s="32">
        <v>-106.33</v>
      </c>
      <c r="E841" s="32">
        <v>-9.4600000000000009</v>
      </c>
      <c r="F841" s="33">
        <v>1.45</v>
      </c>
      <c r="G841" s="23"/>
    </row>
    <row r="842" spans="1:7" x14ac:dyDescent="0.3">
      <c r="A842" s="22"/>
      <c r="B842" s="31" t="s">
        <v>68</v>
      </c>
      <c r="C842" s="24">
        <v>6.8000000000000005E-2</v>
      </c>
      <c r="D842" s="32">
        <v>-106.32</v>
      </c>
      <c r="E842" s="32">
        <v>-10.26</v>
      </c>
      <c r="F842" s="33">
        <v>0.78</v>
      </c>
      <c r="G842" s="23"/>
    </row>
    <row r="843" spans="1:7" x14ac:dyDescent="0.3">
      <c r="A843" s="22">
        <v>106</v>
      </c>
      <c r="B843" s="31">
        <v>101</v>
      </c>
      <c r="C843" s="24">
        <v>0</v>
      </c>
      <c r="D843" s="32">
        <v>-106.32</v>
      </c>
      <c r="E843" s="32">
        <v>-9.67</v>
      </c>
      <c r="F843" s="32">
        <v>0.78</v>
      </c>
      <c r="G843" s="23" t="s">
        <v>280</v>
      </c>
    </row>
    <row r="844" spans="1:7" x14ac:dyDescent="0.3">
      <c r="A844" s="22"/>
      <c r="B844" s="31">
        <v>102</v>
      </c>
      <c r="C844" s="24">
        <v>6.8000000000000005E-2</v>
      </c>
      <c r="D844" s="32">
        <v>-106.31</v>
      </c>
      <c r="E844" s="32">
        <v>-10.47</v>
      </c>
      <c r="F844" s="32">
        <v>0.09</v>
      </c>
      <c r="G844" s="23"/>
    </row>
    <row r="845" spans="1:7" x14ac:dyDescent="0.3">
      <c r="A845" s="22"/>
      <c r="B845" s="31" t="s">
        <v>61</v>
      </c>
      <c r="C845" s="24">
        <v>6.8000000000000005E-2</v>
      </c>
      <c r="D845" s="33">
        <v>-106.31</v>
      </c>
      <c r="E845" s="32">
        <v>-10.47</v>
      </c>
      <c r="F845" s="32">
        <v>0.09</v>
      </c>
      <c r="G845" s="23"/>
    </row>
    <row r="846" spans="1:7" x14ac:dyDescent="0.3">
      <c r="A846" s="22"/>
      <c r="B846" s="31" t="s">
        <v>62</v>
      </c>
      <c r="C846" s="24">
        <v>0</v>
      </c>
      <c r="D846" s="33">
        <v>-106.32</v>
      </c>
      <c r="E846" s="32">
        <v>-9.67</v>
      </c>
      <c r="F846" s="32">
        <v>0.78</v>
      </c>
      <c r="G846" s="23"/>
    </row>
    <row r="847" spans="1:7" x14ac:dyDescent="0.3">
      <c r="A847" s="22"/>
      <c r="B847" s="31" t="s">
        <v>65</v>
      </c>
      <c r="C847" s="24">
        <v>0</v>
      </c>
      <c r="D847" s="32">
        <v>-106.32</v>
      </c>
      <c r="E847" s="33">
        <v>-9.67</v>
      </c>
      <c r="F847" s="32">
        <v>0.78</v>
      </c>
      <c r="G847" s="23"/>
    </row>
    <row r="848" spans="1:7" x14ac:dyDescent="0.3">
      <c r="A848" s="22"/>
      <c r="B848" s="31" t="s">
        <v>66</v>
      </c>
      <c r="C848" s="24">
        <v>6.8000000000000005E-2</v>
      </c>
      <c r="D848" s="32">
        <v>-106.31</v>
      </c>
      <c r="E848" s="33">
        <v>-10.47</v>
      </c>
      <c r="F848" s="32">
        <v>0.09</v>
      </c>
      <c r="G848" s="23"/>
    </row>
    <row r="849" spans="1:7" x14ac:dyDescent="0.3">
      <c r="A849" s="22"/>
      <c r="B849" s="31" t="s">
        <v>67</v>
      </c>
      <c r="C849" s="24">
        <v>0</v>
      </c>
      <c r="D849" s="32">
        <v>-106.32</v>
      </c>
      <c r="E849" s="32">
        <v>-9.67</v>
      </c>
      <c r="F849" s="33">
        <v>0.78</v>
      </c>
      <c r="G849" s="23"/>
    </row>
    <row r="850" spans="1:7" x14ac:dyDescent="0.3">
      <c r="A850" s="22"/>
      <c r="B850" s="31" t="s">
        <v>68</v>
      </c>
      <c r="C850" s="24">
        <v>6.8000000000000005E-2</v>
      </c>
      <c r="D850" s="32">
        <v>-106.31</v>
      </c>
      <c r="E850" s="32">
        <v>-10.47</v>
      </c>
      <c r="F850" s="33">
        <v>0.09</v>
      </c>
      <c r="G850" s="23"/>
    </row>
    <row r="851" spans="1:7" x14ac:dyDescent="0.3">
      <c r="A851" s="22">
        <v>107</v>
      </c>
      <c r="B851" s="31">
        <v>102</v>
      </c>
      <c r="C851" s="24">
        <v>0</v>
      </c>
      <c r="D851" s="32">
        <v>-106.31</v>
      </c>
      <c r="E851" s="32">
        <v>-10.08</v>
      </c>
      <c r="F851" s="32">
        <v>0.09</v>
      </c>
      <c r="G851" s="23" t="s">
        <v>280</v>
      </c>
    </row>
    <row r="852" spans="1:7" x14ac:dyDescent="0.3">
      <c r="A852" s="22"/>
      <c r="B852" s="31">
        <v>103</v>
      </c>
      <c r="C852" s="24">
        <v>6.8000000000000005E-2</v>
      </c>
      <c r="D852" s="32">
        <v>-106.3</v>
      </c>
      <c r="E852" s="32">
        <v>-10.88</v>
      </c>
      <c r="F852" s="32">
        <v>-0.62</v>
      </c>
      <c r="G852" s="23"/>
    </row>
    <row r="853" spans="1:7" x14ac:dyDescent="0.3">
      <c r="A853" s="22"/>
      <c r="B853" s="31" t="s">
        <v>61</v>
      </c>
      <c r="C853" s="24">
        <v>6.8000000000000005E-2</v>
      </c>
      <c r="D853" s="33">
        <v>-106.3</v>
      </c>
      <c r="E853" s="32">
        <v>-10.88</v>
      </c>
      <c r="F853" s="32">
        <v>-0.62</v>
      </c>
      <c r="G853" s="23"/>
    </row>
    <row r="854" spans="1:7" x14ac:dyDescent="0.3">
      <c r="A854" s="22"/>
      <c r="B854" s="31" t="s">
        <v>62</v>
      </c>
      <c r="C854" s="24">
        <v>0</v>
      </c>
      <c r="D854" s="33">
        <v>-106.31</v>
      </c>
      <c r="E854" s="32">
        <v>-10.08</v>
      </c>
      <c r="F854" s="32">
        <v>0.09</v>
      </c>
      <c r="G854" s="23"/>
    </row>
    <row r="855" spans="1:7" x14ac:dyDescent="0.3">
      <c r="A855" s="22"/>
      <c r="B855" s="31" t="s">
        <v>65</v>
      </c>
      <c r="C855" s="24">
        <v>0</v>
      </c>
      <c r="D855" s="32">
        <v>-106.31</v>
      </c>
      <c r="E855" s="33">
        <v>-10.08</v>
      </c>
      <c r="F855" s="32">
        <v>0.09</v>
      </c>
      <c r="G855" s="23"/>
    </row>
    <row r="856" spans="1:7" x14ac:dyDescent="0.3">
      <c r="A856" s="22"/>
      <c r="B856" s="31" t="s">
        <v>66</v>
      </c>
      <c r="C856" s="24">
        <v>6.8000000000000005E-2</v>
      </c>
      <c r="D856" s="32">
        <v>-106.3</v>
      </c>
      <c r="E856" s="33">
        <v>-10.88</v>
      </c>
      <c r="F856" s="32">
        <v>-0.62</v>
      </c>
      <c r="G856" s="23"/>
    </row>
    <row r="857" spans="1:7" x14ac:dyDescent="0.3">
      <c r="A857" s="22"/>
      <c r="B857" s="31" t="s">
        <v>67</v>
      </c>
      <c r="C857" s="24">
        <v>0</v>
      </c>
      <c r="D857" s="32">
        <v>-106.31</v>
      </c>
      <c r="E857" s="32">
        <v>-10.08</v>
      </c>
      <c r="F857" s="33">
        <v>0.09</v>
      </c>
      <c r="G857" s="23"/>
    </row>
    <row r="858" spans="1:7" x14ac:dyDescent="0.3">
      <c r="A858" s="22"/>
      <c r="B858" s="31" t="s">
        <v>68</v>
      </c>
      <c r="C858" s="24">
        <v>6.8000000000000005E-2</v>
      </c>
      <c r="D858" s="32">
        <v>-106.3</v>
      </c>
      <c r="E858" s="32">
        <v>-10.88</v>
      </c>
      <c r="F858" s="33">
        <v>-0.62</v>
      </c>
      <c r="G858" s="23"/>
    </row>
    <row r="859" spans="1:7" x14ac:dyDescent="0.3">
      <c r="A859" s="22">
        <v>108</v>
      </c>
      <c r="B859" s="31">
        <v>103</v>
      </c>
      <c r="C859" s="24">
        <v>0</v>
      </c>
      <c r="D859" s="32">
        <v>-106.3</v>
      </c>
      <c r="E859" s="32">
        <v>-10.74</v>
      </c>
      <c r="F859" s="32">
        <v>-0.62</v>
      </c>
      <c r="G859" s="23" t="s">
        <v>280</v>
      </c>
    </row>
    <row r="860" spans="1:7" x14ac:dyDescent="0.3">
      <c r="A860" s="22"/>
      <c r="B860" s="31">
        <v>104</v>
      </c>
      <c r="C860" s="24">
        <v>6.8000000000000005E-2</v>
      </c>
      <c r="D860" s="32">
        <v>-106.29</v>
      </c>
      <c r="E860" s="32">
        <v>-11.53</v>
      </c>
      <c r="F860" s="32">
        <v>-1.38</v>
      </c>
      <c r="G860" s="23"/>
    </row>
    <row r="861" spans="1:7" x14ac:dyDescent="0.3">
      <c r="A861" s="22"/>
      <c r="B861" s="31" t="s">
        <v>61</v>
      </c>
      <c r="C861" s="24">
        <v>6.8000000000000005E-2</v>
      </c>
      <c r="D861" s="33">
        <v>-106.29</v>
      </c>
      <c r="E861" s="32">
        <v>-11.53</v>
      </c>
      <c r="F861" s="32">
        <v>-1.38</v>
      </c>
      <c r="G861" s="23"/>
    </row>
    <row r="862" spans="1:7" x14ac:dyDescent="0.3">
      <c r="A862" s="22"/>
      <c r="B862" s="31" t="s">
        <v>62</v>
      </c>
      <c r="C862" s="24">
        <v>0</v>
      </c>
      <c r="D862" s="33">
        <v>-106.3</v>
      </c>
      <c r="E862" s="32">
        <v>-10.74</v>
      </c>
      <c r="F862" s="32">
        <v>-0.62</v>
      </c>
      <c r="G862" s="23"/>
    </row>
    <row r="863" spans="1:7" x14ac:dyDescent="0.3">
      <c r="A863" s="22"/>
      <c r="B863" s="31" t="s">
        <v>65</v>
      </c>
      <c r="C863" s="24">
        <v>0</v>
      </c>
      <c r="D863" s="32">
        <v>-106.3</v>
      </c>
      <c r="E863" s="33">
        <v>-10.74</v>
      </c>
      <c r="F863" s="32">
        <v>-0.62</v>
      </c>
      <c r="G863" s="23"/>
    </row>
    <row r="864" spans="1:7" x14ac:dyDescent="0.3">
      <c r="A864" s="22"/>
      <c r="B864" s="31" t="s">
        <v>66</v>
      </c>
      <c r="C864" s="24">
        <v>6.8000000000000005E-2</v>
      </c>
      <c r="D864" s="32">
        <v>-106.29</v>
      </c>
      <c r="E864" s="33">
        <v>-11.53</v>
      </c>
      <c r="F864" s="32">
        <v>-1.38</v>
      </c>
      <c r="G864" s="23"/>
    </row>
    <row r="865" spans="1:7" x14ac:dyDescent="0.3">
      <c r="A865" s="22"/>
      <c r="B865" s="31" t="s">
        <v>67</v>
      </c>
      <c r="C865" s="24">
        <v>0</v>
      </c>
      <c r="D865" s="32">
        <v>-106.3</v>
      </c>
      <c r="E865" s="32">
        <v>-10.74</v>
      </c>
      <c r="F865" s="33">
        <v>-0.62</v>
      </c>
      <c r="G865" s="23"/>
    </row>
    <row r="866" spans="1:7" x14ac:dyDescent="0.3">
      <c r="A866" s="22"/>
      <c r="B866" s="31" t="s">
        <v>68</v>
      </c>
      <c r="C866" s="24">
        <v>6.8000000000000005E-2</v>
      </c>
      <c r="D866" s="32">
        <v>-106.29</v>
      </c>
      <c r="E866" s="32">
        <v>-11.53</v>
      </c>
      <c r="F866" s="33">
        <v>-1.38</v>
      </c>
      <c r="G866" s="23"/>
    </row>
    <row r="867" spans="1:7" x14ac:dyDescent="0.3">
      <c r="A867" s="22">
        <v>109</v>
      </c>
      <c r="B867" s="31">
        <v>104</v>
      </c>
      <c r="C867" s="24">
        <v>0</v>
      </c>
      <c r="D867" s="32">
        <v>-106.29</v>
      </c>
      <c r="E867" s="32">
        <v>-11.79</v>
      </c>
      <c r="F867" s="32">
        <v>-1.38</v>
      </c>
      <c r="G867" s="23" t="s">
        <v>280</v>
      </c>
    </row>
    <row r="868" spans="1:7" x14ac:dyDescent="0.3">
      <c r="A868" s="22"/>
      <c r="B868" s="31">
        <v>105</v>
      </c>
      <c r="C868" s="24">
        <v>6.8000000000000005E-2</v>
      </c>
      <c r="D868" s="32">
        <v>-106.28</v>
      </c>
      <c r="E868" s="32">
        <v>-12.57</v>
      </c>
      <c r="F868" s="32">
        <v>-2.21</v>
      </c>
      <c r="G868" s="23"/>
    </row>
    <row r="869" spans="1:7" x14ac:dyDescent="0.3">
      <c r="A869" s="22"/>
      <c r="B869" s="31" t="s">
        <v>61</v>
      </c>
      <c r="C869" s="24">
        <v>6.8000000000000005E-2</v>
      </c>
      <c r="D869" s="33">
        <v>-106.28</v>
      </c>
      <c r="E869" s="32">
        <v>-12.57</v>
      </c>
      <c r="F869" s="32">
        <v>-2.21</v>
      </c>
      <c r="G869" s="23"/>
    </row>
    <row r="870" spans="1:7" x14ac:dyDescent="0.3">
      <c r="A870" s="22"/>
      <c r="B870" s="31" t="s">
        <v>62</v>
      </c>
      <c r="C870" s="24">
        <v>0</v>
      </c>
      <c r="D870" s="33">
        <v>-106.29</v>
      </c>
      <c r="E870" s="32">
        <v>-11.79</v>
      </c>
      <c r="F870" s="32">
        <v>-1.38</v>
      </c>
      <c r="G870" s="23"/>
    </row>
    <row r="871" spans="1:7" x14ac:dyDescent="0.3">
      <c r="A871" s="22"/>
      <c r="B871" s="31" t="s">
        <v>65</v>
      </c>
      <c r="C871" s="24">
        <v>0</v>
      </c>
      <c r="D871" s="32">
        <v>-106.29</v>
      </c>
      <c r="E871" s="33">
        <v>-11.79</v>
      </c>
      <c r="F871" s="32">
        <v>-1.38</v>
      </c>
      <c r="G871" s="23"/>
    </row>
    <row r="872" spans="1:7" x14ac:dyDescent="0.3">
      <c r="A872" s="22"/>
      <c r="B872" s="31" t="s">
        <v>66</v>
      </c>
      <c r="C872" s="24">
        <v>6.8000000000000005E-2</v>
      </c>
      <c r="D872" s="32">
        <v>-106.28</v>
      </c>
      <c r="E872" s="33">
        <v>-12.57</v>
      </c>
      <c r="F872" s="32">
        <v>-2.21</v>
      </c>
      <c r="G872" s="23"/>
    </row>
    <row r="873" spans="1:7" x14ac:dyDescent="0.3">
      <c r="A873" s="22"/>
      <c r="B873" s="31" t="s">
        <v>67</v>
      </c>
      <c r="C873" s="24">
        <v>0</v>
      </c>
      <c r="D873" s="32">
        <v>-106.29</v>
      </c>
      <c r="E873" s="32">
        <v>-11.79</v>
      </c>
      <c r="F873" s="33">
        <v>-1.38</v>
      </c>
      <c r="G873" s="23"/>
    </row>
    <row r="874" spans="1:7" x14ac:dyDescent="0.3">
      <c r="A874" s="22"/>
      <c r="B874" s="31" t="s">
        <v>68</v>
      </c>
      <c r="C874" s="24">
        <v>6.8000000000000005E-2</v>
      </c>
      <c r="D874" s="32">
        <v>-106.28</v>
      </c>
      <c r="E874" s="32">
        <v>-12.57</v>
      </c>
      <c r="F874" s="33">
        <v>-2.21</v>
      </c>
      <c r="G874" s="23"/>
    </row>
    <row r="875" spans="1:7" x14ac:dyDescent="0.3">
      <c r="A875" s="22">
        <v>110</v>
      </c>
      <c r="B875" s="31">
        <v>105</v>
      </c>
      <c r="C875" s="24">
        <v>0</v>
      </c>
      <c r="D875" s="32">
        <v>-106.28</v>
      </c>
      <c r="E875" s="32">
        <v>-13.47</v>
      </c>
      <c r="F875" s="32">
        <v>-2.21</v>
      </c>
      <c r="G875" s="23" t="s">
        <v>280</v>
      </c>
    </row>
    <row r="876" spans="1:7" x14ac:dyDescent="0.3">
      <c r="A876" s="22"/>
      <c r="B876" s="31">
        <v>106</v>
      </c>
      <c r="C876" s="24">
        <v>6.8000000000000005E-2</v>
      </c>
      <c r="D876" s="32">
        <v>-106.27</v>
      </c>
      <c r="E876" s="32">
        <v>-14.24</v>
      </c>
      <c r="F876" s="32">
        <v>-3.16</v>
      </c>
      <c r="G876" s="23"/>
    </row>
    <row r="877" spans="1:7" x14ac:dyDescent="0.3">
      <c r="A877" s="22"/>
      <c r="B877" s="31" t="s">
        <v>61</v>
      </c>
      <c r="C877" s="24">
        <v>6.8000000000000005E-2</v>
      </c>
      <c r="D877" s="33">
        <v>-106.27</v>
      </c>
      <c r="E877" s="32">
        <v>-14.24</v>
      </c>
      <c r="F877" s="32">
        <v>-3.16</v>
      </c>
      <c r="G877" s="23"/>
    </row>
    <row r="878" spans="1:7" x14ac:dyDescent="0.3">
      <c r="A878" s="22"/>
      <c r="B878" s="31" t="s">
        <v>62</v>
      </c>
      <c r="C878" s="24">
        <v>0</v>
      </c>
      <c r="D878" s="33">
        <v>-106.28</v>
      </c>
      <c r="E878" s="32">
        <v>-13.47</v>
      </c>
      <c r="F878" s="32">
        <v>-2.21</v>
      </c>
      <c r="G878" s="23"/>
    </row>
    <row r="879" spans="1:7" x14ac:dyDescent="0.3">
      <c r="A879" s="22"/>
      <c r="B879" s="31" t="s">
        <v>65</v>
      </c>
      <c r="C879" s="24">
        <v>0</v>
      </c>
      <c r="D879" s="32">
        <v>-106.28</v>
      </c>
      <c r="E879" s="33">
        <v>-13.47</v>
      </c>
      <c r="F879" s="32">
        <v>-2.21</v>
      </c>
      <c r="G879" s="23"/>
    </row>
    <row r="880" spans="1:7" x14ac:dyDescent="0.3">
      <c r="A880" s="22"/>
      <c r="B880" s="31" t="s">
        <v>66</v>
      </c>
      <c r="C880" s="24">
        <v>6.8000000000000005E-2</v>
      </c>
      <c r="D880" s="32">
        <v>-106.27</v>
      </c>
      <c r="E880" s="33">
        <v>-14.24</v>
      </c>
      <c r="F880" s="32">
        <v>-3.16</v>
      </c>
      <c r="G880" s="23"/>
    </row>
    <row r="881" spans="1:7" x14ac:dyDescent="0.3">
      <c r="A881" s="22"/>
      <c r="B881" s="31" t="s">
        <v>67</v>
      </c>
      <c r="C881" s="24">
        <v>0</v>
      </c>
      <c r="D881" s="32">
        <v>-106.28</v>
      </c>
      <c r="E881" s="32">
        <v>-13.47</v>
      </c>
      <c r="F881" s="33">
        <v>-2.21</v>
      </c>
      <c r="G881" s="23"/>
    </row>
    <row r="882" spans="1:7" x14ac:dyDescent="0.3">
      <c r="A882" s="22"/>
      <c r="B882" s="31" t="s">
        <v>68</v>
      </c>
      <c r="C882" s="24">
        <v>6.8000000000000005E-2</v>
      </c>
      <c r="D882" s="32">
        <v>-106.27</v>
      </c>
      <c r="E882" s="32">
        <v>-14.24</v>
      </c>
      <c r="F882" s="33">
        <v>-3.16</v>
      </c>
      <c r="G882" s="23"/>
    </row>
    <row r="883" spans="1:7" x14ac:dyDescent="0.3">
      <c r="A883" s="22">
        <v>111</v>
      </c>
      <c r="B883" s="31">
        <v>106</v>
      </c>
      <c r="C883" s="24">
        <v>0</v>
      </c>
      <c r="D883" s="32">
        <v>-106.27</v>
      </c>
      <c r="E883" s="32">
        <v>-15.11</v>
      </c>
      <c r="F883" s="32">
        <v>-3.16</v>
      </c>
      <c r="G883" s="23" t="s">
        <v>280</v>
      </c>
    </row>
    <row r="884" spans="1:7" x14ac:dyDescent="0.3">
      <c r="A884" s="22"/>
      <c r="B884" s="31">
        <v>232</v>
      </c>
      <c r="C884" s="24">
        <v>8.0000000000000002E-3</v>
      </c>
      <c r="D884" s="32">
        <v>-106.27</v>
      </c>
      <c r="E884" s="32">
        <v>-15.21</v>
      </c>
      <c r="F884" s="32">
        <v>-3.28</v>
      </c>
      <c r="G884" s="23"/>
    </row>
    <row r="885" spans="1:7" x14ac:dyDescent="0.3">
      <c r="A885" s="22"/>
      <c r="B885" s="31" t="s">
        <v>61</v>
      </c>
      <c r="C885" s="24">
        <v>8.0000000000000002E-3</v>
      </c>
      <c r="D885" s="33">
        <v>-106.27</v>
      </c>
      <c r="E885" s="32">
        <v>-15.21</v>
      </c>
      <c r="F885" s="32">
        <v>-3.28</v>
      </c>
      <c r="G885" s="23"/>
    </row>
    <row r="886" spans="1:7" x14ac:dyDescent="0.3">
      <c r="A886" s="22"/>
      <c r="B886" s="31" t="s">
        <v>62</v>
      </c>
      <c r="C886" s="24">
        <v>0</v>
      </c>
      <c r="D886" s="33">
        <v>-106.27</v>
      </c>
      <c r="E886" s="32">
        <v>-15.11</v>
      </c>
      <c r="F886" s="32">
        <v>-3.16</v>
      </c>
      <c r="G886" s="23"/>
    </row>
    <row r="887" spans="1:7" x14ac:dyDescent="0.3">
      <c r="A887" s="22"/>
      <c r="B887" s="31" t="s">
        <v>65</v>
      </c>
      <c r="C887" s="24">
        <v>0</v>
      </c>
      <c r="D887" s="32">
        <v>-106.27</v>
      </c>
      <c r="E887" s="33">
        <v>-15.11</v>
      </c>
      <c r="F887" s="32">
        <v>-3.16</v>
      </c>
      <c r="G887" s="23"/>
    </row>
    <row r="888" spans="1:7" x14ac:dyDescent="0.3">
      <c r="A888" s="22"/>
      <c r="B888" s="31" t="s">
        <v>66</v>
      </c>
      <c r="C888" s="24">
        <v>8.0000000000000002E-3</v>
      </c>
      <c r="D888" s="32">
        <v>-106.27</v>
      </c>
      <c r="E888" s="33">
        <v>-15.21</v>
      </c>
      <c r="F888" s="32">
        <v>-3.28</v>
      </c>
      <c r="G888" s="23"/>
    </row>
    <row r="889" spans="1:7" x14ac:dyDescent="0.3">
      <c r="A889" s="22"/>
      <c r="B889" s="31" t="s">
        <v>67</v>
      </c>
      <c r="C889" s="24">
        <v>0</v>
      </c>
      <c r="D889" s="32">
        <v>-106.27</v>
      </c>
      <c r="E889" s="32">
        <v>-15.11</v>
      </c>
      <c r="F889" s="33">
        <v>-3.16</v>
      </c>
      <c r="G889" s="23"/>
    </row>
    <row r="890" spans="1:7" x14ac:dyDescent="0.3">
      <c r="A890" s="22"/>
      <c r="B890" s="31" t="s">
        <v>68</v>
      </c>
      <c r="C890" s="24">
        <v>8.0000000000000002E-3</v>
      </c>
      <c r="D890" s="32">
        <v>-106.27</v>
      </c>
      <c r="E890" s="32">
        <v>-15.21</v>
      </c>
      <c r="F890" s="33">
        <v>-3.28</v>
      </c>
      <c r="G890" s="23"/>
    </row>
    <row r="891" spans="1:7" x14ac:dyDescent="0.3">
      <c r="A891" s="22">
        <v>112</v>
      </c>
      <c r="B891" s="31">
        <v>232</v>
      </c>
      <c r="C891" s="24">
        <v>0</v>
      </c>
      <c r="D891" s="32">
        <v>-0.03</v>
      </c>
      <c r="E891" s="32">
        <v>-13.37</v>
      </c>
      <c r="F891" s="32">
        <v>2.0299999999999998</v>
      </c>
      <c r="G891" s="23" t="s">
        <v>280</v>
      </c>
    </row>
    <row r="892" spans="1:7" x14ac:dyDescent="0.3">
      <c r="A892" s="22"/>
      <c r="B892" s="31">
        <v>107</v>
      </c>
      <c r="C892" s="24">
        <v>0.06</v>
      </c>
      <c r="D892" s="32">
        <v>-0.02</v>
      </c>
      <c r="E892" s="32">
        <v>-14.08</v>
      </c>
      <c r="F892" s="32">
        <v>1.21</v>
      </c>
      <c r="G892" s="23"/>
    </row>
    <row r="893" spans="1:7" x14ac:dyDescent="0.3">
      <c r="A893" s="22"/>
      <c r="B893" s="31" t="s">
        <v>61</v>
      </c>
      <c r="C893" s="24">
        <v>0.06</v>
      </c>
      <c r="D893" s="33">
        <v>-0.02</v>
      </c>
      <c r="E893" s="32">
        <v>-14.08</v>
      </c>
      <c r="F893" s="32">
        <v>1.21</v>
      </c>
      <c r="G893" s="23"/>
    </row>
    <row r="894" spans="1:7" x14ac:dyDescent="0.3">
      <c r="A894" s="22"/>
      <c r="B894" s="31" t="s">
        <v>62</v>
      </c>
      <c r="C894" s="24">
        <v>0</v>
      </c>
      <c r="D894" s="33">
        <v>-0.03</v>
      </c>
      <c r="E894" s="32">
        <v>-13.37</v>
      </c>
      <c r="F894" s="32">
        <v>2.0299999999999998</v>
      </c>
      <c r="G894" s="23"/>
    </row>
    <row r="895" spans="1:7" x14ac:dyDescent="0.3">
      <c r="A895" s="22"/>
      <c r="B895" s="31" t="s">
        <v>65</v>
      </c>
      <c r="C895" s="24">
        <v>0</v>
      </c>
      <c r="D895" s="32">
        <v>-0.03</v>
      </c>
      <c r="E895" s="33">
        <v>-13.37</v>
      </c>
      <c r="F895" s="32">
        <v>2.0299999999999998</v>
      </c>
      <c r="G895" s="23"/>
    </row>
    <row r="896" spans="1:7" x14ac:dyDescent="0.3">
      <c r="A896" s="22"/>
      <c r="B896" s="31" t="s">
        <v>66</v>
      </c>
      <c r="C896" s="24">
        <v>0.06</v>
      </c>
      <c r="D896" s="32">
        <v>-0.02</v>
      </c>
      <c r="E896" s="33">
        <v>-14.08</v>
      </c>
      <c r="F896" s="32">
        <v>1.21</v>
      </c>
      <c r="G896" s="23"/>
    </row>
    <row r="897" spans="1:7" x14ac:dyDescent="0.3">
      <c r="A897" s="22"/>
      <c r="B897" s="31" t="s">
        <v>67</v>
      </c>
      <c r="C897" s="24">
        <v>0</v>
      </c>
      <c r="D897" s="32">
        <v>-0.03</v>
      </c>
      <c r="E897" s="32">
        <v>-13.37</v>
      </c>
      <c r="F897" s="33">
        <v>2.0299999999999998</v>
      </c>
      <c r="G897" s="23"/>
    </row>
    <row r="898" spans="1:7" x14ac:dyDescent="0.3">
      <c r="A898" s="22"/>
      <c r="B898" s="31" t="s">
        <v>68</v>
      </c>
      <c r="C898" s="24">
        <v>0.06</v>
      </c>
      <c r="D898" s="32">
        <v>-0.02</v>
      </c>
      <c r="E898" s="32">
        <v>-14.08</v>
      </c>
      <c r="F898" s="33">
        <v>1.21</v>
      </c>
      <c r="G898" s="23"/>
    </row>
    <row r="899" spans="1:7" x14ac:dyDescent="0.3">
      <c r="A899" s="22">
        <v>113</v>
      </c>
      <c r="B899" s="31">
        <v>107</v>
      </c>
      <c r="C899" s="24">
        <v>0</v>
      </c>
      <c r="D899" s="32">
        <v>-0.03</v>
      </c>
      <c r="E899" s="32">
        <v>-10.28</v>
      </c>
      <c r="F899" s="32">
        <v>1.21</v>
      </c>
      <c r="G899" s="23" t="s">
        <v>280</v>
      </c>
    </row>
    <row r="900" spans="1:7" x14ac:dyDescent="0.3">
      <c r="A900" s="22"/>
      <c r="B900" s="31">
        <v>108</v>
      </c>
      <c r="C900" s="24">
        <v>6.8000000000000005E-2</v>
      </c>
      <c r="D900" s="32">
        <v>-0.01</v>
      </c>
      <c r="E900" s="32">
        <v>-11.08</v>
      </c>
      <c r="F900" s="32">
        <v>0.48</v>
      </c>
      <c r="G900" s="23"/>
    </row>
    <row r="901" spans="1:7" x14ac:dyDescent="0.3">
      <c r="A901" s="22"/>
      <c r="B901" s="31" t="s">
        <v>61</v>
      </c>
      <c r="C901" s="24">
        <v>6.8000000000000005E-2</v>
      </c>
      <c r="D901" s="33">
        <v>-0.01</v>
      </c>
      <c r="E901" s="32">
        <v>-11.08</v>
      </c>
      <c r="F901" s="32">
        <v>0.48</v>
      </c>
      <c r="G901" s="23"/>
    </row>
    <row r="902" spans="1:7" x14ac:dyDescent="0.3">
      <c r="A902" s="22"/>
      <c r="B902" s="31" t="s">
        <v>62</v>
      </c>
      <c r="C902" s="24">
        <v>0</v>
      </c>
      <c r="D902" s="33">
        <v>-0.03</v>
      </c>
      <c r="E902" s="32">
        <v>-10.28</v>
      </c>
      <c r="F902" s="32">
        <v>1.21</v>
      </c>
      <c r="G902" s="23"/>
    </row>
    <row r="903" spans="1:7" x14ac:dyDescent="0.3">
      <c r="A903" s="22"/>
      <c r="B903" s="31" t="s">
        <v>65</v>
      </c>
      <c r="C903" s="24">
        <v>0</v>
      </c>
      <c r="D903" s="32">
        <v>-0.03</v>
      </c>
      <c r="E903" s="33">
        <v>-10.28</v>
      </c>
      <c r="F903" s="32">
        <v>1.21</v>
      </c>
      <c r="G903" s="23"/>
    </row>
    <row r="904" spans="1:7" x14ac:dyDescent="0.3">
      <c r="A904" s="22"/>
      <c r="B904" s="31" t="s">
        <v>66</v>
      </c>
      <c r="C904" s="24">
        <v>6.8000000000000005E-2</v>
      </c>
      <c r="D904" s="32">
        <v>-0.01</v>
      </c>
      <c r="E904" s="33">
        <v>-11.08</v>
      </c>
      <c r="F904" s="32">
        <v>0.48</v>
      </c>
      <c r="G904" s="23"/>
    </row>
    <row r="905" spans="1:7" x14ac:dyDescent="0.3">
      <c r="A905" s="22"/>
      <c r="B905" s="31" t="s">
        <v>67</v>
      </c>
      <c r="C905" s="24">
        <v>0</v>
      </c>
      <c r="D905" s="32">
        <v>-0.03</v>
      </c>
      <c r="E905" s="32">
        <v>-10.28</v>
      </c>
      <c r="F905" s="33">
        <v>1.21</v>
      </c>
      <c r="G905" s="23"/>
    </row>
    <row r="906" spans="1:7" x14ac:dyDescent="0.3">
      <c r="A906" s="22"/>
      <c r="B906" s="31" t="s">
        <v>68</v>
      </c>
      <c r="C906" s="24">
        <v>6.8000000000000005E-2</v>
      </c>
      <c r="D906" s="32">
        <v>-0.01</v>
      </c>
      <c r="E906" s="32">
        <v>-11.08</v>
      </c>
      <c r="F906" s="33">
        <v>0.48</v>
      </c>
      <c r="G906" s="23"/>
    </row>
    <row r="907" spans="1:7" x14ac:dyDescent="0.3">
      <c r="A907" s="22">
        <v>114</v>
      </c>
      <c r="B907" s="31">
        <v>108</v>
      </c>
      <c r="C907" s="24">
        <v>0</v>
      </c>
      <c r="D907" s="32">
        <v>-0.02</v>
      </c>
      <c r="E907" s="32">
        <v>-7.01</v>
      </c>
      <c r="F907" s="32">
        <v>0.48</v>
      </c>
      <c r="G907" s="23" t="s">
        <v>280</v>
      </c>
    </row>
    <row r="908" spans="1:7" x14ac:dyDescent="0.3">
      <c r="A908" s="22"/>
      <c r="B908" s="31">
        <v>109</v>
      </c>
      <c r="C908" s="24">
        <v>6.8000000000000005E-2</v>
      </c>
      <c r="D908" s="32">
        <v>-0.01</v>
      </c>
      <c r="E908" s="32">
        <v>-7.81</v>
      </c>
      <c r="F908" s="32">
        <v>-0.03</v>
      </c>
      <c r="G908" s="23"/>
    </row>
    <row r="909" spans="1:7" x14ac:dyDescent="0.3">
      <c r="A909" s="22"/>
      <c r="B909" s="31" t="s">
        <v>61</v>
      </c>
      <c r="C909" s="24">
        <v>6.8000000000000005E-2</v>
      </c>
      <c r="D909" s="33">
        <v>-0.01</v>
      </c>
      <c r="E909" s="32">
        <v>-7.81</v>
      </c>
      <c r="F909" s="32">
        <v>-0.03</v>
      </c>
      <c r="G909" s="23"/>
    </row>
    <row r="910" spans="1:7" x14ac:dyDescent="0.3">
      <c r="A910" s="22"/>
      <c r="B910" s="31" t="s">
        <v>62</v>
      </c>
      <c r="C910" s="24">
        <v>0</v>
      </c>
      <c r="D910" s="33">
        <v>-0.02</v>
      </c>
      <c r="E910" s="32">
        <v>-7.01</v>
      </c>
      <c r="F910" s="32">
        <v>0.48</v>
      </c>
      <c r="G910" s="23"/>
    </row>
    <row r="911" spans="1:7" x14ac:dyDescent="0.3">
      <c r="A911" s="22"/>
      <c r="B911" s="31" t="s">
        <v>65</v>
      </c>
      <c r="C911" s="24">
        <v>0</v>
      </c>
      <c r="D911" s="32">
        <v>-0.02</v>
      </c>
      <c r="E911" s="33">
        <v>-7.01</v>
      </c>
      <c r="F911" s="32">
        <v>0.48</v>
      </c>
      <c r="G911" s="23"/>
    </row>
    <row r="912" spans="1:7" x14ac:dyDescent="0.3">
      <c r="A912" s="22"/>
      <c r="B912" s="31" t="s">
        <v>66</v>
      </c>
      <c r="C912" s="24">
        <v>6.8000000000000005E-2</v>
      </c>
      <c r="D912" s="32">
        <v>-0.01</v>
      </c>
      <c r="E912" s="33">
        <v>-7.81</v>
      </c>
      <c r="F912" s="32">
        <v>-0.03</v>
      </c>
      <c r="G912" s="23"/>
    </row>
    <row r="913" spans="1:7" x14ac:dyDescent="0.3">
      <c r="A913" s="22"/>
      <c r="B913" s="31" t="s">
        <v>67</v>
      </c>
      <c r="C913" s="24">
        <v>0</v>
      </c>
      <c r="D913" s="32">
        <v>-0.02</v>
      </c>
      <c r="E913" s="32">
        <v>-7.01</v>
      </c>
      <c r="F913" s="33">
        <v>0.48</v>
      </c>
      <c r="G913" s="23"/>
    </row>
    <row r="914" spans="1:7" x14ac:dyDescent="0.3">
      <c r="A914" s="22"/>
      <c r="B914" s="31" t="s">
        <v>68</v>
      </c>
      <c r="C914" s="24">
        <v>6.8000000000000005E-2</v>
      </c>
      <c r="D914" s="32">
        <v>-0.01</v>
      </c>
      <c r="E914" s="32">
        <v>-7.81</v>
      </c>
      <c r="F914" s="33">
        <v>-0.03</v>
      </c>
      <c r="G914" s="23"/>
    </row>
    <row r="915" spans="1:7" x14ac:dyDescent="0.3">
      <c r="A915" s="22">
        <v>115</v>
      </c>
      <c r="B915" s="31">
        <v>109</v>
      </c>
      <c r="C915" s="24">
        <v>0</v>
      </c>
      <c r="D915" s="32">
        <v>-0.02</v>
      </c>
      <c r="E915" s="32">
        <v>-2.73</v>
      </c>
      <c r="F915" s="32">
        <v>-0.03</v>
      </c>
      <c r="G915" s="23" t="s">
        <v>280</v>
      </c>
    </row>
    <row r="916" spans="1:7" x14ac:dyDescent="0.3">
      <c r="A916" s="22"/>
      <c r="B916" s="31">
        <v>110</v>
      </c>
      <c r="C916" s="24">
        <v>6.8000000000000005E-2</v>
      </c>
      <c r="D916" s="32">
        <v>-0.01</v>
      </c>
      <c r="E916" s="32">
        <v>-3.53</v>
      </c>
      <c r="F916" s="32">
        <v>-0.24</v>
      </c>
      <c r="G916" s="23"/>
    </row>
    <row r="917" spans="1:7" x14ac:dyDescent="0.3">
      <c r="A917" s="22"/>
      <c r="B917" s="31" t="s">
        <v>61</v>
      </c>
      <c r="C917" s="24">
        <v>6.8000000000000005E-2</v>
      </c>
      <c r="D917" s="33">
        <v>-0.01</v>
      </c>
      <c r="E917" s="32">
        <v>-3.53</v>
      </c>
      <c r="F917" s="32">
        <v>-0.24</v>
      </c>
      <c r="G917" s="23"/>
    </row>
    <row r="918" spans="1:7" x14ac:dyDescent="0.3">
      <c r="A918" s="22"/>
      <c r="B918" s="31" t="s">
        <v>62</v>
      </c>
      <c r="C918" s="24">
        <v>0</v>
      </c>
      <c r="D918" s="33">
        <v>-0.02</v>
      </c>
      <c r="E918" s="32">
        <v>-2.73</v>
      </c>
      <c r="F918" s="32">
        <v>-0.03</v>
      </c>
      <c r="G918" s="23"/>
    </row>
    <row r="919" spans="1:7" x14ac:dyDescent="0.3">
      <c r="A919" s="22"/>
      <c r="B919" s="31" t="s">
        <v>65</v>
      </c>
      <c r="C919" s="24">
        <v>0</v>
      </c>
      <c r="D919" s="32">
        <v>-0.02</v>
      </c>
      <c r="E919" s="33">
        <v>-2.73</v>
      </c>
      <c r="F919" s="32">
        <v>-0.03</v>
      </c>
      <c r="G919" s="23"/>
    </row>
    <row r="920" spans="1:7" x14ac:dyDescent="0.3">
      <c r="A920" s="22"/>
      <c r="B920" s="31" t="s">
        <v>66</v>
      </c>
      <c r="C920" s="24">
        <v>6.8000000000000005E-2</v>
      </c>
      <c r="D920" s="32">
        <v>-0.01</v>
      </c>
      <c r="E920" s="33">
        <v>-3.53</v>
      </c>
      <c r="F920" s="32">
        <v>-0.24</v>
      </c>
      <c r="G920" s="23"/>
    </row>
    <row r="921" spans="1:7" x14ac:dyDescent="0.3">
      <c r="A921" s="22"/>
      <c r="B921" s="31" t="s">
        <v>67</v>
      </c>
      <c r="C921" s="24">
        <v>0</v>
      </c>
      <c r="D921" s="32">
        <v>-0.02</v>
      </c>
      <c r="E921" s="32">
        <v>-2.73</v>
      </c>
      <c r="F921" s="33">
        <v>-0.03</v>
      </c>
      <c r="G921" s="23"/>
    </row>
    <row r="922" spans="1:7" x14ac:dyDescent="0.3">
      <c r="A922" s="22"/>
      <c r="B922" s="31" t="s">
        <v>68</v>
      </c>
      <c r="C922" s="24">
        <v>6.8000000000000005E-2</v>
      </c>
      <c r="D922" s="32">
        <v>-0.01</v>
      </c>
      <c r="E922" s="32">
        <v>-3.53</v>
      </c>
      <c r="F922" s="33">
        <v>-0.24</v>
      </c>
      <c r="G922" s="23"/>
    </row>
    <row r="923" spans="1:7" x14ac:dyDescent="0.3">
      <c r="A923" s="22">
        <v>116</v>
      </c>
      <c r="B923" s="31">
        <v>110</v>
      </c>
      <c r="C923" s="24">
        <v>0</v>
      </c>
      <c r="D923" s="32">
        <v>-0.01</v>
      </c>
      <c r="E923" s="32">
        <v>3.9</v>
      </c>
      <c r="F923" s="32">
        <v>-0.24</v>
      </c>
      <c r="G923" s="23" t="s">
        <v>280</v>
      </c>
    </row>
    <row r="924" spans="1:7" x14ac:dyDescent="0.3">
      <c r="A924" s="22"/>
      <c r="B924" s="31">
        <v>111</v>
      </c>
      <c r="C924" s="24">
        <v>6.8000000000000005E-2</v>
      </c>
      <c r="D924" s="32">
        <v>0</v>
      </c>
      <c r="E924" s="32">
        <v>3.1</v>
      </c>
      <c r="F924" s="32">
        <v>0</v>
      </c>
      <c r="G924" s="23"/>
    </row>
    <row r="925" spans="1:7" x14ac:dyDescent="0.3">
      <c r="A925" s="22"/>
      <c r="B925" s="31" t="s">
        <v>61</v>
      </c>
      <c r="C925" s="24">
        <v>6.8000000000000005E-2</v>
      </c>
      <c r="D925" s="33">
        <v>0</v>
      </c>
      <c r="E925" s="32">
        <v>3.1</v>
      </c>
      <c r="F925" s="32">
        <v>0</v>
      </c>
      <c r="G925" s="23"/>
    </row>
    <row r="926" spans="1:7" x14ac:dyDescent="0.3">
      <c r="A926" s="22"/>
      <c r="B926" s="31" t="s">
        <v>62</v>
      </c>
      <c r="C926" s="24">
        <v>0</v>
      </c>
      <c r="D926" s="33">
        <v>-0.01</v>
      </c>
      <c r="E926" s="32">
        <v>3.9</v>
      </c>
      <c r="F926" s="32">
        <v>-0.24</v>
      </c>
      <c r="G926" s="23"/>
    </row>
    <row r="927" spans="1:7" x14ac:dyDescent="0.3">
      <c r="A927" s="22"/>
      <c r="B927" s="31" t="s">
        <v>65</v>
      </c>
      <c r="C927" s="24">
        <v>0</v>
      </c>
      <c r="D927" s="32">
        <v>-0.01</v>
      </c>
      <c r="E927" s="33">
        <v>3.9</v>
      </c>
      <c r="F927" s="32">
        <v>-0.24</v>
      </c>
      <c r="G927" s="23"/>
    </row>
    <row r="928" spans="1:7" x14ac:dyDescent="0.3">
      <c r="A928" s="22"/>
      <c r="B928" s="31" t="s">
        <v>66</v>
      </c>
      <c r="C928" s="24">
        <v>6.8000000000000005E-2</v>
      </c>
      <c r="D928" s="32">
        <v>0</v>
      </c>
      <c r="E928" s="33">
        <v>3.1</v>
      </c>
      <c r="F928" s="32">
        <v>0</v>
      </c>
      <c r="G928" s="23"/>
    </row>
    <row r="929" spans="1:7" x14ac:dyDescent="0.3">
      <c r="A929" s="22"/>
      <c r="B929" s="31" t="s">
        <v>67</v>
      </c>
      <c r="C929" s="24">
        <v>6.8000000000000005E-2</v>
      </c>
      <c r="D929" s="32">
        <v>0</v>
      </c>
      <c r="E929" s="32">
        <v>3.1</v>
      </c>
      <c r="F929" s="33">
        <v>0</v>
      </c>
      <c r="G929" s="23"/>
    </row>
    <row r="930" spans="1:7" x14ac:dyDescent="0.3">
      <c r="A930" s="22"/>
      <c r="B930" s="31" t="s">
        <v>68</v>
      </c>
      <c r="C930" s="24">
        <v>0</v>
      </c>
      <c r="D930" s="32">
        <v>-0.01</v>
      </c>
      <c r="E930" s="32">
        <v>3.9</v>
      </c>
      <c r="F930" s="33">
        <v>-0.24</v>
      </c>
      <c r="G930" s="23"/>
    </row>
    <row r="931" spans="1:7" x14ac:dyDescent="0.3">
      <c r="A931" s="22">
        <v>117</v>
      </c>
      <c r="B931" s="31">
        <v>112</v>
      </c>
      <c r="C931" s="24">
        <v>0</v>
      </c>
      <c r="D931" s="32">
        <v>0.64</v>
      </c>
      <c r="E931" s="32">
        <v>52.35</v>
      </c>
      <c r="F931" s="32">
        <v>0</v>
      </c>
      <c r="G931" s="23" t="s">
        <v>369</v>
      </c>
    </row>
    <row r="932" spans="1:7" x14ac:dyDescent="0.3">
      <c r="A932" s="22"/>
      <c r="B932" s="31">
        <v>113</v>
      </c>
      <c r="C932" s="24">
        <v>6.8000000000000005E-2</v>
      </c>
      <c r="D932" s="32">
        <v>0.65</v>
      </c>
      <c r="E932" s="32">
        <v>52.26</v>
      </c>
      <c r="F932" s="32">
        <v>3.57</v>
      </c>
      <c r="G932" s="23"/>
    </row>
    <row r="933" spans="1:7" x14ac:dyDescent="0.3">
      <c r="A933" s="22"/>
      <c r="B933" s="31" t="s">
        <v>61</v>
      </c>
      <c r="C933" s="24">
        <v>6.8000000000000005E-2</v>
      </c>
      <c r="D933" s="33">
        <v>0.65</v>
      </c>
      <c r="E933" s="32">
        <v>52.26</v>
      </c>
      <c r="F933" s="32">
        <v>3.57</v>
      </c>
      <c r="G933" s="23"/>
    </row>
    <row r="934" spans="1:7" x14ac:dyDescent="0.3">
      <c r="A934" s="22"/>
      <c r="B934" s="31" t="s">
        <v>62</v>
      </c>
      <c r="C934" s="24">
        <v>0</v>
      </c>
      <c r="D934" s="33">
        <v>0.64</v>
      </c>
      <c r="E934" s="32">
        <v>52.35</v>
      </c>
      <c r="F934" s="32">
        <v>0</v>
      </c>
      <c r="G934" s="23"/>
    </row>
    <row r="935" spans="1:7" x14ac:dyDescent="0.3">
      <c r="A935" s="22"/>
      <c r="B935" s="31" t="s">
        <v>65</v>
      </c>
      <c r="C935" s="24">
        <v>0</v>
      </c>
      <c r="D935" s="32">
        <v>0.64</v>
      </c>
      <c r="E935" s="33">
        <v>52.35</v>
      </c>
      <c r="F935" s="32">
        <v>0</v>
      </c>
      <c r="G935" s="23"/>
    </row>
    <row r="936" spans="1:7" x14ac:dyDescent="0.3">
      <c r="A936" s="22"/>
      <c r="B936" s="31" t="s">
        <v>66</v>
      </c>
      <c r="C936" s="24">
        <v>6.8000000000000005E-2</v>
      </c>
      <c r="D936" s="32">
        <v>0.65</v>
      </c>
      <c r="E936" s="33">
        <v>52.26</v>
      </c>
      <c r="F936" s="32">
        <v>3.57</v>
      </c>
      <c r="G936" s="23"/>
    </row>
    <row r="937" spans="1:7" x14ac:dyDescent="0.3">
      <c r="A937" s="22"/>
      <c r="B937" s="31" t="s">
        <v>67</v>
      </c>
      <c r="C937" s="24">
        <v>6.8000000000000005E-2</v>
      </c>
      <c r="D937" s="32">
        <v>0.65</v>
      </c>
      <c r="E937" s="32">
        <v>52.26</v>
      </c>
      <c r="F937" s="33">
        <v>3.57</v>
      </c>
      <c r="G937" s="23"/>
    </row>
    <row r="938" spans="1:7" x14ac:dyDescent="0.3">
      <c r="A938" s="22"/>
      <c r="B938" s="31" t="s">
        <v>68</v>
      </c>
      <c r="C938" s="24">
        <v>0</v>
      </c>
      <c r="D938" s="32">
        <v>0.64</v>
      </c>
      <c r="E938" s="32">
        <v>52.35</v>
      </c>
      <c r="F938" s="33">
        <v>0</v>
      </c>
      <c r="G938" s="23"/>
    </row>
    <row r="939" spans="1:7" x14ac:dyDescent="0.3">
      <c r="A939" s="22">
        <v>118</v>
      </c>
      <c r="B939" s="31">
        <v>113</v>
      </c>
      <c r="C939" s="24">
        <v>0</v>
      </c>
      <c r="D939" s="32">
        <v>0.64</v>
      </c>
      <c r="E939" s="32">
        <v>44.84</v>
      </c>
      <c r="F939" s="32">
        <v>3.57</v>
      </c>
      <c r="G939" s="23" t="s">
        <v>369</v>
      </c>
    </row>
    <row r="940" spans="1:7" x14ac:dyDescent="0.3">
      <c r="A940" s="22"/>
      <c r="B940" s="31">
        <v>114</v>
      </c>
      <c r="C940" s="24">
        <v>6.8000000000000005E-2</v>
      </c>
      <c r="D940" s="32">
        <v>0.64</v>
      </c>
      <c r="E940" s="32">
        <v>44.74</v>
      </c>
      <c r="F940" s="32">
        <v>6.62</v>
      </c>
      <c r="G940" s="23"/>
    </row>
    <row r="941" spans="1:7" x14ac:dyDescent="0.3">
      <c r="A941" s="22"/>
      <c r="B941" s="31" t="s">
        <v>61</v>
      </c>
      <c r="C941" s="24">
        <v>6.8000000000000005E-2</v>
      </c>
      <c r="D941" s="33">
        <v>0.64</v>
      </c>
      <c r="E941" s="32">
        <v>44.74</v>
      </c>
      <c r="F941" s="32">
        <v>6.62</v>
      </c>
      <c r="G941" s="23"/>
    </row>
    <row r="942" spans="1:7" x14ac:dyDescent="0.3">
      <c r="A942" s="22"/>
      <c r="B942" s="31" t="s">
        <v>62</v>
      </c>
      <c r="C942" s="24">
        <v>0</v>
      </c>
      <c r="D942" s="33">
        <v>0.64</v>
      </c>
      <c r="E942" s="32">
        <v>44.84</v>
      </c>
      <c r="F942" s="32">
        <v>3.57</v>
      </c>
      <c r="G942" s="23"/>
    </row>
    <row r="943" spans="1:7" x14ac:dyDescent="0.3">
      <c r="A943" s="22"/>
      <c r="B943" s="31" t="s">
        <v>65</v>
      </c>
      <c r="C943" s="24">
        <v>0</v>
      </c>
      <c r="D943" s="32">
        <v>0.64</v>
      </c>
      <c r="E943" s="33">
        <v>44.84</v>
      </c>
      <c r="F943" s="32">
        <v>3.57</v>
      </c>
      <c r="G943" s="23"/>
    </row>
    <row r="944" spans="1:7" x14ac:dyDescent="0.3">
      <c r="A944" s="22"/>
      <c r="B944" s="31" t="s">
        <v>66</v>
      </c>
      <c r="C944" s="24">
        <v>6.8000000000000005E-2</v>
      </c>
      <c r="D944" s="32">
        <v>0.64</v>
      </c>
      <c r="E944" s="33">
        <v>44.74</v>
      </c>
      <c r="F944" s="32">
        <v>6.62</v>
      </c>
      <c r="G944" s="23"/>
    </row>
    <row r="945" spans="1:7" x14ac:dyDescent="0.3">
      <c r="A945" s="22"/>
      <c r="B945" s="31" t="s">
        <v>67</v>
      </c>
      <c r="C945" s="24">
        <v>6.8000000000000005E-2</v>
      </c>
      <c r="D945" s="32">
        <v>0.64</v>
      </c>
      <c r="E945" s="32">
        <v>44.74</v>
      </c>
      <c r="F945" s="33">
        <v>6.62</v>
      </c>
      <c r="G945" s="23"/>
    </row>
    <row r="946" spans="1:7" x14ac:dyDescent="0.3">
      <c r="A946" s="22"/>
      <c r="B946" s="31" t="s">
        <v>68</v>
      </c>
      <c r="C946" s="24">
        <v>0</v>
      </c>
      <c r="D946" s="32">
        <v>0.64</v>
      </c>
      <c r="E946" s="32">
        <v>44.84</v>
      </c>
      <c r="F946" s="33">
        <v>3.57</v>
      </c>
      <c r="G946" s="23"/>
    </row>
    <row r="947" spans="1:7" x14ac:dyDescent="0.3">
      <c r="A947" s="22">
        <v>119</v>
      </c>
      <c r="B947" s="31">
        <v>114</v>
      </c>
      <c r="C947" s="24">
        <v>0</v>
      </c>
      <c r="D947" s="32">
        <v>0.63</v>
      </c>
      <c r="E947" s="32">
        <v>39.65</v>
      </c>
      <c r="F947" s="32">
        <v>6.62</v>
      </c>
      <c r="G947" s="23" t="s">
        <v>369</v>
      </c>
    </row>
    <row r="948" spans="1:7" x14ac:dyDescent="0.3">
      <c r="A948" s="22"/>
      <c r="B948" s="31">
        <v>115</v>
      </c>
      <c r="C948" s="24">
        <v>6.8000000000000005E-2</v>
      </c>
      <c r="D948" s="32">
        <v>0.63</v>
      </c>
      <c r="E948" s="32">
        <v>39.56</v>
      </c>
      <c r="F948" s="32">
        <v>9.32</v>
      </c>
      <c r="G948" s="23"/>
    </row>
    <row r="949" spans="1:7" x14ac:dyDescent="0.3">
      <c r="A949" s="22"/>
      <c r="B949" s="31" t="s">
        <v>61</v>
      </c>
      <c r="C949" s="24">
        <v>6.8000000000000005E-2</v>
      </c>
      <c r="D949" s="33">
        <v>0.63</v>
      </c>
      <c r="E949" s="32">
        <v>39.56</v>
      </c>
      <c r="F949" s="32">
        <v>9.32</v>
      </c>
      <c r="G949" s="23"/>
    </row>
    <row r="950" spans="1:7" x14ac:dyDescent="0.3">
      <c r="A950" s="22"/>
      <c r="B950" s="31" t="s">
        <v>62</v>
      </c>
      <c r="C950" s="24">
        <v>0</v>
      </c>
      <c r="D950" s="33">
        <v>0.63</v>
      </c>
      <c r="E950" s="32">
        <v>39.65</v>
      </c>
      <c r="F950" s="32">
        <v>6.62</v>
      </c>
      <c r="G950" s="23"/>
    </row>
    <row r="951" spans="1:7" x14ac:dyDescent="0.3">
      <c r="A951" s="22"/>
      <c r="B951" s="31" t="s">
        <v>65</v>
      </c>
      <c r="C951" s="24">
        <v>0</v>
      </c>
      <c r="D951" s="32">
        <v>0.63</v>
      </c>
      <c r="E951" s="33">
        <v>39.65</v>
      </c>
      <c r="F951" s="32">
        <v>6.62</v>
      </c>
      <c r="G951" s="23"/>
    </row>
    <row r="952" spans="1:7" x14ac:dyDescent="0.3">
      <c r="A952" s="22"/>
      <c r="B952" s="31" t="s">
        <v>66</v>
      </c>
      <c r="C952" s="24">
        <v>6.8000000000000005E-2</v>
      </c>
      <c r="D952" s="32">
        <v>0.63</v>
      </c>
      <c r="E952" s="33">
        <v>39.56</v>
      </c>
      <c r="F952" s="32">
        <v>9.32</v>
      </c>
      <c r="G952" s="23"/>
    </row>
    <row r="953" spans="1:7" x14ac:dyDescent="0.3">
      <c r="A953" s="22"/>
      <c r="B953" s="31" t="s">
        <v>67</v>
      </c>
      <c r="C953" s="24">
        <v>6.8000000000000005E-2</v>
      </c>
      <c r="D953" s="32">
        <v>0.63</v>
      </c>
      <c r="E953" s="32">
        <v>39.56</v>
      </c>
      <c r="F953" s="33">
        <v>9.32</v>
      </c>
      <c r="G953" s="23"/>
    </row>
    <row r="954" spans="1:7" x14ac:dyDescent="0.3">
      <c r="A954" s="22"/>
      <c r="B954" s="31" t="s">
        <v>68</v>
      </c>
      <c r="C954" s="24">
        <v>0</v>
      </c>
      <c r="D954" s="32">
        <v>0.63</v>
      </c>
      <c r="E954" s="32">
        <v>39.65</v>
      </c>
      <c r="F954" s="33">
        <v>6.62</v>
      </c>
      <c r="G954" s="23"/>
    </row>
    <row r="955" spans="1:7" x14ac:dyDescent="0.3">
      <c r="A955" s="22">
        <v>120</v>
      </c>
      <c r="B955" s="31">
        <v>115</v>
      </c>
      <c r="C955" s="24">
        <v>0</v>
      </c>
      <c r="D955" s="32">
        <v>0.62</v>
      </c>
      <c r="E955" s="32">
        <v>35.49</v>
      </c>
      <c r="F955" s="32">
        <v>9.32</v>
      </c>
      <c r="G955" s="23" t="s">
        <v>369</v>
      </c>
    </row>
    <row r="956" spans="1:7" x14ac:dyDescent="0.3">
      <c r="A956" s="22"/>
      <c r="B956" s="31">
        <v>116</v>
      </c>
      <c r="C956" s="24">
        <v>6.8000000000000005E-2</v>
      </c>
      <c r="D956" s="32">
        <v>0.62</v>
      </c>
      <c r="E956" s="32">
        <v>35.39</v>
      </c>
      <c r="F956" s="32">
        <v>11.74</v>
      </c>
      <c r="G956" s="23"/>
    </row>
    <row r="957" spans="1:7" x14ac:dyDescent="0.3">
      <c r="A957" s="22"/>
      <c r="B957" s="31" t="s">
        <v>61</v>
      </c>
      <c r="C957" s="24">
        <v>0.02</v>
      </c>
      <c r="D957" s="33">
        <v>0.62</v>
      </c>
      <c r="E957" s="32">
        <v>35.46</v>
      </c>
      <c r="F957" s="32">
        <v>10.050000000000001</v>
      </c>
      <c r="G957" s="23"/>
    </row>
    <row r="958" spans="1:7" x14ac:dyDescent="0.3">
      <c r="A958" s="22"/>
      <c r="B958" s="31" t="s">
        <v>62</v>
      </c>
      <c r="C958" s="24">
        <v>6.8000000000000005E-2</v>
      </c>
      <c r="D958" s="33">
        <v>0.62</v>
      </c>
      <c r="E958" s="32">
        <v>35.39</v>
      </c>
      <c r="F958" s="32">
        <v>11.74</v>
      </c>
      <c r="G958" s="23"/>
    </row>
    <row r="959" spans="1:7" x14ac:dyDescent="0.3">
      <c r="A959" s="22"/>
      <c r="B959" s="31" t="s">
        <v>65</v>
      </c>
      <c r="C959" s="24">
        <v>0</v>
      </c>
      <c r="D959" s="32">
        <v>0.62</v>
      </c>
      <c r="E959" s="33">
        <v>35.49</v>
      </c>
      <c r="F959" s="32">
        <v>9.32</v>
      </c>
      <c r="G959" s="23"/>
    </row>
    <row r="960" spans="1:7" x14ac:dyDescent="0.3">
      <c r="A960" s="22"/>
      <c r="B960" s="31" t="s">
        <v>66</v>
      </c>
      <c r="C960" s="24">
        <v>6.8000000000000005E-2</v>
      </c>
      <c r="D960" s="32">
        <v>0.62</v>
      </c>
      <c r="E960" s="33">
        <v>35.39</v>
      </c>
      <c r="F960" s="32">
        <v>11.74</v>
      </c>
      <c r="G960" s="23"/>
    </row>
    <row r="961" spans="1:7" x14ac:dyDescent="0.3">
      <c r="A961" s="22"/>
      <c r="B961" s="31" t="s">
        <v>67</v>
      </c>
      <c r="C961" s="24">
        <v>6.8000000000000005E-2</v>
      </c>
      <c r="D961" s="32">
        <v>0.62</v>
      </c>
      <c r="E961" s="32">
        <v>35.39</v>
      </c>
      <c r="F961" s="33">
        <v>11.74</v>
      </c>
      <c r="G961" s="23"/>
    </row>
    <row r="962" spans="1:7" x14ac:dyDescent="0.3">
      <c r="A962" s="22"/>
      <c r="B962" s="31" t="s">
        <v>68</v>
      </c>
      <c r="C962" s="24">
        <v>0</v>
      </c>
      <c r="D962" s="32">
        <v>0.62</v>
      </c>
      <c r="E962" s="32">
        <v>35.49</v>
      </c>
      <c r="F962" s="33">
        <v>9.32</v>
      </c>
      <c r="G962" s="23"/>
    </row>
    <row r="963" spans="1:7" x14ac:dyDescent="0.3">
      <c r="A963" s="22">
        <v>121</v>
      </c>
      <c r="B963" s="31">
        <v>116</v>
      </c>
      <c r="C963" s="24">
        <v>0</v>
      </c>
      <c r="D963" s="32">
        <v>0.62</v>
      </c>
      <c r="E963" s="32">
        <v>31.6</v>
      </c>
      <c r="F963" s="32">
        <v>11.74</v>
      </c>
      <c r="G963" s="23" t="s">
        <v>369</v>
      </c>
    </row>
    <row r="964" spans="1:7" x14ac:dyDescent="0.3">
      <c r="A964" s="22"/>
      <c r="B964" s="31">
        <v>225</v>
      </c>
      <c r="C964" s="24">
        <v>0.06</v>
      </c>
      <c r="D964" s="32">
        <v>0.62</v>
      </c>
      <c r="E964" s="32">
        <v>31.52</v>
      </c>
      <c r="F964" s="32">
        <v>13.63</v>
      </c>
      <c r="G964" s="23"/>
    </row>
    <row r="965" spans="1:7" x14ac:dyDescent="0.3">
      <c r="A965" s="22"/>
      <c r="B965" s="31" t="s">
        <v>61</v>
      </c>
      <c r="C965" s="24">
        <v>0</v>
      </c>
      <c r="D965" s="33">
        <v>0.62</v>
      </c>
      <c r="E965" s="32">
        <v>31.6</v>
      </c>
      <c r="F965" s="32">
        <v>11.74</v>
      </c>
      <c r="G965" s="23"/>
    </row>
    <row r="966" spans="1:7" x14ac:dyDescent="0.3">
      <c r="A966" s="22"/>
      <c r="B966" s="31" t="s">
        <v>62</v>
      </c>
      <c r="C966" s="24">
        <v>0.06</v>
      </c>
      <c r="D966" s="33">
        <v>0.62</v>
      </c>
      <c r="E966" s="32">
        <v>31.52</v>
      </c>
      <c r="F966" s="32">
        <v>13.63</v>
      </c>
      <c r="G966" s="23"/>
    </row>
    <row r="967" spans="1:7" x14ac:dyDescent="0.3">
      <c r="A967" s="22"/>
      <c r="B967" s="31" t="s">
        <v>65</v>
      </c>
      <c r="C967" s="24">
        <v>0</v>
      </c>
      <c r="D967" s="32">
        <v>0.62</v>
      </c>
      <c r="E967" s="33">
        <v>31.6</v>
      </c>
      <c r="F967" s="32">
        <v>11.74</v>
      </c>
      <c r="G967" s="23"/>
    </row>
    <row r="968" spans="1:7" x14ac:dyDescent="0.3">
      <c r="A968" s="22"/>
      <c r="B968" s="31" t="s">
        <v>66</v>
      </c>
      <c r="C968" s="24">
        <v>0.06</v>
      </c>
      <c r="D968" s="32">
        <v>0.62</v>
      </c>
      <c r="E968" s="33">
        <v>31.52</v>
      </c>
      <c r="F968" s="32">
        <v>13.63</v>
      </c>
      <c r="G968" s="23"/>
    </row>
    <row r="969" spans="1:7" x14ac:dyDescent="0.3">
      <c r="A969" s="22"/>
      <c r="B969" s="31" t="s">
        <v>67</v>
      </c>
      <c r="C969" s="24">
        <v>0.06</v>
      </c>
      <c r="D969" s="32">
        <v>0.62</v>
      </c>
      <c r="E969" s="32">
        <v>31.52</v>
      </c>
      <c r="F969" s="33">
        <v>13.63</v>
      </c>
      <c r="G969" s="23"/>
    </row>
    <row r="970" spans="1:7" x14ac:dyDescent="0.3">
      <c r="A970" s="22"/>
      <c r="B970" s="31" t="s">
        <v>68</v>
      </c>
      <c r="C970" s="24">
        <v>0</v>
      </c>
      <c r="D970" s="32">
        <v>0.62</v>
      </c>
      <c r="E970" s="32">
        <v>31.6</v>
      </c>
      <c r="F970" s="33">
        <v>11.74</v>
      </c>
      <c r="G970" s="23"/>
    </row>
    <row r="971" spans="1:7" x14ac:dyDescent="0.3">
      <c r="A971" s="22">
        <v>122</v>
      </c>
      <c r="B971" s="31">
        <v>225</v>
      </c>
      <c r="C971" s="24">
        <v>0</v>
      </c>
      <c r="D971" s="32">
        <v>106.84</v>
      </c>
      <c r="E971" s="32">
        <v>29.69</v>
      </c>
      <c r="F971" s="32">
        <v>3</v>
      </c>
      <c r="G971" s="23" t="s">
        <v>369</v>
      </c>
    </row>
    <row r="972" spans="1:7" x14ac:dyDescent="0.3">
      <c r="A972" s="22"/>
      <c r="B972" s="31">
        <v>117</v>
      </c>
      <c r="C972" s="24">
        <v>8.0000000000000002E-3</v>
      </c>
      <c r="D972" s="32">
        <v>106.84</v>
      </c>
      <c r="E972" s="32">
        <v>29.67</v>
      </c>
      <c r="F972" s="32">
        <v>3.25</v>
      </c>
      <c r="G972" s="23"/>
    </row>
    <row r="973" spans="1:7" x14ac:dyDescent="0.3">
      <c r="A973" s="22"/>
      <c r="B973" s="31" t="s">
        <v>61</v>
      </c>
      <c r="C973" s="24">
        <v>8.0000000000000002E-3</v>
      </c>
      <c r="D973" s="33">
        <v>106.84</v>
      </c>
      <c r="E973" s="32">
        <v>29.67</v>
      </c>
      <c r="F973" s="32">
        <v>3.25</v>
      </c>
      <c r="G973" s="23"/>
    </row>
    <row r="974" spans="1:7" x14ac:dyDescent="0.3">
      <c r="A974" s="22"/>
      <c r="B974" s="31" t="s">
        <v>62</v>
      </c>
      <c r="C974" s="24">
        <v>0</v>
      </c>
      <c r="D974" s="33">
        <v>106.84</v>
      </c>
      <c r="E974" s="32">
        <v>29.69</v>
      </c>
      <c r="F974" s="32">
        <v>3</v>
      </c>
      <c r="G974" s="23"/>
    </row>
    <row r="975" spans="1:7" x14ac:dyDescent="0.3">
      <c r="A975" s="22"/>
      <c r="B975" s="31" t="s">
        <v>65</v>
      </c>
      <c r="C975" s="24">
        <v>0</v>
      </c>
      <c r="D975" s="32">
        <v>106.84</v>
      </c>
      <c r="E975" s="33">
        <v>29.69</v>
      </c>
      <c r="F975" s="32">
        <v>3</v>
      </c>
      <c r="G975" s="23"/>
    </row>
    <row r="976" spans="1:7" x14ac:dyDescent="0.3">
      <c r="A976" s="22"/>
      <c r="B976" s="31" t="s">
        <v>66</v>
      </c>
      <c r="C976" s="24">
        <v>8.0000000000000002E-3</v>
      </c>
      <c r="D976" s="32">
        <v>106.84</v>
      </c>
      <c r="E976" s="33">
        <v>29.67</v>
      </c>
      <c r="F976" s="32">
        <v>3.25</v>
      </c>
      <c r="G976" s="23"/>
    </row>
    <row r="977" spans="1:7" x14ac:dyDescent="0.3">
      <c r="A977" s="22"/>
      <c r="B977" s="31" t="s">
        <v>67</v>
      </c>
      <c r="C977" s="24">
        <v>8.0000000000000002E-3</v>
      </c>
      <c r="D977" s="32">
        <v>106.84</v>
      </c>
      <c r="E977" s="32">
        <v>29.67</v>
      </c>
      <c r="F977" s="33">
        <v>3.25</v>
      </c>
      <c r="G977" s="23"/>
    </row>
    <row r="978" spans="1:7" x14ac:dyDescent="0.3">
      <c r="A978" s="22"/>
      <c r="B978" s="31" t="s">
        <v>68</v>
      </c>
      <c r="C978" s="24">
        <v>0</v>
      </c>
      <c r="D978" s="32">
        <v>106.84</v>
      </c>
      <c r="E978" s="32">
        <v>29.69</v>
      </c>
      <c r="F978" s="33">
        <v>3</v>
      </c>
      <c r="G978" s="23"/>
    </row>
    <row r="979" spans="1:7" x14ac:dyDescent="0.3">
      <c r="A979" s="22">
        <v>123</v>
      </c>
      <c r="B979" s="31">
        <v>117</v>
      </c>
      <c r="C979" s="24">
        <v>0</v>
      </c>
      <c r="D979" s="32">
        <v>106.84</v>
      </c>
      <c r="E979" s="32">
        <v>30.54</v>
      </c>
      <c r="F979" s="32">
        <v>3.25</v>
      </c>
      <c r="G979" s="23" t="s">
        <v>369</v>
      </c>
    </row>
    <row r="980" spans="1:7" x14ac:dyDescent="0.3">
      <c r="A980" s="22"/>
      <c r="B980" s="31">
        <v>118</v>
      </c>
      <c r="C980" s="24">
        <v>6.8000000000000005E-2</v>
      </c>
      <c r="D980" s="32">
        <v>106.85</v>
      </c>
      <c r="E980" s="32">
        <v>30.42</v>
      </c>
      <c r="F980" s="32">
        <v>5.33</v>
      </c>
      <c r="G980" s="23"/>
    </row>
    <row r="981" spans="1:7" x14ac:dyDescent="0.3">
      <c r="A981" s="22"/>
      <c r="B981" s="31" t="s">
        <v>61</v>
      </c>
      <c r="C981" s="24">
        <v>6.8000000000000005E-2</v>
      </c>
      <c r="D981" s="33">
        <v>106.85</v>
      </c>
      <c r="E981" s="32">
        <v>30.42</v>
      </c>
      <c r="F981" s="32">
        <v>5.33</v>
      </c>
      <c r="G981" s="23"/>
    </row>
    <row r="982" spans="1:7" x14ac:dyDescent="0.3">
      <c r="A982" s="22"/>
      <c r="B982" s="31" t="s">
        <v>62</v>
      </c>
      <c r="C982" s="24">
        <v>0</v>
      </c>
      <c r="D982" s="33">
        <v>106.84</v>
      </c>
      <c r="E982" s="32">
        <v>30.54</v>
      </c>
      <c r="F982" s="32">
        <v>3.25</v>
      </c>
      <c r="G982" s="23"/>
    </row>
    <row r="983" spans="1:7" x14ac:dyDescent="0.3">
      <c r="A983" s="22"/>
      <c r="B983" s="31" t="s">
        <v>65</v>
      </c>
      <c r="C983" s="24">
        <v>0</v>
      </c>
      <c r="D983" s="32">
        <v>106.84</v>
      </c>
      <c r="E983" s="33">
        <v>30.54</v>
      </c>
      <c r="F983" s="32">
        <v>3.25</v>
      </c>
      <c r="G983" s="23"/>
    </row>
    <row r="984" spans="1:7" x14ac:dyDescent="0.3">
      <c r="A984" s="22"/>
      <c r="B984" s="31" t="s">
        <v>66</v>
      </c>
      <c r="C984" s="24">
        <v>6.8000000000000005E-2</v>
      </c>
      <c r="D984" s="32">
        <v>106.85</v>
      </c>
      <c r="E984" s="33">
        <v>30.42</v>
      </c>
      <c r="F984" s="32">
        <v>5.33</v>
      </c>
      <c r="G984" s="23"/>
    </row>
    <row r="985" spans="1:7" x14ac:dyDescent="0.3">
      <c r="A985" s="22"/>
      <c r="B985" s="31" t="s">
        <v>67</v>
      </c>
      <c r="C985" s="24">
        <v>6.8000000000000005E-2</v>
      </c>
      <c r="D985" s="32">
        <v>106.85</v>
      </c>
      <c r="E985" s="32">
        <v>30.42</v>
      </c>
      <c r="F985" s="33">
        <v>5.33</v>
      </c>
      <c r="G985" s="23"/>
    </row>
    <row r="986" spans="1:7" x14ac:dyDescent="0.3">
      <c r="A986" s="22"/>
      <c r="B986" s="31" t="s">
        <v>68</v>
      </c>
      <c r="C986" s="24">
        <v>0</v>
      </c>
      <c r="D986" s="32">
        <v>106.84</v>
      </c>
      <c r="E986" s="32">
        <v>30.54</v>
      </c>
      <c r="F986" s="33">
        <v>3.25</v>
      </c>
      <c r="G986" s="23"/>
    </row>
    <row r="987" spans="1:7" x14ac:dyDescent="0.3">
      <c r="A987" s="22">
        <v>124</v>
      </c>
      <c r="B987" s="31">
        <v>118</v>
      </c>
      <c r="C987" s="24">
        <v>0</v>
      </c>
      <c r="D987" s="32">
        <v>106.85</v>
      </c>
      <c r="E987" s="32">
        <v>31.31</v>
      </c>
      <c r="F987" s="32">
        <v>5.33</v>
      </c>
      <c r="G987" s="23" t="s">
        <v>369</v>
      </c>
    </row>
    <row r="988" spans="1:7" x14ac:dyDescent="0.3">
      <c r="A988" s="22"/>
      <c r="B988" s="31">
        <v>119</v>
      </c>
      <c r="C988" s="24">
        <v>6.8000000000000005E-2</v>
      </c>
      <c r="D988" s="32">
        <v>106.85</v>
      </c>
      <c r="E988" s="32">
        <v>31.2</v>
      </c>
      <c r="F988" s="32">
        <v>7.46</v>
      </c>
      <c r="G988" s="23"/>
    </row>
    <row r="989" spans="1:7" x14ac:dyDescent="0.3">
      <c r="A989" s="22"/>
      <c r="B989" s="31" t="s">
        <v>61</v>
      </c>
      <c r="C989" s="24">
        <v>6.8000000000000005E-2</v>
      </c>
      <c r="D989" s="33">
        <v>106.85</v>
      </c>
      <c r="E989" s="32">
        <v>31.2</v>
      </c>
      <c r="F989" s="32">
        <v>7.46</v>
      </c>
      <c r="G989" s="23"/>
    </row>
    <row r="990" spans="1:7" x14ac:dyDescent="0.3">
      <c r="A990" s="22"/>
      <c r="B990" s="31" t="s">
        <v>62</v>
      </c>
      <c r="C990" s="24">
        <v>0</v>
      </c>
      <c r="D990" s="33">
        <v>106.85</v>
      </c>
      <c r="E990" s="32">
        <v>31.31</v>
      </c>
      <c r="F990" s="32">
        <v>5.33</v>
      </c>
      <c r="G990" s="23"/>
    </row>
    <row r="991" spans="1:7" x14ac:dyDescent="0.3">
      <c r="A991" s="22"/>
      <c r="B991" s="31" t="s">
        <v>65</v>
      </c>
      <c r="C991" s="24">
        <v>0</v>
      </c>
      <c r="D991" s="32">
        <v>106.85</v>
      </c>
      <c r="E991" s="33">
        <v>31.31</v>
      </c>
      <c r="F991" s="32">
        <v>5.33</v>
      </c>
      <c r="G991" s="23"/>
    </row>
    <row r="992" spans="1:7" x14ac:dyDescent="0.3">
      <c r="A992" s="22"/>
      <c r="B992" s="31" t="s">
        <v>66</v>
      </c>
      <c r="C992" s="24">
        <v>6.8000000000000005E-2</v>
      </c>
      <c r="D992" s="32">
        <v>106.85</v>
      </c>
      <c r="E992" s="33">
        <v>31.2</v>
      </c>
      <c r="F992" s="32">
        <v>7.46</v>
      </c>
      <c r="G992" s="23"/>
    </row>
    <row r="993" spans="1:7" x14ac:dyDescent="0.3">
      <c r="A993" s="22"/>
      <c r="B993" s="31" t="s">
        <v>67</v>
      </c>
      <c r="C993" s="24">
        <v>6.8000000000000005E-2</v>
      </c>
      <c r="D993" s="32">
        <v>106.85</v>
      </c>
      <c r="E993" s="32">
        <v>31.2</v>
      </c>
      <c r="F993" s="33">
        <v>7.46</v>
      </c>
      <c r="G993" s="23"/>
    </row>
    <row r="994" spans="1:7" x14ac:dyDescent="0.3">
      <c r="A994" s="22"/>
      <c r="B994" s="31" t="s">
        <v>68</v>
      </c>
      <c r="C994" s="24">
        <v>0</v>
      </c>
      <c r="D994" s="32">
        <v>106.85</v>
      </c>
      <c r="E994" s="32">
        <v>31.31</v>
      </c>
      <c r="F994" s="33">
        <v>5.33</v>
      </c>
      <c r="G994" s="23"/>
    </row>
    <row r="995" spans="1:7" x14ac:dyDescent="0.3">
      <c r="A995" s="22">
        <v>125</v>
      </c>
      <c r="B995" s="31">
        <v>119</v>
      </c>
      <c r="C995" s="24">
        <v>0</v>
      </c>
      <c r="D995" s="32">
        <v>106.85</v>
      </c>
      <c r="E995" s="32">
        <v>31.46</v>
      </c>
      <c r="F995" s="32">
        <v>7.46</v>
      </c>
      <c r="G995" s="23" t="s">
        <v>369</v>
      </c>
    </row>
    <row r="996" spans="1:7" x14ac:dyDescent="0.3">
      <c r="A996" s="22"/>
      <c r="B996" s="31">
        <v>120</v>
      </c>
      <c r="C996" s="24">
        <v>6.8000000000000005E-2</v>
      </c>
      <c r="D996" s="32">
        <v>106.85</v>
      </c>
      <c r="E996" s="32">
        <v>31.35</v>
      </c>
      <c r="F996" s="32">
        <v>9.6</v>
      </c>
      <c r="G996" s="23"/>
    </row>
    <row r="997" spans="1:7" x14ac:dyDescent="0.3">
      <c r="A997" s="22"/>
      <c r="B997" s="31" t="s">
        <v>61</v>
      </c>
      <c r="C997" s="24">
        <v>6.8000000000000005E-2</v>
      </c>
      <c r="D997" s="33">
        <v>106.85</v>
      </c>
      <c r="E997" s="32">
        <v>31.35</v>
      </c>
      <c r="F997" s="32">
        <v>9.6</v>
      </c>
      <c r="G997" s="23"/>
    </row>
    <row r="998" spans="1:7" x14ac:dyDescent="0.3">
      <c r="A998" s="22"/>
      <c r="B998" s="31" t="s">
        <v>62</v>
      </c>
      <c r="C998" s="24">
        <v>0</v>
      </c>
      <c r="D998" s="33">
        <v>106.85</v>
      </c>
      <c r="E998" s="32">
        <v>31.46</v>
      </c>
      <c r="F998" s="32">
        <v>7.46</v>
      </c>
      <c r="G998" s="23"/>
    </row>
    <row r="999" spans="1:7" x14ac:dyDescent="0.3">
      <c r="A999" s="22"/>
      <c r="B999" s="31" t="s">
        <v>65</v>
      </c>
      <c r="C999" s="24">
        <v>0</v>
      </c>
      <c r="D999" s="32">
        <v>106.85</v>
      </c>
      <c r="E999" s="33">
        <v>31.46</v>
      </c>
      <c r="F999" s="32">
        <v>7.46</v>
      </c>
      <c r="G999" s="23"/>
    </row>
    <row r="1000" spans="1:7" x14ac:dyDescent="0.3">
      <c r="A1000" s="22"/>
      <c r="B1000" s="31" t="s">
        <v>66</v>
      </c>
      <c r="C1000" s="24">
        <v>6.8000000000000005E-2</v>
      </c>
      <c r="D1000" s="32">
        <v>106.85</v>
      </c>
      <c r="E1000" s="33">
        <v>31.35</v>
      </c>
      <c r="F1000" s="32">
        <v>9.6</v>
      </c>
      <c r="G1000" s="23"/>
    </row>
    <row r="1001" spans="1:7" x14ac:dyDescent="0.3">
      <c r="A1001" s="22"/>
      <c r="B1001" s="31" t="s">
        <v>67</v>
      </c>
      <c r="C1001" s="24">
        <v>6.8000000000000005E-2</v>
      </c>
      <c r="D1001" s="32">
        <v>106.85</v>
      </c>
      <c r="E1001" s="32">
        <v>31.35</v>
      </c>
      <c r="F1001" s="33">
        <v>9.6</v>
      </c>
      <c r="G1001" s="23"/>
    </row>
    <row r="1002" spans="1:7" x14ac:dyDescent="0.3">
      <c r="A1002" s="22"/>
      <c r="B1002" s="31" t="s">
        <v>68</v>
      </c>
      <c r="C1002" s="24">
        <v>0</v>
      </c>
      <c r="D1002" s="32">
        <v>106.85</v>
      </c>
      <c r="E1002" s="32">
        <v>31.46</v>
      </c>
      <c r="F1002" s="33">
        <v>7.46</v>
      </c>
      <c r="G1002" s="23"/>
    </row>
    <row r="1003" spans="1:7" x14ac:dyDescent="0.3">
      <c r="A1003" s="22">
        <v>126</v>
      </c>
      <c r="B1003" s="31">
        <v>120</v>
      </c>
      <c r="C1003" s="24">
        <v>0</v>
      </c>
      <c r="D1003" s="32">
        <v>106.85</v>
      </c>
      <c r="E1003" s="32">
        <v>31.22</v>
      </c>
      <c r="F1003" s="32">
        <v>9.6</v>
      </c>
      <c r="G1003" s="23" t="s">
        <v>369</v>
      </c>
    </row>
    <row r="1004" spans="1:7" x14ac:dyDescent="0.3">
      <c r="A1004" s="22"/>
      <c r="B1004" s="31">
        <v>121</v>
      </c>
      <c r="C1004" s="24">
        <v>6.8000000000000005E-2</v>
      </c>
      <c r="D1004" s="32">
        <v>106.85</v>
      </c>
      <c r="E1004" s="32">
        <v>31.12</v>
      </c>
      <c r="F1004" s="32">
        <v>11.72</v>
      </c>
      <c r="G1004" s="23"/>
    </row>
    <row r="1005" spans="1:7" x14ac:dyDescent="0.3">
      <c r="A1005" s="22"/>
      <c r="B1005" s="31" t="s">
        <v>61</v>
      </c>
      <c r="C1005" s="24">
        <v>7.0000000000000001E-3</v>
      </c>
      <c r="D1005" s="33">
        <v>106.85</v>
      </c>
      <c r="E1005" s="32">
        <v>31.21</v>
      </c>
      <c r="F1005" s="32">
        <v>9.81</v>
      </c>
      <c r="G1005" s="23"/>
    </row>
    <row r="1006" spans="1:7" x14ac:dyDescent="0.3">
      <c r="A1006" s="22"/>
      <c r="B1006" s="31" t="s">
        <v>62</v>
      </c>
      <c r="C1006" s="24">
        <v>6.8000000000000005E-2</v>
      </c>
      <c r="D1006" s="33">
        <v>106.85</v>
      </c>
      <c r="E1006" s="32">
        <v>31.12</v>
      </c>
      <c r="F1006" s="32">
        <v>11.72</v>
      </c>
      <c r="G1006" s="23"/>
    </row>
    <row r="1007" spans="1:7" x14ac:dyDescent="0.3">
      <c r="A1007" s="22"/>
      <c r="B1007" s="31" t="s">
        <v>65</v>
      </c>
      <c r="C1007" s="24">
        <v>0</v>
      </c>
      <c r="D1007" s="32">
        <v>106.85</v>
      </c>
      <c r="E1007" s="33">
        <v>31.22</v>
      </c>
      <c r="F1007" s="32">
        <v>9.6</v>
      </c>
      <c r="G1007" s="23"/>
    </row>
    <row r="1008" spans="1:7" x14ac:dyDescent="0.3">
      <c r="A1008" s="22"/>
      <c r="B1008" s="31" t="s">
        <v>66</v>
      </c>
      <c r="C1008" s="24">
        <v>6.8000000000000005E-2</v>
      </c>
      <c r="D1008" s="32">
        <v>106.85</v>
      </c>
      <c r="E1008" s="33">
        <v>31.12</v>
      </c>
      <c r="F1008" s="32">
        <v>11.72</v>
      </c>
      <c r="G1008" s="23"/>
    </row>
    <row r="1009" spans="1:7" x14ac:dyDescent="0.3">
      <c r="A1009" s="22"/>
      <c r="B1009" s="31" t="s">
        <v>67</v>
      </c>
      <c r="C1009" s="24">
        <v>6.8000000000000005E-2</v>
      </c>
      <c r="D1009" s="32">
        <v>106.85</v>
      </c>
      <c r="E1009" s="32">
        <v>31.12</v>
      </c>
      <c r="F1009" s="33">
        <v>11.72</v>
      </c>
      <c r="G1009" s="23"/>
    </row>
    <row r="1010" spans="1:7" x14ac:dyDescent="0.3">
      <c r="A1010" s="22"/>
      <c r="B1010" s="31" t="s">
        <v>68</v>
      </c>
      <c r="C1010" s="24">
        <v>0</v>
      </c>
      <c r="D1010" s="32">
        <v>106.85</v>
      </c>
      <c r="E1010" s="32">
        <v>31.22</v>
      </c>
      <c r="F1010" s="33">
        <v>9.6</v>
      </c>
      <c r="G1010" s="23"/>
    </row>
    <row r="1011" spans="1:7" x14ac:dyDescent="0.3">
      <c r="A1011" s="22">
        <v>127</v>
      </c>
      <c r="B1011" s="31">
        <v>121</v>
      </c>
      <c r="C1011" s="24">
        <v>0</v>
      </c>
      <c r="D1011" s="32">
        <v>106.85</v>
      </c>
      <c r="E1011" s="32">
        <v>30.72</v>
      </c>
      <c r="F1011" s="32">
        <v>11.72</v>
      </c>
      <c r="G1011" s="23" t="s">
        <v>369</v>
      </c>
    </row>
    <row r="1012" spans="1:7" x14ac:dyDescent="0.3">
      <c r="A1012" s="22"/>
      <c r="B1012" s="31">
        <v>122</v>
      </c>
      <c r="C1012" s="24">
        <v>6.8000000000000005E-2</v>
      </c>
      <c r="D1012" s="32">
        <v>106.85</v>
      </c>
      <c r="E1012" s="32">
        <v>30.63</v>
      </c>
      <c r="F1012" s="32">
        <v>13.82</v>
      </c>
      <c r="G1012" s="23"/>
    </row>
    <row r="1013" spans="1:7" x14ac:dyDescent="0.3">
      <c r="A1013" s="22"/>
      <c r="B1013" s="31" t="s">
        <v>61</v>
      </c>
      <c r="C1013" s="24">
        <v>0</v>
      </c>
      <c r="D1013" s="33">
        <v>106.85</v>
      </c>
      <c r="E1013" s="32">
        <v>30.72</v>
      </c>
      <c r="F1013" s="32">
        <v>11.72</v>
      </c>
      <c r="G1013" s="23"/>
    </row>
    <row r="1014" spans="1:7" x14ac:dyDescent="0.3">
      <c r="A1014" s="22"/>
      <c r="B1014" s="31" t="s">
        <v>62</v>
      </c>
      <c r="C1014" s="24">
        <v>6.8000000000000005E-2</v>
      </c>
      <c r="D1014" s="33">
        <v>106.85</v>
      </c>
      <c r="E1014" s="32">
        <v>30.63</v>
      </c>
      <c r="F1014" s="32">
        <v>13.82</v>
      </c>
      <c r="G1014" s="23"/>
    </row>
    <row r="1015" spans="1:7" x14ac:dyDescent="0.3">
      <c r="A1015" s="22"/>
      <c r="B1015" s="31" t="s">
        <v>65</v>
      </c>
      <c r="C1015" s="24">
        <v>0</v>
      </c>
      <c r="D1015" s="32">
        <v>106.85</v>
      </c>
      <c r="E1015" s="33">
        <v>30.72</v>
      </c>
      <c r="F1015" s="32">
        <v>11.72</v>
      </c>
      <c r="G1015" s="23"/>
    </row>
    <row r="1016" spans="1:7" x14ac:dyDescent="0.3">
      <c r="A1016" s="22"/>
      <c r="B1016" s="31" t="s">
        <v>66</v>
      </c>
      <c r="C1016" s="24">
        <v>6.8000000000000005E-2</v>
      </c>
      <c r="D1016" s="32">
        <v>106.85</v>
      </c>
      <c r="E1016" s="33">
        <v>30.63</v>
      </c>
      <c r="F1016" s="32">
        <v>13.82</v>
      </c>
      <c r="G1016" s="23"/>
    </row>
    <row r="1017" spans="1:7" x14ac:dyDescent="0.3">
      <c r="A1017" s="22"/>
      <c r="B1017" s="31" t="s">
        <v>67</v>
      </c>
      <c r="C1017" s="24">
        <v>6.8000000000000005E-2</v>
      </c>
      <c r="D1017" s="32">
        <v>106.85</v>
      </c>
      <c r="E1017" s="32">
        <v>30.63</v>
      </c>
      <c r="F1017" s="33">
        <v>13.82</v>
      </c>
      <c r="G1017" s="23"/>
    </row>
    <row r="1018" spans="1:7" x14ac:dyDescent="0.3">
      <c r="A1018" s="22"/>
      <c r="B1018" s="31" t="s">
        <v>68</v>
      </c>
      <c r="C1018" s="24">
        <v>0</v>
      </c>
      <c r="D1018" s="32">
        <v>106.85</v>
      </c>
      <c r="E1018" s="32">
        <v>30.72</v>
      </c>
      <c r="F1018" s="33">
        <v>11.72</v>
      </c>
      <c r="G1018" s="23"/>
    </row>
    <row r="1019" spans="1:7" x14ac:dyDescent="0.3">
      <c r="A1019" s="22">
        <v>128</v>
      </c>
      <c r="B1019" s="31">
        <v>122</v>
      </c>
      <c r="C1019" s="24">
        <v>0</v>
      </c>
      <c r="D1019" s="32">
        <v>106.85</v>
      </c>
      <c r="E1019" s="32">
        <v>30.04</v>
      </c>
      <c r="F1019" s="32">
        <v>13.82</v>
      </c>
      <c r="G1019" s="23" t="s">
        <v>369</v>
      </c>
    </row>
    <row r="1020" spans="1:7" x14ac:dyDescent="0.3">
      <c r="A1020" s="22"/>
      <c r="B1020" s="31">
        <v>123</v>
      </c>
      <c r="C1020" s="24">
        <v>6.8000000000000005E-2</v>
      </c>
      <c r="D1020" s="32">
        <v>106.84</v>
      </c>
      <c r="E1020" s="32">
        <v>29.95</v>
      </c>
      <c r="F1020" s="32">
        <v>15.86</v>
      </c>
      <c r="G1020" s="23"/>
    </row>
    <row r="1021" spans="1:7" x14ac:dyDescent="0.3">
      <c r="A1021" s="22"/>
      <c r="B1021" s="31" t="s">
        <v>61</v>
      </c>
      <c r="C1021" s="24">
        <v>0</v>
      </c>
      <c r="D1021" s="33">
        <v>106.85</v>
      </c>
      <c r="E1021" s="32">
        <v>30.04</v>
      </c>
      <c r="F1021" s="32">
        <v>13.82</v>
      </c>
      <c r="G1021" s="23"/>
    </row>
    <row r="1022" spans="1:7" x14ac:dyDescent="0.3">
      <c r="A1022" s="22"/>
      <c r="B1022" s="31" t="s">
        <v>62</v>
      </c>
      <c r="C1022" s="24">
        <v>6.8000000000000005E-2</v>
      </c>
      <c r="D1022" s="33">
        <v>106.84</v>
      </c>
      <c r="E1022" s="32">
        <v>29.95</v>
      </c>
      <c r="F1022" s="32">
        <v>15.86</v>
      </c>
      <c r="G1022" s="23"/>
    </row>
    <row r="1023" spans="1:7" x14ac:dyDescent="0.3">
      <c r="A1023" s="22"/>
      <c r="B1023" s="31" t="s">
        <v>65</v>
      </c>
      <c r="C1023" s="24">
        <v>0</v>
      </c>
      <c r="D1023" s="32">
        <v>106.85</v>
      </c>
      <c r="E1023" s="33">
        <v>30.04</v>
      </c>
      <c r="F1023" s="32">
        <v>13.82</v>
      </c>
      <c r="G1023" s="23"/>
    </row>
    <row r="1024" spans="1:7" x14ac:dyDescent="0.3">
      <c r="A1024" s="22"/>
      <c r="B1024" s="31" t="s">
        <v>66</v>
      </c>
      <c r="C1024" s="24">
        <v>6.8000000000000005E-2</v>
      </c>
      <c r="D1024" s="32">
        <v>106.84</v>
      </c>
      <c r="E1024" s="33">
        <v>29.95</v>
      </c>
      <c r="F1024" s="32">
        <v>15.86</v>
      </c>
      <c r="G1024" s="23"/>
    </row>
    <row r="1025" spans="1:7" x14ac:dyDescent="0.3">
      <c r="A1025" s="22"/>
      <c r="B1025" s="31" t="s">
        <v>67</v>
      </c>
      <c r="C1025" s="24">
        <v>6.8000000000000005E-2</v>
      </c>
      <c r="D1025" s="32">
        <v>106.84</v>
      </c>
      <c r="E1025" s="32">
        <v>29.95</v>
      </c>
      <c r="F1025" s="33">
        <v>15.86</v>
      </c>
      <c r="G1025" s="23"/>
    </row>
    <row r="1026" spans="1:7" x14ac:dyDescent="0.3">
      <c r="A1026" s="22"/>
      <c r="B1026" s="31" t="s">
        <v>68</v>
      </c>
      <c r="C1026" s="24">
        <v>0</v>
      </c>
      <c r="D1026" s="32">
        <v>106.85</v>
      </c>
      <c r="E1026" s="32">
        <v>30.04</v>
      </c>
      <c r="F1026" s="33">
        <v>13.82</v>
      </c>
      <c r="G1026" s="23"/>
    </row>
    <row r="1027" spans="1:7" x14ac:dyDescent="0.3">
      <c r="A1027" s="22">
        <v>129</v>
      </c>
      <c r="B1027" s="31">
        <v>123</v>
      </c>
      <c r="C1027" s="24">
        <v>0</v>
      </c>
      <c r="D1027" s="32">
        <v>106.84</v>
      </c>
      <c r="E1027" s="32">
        <v>29.16</v>
      </c>
      <c r="F1027" s="32">
        <v>15.86</v>
      </c>
      <c r="G1027" s="23" t="s">
        <v>369</v>
      </c>
    </row>
    <row r="1028" spans="1:7" x14ac:dyDescent="0.3">
      <c r="A1028" s="22"/>
      <c r="B1028" s="31">
        <v>124</v>
      </c>
      <c r="C1028" s="24">
        <v>6.8000000000000005E-2</v>
      </c>
      <c r="D1028" s="32">
        <v>106.84</v>
      </c>
      <c r="E1028" s="32">
        <v>29.08</v>
      </c>
      <c r="F1028" s="32">
        <v>17.850000000000001</v>
      </c>
      <c r="G1028" s="23"/>
    </row>
    <row r="1029" spans="1:7" x14ac:dyDescent="0.3">
      <c r="A1029" s="22"/>
      <c r="B1029" s="31" t="s">
        <v>61</v>
      </c>
      <c r="C1029" s="24">
        <v>0</v>
      </c>
      <c r="D1029" s="33">
        <v>106.84</v>
      </c>
      <c r="E1029" s="32">
        <v>29.16</v>
      </c>
      <c r="F1029" s="32">
        <v>15.86</v>
      </c>
      <c r="G1029" s="23"/>
    </row>
    <row r="1030" spans="1:7" x14ac:dyDescent="0.3">
      <c r="A1030" s="22"/>
      <c r="B1030" s="31" t="s">
        <v>62</v>
      </c>
      <c r="C1030" s="24">
        <v>6.8000000000000005E-2</v>
      </c>
      <c r="D1030" s="33">
        <v>106.84</v>
      </c>
      <c r="E1030" s="32">
        <v>29.08</v>
      </c>
      <c r="F1030" s="32">
        <v>17.850000000000001</v>
      </c>
      <c r="G1030" s="23"/>
    </row>
    <row r="1031" spans="1:7" x14ac:dyDescent="0.3">
      <c r="A1031" s="22"/>
      <c r="B1031" s="31" t="s">
        <v>65</v>
      </c>
      <c r="C1031" s="24">
        <v>0</v>
      </c>
      <c r="D1031" s="32">
        <v>106.84</v>
      </c>
      <c r="E1031" s="33">
        <v>29.16</v>
      </c>
      <c r="F1031" s="32">
        <v>15.86</v>
      </c>
      <c r="G1031" s="23"/>
    </row>
    <row r="1032" spans="1:7" x14ac:dyDescent="0.3">
      <c r="A1032" s="22"/>
      <c r="B1032" s="31" t="s">
        <v>66</v>
      </c>
      <c r="C1032" s="24">
        <v>6.8000000000000005E-2</v>
      </c>
      <c r="D1032" s="32">
        <v>106.84</v>
      </c>
      <c r="E1032" s="33">
        <v>29.08</v>
      </c>
      <c r="F1032" s="32">
        <v>17.850000000000001</v>
      </c>
      <c r="G1032" s="23"/>
    </row>
    <row r="1033" spans="1:7" x14ac:dyDescent="0.3">
      <c r="A1033" s="22"/>
      <c r="B1033" s="31" t="s">
        <v>67</v>
      </c>
      <c r="C1033" s="24">
        <v>6.8000000000000005E-2</v>
      </c>
      <c r="D1033" s="32">
        <v>106.84</v>
      </c>
      <c r="E1033" s="32">
        <v>29.08</v>
      </c>
      <c r="F1033" s="33">
        <v>17.850000000000001</v>
      </c>
      <c r="G1033" s="23"/>
    </row>
    <row r="1034" spans="1:7" x14ac:dyDescent="0.3">
      <c r="A1034" s="22"/>
      <c r="B1034" s="31" t="s">
        <v>68</v>
      </c>
      <c r="C1034" s="24">
        <v>0</v>
      </c>
      <c r="D1034" s="32">
        <v>106.84</v>
      </c>
      <c r="E1034" s="32">
        <v>29.16</v>
      </c>
      <c r="F1034" s="33">
        <v>15.86</v>
      </c>
      <c r="G1034" s="23"/>
    </row>
    <row r="1035" spans="1:7" x14ac:dyDescent="0.3">
      <c r="A1035" s="22">
        <v>130</v>
      </c>
      <c r="B1035" s="31">
        <v>124</v>
      </c>
      <c r="C1035" s="24">
        <v>0</v>
      </c>
      <c r="D1035" s="32">
        <v>106.83</v>
      </c>
      <c r="E1035" s="32">
        <v>28.04</v>
      </c>
      <c r="F1035" s="32">
        <v>17.850000000000001</v>
      </c>
      <c r="G1035" s="23" t="s">
        <v>369</v>
      </c>
    </row>
    <row r="1036" spans="1:7" x14ac:dyDescent="0.3">
      <c r="A1036" s="22"/>
      <c r="B1036" s="31">
        <v>125</v>
      </c>
      <c r="C1036" s="24">
        <v>6.8000000000000005E-2</v>
      </c>
      <c r="D1036" s="32">
        <v>106.83</v>
      </c>
      <c r="E1036" s="32">
        <v>27.96</v>
      </c>
      <c r="F1036" s="32">
        <v>19.760000000000002</v>
      </c>
      <c r="G1036" s="23"/>
    </row>
    <row r="1037" spans="1:7" x14ac:dyDescent="0.3">
      <c r="A1037" s="22"/>
      <c r="B1037" s="31" t="s">
        <v>61</v>
      </c>
      <c r="C1037" s="24">
        <v>0</v>
      </c>
      <c r="D1037" s="33">
        <v>106.83</v>
      </c>
      <c r="E1037" s="32">
        <v>28.04</v>
      </c>
      <c r="F1037" s="32">
        <v>17.850000000000001</v>
      </c>
      <c r="G1037" s="23"/>
    </row>
    <row r="1038" spans="1:7" x14ac:dyDescent="0.3">
      <c r="A1038" s="22"/>
      <c r="B1038" s="31" t="s">
        <v>62</v>
      </c>
      <c r="C1038" s="24">
        <v>6.8000000000000005E-2</v>
      </c>
      <c r="D1038" s="33">
        <v>106.83</v>
      </c>
      <c r="E1038" s="32">
        <v>27.96</v>
      </c>
      <c r="F1038" s="32">
        <v>19.760000000000002</v>
      </c>
      <c r="G1038" s="23"/>
    </row>
    <row r="1039" spans="1:7" x14ac:dyDescent="0.3">
      <c r="A1039" s="22"/>
      <c r="B1039" s="31" t="s">
        <v>65</v>
      </c>
      <c r="C1039" s="24">
        <v>0</v>
      </c>
      <c r="D1039" s="32">
        <v>106.83</v>
      </c>
      <c r="E1039" s="33">
        <v>28.04</v>
      </c>
      <c r="F1039" s="32">
        <v>17.850000000000001</v>
      </c>
      <c r="G1039" s="23"/>
    </row>
    <row r="1040" spans="1:7" x14ac:dyDescent="0.3">
      <c r="A1040" s="22"/>
      <c r="B1040" s="31" t="s">
        <v>66</v>
      </c>
      <c r="C1040" s="24">
        <v>6.8000000000000005E-2</v>
      </c>
      <c r="D1040" s="32">
        <v>106.83</v>
      </c>
      <c r="E1040" s="33">
        <v>27.96</v>
      </c>
      <c r="F1040" s="32">
        <v>19.760000000000002</v>
      </c>
      <c r="G1040" s="23"/>
    </row>
    <row r="1041" spans="1:7" x14ac:dyDescent="0.3">
      <c r="A1041" s="22"/>
      <c r="B1041" s="31" t="s">
        <v>67</v>
      </c>
      <c r="C1041" s="24">
        <v>6.8000000000000005E-2</v>
      </c>
      <c r="D1041" s="32">
        <v>106.83</v>
      </c>
      <c r="E1041" s="32">
        <v>27.96</v>
      </c>
      <c r="F1041" s="33">
        <v>19.760000000000002</v>
      </c>
      <c r="G1041" s="23"/>
    </row>
    <row r="1042" spans="1:7" x14ac:dyDescent="0.3">
      <c r="A1042" s="22"/>
      <c r="B1042" s="31" t="s">
        <v>68</v>
      </c>
      <c r="C1042" s="24">
        <v>0</v>
      </c>
      <c r="D1042" s="32">
        <v>106.83</v>
      </c>
      <c r="E1042" s="32">
        <v>28.04</v>
      </c>
      <c r="F1042" s="33">
        <v>17.850000000000001</v>
      </c>
      <c r="G1042" s="23"/>
    </row>
    <row r="1043" spans="1:7" x14ac:dyDescent="0.3">
      <c r="A1043" s="22">
        <v>131</v>
      </c>
      <c r="B1043" s="31">
        <v>125</v>
      </c>
      <c r="C1043" s="24">
        <v>0</v>
      </c>
      <c r="D1043" s="32">
        <v>106.82</v>
      </c>
      <c r="E1043" s="32">
        <v>26.55</v>
      </c>
      <c r="F1043" s="32">
        <v>19.760000000000002</v>
      </c>
      <c r="G1043" s="23" t="s">
        <v>369</v>
      </c>
    </row>
    <row r="1044" spans="1:7" x14ac:dyDescent="0.3">
      <c r="A1044" s="22"/>
      <c r="B1044" s="31">
        <v>126</v>
      </c>
      <c r="C1044" s="24">
        <v>6.8000000000000005E-2</v>
      </c>
      <c r="D1044" s="32">
        <v>106.82</v>
      </c>
      <c r="E1044" s="32">
        <v>26.47</v>
      </c>
      <c r="F1044" s="32">
        <v>21.56</v>
      </c>
      <c r="G1044" s="23"/>
    </row>
    <row r="1045" spans="1:7" x14ac:dyDescent="0.3">
      <c r="A1045" s="22"/>
      <c r="B1045" s="31" t="s">
        <v>61</v>
      </c>
      <c r="C1045" s="24">
        <v>0</v>
      </c>
      <c r="D1045" s="33">
        <v>106.82</v>
      </c>
      <c r="E1045" s="32">
        <v>26.55</v>
      </c>
      <c r="F1045" s="32">
        <v>19.760000000000002</v>
      </c>
      <c r="G1045" s="23"/>
    </row>
    <row r="1046" spans="1:7" x14ac:dyDescent="0.3">
      <c r="A1046" s="22"/>
      <c r="B1046" s="31" t="s">
        <v>62</v>
      </c>
      <c r="C1046" s="24">
        <v>6.8000000000000005E-2</v>
      </c>
      <c r="D1046" s="33">
        <v>106.82</v>
      </c>
      <c r="E1046" s="32">
        <v>26.47</v>
      </c>
      <c r="F1046" s="32">
        <v>21.56</v>
      </c>
      <c r="G1046" s="23"/>
    </row>
    <row r="1047" spans="1:7" x14ac:dyDescent="0.3">
      <c r="A1047" s="22"/>
      <c r="B1047" s="31" t="s">
        <v>65</v>
      </c>
      <c r="C1047" s="24">
        <v>0</v>
      </c>
      <c r="D1047" s="32">
        <v>106.82</v>
      </c>
      <c r="E1047" s="33">
        <v>26.55</v>
      </c>
      <c r="F1047" s="32">
        <v>19.760000000000002</v>
      </c>
      <c r="G1047" s="23"/>
    </row>
    <row r="1048" spans="1:7" x14ac:dyDescent="0.3">
      <c r="A1048" s="22"/>
      <c r="B1048" s="31" t="s">
        <v>66</v>
      </c>
      <c r="C1048" s="24">
        <v>6.8000000000000005E-2</v>
      </c>
      <c r="D1048" s="32">
        <v>106.82</v>
      </c>
      <c r="E1048" s="33">
        <v>26.47</v>
      </c>
      <c r="F1048" s="32">
        <v>21.56</v>
      </c>
      <c r="G1048" s="23"/>
    </row>
    <row r="1049" spans="1:7" x14ac:dyDescent="0.3">
      <c r="A1049" s="22"/>
      <c r="B1049" s="31" t="s">
        <v>67</v>
      </c>
      <c r="C1049" s="24">
        <v>6.8000000000000005E-2</v>
      </c>
      <c r="D1049" s="32">
        <v>106.82</v>
      </c>
      <c r="E1049" s="32">
        <v>26.47</v>
      </c>
      <c r="F1049" s="33">
        <v>21.56</v>
      </c>
      <c r="G1049" s="23"/>
    </row>
    <row r="1050" spans="1:7" x14ac:dyDescent="0.3">
      <c r="A1050" s="22"/>
      <c r="B1050" s="31" t="s">
        <v>68</v>
      </c>
      <c r="C1050" s="24">
        <v>0</v>
      </c>
      <c r="D1050" s="32">
        <v>106.82</v>
      </c>
      <c r="E1050" s="32">
        <v>26.55</v>
      </c>
      <c r="F1050" s="33">
        <v>19.760000000000002</v>
      </c>
      <c r="G1050" s="23"/>
    </row>
    <row r="1051" spans="1:7" x14ac:dyDescent="0.3">
      <c r="A1051" s="22">
        <v>132</v>
      </c>
      <c r="B1051" s="31">
        <v>126</v>
      </c>
      <c r="C1051" s="24">
        <v>0</v>
      </c>
      <c r="D1051" s="32">
        <v>106.81</v>
      </c>
      <c r="E1051" s="32">
        <v>24.45</v>
      </c>
      <c r="F1051" s="32">
        <v>21.56</v>
      </c>
      <c r="G1051" s="23" t="s">
        <v>369</v>
      </c>
    </row>
    <row r="1052" spans="1:7" x14ac:dyDescent="0.3">
      <c r="A1052" s="22"/>
      <c r="B1052" s="31">
        <v>127</v>
      </c>
      <c r="C1052" s="24">
        <v>6.8000000000000005E-2</v>
      </c>
      <c r="D1052" s="32">
        <v>106.81</v>
      </c>
      <c r="E1052" s="32">
        <v>24.38</v>
      </c>
      <c r="F1052" s="32">
        <v>23.23</v>
      </c>
      <c r="G1052" s="23"/>
    </row>
    <row r="1053" spans="1:7" x14ac:dyDescent="0.3">
      <c r="A1053" s="22"/>
      <c r="B1053" s="31" t="s">
        <v>61</v>
      </c>
      <c r="C1053" s="24">
        <v>0</v>
      </c>
      <c r="D1053" s="33">
        <v>106.81</v>
      </c>
      <c r="E1053" s="32">
        <v>24.45</v>
      </c>
      <c r="F1053" s="32">
        <v>21.56</v>
      </c>
      <c r="G1053" s="23"/>
    </row>
    <row r="1054" spans="1:7" x14ac:dyDescent="0.3">
      <c r="A1054" s="22"/>
      <c r="B1054" s="31" t="s">
        <v>62</v>
      </c>
      <c r="C1054" s="24">
        <v>6.8000000000000005E-2</v>
      </c>
      <c r="D1054" s="33">
        <v>106.81</v>
      </c>
      <c r="E1054" s="32">
        <v>24.38</v>
      </c>
      <c r="F1054" s="32">
        <v>23.23</v>
      </c>
      <c r="G1054" s="23"/>
    </row>
    <row r="1055" spans="1:7" x14ac:dyDescent="0.3">
      <c r="A1055" s="22"/>
      <c r="B1055" s="31" t="s">
        <v>65</v>
      </c>
      <c r="C1055" s="24">
        <v>0</v>
      </c>
      <c r="D1055" s="32">
        <v>106.81</v>
      </c>
      <c r="E1055" s="33">
        <v>24.45</v>
      </c>
      <c r="F1055" s="32">
        <v>21.56</v>
      </c>
      <c r="G1055" s="23"/>
    </row>
    <row r="1056" spans="1:7" x14ac:dyDescent="0.3">
      <c r="A1056" s="22"/>
      <c r="B1056" s="31" t="s">
        <v>66</v>
      </c>
      <c r="C1056" s="24">
        <v>6.8000000000000005E-2</v>
      </c>
      <c r="D1056" s="32">
        <v>106.81</v>
      </c>
      <c r="E1056" s="33">
        <v>24.38</v>
      </c>
      <c r="F1056" s="32">
        <v>23.23</v>
      </c>
      <c r="G1056" s="23"/>
    </row>
    <row r="1057" spans="1:7" x14ac:dyDescent="0.3">
      <c r="A1057" s="22"/>
      <c r="B1057" s="31" t="s">
        <v>67</v>
      </c>
      <c r="C1057" s="24">
        <v>6.8000000000000005E-2</v>
      </c>
      <c r="D1057" s="32">
        <v>106.81</v>
      </c>
      <c r="E1057" s="32">
        <v>24.38</v>
      </c>
      <c r="F1057" s="33">
        <v>23.23</v>
      </c>
      <c r="G1057" s="23"/>
    </row>
    <row r="1058" spans="1:7" x14ac:dyDescent="0.3">
      <c r="A1058" s="22"/>
      <c r="B1058" s="31" t="s">
        <v>68</v>
      </c>
      <c r="C1058" s="24">
        <v>0</v>
      </c>
      <c r="D1058" s="32">
        <v>106.81</v>
      </c>
      <c r="E1058" s="32">
        <v>24.45</v>
      </c>
      <c r="F1058" s="33">
        <v>21.56</v>
      </c>
      <c r="G1058" s="23"/>
    </row>
    <row r="1059" spans="1:7" x14ac:dyDescent="0.3">
      <c r="A1059" s="22">
        <v>133</v>
      </c>
      <c r="B1059" s="31">
        <v>127</v>
      </c>
      <c r="C1059" s="24">
        <v>0</v>
      </c>
      <c r="D1059" s="32">
        <v>106.8</v>
      </c>
      <c r="E1059" s="32">
        <v>21.32</v>
      </c>
      <c r="F1059" s="32">
        <v>23.23</v>
      </c>
      <c r="G1059" s="23" t="s">
        <v>369</v>
      </c>
    </row>
    <row r="1060" spans="1:7" x14ac:dyDescent="0.3">
      <c r="A1060" s="22"/>
      <c r="B1060" s="31">
        <v>128</v>
      </c>
      <c r="C1060" s="24">
        <v>6.8000000000000005E-2</v>
      </c>
      <c r="D1060" s="32">
        <v>106.79</v>
      </c>
      <c r="E1060" s="32">
        <v>21.26</v>
      </c>
      <c r="F1060" s="32">
        <v>24.68</v>
      </c>
      <c r="G1060" s="23"/>
    </row>
    <row r="1061" spans="1:7" x14ac:dyDescent="0.3">
      <c r="A1061" s="22"/>
      <c r="B1061" s="31" t="s">
        <v>61</v>
      </c>
      <c r="C1061" s="24">
        <v>0</v>
      </c>
      <c r="D1061" s="33">
        <v>106.8</v>
      </c>
      <c r="E1061" s="32">
        <v>21.32</v>
      </c>
      <c r="F1061" s="32">
        <v>23.23</v>
      </c>
      <c r="G1061" s="23"/>
    </row>
    <row r="1062" spans="1:7" x14ac:dyDescent="0.3">
      <c r="A1062" s="22"/>
      <c r="B1062" s="31" t="s">
        <v>62</v>
      </c>
      <c r="C1062" s="24">
        <v>6.8000000000000005E-2</v>
      </c>
      <c r="D1062" s="33">
        <v>106.79</v>
      </c>
      <c r="E1062" s="32">
        <v>21.26</v>
      </c>
      <c r="F1062" s="32">
        <v>24.68</v>
      </c>
      <c r="G1062" s="23"/>
    </row>
    <row r="1063" spans="1:7" x14ac:dyDescent="0.3">
      <c r="A1063" s="22"/>
      <c r="B1063" s="31" t="s">
        <v>65</v>
      </c>
      <c r="C1063" s="24">
        <v>0</v>
      </c>
      <c r="D1063" s="32">
        <v>106.8</v>
      </c>
      <c r="E1063" s="33">
        <v>21.32</v>
      </c>
      <c r="F1063" s="32">
        <v>23.23</v>
      </c>
      <c r="G1063" s="23"/>
    </row>
    <row r="1064" spans="1:7" x14ac:dyDescent="0.3">
      <c r="A1064" s="22"/>
      <c r="B1064" s="31" t="s">
        <v>66</v>
      </c>
      <c r="C1064" s="24">
        <v>6.8000000000000005E-2</v>
      </c>
      <c r="D1064" s="32">
        <v>106.79</v>
      </c>
      <c r="E1064" s="33">
        <v>21.26</v>
      </c>
      <c r="F1064" s="32">
        <v>24.68</v>
      </c>
      <c r="G1064" s="23"/>
    </row>
    <row r="1065" spans="1:7" x14ac:dyDescent="0.3">
      <c r="A1065" s="22"/>
      <c r="B1065" s="31" t="s">
        <v>67</v>
      </c>
      <c r="C1065" s="24">
        <v>6.8000000000000005E-2</v>
      </c>
      <c r="D1065" s="32">
        <v>106.79</v>
      </c>
      <c r="E1065" s="32">
        <v>21.26</v>
      </c>
      <c r="F1065" s="33">
        <v>24.68</v>
      </c>
      <c r="G1065" s="23"/>
    </row>
    <row r="1066" spans="1:7" x14ac:dyDescent="0.3">
      <c r="A1066" s="22"/>
      <c r="B1066" s="31" t="s">
        <v>68</v>
      </c>
      <c r="C1066" s="24">
        <v>0</v>
      </c>
      <c r="D1066" s="32">
        <v>106.8</v>
      </c>
      <c r="E1066" s="32">
        <v>21.32</v>
      </c>
      <c r="F1066" s="33">
        <v>23.23</v>
      </c>
      <c r="G1066" s="23"/>
    </row>
    <row r="1067" spans="1:7" x14ac:dyDescent="0.3">
      <c r="A1067" s="22">
        <v>134</v>
      </c>
      <c r="B1067" s="31">
        <v>128</v>
      </c>
      <c r="C1067" s="24">
        <v>0</v>
      </c>
      <c r="D1067" s="32">
        <v>106.79</v>
      </c>
      <c r="E1067" s="32">
        <v>18.52</v>
      </c>
      <c r="F1067" s="32">
        <v>24.68</v>
      </c>
      <c r="G1067" s="23" t="s">
        <v>369</v>
      </c>
    </row>
    <row r="1068" spans="1:7" x14ac:dyDescent="0.3">
      <c r="A1068" s="22"/>
      <c r="B1068" s="31">
        <v>228</v>
      </c>
      <c r="C1068" s="24">
        <v>0.02</v>
      </c>
      <c r="D1068" s="32">
        <v>106.79</v>
      </c>
      <c r="E1068" s="32">
        <v>18.5</v>
      </c>
      <c r="F1068" s="32">
        <v>25.05</v>
      </c>
      <c r="G1068" s="23"/>
    </row>
    <row r="1069" spans="1:7" x14ac:dyDescent="0.3">
      <c r="A1069" s="22"/>
      <c r="B1069" s="31" t="s">
        <v>61</v>
      </c>
      <c r="C1069" s="24">
        <v>0</v>
      </c>
      <c r="D1069" s="33">
        <v>106.79</v>
      </c>
      <c r="E1069" s="32">
        <v>18.52</v>
      </c>
      <c r="F1069" s="32">
        <v>24.68</v>
      </c>
      <c r="G1069" s="23"/>
    </row>
    <row r="1070" spans="1:7" x14ac:dyDescent="0.3">
      <c r="A1070" s="22"/>
      <c r="B1070" s="31" t="s">
        <v>62</v>
      </c>
      <c r="C1070" s="24">
        <v>0.02</v>
      </c>
      <c r="D1070" s="33">
        <v>106.79</v>
      </c>
      <c r="E1070" s="32">
        <v>18.5</v>
      </c>
      <c r="F1070" s="32">
        <v>25.05</v>
      </c>
      <c r="G1070" s="23"/>
    </row>
    <row r="1071" spans="1:7" x14ac:dyDescent="0.3">
      <c r="A1071" s="22"/>
      <c r="B1071" s="31" t="s">
        <v>65</v>
      </c>
      <c r="C1071" s="24">
        <v>0</v>
      </c>
      <c r="D1071" s="32">
        <v>106.79</v>
      </c>
      <c r="E1071" s="33">
        <v>18.52</v>
      </c>
      <c r="F1071" s="32">
        <v>24.68</v>
      </c>
      <c r="G1071" s="23"/>
    </row>
    <row r="1072" spans="1:7" x14ac:dyDescent="0.3">
      <c r="A1072" s="22"/>
      <c r="B1072" s="31" t="s">
        <v>66</v>
      </c>
      <c r="C1072" s="24">
        <v>0.02</v>
      </c>
      <c r="D1072" s="32">
        <v>106.79</v>
      </c>
      <c r="E1072" s="33">
        <v>18.5</v>
      </c>
      <c r="F1072" s="32">
        <v>25.05</v>
      </c>
      <c r="G1072" s="23"/>
    </row>
    <row r="1073" spans="1:7" x14ac:dyDescent="0.3">
      <c r="A1073" s="22"/>
      <c r="B1073" s="31" t="s">
        <v>67</v>
      </c>
      <c r="C1073" s="24">
        <v>0.02</v>
      </c>
      <c r="D1073" s="32">
        <v>106.79</v>
      </c>
      <c r="E1073" s="32">
        <v>18.5</v>
      </c>
      <c r="F1073" s="33">
        <v>25.05</v>
      </c>
      <c r="G1073" s="23"/>
    </row>
    <row r="1074" spans="1:7" x14ac:dyDescent="0.3">
      <c r="A1074" s="22"/>
      <c r="B1074" s="31" t="s">
        <v>68</v>
      </c>
      <c r="C1074" s="24">
        <v>0</v>
      </c>
      <c r="D1074" s="32">
        <v>106.79</v>
      </c>
      <c r="E1074" s="32">
        <v>18.52</v>
      </c>
      <c r="F1074" s="33">
        <v>24.68</v>
      </c>
      <c r="G1074" s="23"/>
    </row>
    <row r="1075" spans="1:7" x14ac:dyDescent="0.3">
      <c r="A1075" s="22">
        <v>135</v>
      </c>
      <c r="B1075" s="31">
        <v>228</v>
      </c>
      <c r="C1075" s="24">
        <v>0</v>
      </c>
      <c r="D1075" s="32">
        <v>254.74</v>
      </c>
      <c r="E1075" s="32">
        <v>19.02</v>
      </c>
      <c r="F1075" s="32">
        <v>10.26</v>
      </c>
      <c r="G1075" s="23" t="s">
        <v>369</v>
      </c>
    </row>
    <row r="1076" spans="1:7" x14ac:dyDescent="0.3">
      <c r="A1076" s="22"/>
      <c r="B1076" s="31">
        <v>129</v>
      </c>
      <c r="C1076" s="24">
        <v>4.8000000000000001E-2</v>
      </c>
      <c r="D1076" s="32">
        <v>254.74</v>
      </c>
      <c r="E1076" s="32">
        <v>18.95</v>
      </c>
      <c r="F1076" s="32">
        <v>11.17</v>
      </c>
      <c r="G1076" s="23"/>
    </row>
    <row r="1077" spans="1:7" x14ac:dyDescent="0.3">
      <c r="A1077" s="22"/>
      <c r="B1077" s="31" t="s">
        <v>61</v>
      </c>
      <c r="C1077" s="24">
        <v>0</v>
      </c>
      <c r="D1077" s="33">
        <v>254.74</v>
      </c>
      <c r="E1077" s="32">
        <v>19.02</v>
      </c>
      <c r="F1077" s="32">
        <v>10.26</v>
      </c>
      <c r="G1077" s="23"/>
    </row>
    <row r="1078" spans="1:7" x14ac:dyDescent="0.3">
      <c r="A1078" s="22"/>
      <c r="B1078" s="31" t="s">
        <v>62</v>
      </c>
      <c r="C1078" s="24">
        <v>4.8000000000000001E-2</v>
      </c>
      <c r="D1078" s="33">
        <v>254.74</v>
      </c>
      <c r="E1078" s="32">
        <v>18.95</v>
      </c>
      <c r="F1078" s="32">
        <v>11.17</v>
      </c>
      <c r="G1078" s="23"/>
    </row>
    <row r="1079" spans="1:7" x14ac:dyDescent="0.3">
      <c r="A1079" s="22"/>
      <c r="B1079" s="31" t="s">
        <v>65</v>
      </c>
      <c r="C1079" s="24">
        <v>0</v>
      </c>
      <c r="D1079" s="32">
        <v>254.74</v>
      </c>
      <c r="E1079" s="33">
        <v>19.02</v>
      </c>
      <c r="F1079" s="32">
        <v>10.26</v>
      </c>
      <c r="G1079" s="23"/>
    </row>
    <row r="1080" spans="1:7" x14ac:dyDescent="0.3">
      <c r="A1080" s="22"/>
      <c r="B1080" s="31" t="s">
        <v>66</v>
      </c>
      <c r="C1080" s="24">
        <v>4.8000000000000001E-2</v>
      </c>
      <c r="D1080" s="32">
        <v>254.74</v>
      </c>
      <c r="E1080" s="33">
        <v>18.95</v>
      </c>
      <c r="F1080" s="32">
        <v>11.17</v>
      </c>
      <c r="G1080" s="23"/>
    </row>
    <row r="1081" spans="1:7" x14ac:dyDescent="0.3">
      <c r="A1081" s="22"/>
      <c r="B1081" s="31" t="s">
        <v>67</v>
      </c>
      <c r="C1081" s="24">
        <v>4.8000000000000001E-2</v>
      </c>
      <c r="D1081" s="32">
        <v>254.74</v>
      </c>
      <c r="E1081" s="32">
        <v>18.95</v>
      </c>
      <c r="F1081" s="33">
        <v>11.17</v>
      </c>
      <c r="G1081" s="23"/>
    </row>
    <row r="1082" spans="1:7" x14ac:dyDescent="0.3">
      <c r="A1082" s="22"/>
      <c r="B1082" s="31" t="s">
        <v>68</v>
      </c>
      <c r="C1082" s="24">
        <v>0</v>
      </c>
      <c r="D1082" s="32">
        <v>254.74</v>
      </c>
      <c r="E1082" s="32">
        <v>19.02</v>
      </c>
      <c r="F1082" s="33">
        <v>10.26</v>
      </c>
      <c r="G1082" s="23"/>
    </row>
    <row r="1083" spans="1:7" x14ac:dyDescent="0.3">
      <c r="A1083" s="22">
        <v>136</v>
      </c>
      <c r="B1083" s="31">
        <v>129</v>
      </c>
      <c r="C1083" s="24">
        <v>0</v>
      </c>
      <c r="D1083" s="32">
        <v>254.74</v>
      </c>
      <c r="E1083" s="32">
        <v>21.13</v>
      </c>
      <c r="F1083" s="32">
        <v>11.17</v>
      </c>
      <c r="G1083" s="23" t="s">
        <v>369</v>
      </c>
    </row>
    <row r="1084" spans="1:7" x14ac:dyDescent="0.3">
      <c r="A1084" s="22"/>
      <c r="B1084" s="31">
        <v>130</v>
      </c>
      <c r="C1084" s="24">
        <v>6.8000000000000005E-2</v>
      </c>
      <c r="D1084" s="32">
        <v>254.74</v>
      </c>
      <c r="E1084" s="32">
        <v>21.04</v>
      </c>
      <c r="F1084" s="32">
        <v>12.61</v>
      </c>
      <c r="G1084" s="23"/>
    </row>
    <row r="1085" spans="1:7" x14ac:dyDescent="0.3">
      <c r="A1085" s="22"/>
      <c r="B1085" s="31" t="s">
        <v>61</v>
      </c>
      <c r="C1085" s="24">
        <v>0</v>
      </c>
      <c r="D1085" s="33">
        <v>254.74</v>
      </c>
      <c r="E1085" s="32">
        <v>21.13</v>
      </c>
      <c r="F1085" s="32">
        <v>11.17</v>
      </c>
      <c r="G1085" s="23"/>
    </row>
    <row r="1086" spans="1:7" x14ac:dyDescent="0.3">
      <c r="A1086" s="22"/>
      <c r="B1086" s="31" t="s">
        <v>62</v>
      </c>
      <c r="C1086" s="24">
        <v>6.8000000000000005E-2</v>
      </c>
      <c r="D1086" s="33">
        <v>254.74</v>
      </c>
      <c r="E1086" s="32">
        <v>21.04</v>
      </c>
      <c r="F1086" s="32">
        <v>12.61</v>
      </c>
      <c r="G1086" s="23"/>
    </row>
    <row r="1087" spans="1:7" x14ac:dyDescent="0.3">
      <c r="A1087" s="22"/>
      <c r="B1087" s="31" t="s">
        <v>65</v>
      </c>
      <c r="C1087" s="24">
        <v>0</v>
      </c>
      <c r="D1087" s="32">
        <v>254.74</v>
      </c>
      <c r="E1087" s="33">
        <v>21.13</v>
      </c>
      <c r="F1087" s="32">
        <v>11.17</v>
      </c>
      <c r="G1087" s="23"/>
    </row>
    <row r="1088" spans="1:7" x14ac:dyDescent="0.3">
      <c r="A1088" s="22"/>
      <c r="B1088" s="31" t="s">
        <v>66</v>
      </c>
      <c r="C1088" s="24">
        <v>6.8000000000000005E-2</v>
      </c>
      <c r="D1088" s="32">
        <v>254.74</v>
      </c>
      <c r="E1088" s="33">
        <v>21.04</v>
      </c>
      <c r="F1088" s="32">
        <v>12.61</v>
      </c>
      <c r="G1088" s="23"/>
    </row>
    <row r="1089" spans="1:7" x14ac:dyDescent="0.3">
      <c r="A1089" s="22"/>
      <c r="B1089" s="31" t="s">
        <v>67</v>
      </c>
      <c r="C1089" s="24">
        <v>6.8000000000000005E-2</v>
      </c>
      <c r="D1089" s="32">
        <v>254.74</v>
      </c>
      <c r="E1089" s="32">
        <v>21.04</v>
      </c>
      <c r="F1089" s="33">
        <v>12.61</v>
      </c>
      <c r="G1089" s="23"/>
    </row>
    <row r="1090" spans="1:7" x14ac:dyDescent="0.3">
      <c r="A1090" s="22"/>
      <c r="B1090" s="31" t="s">
        <v>68</v>
      </c>
      <c r="C1090" s="24">
        <v>0</v>
      </c>
      <c r="D1090" s="32">
        <v>254.74</v>
      </c>
      <c r="E1090" s="32">
        <v>21.13</v>
      </c>
      <c r="F1090" s="33">
        <v>11.17</v>
      </c>
      <c r="G1090" s="23"/>
    </row>
    <row r="1091" spans="1:7" x14ac:dyDescent="0.3">
      <c r="A1091" s="22">
        <v>137</v>
      </c>
      <c r="B1091" s="31">
        <v>130</v>
      </c>
      <c r="C1091" s="24">
        <v>0</v>
      </c>
      <c r="D1091" s="32">
        <v>254.74</v>
      </c>
      <c r="E1091" s="32">
        <v>22.41</v>
      </c>
      <c r="F1091" s="32">
        <v>12.61</v>
      </c>
      <c r="G1091" s="23" t="s">
        <v>369</v>
      </c>
    </row>
    <row r="1092" spans="1:7" x14ac:dyDescent="0.3">
      <c r="A1092" s="22"/>
      <c r="B1092" s="31">
        <v>131</v>
      </c>
      <c r="C1092" s="24">
        <v>6.8000000000000005E-2</v>
      </c>
      <c r="D1092" s="32">
        <v>254.74</v>
      </c>
      <c r="E1092" s="32">
        <v>22.32</v>
      </c>
      <c r="F1092" s="32">
        <v>14.13</v>
      </c>
      <c r="G1092" s="23"/>
    </row>
    <row r="1093" spans="1:7" x14ac:dyDescent="0.3">
      <c r="A1093" s="22"/>
      <c r="B1093" s="31" t="s">
        <v>61</v>
      </c>
      <c r="C1093" s="24">
        <v>0</v>
      </c>
      <c r="D1093" s="33">
        <v>254.74</v>
      </c>
      <c r="E1093" s="32">
        <v>22.41</v>
      </c>
      <c r="F1093" s="32">
        <v>12.61</v>
      </c>
      <c r="G1093" s="23"/>
    </row>
    <row r="1094" spans="1:7" x14ac:dyDescent="0.3">
      <c r="A1094" s="22"/>
      <c r="B1094" s="31" t="s">
        <v>62</v>
      </c>
      <c r="C1094" s="24">
        <v>6.8000000000000005E-2</v>
      </c>
      <c r="D1094" s="33">
        <v>254.74</v>
      </c>
      <c r="E1094" s="32">
        <v>22.32</v>
      </c>
      <c r="F1094" s="32">
        <v>14.13</v>
      </c>
      <c r="G1094" s="23"/>
    </row>
    <row r="1095" spans="1:7" x14ac:dyDescent="0.3">
      <c r="A1095" s="22"/>
      <c r="B1095" s="31" t="s">
        <v>65</v>
      </c>
      <c r="C1095" s="24">
        <v>0</v>
      </c>
      <c r="D1095" s="32">
        <v>254.74</v>
      </c>
      <c r="E1095" s="33">
        <v>22.41</v>
      </c>
      <c r="F1095" s="32">
        <v>12.61</v>
      </c>
      <c r="G1095" s="23"/>
    </row>
    <row r="1096" spans="1:7" x14ac:dyDescent="0.3">
      <c r="A1096" s="22"/>
      <c r="B1096" s="31" t="s">
        <v>66</v>
      </c>
      <c r="C1096" s="24">
        <v>6.8000000000000005E-2</v>
      </c>
      <c r="D1096" s="32">
        <v>254.74</v>
      </c>
      <c r="E1096" s="33">
        <v>22.32</v>
      </c>
      <c r="F1096" s="32">
        <v>14.13</v>
      </c>
      <c r="G1096" s="23"/>
    </row>
    <row r="1097" spans="1:7" x14ac:dyDescent="0.3">
      <c r="A1097" s="22"/>
      <c r="B1097" s="31" t="s">
        <v>67</v>
      </c>
      <c r="C1097" s="24">
        <v>6.8000000000000005E-2</v>
      </c>
      <c r="D1097" s="32">
        <v>254.74</v>
      </c>
      <c r="E1097" s="32">
        <v>22.32</v>
      </c>
      <c r="F1097" s="33">
        <v>14.13</v>
      </c>
      <c r="G1097" s="23"/>
    </row>
    <row r="1098" spans="1:7" x14ac:dyDescent="0.3">
      <c r="A1098" s="22"/>
      <c r="B1098" s="31" t="s">
        <v>68</v>
      </c>
      <c r="C1098" s="24">
        <v>0</v>
      </c>
      <c r="D1098" s="32">
        <v>254.74</v>
      </c>
      <c r="E1098" s="32">
        <v>22.41</v>
      </c>
      <c r="F1098" s="33">
        <v>12.61</v>
      </c>
      <c r="G1098" s="23"/>
    </row>
    <row r="1099" spans="1:7" x14ac:dyDescent="0.3">
      <c r="A1099" s="22">
        <v>138</v>
      </c>
      <c r="B1099" s="31">
        <v>131</v>
      </c>
      <c r="C1099" s="24">
        <v>0</v>
      </c>
      <c r="D1099" s="32">
        <v>254.74</v>
      </c>
      <c r="E1099" s="32">
        <v>22.86</v>
      </c>
      <c r="F1099" s="32">
        <v>14.13</v>
      </c>
      <c r="G1099" s="23" t="s">
        <v>369</v>
      </c>
    </row>
    <row r="1100" spans="1:7" x14ac:dyDescent="0.3">
      <c r="A1100" s="22"/>
      <c r="B1100" s="31">
        <v>132</v>
      </c>
      <c r="C1100" s="24">
        <v>6.8000000000000005E-2</v>
      </c>
      <c r="D1100" s="32">
        <v>254.74</v>
      </c>
      <c r="E1100" s="32">
        <v>22.78</v>
      </c>
      <c r="F1100" s="32">
        <v>15.69</v>
      </c>
      <c r="G1100" s="23"/>
    </row>
    <row r="1101" spans="1:7" x14ac:dyDescent="0.3">
      <c r="A1101" s="22"/>
      <c r="B1101" s="31" t="s">
        <v>61</v>
      </c>
      <c r="C1101" s="24">
        <v>0</v>
      </c>
      <c r="D1101" s="33">
        <v>254.74</v>
      </c>
      <c r="E1101" s="32">
        <v>22.86</v>
      </c>
      <c r="F1101" s="32">
        <v>14.13</v>
      </c>
      <c r="G1101" s="23"/>
    </row>
    <row r="1102" spans="1:7" x14ac:dyDescent="0.3">
      <c r="A1102" s="22"/>
      <c r="B1102" s="31" t="s">
        <v>62</v>
      </c>
      <c r="C1102" s="24">
        <v>6.8000000000000005E-2</v>
      </c>
      <c r="D1102" s="33">
        <v>254.74</v>
      </c>
      <c r="E1102" s="32">
        <v>22.78</v>
      </c>
      <c r="F1102" s="32">
        <v>15.69</v>
      </c>
      <c r="G1102" s="23"/>
    </row>
    <row r="1103" spans="1:7" x14ac:dyDescent="0.3">
      <c r="A1103" s="22"/>
      <c r="B1103" s="31" t="s">
        <v>65</v>
      </c>
      <c r="C1103" s="24">
        <v>0</v>
      </c>
      <c r="D1103" s="32">
        <v>254.74</v>
      </c>
      <c r="E1103" s="33">
        <v>22.86</v>
      </c>
      <c r="F1103" s="32">
        <v>14.13</v>
      </c>
      <c r="G1103" s="23"/>
    </row>
    <row r="1104" spans="1:7" x14ac:dyDescent="0.3">
      <c r="A1104" s="22"/>
      <c r="B1104" s="31" t="s">
        <v>66</v>
      </c>
      <c r="C1104" s="24">
        <v>6.8000000000000005E-2</v>
      </c>
      <c r="D1104" s="32">
        <v>254.74</v>
      </c>
      <c r="E1104" s="33">
        <v>22.78</v>
      </c>
      <c r="F1104" s="32">
        <v>15.69</v>
      </c>
      <c r="G1104" s="23"/>
    </row>
    <row r="1105" spans="1:7" x14ac:dyDescent="0.3">
      <c r="A1105" s="22"/>
      <c r="B1105" s="31" t="s">
        <v>67</v>
      </c>
      <c r="C1105" s="24">
        <v>6.8000000000000005E-2</v>
      </c>
      <c r="D1105" s="32">
        <v>254.74</v>
      </c>
      <c r="E1105" s="32">
        <v>22.78</v>
      </c>
      <c r="F1105" s="33">
        <v>15.69</v>
      </c>
      <c r="G1105" s="23"/>
    </row>
    <row r="1106" spans="1:7" x14ac:dyDescent="0.3">
      <c r="A1106" s="22"/>
      <c r="B1106" s="31" t="s">
        <v>68</v>
      </c>
      <c r="C1106" s="24">
        <v>0</v>
      </c>
      <c r="D1106" s="32">
        <v>254.74</v>
      </c>
      <c r="E1106" s="32">
        <v>22.86</v>
      </c>
      <c r="F1106" s="33">
        <v>14.13</v>
      </c>
      <c r="G1106" s="23"/>
    </row>
    <row r="1107" spans="1:7" x14ac:dyDescent="0.3">
      <c r="A1107" s="22">
        <v>139</v>
      </c>
      <c r="B1107" s="31">
        <v>132</v>
      </c>
      <c r="C1107" s="24">
        <v>0</v>
      </c>
      <c r="D1107" s="32">
        <v>254.74</v>
      </c>
      <c r="E1107" s="32">
        <v>22.84</v>
      </c>
      <c r="F1107" s="32">
        <v>15.69</v>
      </c>
      <c r="G1107" s="23" t="s">
        <v>369</v>
      </c>
    </row>
    <row r="1108" spans="1:7" x14ac:dyDescent="0.3">
      <c r="A1108" s="22"/>
      <c r="B1108" s="31">
        <v>133</v>
      </c>
      <c r="C1108" s="24">
        <v>6.8000000000000005E-2</v>
      </c>
      <c r="D1108" s="32">
        <v>254.74</v>
      </c>
      <c r="E1108" s="32">
        <v>22.77</v>
      </c>
      <c r="F1108" s="32">
        <v>17.239999999999998</v>
      </c>
      <c r="G1108" s="23"/>
    </row>
    <row r="1109" spans="1:7" x14ac:dyDescent="0.3">
      <c r="A1109" s="22"/>
      <c r="B1109" s="31" t="s">
        <v>61</v>
      </c>
      <c r="C1109" s="24">
        <v>0</v>
      </c>
      <c r="D1109" s="33">
        <v>254.74</v>
      </c>
      <c r="E1109" s="32">
        <v>22.84</v>
      </c>
      <c r="F1109" s="32">
        <v>15.69</v>
      </c>
      <c r="G1109" s="23"/>
    </row>
    <row r="1110" spans="1:7" x14ac:dyDescent="0.3">
      <c r="A1110" s="22"/>
      <c r="B1110" s="31" t="s">
        <v>62</v>
      </c>
      <c r="C1110" s="24">
        <v>6.8000000000000005E-2</v>
      </c>
      <c r="D1110" s="33">
        <v>254.74</v>
      </c>
      <c r="E1110" s="32">
        <v>22.77</v>
      </c>
      <c r="F1110" s="32">
        <v>17.239999999999998</v>
      </c>
      <c r="G1110" s="23"/>
    </row>
    <row r="1111" spans="1:7" x14ac:dyDescent="0.3">
      <c r="A1111" s="22"/>
      <c r="B1111" s="31" t="s">
        <v>65</v>
      </c>
      <c r="C1111" s="24">
        <v>0</v>
      </c>
      <c r="D1111" s="32">
        <v>254.74</v>
      </c>
      <c r="E1111" s="33">
        <v>22.84</v>
      </c>
      <c r="F1111" s="32">
        <v>15.69</v>
      </c>
      <c r="G1111" s="23"/>
    </row>
    <row r="1112" spans="1:7" x14ac:dyDescent="0.3">
      <c r="A1112" s="22"/>
      <c r="B1112" s="31" t="s">
        <v>66</v>
      </c>
      <c r="C1112" s="24">
        <v>6.8000000000000005E-2</v>
      </c>
      <c r="D1112" s="32">
        <v>254.74</v>
      </c>
      <c r="E1112" s="33">
        <v>22.77</v>
      </c>
      <c r="F1112" s="32">
        <v>17.239999999999998</v>
      </c>
      <c r="G1112" s="23"/>
    </row>
    <row r="1113" spans="1:7" x14ac:dyDescent="0.3">
      <c r="A1113" s="22"/>
      <c r="B1113" s="31" t="s">
        <v>67</v>
      </c>
      <c r="C1113" s="24">
        <v>6.8000000000000005E-2</v>
      </c>
      <c r="D1113" s="32">
        <v>254.74</v>
      </c>
      <c r="E1113" s="32">
        <v>22.77</v>
      </c>
      <c r="F1113" s="33">
        <v>17.239999999999998</v>
      </c>
      <c r="G1113" s="23"/>
    </row>
    <row r="1114" spans="1:7" x14ac:dyDescent="0.3">
      <c r="A1114" s="22"/>
      <c r="B1114" s="31" t="s">
        <v>68</v>
      </c>
      <c r="C1114" s="24">
        <v>0</v>
      </c>
      <c r="D1114" s="32">
        <v>254.74</v>
      </c>
      <c r="E1114" s="32">
        <v>22.84</v>
      </c>
      <c r="F1114" s="33">
        <v>15.69</v>
      </c>
      <c r="G1114" s="23"/>
    </row>
    <row r="1115" spans="1:7" x14ac:dyDescent="0.3">
      <c r="A1115" s="22">
        <v>140</v>
      </c>
      <c r="B1115" s="31">
        <v>133</v>
      </c>
      <c r="C1115" s="24">
        <v>0</v>
      </c>
      <c r="D1115" s="32">
        <v>254.74</v>
      </c>
      <c r="E1115" s="32">
        <v>22.54</v>
      </c>
      <c r="F1115" s="32">
        <v>17.239999999999998</v>
      </c>
      <c r="G1115" s="23" t="s">
        <v>369</v>
      </c>
    </row>
    <row r="1116" spans="1:7" x14ac:dyDescent="0.3">
      <c r="A1116" s="22"/>
      <c r="B1116" s="31">
        <v>134</v>
      </c>
      <c r="C1116" s="24">
        <v>6.8000000000000005E-2</v>
      </c>
      <c r="D1116" s="32">
        <v>254.73</v>
      </c>
      <c r="E1116" s="32">
        <v>22.48</v>
      </c>
      <c r="F1116" s="32">
        <v>18.78</v>
      </c>
      <c r="G1116" s="23"/>
    </row>
    <row r="1117" spans="1:7" x14ac:dyDescent="0.3">
      <c r="A1117" s="22"/>
      <c r="B1117" s="31" t="s">
        <v>61</v>
      </c>
      <c r="C1117" s="24">
        <v>0</v>
      </c>
      <c r="D1117" s="33">
        <v>254.74</v>
      </c>
      <c r="E1117" s="32">
        <v>22.54</v>
      </c>
      <c r="F1117" s="32">
        <v>17.239999999999998</v>
      </c>
      <c r="G1117" s="23"/>
    </row>
    <row r="1118" spans="1:7" x14ac:dyDescent="0.3">
      <c r="A1118" s="22"/>
      <c r="B1118" s="31" t="s">
        <v>62</v>
      </c>
      <c r="C1118" s="24">
        <v>6.8000000000000005E-2</v>
      </c>
      <c r="D1118" s="33">
        <v>254.73</v>
      </c>
      <c r="E1118" s="32">
        <v>22.48</v>
      </c>
      <c r="F1118" s="32">
        <v>18.78</v>
      </c>
      <c r="G1118" s="23"/>
    </row>
    <row r="1119" spans="1:7" x14ac:dyDescent="0.3">
      <c r="A1119" s="22"/>
      <c r="B1119" s="31" t="s">
        <v>65</v>
      </c>
      <c r="C1119" s="24">
        <v>0</v>
      </c>
      <c r="D1119" s="32">
        <v>254.74</v>
      </c>
      <c r="E1119" s="33">
        <v>22.54</v>
      </c>
      <c r="F1119" s="32">
        <v>17.239999999999998</v>
      </c>
      <c r="G1119" s="23"/>
    </row>
    <row r="1120" spans="1:7" x14ac:dyDescent="0.3">
      <c r="A1120" s="22"/>
      <c r="B1120" s="31" t="s">
        <v>66</v>
      </c>
      <c r="C1120" s="24">
        <v>6.8000000000000005E-2</v>
      </c>
      <c r="D1120" s="32">
        <v>254.73</v>
      </c>
      <c r="E1120" s="33">
        <v>22.48</v>
      </c>
      <c r="F1120" s="32">
        <v>18.78</v>
      </c>
      <c r="G1120" s="23"/>
    </row>
    <row r="1121" spans="1:7" x14ac:dyDescent="0.3">
      <c r="A1121" s="22"/>
      <c r="B1121" s="31" t="s">
        <v>67</v>
      </c>
      <c r="C1121" s="24">
        <v>6.8000000000000005E-2</v>
      </c>
      <c r="D1121" s="32">
        <v>254.73</v>
      </c>
      <c r="E1121" s="32">
        <v>22.48</v>
      </c>
      <c r="F1121" s="33">
        <v>18.78</v>
      </c>
      <c r="G1121" s="23"/>
    </row>
    <row r="1122" spans="1:7" x14ac:dyDescent="0.3">
      <c r="A1122" s="22"/>
      <c r="B1122" s="31" t="s">
        <v>68</v>
      </c>
      <c r="C1122" s="24">
        <v>0</v>
      </c>
      <c r="D1122" s="32">
        <v>254.74</v>
      </c>
      <c r="E1122" s="32">
        <v>22.54</v>
      </c>
      <c r="F1122" s="33">
        <v>17.239999999999998</v>
      </c>
      <c r="G1122" s="23"/>
    </row>
    <row r="1123" spans="1:7" x14ac:dyDescent="0.3">
      <c r="A1123" s="22">
        <v>141</v>
      </c>
      <c r="B1123" s="31">
        <v>134</v>
      </c>
      <c r="C1123" s="24">
        <v>0</v>
      </c>
      <c r="D1123" s="32">
        <v>254.73</v>
      </c>
      <c r="E1123" s="32">
        <v>22.07</v>
      </c>
      <c r="F1123" s="32">
        <v>18.78</v>
      </c>
      <c r="G1123" s="23" t="s">
        <v>369</v>
      </c>
    </row>
    <row r="1124" spans="1:7" x14ac:dyDescent="0.3">
      <c r="A1124" s="22"/>
      <c r="B1124" s="31">
        <v>135</v>
      </c>
      <c r="C1124" s="24">
        <v>6.8000000000000005E-2</v>
      </c>
      <c r="D1124" s="32">
        <v>254.73</v>
      </c>
      <c r="E1124" s="32">
        <v>22.02</v>
      </c>
      <c r="F1124" s="32">
        <v>20.28</v>
      </c>
      <c r="G1124" s="23"/>
    </row>
    <row r="1125" spans="1:7" x14ac:dyDescent="0.3">
      <c r="A1125" s="22"/>
      <c r="B1125" s="31" t="s">
        <v>61</v>
      </c>
      <c r="C1125" s="24">
        <v>0</v>
      </c>
      <c r="D1125" s="33">
        <v>254.73</v>
      </c>
      <c r="E1125" s="32">
        <v>22.07</v>
      </c>
      <c r="F1125" s="32">
        <v>18.78</v>
      </c>
      <c r="G1125" s="23"/>
    </row>
    <row r="1126" spans="1:7" x14ac:dyDescent="0.3">
      <c r="A1126" s="22"/>
      <c r="B1126" s="31" t="s">
        <v>62</v>
      </c>
      <c r="C1126" s="24">
        <v>6.8000000000000005E-2</v>
      </c>
      <c r="D1126" s="33">
        <v>254.73</v>
      </c>
      <c r="E1126" s="32">
        <v>22.02</v>
      </c>
      <c r="F1126" s="32">
        <v>20.28</v>
      </c>
      <c r="G1126" s="23"/>
    </row>
    <row r="1127" spans="1:7" x14ac:dyDescent="0.3">
      <c r="A1127" s="22"/>
      <c r="B1127" s="31" t="s">
        <v>65</v>
      </c>
      <c r="C1127" s="24">
        <v>0</v>
      </c>
      <c r="D1127" s="32">
        <v>254.73</v>
      </c>
      <c r="E1127" s="33">
        <v>22.07</v>
      </c>
      <c r="F1127" s="32">
        <v>18.78</v>
      </c>
      <c r="G1127" s="23"/>
    </row>
    <row r="1128" spans="1:7" x14ac:dyDescent="0.3">
      <c r="A1128" s="22"/>
      <c r="B1128" s="31" t="s">
        <v>66</v>
      </c>
      <c r="C1128" s="24">
        <v>6.8000000000000005E-2</v>
      </c>
      <c r="D1128" s="32">
        <v>254.73</v>
      </c>
      <c r="E1128" s="33">
        <v>22.02</v>
      </c>
      <c r="F1128" s="32">
        <v>20.28</v>
      </c>
      <c r="G1128" s="23"/>
    </row>
    <row r="1129" spans="1:7" x14ac:dyDescent="0.3">
      <c r="A1129" s="22"/>
      <c r="B1129" s="31" t="s">
        <v>67</v>
      </c>
      <c r="C1129" s="24">
        <v>6.8000000000000005E-2</v>
      </c>
      <c r="D1129" s="32">
        <v>254.73</v>
      </c>
      <c r="E1129" s="32">
        <v>22.02</v>
      </c>
      <c r="F1129" s="33">
        <v>20.28</v>
      </c>
      <c r="G1129" s="23"/>
    </row>
    <row r="1130" spans="1:7" x14ac:dyDescent="0.3">
      <c r="A1130" s="22"/>
      <c r="B1130" s="31" t="s">
        <v>68</v>
      </c>
      <c r="C1130" s="24">
        <v>0</v>
      </c>
      <c r="D1130" s="32">
        <v>254.73</v>
      </c>
      <c r="E1130" s="32">
        <v>22.07</v>
      </c>
      <c r="F1130" s="33">
        <v>18.78</v>
      </c>
      <c r="G1130" s="23"/>
    </row>
    <row r="1131" spans="1:7" x14ac:dyDescent="0.3">
      <c r="A1131" s="22">
        <v>142</v>
      </c>
      <c r="B1131" s="31">
        <v>135</v>
      </c>
      <c r="C1131" s="24">
        <v>0</v>
      </c>
      <c r="D1131" s="32">
        <v>254.72</v>
      </c>
      <c r="E1131" s="32">
        <v>21.5</v>
      </c>
      <c r="F1131" s="32">
        <v>20.28</v>
      </c>
      <c r="G1131" s="23" t="s">
        <v>369</v>
      </c>
    </row>
    <row r="1132" spans="1:7" x14ac:dyDescent="0.3">
      <c r="A1132" s="22"/>
      <c r="B1132" s="31">
        <v>136</v>
      </c>
      <c r="C1132" s="24">
        <v>6.8000000000000005E-2</v>
      </c>
      <c r="D1132" s="32">
        <v>254.72</v>
      </c>
      <c r="E1132" s="32">
        <v>21.46</v>
      </c>
      <c r="F1132" s="32">
        <v>21.74</v>
      </c>
      <c r="G1132" s="23"/>
    </row>
    <row r="1133" spans="1:7" x14ac:dyDescent="0.3">
      <c r="A1133" s="22"/>
      <c r="B1133" s="31" t="s">
        <v>61</v>
      </c>
      <c r="C1133" s="24">
        <v>0</v>
      </c>
      <c r="D1133" s="33">
        <v>254.72</v>
      </c>
      <c r="E1133" s="32">
        <v>21.5</v>
      </c>
      <c r="F1133" s="32">
        <v>20.28</v>
      </c>
      <c r="G1133" s="23"/>
    </row>
    <row r="1134" spans="1:7" x14ac:dyDescent="0.3">
      <c r="A1134" s="22"/>
      <c r="B1134" s="31" t="s">
        <v>62</v>
      </c>
      <c r="C1134" s="24">
        <v>6.8000000000000005E-2</v>
      </c>
      <c r="D1134" s="33">
        <v>254.72</v>
      </c>
      <c r="E1134" s="32">
        <v>21.46</v>
      </c>
      <c r="F1134" s="32">
        <v>21.74</v>
      </c>
      <c r="G1134" s="23"/>
    </row>
    <row r="1135" spans="1:7" x14ac:dyDescent="0.3">
      <c r="A1135" s="22"/>
      <c r="B1135" s="31" t="s">
        <v>65</v>
      </c>
      <c r="C1135" s="24">
        <v>0</v>
      </c>
      <c r="D1135" s="32">
        <v>254.72</v>
      </c>
      <c r="E1135" s="33">
        <v>21.5</v>
      </c>
      <c r="F1135" s="32">
        <v>20.28</v>
      </c>
      <c r="G1135" s="23"/>
    </row>
    <row r="1136" spans="1:7" x14ac:dyDescent="0.3">
      <c r="A1136" s="22"/>
      <c r="B1136" s="31" t="s">
        <v>66</v>
      </c>
      <c r="C1136" s="24">
        <v>6.8000000000000005E-2</v>
      </c>
      <c r="D1136" s="32">
        <v>254.72</v>
      </c>
      <c r="E1136" s="33">
        <v>21.46</v>
      </c>
      <c r="F1136" s="32">
        <v>21.74</v>
      </c>
      <c r="G1136" s="23"/>
    </row>
    <row r="1137" spans="1:7" x14ac:dyDescent="0.3">
      <c r="A1137" s="22"/>
      <c r="B1137" s="31" t="s">
        <v>67</v>
      </c>
      <c r="C1137" s="24">
        <v>6.8000000000000005E-2</v>
      </c>
      <c r="D1137" s="32">
        <v>254.72</v>
      </c>
      <c r="E1137" s="32">
        <v>21.46</v>
      </c>
      <c r="F1137" s="33">
        <v>21.74</v>
      </c>
      <c r="G1137" s="23"/>
    </row>
    <row r="1138" spans="1:7" x14ac:dyDescent="0.3">
      <c r="A1138" s="22"/>
      <c r="B1138" s="31" t="s">
        <v>68</v>
      </c>
      <c r="C1138" s="24">
        <v>0</v>
      </c>
      <c r="D1138" s="32">
        <v>254.72</v>
      </c>
      <c r="E1138" s="32">
        <v>21.5</v>
      </c>
      <c r="F1138" s="33">
        <v>20.28</v>
      </c>
      <c r="G1138" s="23"/>
    </row>
    <row r="1139" spans="1:7" x14ac:dyDescent="0.3">
      <c r="A1139" s="22">
        <v>143</v>
      </c>
      <c r="B1139" s="31">
        <v>136</v>
      </c>
      <c r="C1139" s="24">
        <v>0</v>
      </c>
      <c r="D1139" s="32">
        <v>254.72</v>
      </c>
      <c r="E1139" s="32">
        <v>20.87</v>
      </c>
      <c r="F1139" s="32">
        <v>21.74</v>
      </c>
      <c r="G1139" s="23" t="s">
        <v>369</v>
      </c>
    </row>
    <row r="1140" spans="1:7" x14ac:dyDescent="0.3">
      <c r="A1140" s="22"/>
      <c r="B1140" s="31">
        <v>137</v>
      </c>
      <c r="C1140" s="24">
        <v>6.8000000000000005E-2</v>
      </c>
      <c r="D1140" s="32">
        <v>254.71</v>
      </c>
      <c r="E1140" s="32">
        <v>20.83</v>
      </c>
      <c r="F1140" s="32">
        <v>23.16</v>
      </c>
      <c r="G1140" s="23"/>
    </row>
    <row r="1141" spans="1:7" x14ac:dyDescent="0.3">
      <c r="A1141" s="22"/>
      <c r="B1141" s="31" t="s">
        <v>61</v>
      </c>
      <c r="C1141" s="24">
        <v>0</v>
      </c>
      <c r="D1141" s="33">
        <v>254.72</v>
      </c>
      <c r="E1141" s="32">
        <v>20.87</v>
      </c>
      <c r="F1141" s="32">
        <v>21.74</v>
      </c>
      <c r="G1141" s="23"/>
    </row>
    <row r="1142" spans="1:7" x14ac:dyDescent="0.3">
      <c r="A1142" s="22"/>
      <c r="B1142" s="31" t="s">
        <v>62</v>
      </c>
      <c r="C1142" s="24">
        <v>6.8000000000000005E-2</v>
      </c>
      <c r="D1142" s="33">
        <v>254.71</v>
      </c>
      <c r="E1142" s="32">
        <v>20.83</v>
      </c>
      <c r="F1142" s="32">
        <v>23.16</v>
      </c>
      <c r="G1142" s="23"/>
    </row>
    <row r="1143" spans="1:7" x14ac:dyDescent="0.3">
      <c r="A1143" s="22"/>
      <c r="B1143" s="31" t="s">
        <v>65</v>
      </c>
      <c r="C1143" s="24">
        <v>0</v>
      </c>
      <c r="D1143" s="32">
        <v>254.72</v>
      </c>
      <c r="E1143" s="33">
        <v>20.87</v>
      </c>
      <c r="F1143" s="32">
        <v>21.74</v>
      </c>
      <c r="G1143" s="23"/>
    </row>
    <row r="1144" spans="1:7" x14ac:dyDescent="0.3">
      <c r="A1144" s="22"/>
      <c r="B1144" s="31" t="s">
        <v>66</v>
      </c>
      <c r="C1144" s="24">
        <v>6.8000000000000005E-2</v>
      </c>
      <c r="D1144" s="32">
        <v>254.71</v>
      </c>
      <c r="E1144" s="33">
        <v>20.83</v>
      </c>
      <c r="F1144" s="32">
        <v>23.16</v>
      </c>
      <c r="G1144" s="23"/>
    </row>
    <row r="1145" spans="1:7" x14ac:dyDescent="0.3">
      <c r="A1145" s="22"/>
      <c r="B1145" s="31" t="s">
        <v>67</v>
      </c>
      <c r="C1145" s="24">
        <v>6.8000000000000005E-2</v>
      </c>
      <c r="D1145" s="32">
        <v>254.71</v>
      </c>
      <c r="E1145" s="32">
        <v>20.83</v>
      </c>
      <c r="F1145" s="33">
        <v>23.16</v>
      </c>
      <c r="G1145" s="23"/>
    </row>
    <row r="1146" spans="1:7" x14ac:dyDescent="0.3">
      <c r="A1146" s="22"/>
      <c r="B1146" s="31" t="s">
        <v>68</v>
      </c>
      <c r="C1146" s="24">
        <v>0</v>
      </c>
      <c r="D1146" s="32">
        <v>254.72</v>
      </c>
      <c r="E1146" s="32">
        <v>20.87</v>
      </c>
      <c r="F1146" s="33">
        <v>21.74</v>
      </c>
      <c r="G1146" s="23"/>
    </row>
    <row r="1147" spans="1:7" x14ac:dyDescent="0.3">
      <c r="A1147" s="22">
        <v>144</v>
      </c>
      <c r="B1147" s="31">
        <v>137</v>
      </c>
      <c r="C1147" s="24">
        <v>0</v>
      </c>
      <c r="D1147" s="32">
        <v>254.71</v>
      </c>
      <c r="E1147" s="32">
        <v>20.190000000000001</v>
      </c>
      <c r="F1147" s="32">
        <v>23.16</v>
      </c>
      <c r="G1147" s="23" t="s">
        <v>369</v>
      </c>
    </row>
    <row r="1148" spans="1:7" x14ac:dyDescent="0.3">
      <c r="A1148" s="22"/>
      <c r="B1148" s="31">
        <v>138</v>
      </c>
      <c r="C1148" s="24">
        <v>6.8000000000000005E-2</v>
      </c>
      <c r="D1148" s="32">
        <v>254.7</v>
      </c>
      <c r="E1148" s="32">
        <v>20.16</v>
      </c>
      <c r="F1148" s="32">
        <v>24.54</v>
      </c>
      <c r="G1148" s="23"/>
    </row>
    <row r="1149" spans="1:7" x14ac:dyDescent="0.3">
      <c r="A1149" s="22"/>
      <c r="B1149" s="31" t="s">
        <v>61</v>
      </c>
      <c r="C1149" s="24">
        <v>0</v>
      </c>
      <c r="D1149" s="33">
        <v>254.71</v>
      </c>
      <c r="E1149" s="32">
        <v>20.190000000000001</v>
      </c>
      <c r="F1149" s="32">
        <v>23.16</v>
      </c>
      <c r="G1149" s="23"/>
    </row>
    <row r="1150" spans="1:7" x14ac:dyDescent="0.3">
      <c r="A1150" s="22"/>
      <c r="B1150" s="31" t="s">
        <v>62</v>
      </c>
      <c r="C1150" s="24">
        <v>6.8000000000000005E-2</v>
      </c>
      <c r="D1150" s="33">
        <v>254.7</v>
      </c>
      <c r="E1150" s="32">
        <v>20.16</v>
      </c>
      <c r="F1150" s="32">
        <v>24.54</v>
      </c>
      <c r="G1150" s="23"/>
    </row>
    <row r="1151" spans="1:7" x14ac:dyDescent="0.3">
      <c r="A1151" s="22"/>
      <c r="B1151" s="31" t="s">
        <v>65</v>
      </c>
      <c r="C1151" s="24">
        <v>0</v>
      </c>
      <c r="D1151" s="32">
        <v>254.71</v>
      </c>
      <c r="E1151" s="33">
        <v>20.190000000000001</v>
      </c>
      <c r="F1151" s="32">
        <v>23.16</v>
      </c>
      <c r="G1151" s="23"/>
    </row>
    <row r="1152" spans="1:7" x14ac:dyDescent="0.3">
      <c r="A1152" s="22"/>
      <c r="B1152" s="31" t="s">
        <v>66</v>
      </c>
      <c r="C1152" s="24">
        <v>6.8000000000000005E-2</v>
      </c>
      <c r="D1152" s="32">
        <v>254.7</v>
      </c>
      <c r="E1152" s="33">
        <v>20.16</v>
      </c>
      <c r="F1152" s="32">
        <v>24.54</v>
      </c>
      <c r="G1152" s="23"/>
    </row>
    <row r="1153" spans="1:7" x14ac:dyDescent="0.3">
      <c r="A1153" s="22"/>
      <c r="B1153" s="31" t="s">
        <v>67</v>
      </c>
      <c r="C1153" s="24">
        <v>6.8000000000000005E-2</v>
      </c>
      <c r="D1153" s="32">
        <v>254.7</v>
      </c>
      <c r="E1153" s="32">
        <v>20.16</v>
      </c>
      <c r="F1153" s="33">
        <v>24.54</v>
      </c>
      <c r="G1153" s="23"/>
    </row>
    <row r="1154" spans="1:7" x14ac:dyDescent="0.3">
      <c r="A1154" s="22"/>
      <c r="B1154" s="31" t="s">
        <v>68</v>
      </c>
      <c r="C1154" s="24">
        <v>0</v>
      </c>
      <c r="D1154" s="32">
        <v>254.71</v>
      </c>
      <c r="E1154" s="32">
        <v>20.190000000000001</v>
      </c>
      <c r="F1154" s="33">
        <v>23.16</v>
      </c>
      <c r="G1154" s="23"/>
    </row>
    <row r="1155" spans="1:7" x14ac:dyDescent="0.3">
      <c r="A1155" s="22">
        <v>145</v>
      </c>
      <c r="B1155" s="31">
        <v>138</v>
      </c>
      <c r="C1155" s="24">
        <v>0</v>
      </c>
      <c r="D1155" s="32">
        <v>254.7</v>
      </c>
      <c r="E1155" s="32">
        <v>19.47</v>
      </c>
      <c r="F1155" s="32">
        <v>24.54</v>
      </c>
      <c r="G1155" s="23" t="s">
        <v>369</v>
      </c>
    </row>
    <row r="1156" spans="1:7" x14ac:dyDescent="0.3">
      <c r="A1156" s="22"/>
      <c r="B1156" s="31">
        <v>139</v>
      </c>
      <c r="C1156" s="24">
        <v>6.8000000000000005E-2</v>
      </c>
      <c r="D1156" s="32">
        <v>254.69</v>
      </c>
      <c r="E1156" s="32">
        <v>19.45</v>
      </c>
      <c r="F1156" s="32">
        <v>25.87</v>
      </c>
      <c r="G1156" s="23"/>
    </row>
    <row r="1157" spans="1:7" x14ac:dyDescent="0.3">
      <c r="A1157" s="22"/>
      <c r="B1157" s="31" t="s">
        <v>61</v>
      </c>
      <c r="C1157" s="24">
        <v>0</v>
      </c>
      <c r="D1157" s="33">
        <v>254.7</v>
      </c>
      <c r="E1157" s="32">
        <v>19.47</v>
      </c>
      <c r="F1157" s="32">
        <v>24.54</v>
      </c>
      <c r="G1157" s="23"/>
    </row>
    <row r="1158" spans="1:7" x14ac:dyDescent="0.3">
      <c r="A1158" s="22"/>
      <c r="B1158" s="31" t="s">
        <v>62</v>
      </c>
      <c r="C1158" s="24">
        <v>6.8000000000000005E-2</v>
      </c>
      <c r="D1158" s="33">
        <v>254.69</v>
      </c>
      <c r="E1158" s="32">
        <v>19.45</v>
      </c>
      <c r="F1158" s="32">
        <v>25.87</v>
      </c>
      <c r="G1158" s="23"/>
    </row>
    <row r="1159" spans="1:7" x14ac:dyDescent="0.3">
      <c r="A1159" s="22"/>
      <c r="B1159" s="31" t="s">
        <v>65</v>
      </c>
      <c r="C1159" s="24">
        <v>0</v>
      </c>
      <c r="D1159" s="32">
        <v>254.7</v>
      </c>
      <c r="E1159" s="33">
        <v>19.47</v>
      </c>
      <c r="F1159" s="32">
        <v>24.54</v>
      </c>
      <c r="G1159" s="23"/>
    </row>
    <row r="1160" spans="1:7" x14ac:dyDescent="0.3">
      <c r="A1160" s="22"/>
      <c r="B1160" s="31" t="s">
        <v>66</v>
      </c>
      <c r="C1160" s="24">
        <v>6.8000000000000005E-2</v>
      </c>
      <c r="D1160" s="32">
        <v>254.69</v>
      </c>
      <c r="E1160" s="33">
        <v>19.45</v>
      </c>
      <c r="F1160" s="32">
        <v>25.87</v>
      </c>
      <c r="G1160" s="23"/>
    </row>
    <row r="1161" spans="1:7" x14ac:dyDescent="0.3">
      <c r="A1161" s="22"/>
      <c r="B1161" s="31" t="s">
        <v>67</v>
      </c>
      <c r="C1161" s="24">
        <v>6.8000000000000005E-2</v>
      </c>
      <c r="D1161" s="32">
        <v>254.69</v>
      </c>
      <c r="E1161" s="32">
        <v>19.45</v>
      </c>
      <c r="F1161" s="33">
        <v>25.87</v>
      </c>
      <c r="G1161" s="23"/>
    </row>
    <row r="1162" spans="1:7" x14ac:dyDescent="0.3">
      <c r="A1162" s="22"/>
      <c r="B1162" s="31" t="s">
        <v>68</v>
      </c>
      <c r="C1162" s="24">
        <v>0</v>
      </c>
      <c r="D1162" s="32">
        <v>254.7</v>
      </c>
      <c r="E1162" s="32">
        <v>19.47</v>
      </c>
      <c r="F1162" s="33">
        <v>24.54</v>
      </c>
      <c r="G1162" s="23"/>
    </row>
    <row r="1163" spans="1:7" x14ac:dyDescent="0.3">
      <c r="A1163" s="22">
        <v>146</v>
      </c>
      <c r="B1163" s="31">
        <v>139</v>
      </c>
      <c r="C1163" s="24">
        <v>0</v>
      </c>
      <c r="D1163" s="32">
        <v>254.69</v>
      </c>
      <c r="E1163" s="32">
        <v>18.7</v>
      </c>
      <c r="F1163" s="32">
        <v>25.87</v>
      </c>
      <c r="G1163" s="23" t="s">
        <v>369</v>
      </c>
    </row>
    <row r="1164" spans="1:7" x14ac:dyDescent="0.3">
      <c r="A1164" s="22"/>
      <c r="B1164" s="31">
        <v>140</v>
      </c>
      <c r="C1164" s="24">
        <v>6.8000000000000005E-2</v>
      </c>
      <c r="D1164" s="32">
        <v>254.69</v>
      </c>
      <c r="E1164" s="32">
        <v>18.690000000000001</v>
      </c>
      <c r="F1164" s="32">
        <v>27.14</v>
      </c>
      <c r="G1164" s="23"/>
    </row>
    <row r="1165" spans="1:7" x14ac:dyDescent="0.3">
      <c r="A1165" s="22"/>
      <c r="B1165" s="31" t="s">
        <v>61</v>
      </c>
      <c r="C1165" s="24">
        <v>0</v>
      </c>
      <c r="D1165" s="33">
        <v>254.69</v>
      </c>
      <c r="E1165" s="32">
        <v>18.7</v>
      </c>
      <c r="F1165" s="32">
        <v>25.87</v>
      </c>
      <c r="G1165" s="23"/>
    </row>
    <row r="1166" spans="1:7" x14ac:dyDescent="0.3">
      <c r="A1166" s="22"/>
      <c r="B1166" s="31" t="s">
        <v>62</v>
      </c>
      <c r="C1166" s="24">
        <v>6.8000000000000005E-2</v>
      </c>
      <c r="D1166" s="33">
        <v>254.69</v>
      </c>
      <c r="E1166" s="32">
        <v>18.690000000000001</v>
      </c>
      <c r="F1166" s="32">
        <v>27.14</v>
      </c>
      <c r="G1166" s="23"/>
    </row>
    <row r="1167" spans="1:7" x14ac:dyDescent="0.3">
      <c r="A1167" s="22"/>
      <c r="B1167" s="31" t="s">
        <v>65</v>
      </c>
      <c r="C1167" s="24">
        <v>0</v>
      </c>
      <c r="D1167" s="32">
        <v>254.69</v>
      </c>
      <c r="E1167" s="33">
        <v>18.7</v>
      </c>
      <c r="F1167" s="32">
        <v>25.87</v>
      </c>
      <c r="G1167" s="23"/>
    </row>
    <row r="1168" spans="1:7" x14ac:dyDescent="0.3">
      <c r="A1168" s="22"/>
      <c r="B1168" s="31" t="s">
        <v>66</v>
      </c>
      <c r="C1168" s="24">
        <v>6.8000000000000005E-2</v>
      </c>
      <c r="D1168" s="32">
        <v>254.69</v>
      </c>
      <c r="E1168" s="33">
        <v>18.690000000000001</v>
      </c>
      <c r="F1168" s="32">
        <v>27.14</v>
      </c>
      <c r="G1168" s="23"/>
    </row>
    <row r="1169" spans="1:7" x14ac:dyDescent="0.3">
      <c r="A1169" s="22"/>
      <c r="B1169" s="31" t="s">
        <v>67</v>
      </c>
      <c r="C1169" s="24">
        <v>6.8000000000000005E-2</v>
      </c>
      <c r="D1169" s="32">
        <v>254.69</v>
      </c>
      <c r="E1169" s="32">
        <v>18.690000000000001</v>
      </c>
      <c r="F1169" s="33">
        <v>27.14</v>
      </c>
      <c r="G1169" s="23"/>
    </row>
    <row r="1170" spans="1:7" x14ac:dyDescent="0.3">
      <c r="A1170" s="22"/>
      <c r="B1170" s="31" t="s">
        <v>68</v>
      </c>
      <c r="C1170" s="24">
        <v>0</v>
      </c>
      <c r="D1170" s="32">
        <v>254.69</v>
      </c>
      <c r="E1170" s="32">
        <v>18.7</v>
      </c>
      <c r="F1170" s="33">
        <v>25.87</v>
      </c>
      <c r="G1170" s="23"/>
    </row>
    <row r="1171" spans="1:7" x14ac:dyDescent="0.3">
      <c r="A1171" s="22">
        <v>147</v>
      </c>
      <c r="B1171" s="31">
        <v>140</v>
      </c>
      <c r="C1171" s="24">
        <v>0</v>
      </c>
      <c r="D1171" s="32">
        <v>254.68</v>
      </c>
      <c r="E1171" s="32">
        <v>17.86</v>
      </c>
      <c r="F1171" s="32">
        <v>27.14</v>
      </c>
      <c r="G1171" s="23" t="s">
        <v>369</v>
      </c>
    </row>
    <row r="1172" spans="1:7" x14ac:dyDescent="0.3">
      <c r="A1172" s="22"/>
      <c r="B1172" s="31">
        <v>141</v>
      </c>
      <c r="C1172" s="24">
        <v>6.8000000000000005E-2</v>
      </c>
      <c r="D1172" s="32">
        <v>254.68</v>
      </c>
      <c r="E1172" s="32">
        <v>17.850000000000001</v>
      </c>
      <c r="F1172" s="32">
        <v>28.36</v>
      </c>
      <c r="G1172" s="23"/>
    </row>
    <row r="1173" spans="1:7" x14ac:dyDescent="0.3">
      <c r="A1173" s="22"/>
      <c r="B1173" s="31" t="s">
        <v>61</v>
      </c>
      <c r="C1173" s="24">
        <v>0</v>
      </c>
      <c r="D1173" s="33">
        <v>254.68</v>
      </c>
      <c r="E1173" s="32">
        <v>17.86</v>
      </c>
      <c r="F1173" s="32">
        <v>27.14</v>
      </c>
      <c r="G1173" s="23"/>
    </row>
    <row r="1174" spans="1:7" x14ac:dyDescent="0.3">
      <c r="A1174" s="22"/>
      <c r="B1174" s="31" t="s">
        <v>62</v>
      </c>
      <c r="C1174" s="24">
        <v>6.8000000000000005E-2</v>
      </c>
      <c r="D1174" s="33">
        <v>254.68</v>
      </c>
      <c r="E1174" s="32">
        <v>17.850000000000001</v>
      </c>
      <c r="F1174" s="32">
        <v>28.36</v>
      </c>
      <c r="G1174" s="23"/>
    </row>
    <row r="1175" spans="1:7" x14ac:dyDescent="0.3">
      <c r="A1175" s="22"/>
      <c r="B1175" s="31" t="s">
        <v>65</v>
      </c>
      <c r="C1175" s="24">
        <v>0</v>
      </c>
      <c r="D1175" s="32">
        <v>254.68</v>
      </c>
      <c r="E1175" s="33">
        <v>17.86</v>
      </c>
      <c r="F1175" s="32">
        <v>27.14</v>
      </c>
      <c r="G1175" s="23"/>
    </row>
    <row r="1176" spans="1:7" x14ac:dyDescent="0.3">
      <c r="A1176" s="22"/>
      <c r="B1176" s="31" t="s">
        <v>66</v>
      </c>
      <c r="C1176" s="24">
        <v>6.8000000000000005E-2</v>
      </c>
      <c r="D1176" s="32">
        <v>254.68</v>
      </c>
      <c r="E1176" s="33">
        <v>17.850000000000001</v>
      </c>
      <c r="F1176" s="32">
        <v>28.36</v>
      </c>
      <c r="G1176" s="23"/>
    </row>
    <row r="1177" spans="1:7" x14ac:dyDescent="0.3">
      <c r="A1177" s="22"/>
      <c r="B1177" s="31" t="s">
        <v>67</v>
      </c>
      <c r="C1177" s="24">
        <v>6.8000000000000005E-2</v>
      </c>
      <c r="D1177" s="32">
        <v>254.68</v>
      </c>
      <c r="E1177" s="32">
        <v>17.850000000000001</v>
      </c>
      <c r="F1177" s="33">
        <v>28.36</v>
      </c>
      <c r="G1177" s="23"/>
    </row>
    <row r="1178" spans="1:7" x14ac:dyDescent="0.3">
      <c r="A1178" s="22"/>
      <c r="B1178" s="31" t="s">
        <v>68</v>
      </c>
      <c r="C1178" s="24">
        <v>0</v>
      </c>
      <c r="D1178" s="32">
        <v>254.68</v>
      </c>
      <c r="E1178" s="32">
        <v>17.86</v>
      </c>
      <c r="F1178" s="33">
        <v>27.14</v>
      </c>
      <c r="G1178" s="23"/>
    </row>
    <row r="1179" spans="1:7" x14ac:dyDescent="0.3">
      <c r="A1179" s="22">
        <v>148</v>
      </c>
      <c r="B1179" s="31">
        <v>141</v>
      </c>
      <c r="C1179" s="24">
        <v>0</v>
      </c>
      <c r="D1179" s="32">
        <v>254.67</v>
      </c>
      <c r="E1179" s="32">
        <v>16.899999999999999</v>
      </c>
      <c r="F1179" s="32">
        <v>28.36</v>
      </c>
      <c r="G1179" s="23" t="s">
        <v>369</v>
      </c>
    </row>
    <row r="1180" spans="1:7" x14ac:dyDescent="0.3">
      <c r="A1180" s="22"/>
      <c r="B1180" s="31">
        <v>142</v>
      </c>
      <c r="C1180" s="24">
        <v>6.8000000000000005E-2</v>
      </c>
      <c r="D1180" s="32">
        <v>254.67</v>
      </c>
      <c r="E1180" s="32">
        <v>16.899999999999999</v>
      </c>
      <c r="F1180" s="32">
        <v>29.51</v>
      </c>
      <c r="G1180" s="23"/>
    </row>
    <row r="1181" spans="1:7" x14ac:dyDescent="0.3">
      <c r="A1181" s="22"/>
      <c r="B1181" s="31" t="s">
        <v>61</v>
      </c>
      <c r="C1181" s="24">
        <v>0</v>
      </c>
      <c r="D1181" s="33">
        <v>254.67</v>
      </c>
      <c r="E1181" s="32">
        <v>16.899999999999999</v>
      </c>
      <c r="F1181" s="32">
        <v>28.36</v>
      </c>
      <c r="G1181" s="23"/>
    </row>
    <row r="1182" spans="1:7" x14ac:dyDescent="0.3">
      <c r="A1182" s="22"/>
      <c r="B1182" s="31" t="s">
        <v>62</v>
      </c>
      <c r="C1182" s="24">
        <v>6.8000000000000005E-2</v>
      </c>
      <c r="D1182" s="33">
        <v>254.67</v>
      </c>
      <c r="E1182" s="32">
        <v>16.899999999999999</v>
      </c>
      <c r="F1182" s="32">
        <v>29.51</v>
      </c>
      <c r="G1182" s="23"/>
    </row>
    <row r="1183" spans="1:7" x14ac:dyDescent="0.3">
      <c r="A1183" s="22"/>
      <c r="B1183" s="31" t="s">
        <v>65</v>
      </c>
      <c r="C1183" s="24">
        <v>0</v>
      </c>
      <c r="D1183" s="32">
        <v>254.67</v>
      </c>
      <c r="E1183" s="33">
        <v>16.899999999999999</v>
      </c>
      <c r="F1183" s="32">
        <v>28.36</v>
      </c>
      <c r="G1183" s="23"/>
    </row>
    <row r="1184" spans="1:7" x14ac:dyDescent="0.3">
      <c r="A1184" s="22"/>
      <c r="B1184" s="31" t="s">
        <v>66</v>
      </c>
      <c r="C1184" s="24">
        <v>5.5E-2</v>
      </c>
      <c r="D1184" s="32">
        <v>254.67</v>
      </c>
      <c r="E1184" s="33">
        <v>16.899999999999999</v>
      </c>
      <c r="F1184" s="32">
        <v>29.28</v>
      </c>
      <c r="G1184" s="23"/>
    </row>
    <row r="1185" spans="1:7" x14ac:dyDescent="0.3">
      <c r="A1185" s="22"/>
      <c r="B1185" s="31" t="s">
        <v>67</v>
      </c>
      <c r="C1185" s="24">
        <v>6.8000000000000005E-2</v>
      </c>
      <c r="D1185" s="32">
        <v>254.67</v>
      </c>
      <c r="E1185" s="32">
        <v>16.899999999999999</v>
      </c>
      <c r="F1185" s="33">
        <v>29.51</v>
      </c>
      <c r="G1185" s="23"/>
    </row>
    <row r="1186" spans="1:7" x14ac:dyDescent="0.3">
      <c r="A1186" s="22"/>
      <c r="B1186" s="31" t="s">
        <v>68</v>
      </c>
      <c r="C1186" s="24">
        <v>0</v>
      </c>
      <c r="D1186" s="32">
        <v>254.67</v>
      </c>
      <c r="E1186" s="32">
        <v>16.899999999999999</v>
      </c>
      <c r="F1186" s="33">
        <v>28.36</v>
      </c>
      <c r="G1186" s="23"/>
    </row>
    <row r="1187" spans="1:7" x14ac:dyDescent="0.3">
      <c r="A1187" s="22">
        <v>149</v>
      </c>
      <c r="B1187" s="31">
        <v>142</v>
      </c>
      <c r="C1187" s="24">
        <v>0</v>
      </c>
      <c r="D1187" s="32">
        <v>254.66</v>
      </c>
      <c r="E1187" s="32">
        <v>15.74</v>
      </c>
      <c r="F1187" s="32">
        <v>29.51</v>
      </c>
      <c r="G1187" s="23" t="s">
        <v>369</v>
      </c>
    </row>
    <row r="1188" spans="1:7" x14ac:dyDescent="0.3">
      <c r="A1188" s="22"/>
      <c r="B1188" s="31">
        <v>143</v>
      </c>
      <c r="C1188" s="24">
        <v>6.8000000000000005E-2</v>
      </c>
      <c r="D1188" s="32">
        <v>254.66</v>
      </c>
      <c r="E1188" s="32">
        <v>15.75</v>
      </c>
      <c r="F1188" s="32">
        <v>30.58</v>
      </c>
      <c r="G1188" s="23"/>
    </row>
    <row r="1189" spans="1:7" x14ac:dyDescent="0.3">
      <c r="A1189" s="22"/>
      <c r="B1189" s="31" t="s">
        <v>61</v>
      </c>
      <c r="C1189" s="24">
        <v>0</v>
      </c>
      <c r="D1189" s="33">
        <v>254.66</v>
      </c>
      <c r="E1189" s="32">
        <v>15.74</v>
      </c>
      <c r="F1189" s="32">
        <v>29.51</v>
      </c>
      <c r="G1189" s="23"/>
    </row>
    <row r="1190" spans="1:7" x14ac:dyDescent="0.3">
      <c r="A1190" s="22"/>
      <c r="B1190" s="31" t="s">
        <v>62</v>
      </c>
      <c r="C1190" s="24">
        <v>6.8000000000000005E-2</v>
      </c>
      <c r="D1190" s="33">
        <v>254.66</v>
      </c>
      <c r="E1190" s="32">
        <v>15.75</v>
      </c>
      <c r="F1190" s="32">
        <v>30.58</v>
      </c>
      <c r="G1190" s="23"/>
    </row>
    <row r="1191" spans="1:7" x14ac:dyDescent="0.3">
      <c r="A1191" s="22"/>
      <c r="B1191" s="31" t="s">
        <v>65</v>
      </c>
      <c r="C1191" s="24">
        <v>6.8000000000000005E-2</v>
      </c>
      <c r="D1191" s="32">
        <v>254.66</v>
      </c>
      <c r="E1191" s="33">
        <v>15.75</v>
      </c>
      <c r="F1191" s="32">
        <v>30.58</v>
      </c>
      <c r="G1191" s="23"/>
    </row>
    <row r="1192" spans="1:7" x14ac:dyDescent="0.3">
      <c r="A1192" s="22"/>
      <c r="B1192" s="31" t="s">
        <v>66</v>
      </c>
      <c r="C1192" s="24">
        <v>0</v>
      </c>
      <c r="D1192" s="32">
        <v>254.66</v>
      </c>
      <c r="E1192" s="33">
        <v>15.74</v>
      </c>
      <c r="F1192" s="32">
        <v>29.51</v>
      </c>
      <c r="G1192" s="23"/>
    </row>
    <row r="1193" spans="1:7" x14ac:dyDescent="0.3">
      <c r="A1193" s="22"/>
      <c r="B1193" s="31" t="s">
        <v>67</v>
      </c>
      <c r="C1193" s="24">
        <v>6.8000000000000005E-2</v>
      </c>
      <c r="D1193" s="32">
        <v>254.66</v>
      </c>
      <c r="E1193" s="32">
        <v>15.75</v>
      </c>
      <c r="F1193" s="33">
        <v>30.58</v>
      </c>
      <c r="G1193" s="23"/>
    </row>
    <row r="1194" spans="1:7" x14ac:dyDescent="0.3">
      <c r="A1194" s="22"/>
      <c r="B1194" s="31" t="s">
        <v>68</v>
      </c>
      <c r="C1194" s="24">
        <v>0</v>
      </c>
      <c r="D1194" s="32">
        <v>254.66</v>
      </c>
      <c r="E1194" s="32">
        <v>15.74</v>
      </c>
      <c r="F1194" s="33">
        <v>29.51</v>
      </c>
      <c r="G1194" s="23"/>
    </row>
    <row r="1195" spans="1:7" x14ac:dyDescent="0.3">
      <c r="A1195" s="22">
        <v>150</v>
      </c>
      <c r="B1195" s="31">
        <v>143</v>
      </c>
      <c r="C1195" s="24">
        <v>0</v>
      </c>
      <c r="D1195" s="32">
        <v>254.65</v>
      </c>
      <c r="E1195" s="32">
        <v>14.25</v>
      </c>
      <c r="F1195" s="32">
        <v>30.58</v>
      </c>
      <c r="G1195" s="23" t="s">
        <v>369</v>
      </c>
    </row>
    <row r="1196" spans="1:7" x14ac:dyDescent="0.3">
      <c r="A1196" s="22"/>
      <c r="B1196" s="31">
        <v>144</v>
      </c>
      <c r="C1196" s="24">
        <v>6.8000000000000005E-2</v>
      </c>
      <c r="D1196" s="32">
        <v>254.65</v>
      </c>
      <c r="E1196" s="32">
        <v>14.26</v>
      </c>
      <c r="F1196" s="32">
        <v>31.55</v>
      </c>
      <c r="G1196" s="23"/>
    </row>
    <row r="1197" spans="1:7" x14ac:dyDescent="0.3">
      <c r="A1197" s="22"/>
      <c r="B1197" s="31" t="s">
        <v>61</v>
      </c>
      <c r="C1197" s="24">
        <v>0</v>
      </c>
      <c r="D1197" s="33">
        <v>254.65</v>
      </c>
      <c r="E1197" s="32">
        <v>14.25</v>
      </c>
      <c r="F1197" s="32">
        <v>30.58</v>
      </c>
      <c r="G1197" s="23"/>
    </row>
    <row r="1198" spans="1:7" x14ac:dyDescent="0.3">
      <c r="A1198" s="22"/>
      <c r="B1198" s="31" t="s">
        <v>62</v>
      </c>
      <c r="C1198" s="24">
        <v>6.8000000000000005E-2</v>
      </c>
      <c r="D1198" s="33">
        <v>254.65</v>
      </c>
      <c r="E1198" s="32">
        <v>14.26</v>
      </c>
      <c r="F1198" s="32">
        <v>31.55</v>
      </c>
      <c r="G1198" s="23"/>
    </row>
    <row r="1199" spans="1:7" x14ac:dyDescent="0.3">
      <c r="A1199" s="22"/>
      <c r="B1199" s="31" t="s">
        <v>65</v>
      </c>
      <c r="C1199" s="24">
        <v>6.8000000000000005E-2</v>
      </c>
      <c r="D1199" s="32">
        <v>254.65</v>
      </c>
      <c r="E1199" s="33">
        <v>14.26</v>
      </c>
      <c r="F1199" s="32">
        <v>31.55</v>
      </c>
      <c r="G1199" s="23"/>
    </row>
    <row r="1200" spans="1:7" x14ac:dyDescent="0.3">
      <c r="A1200" s="22"/>
      <c r="B1200" s="31" t="s">
        <v>66</v>
      </c>
      <c r="C1200" s="24">
        <v>0</v>
      </c>
      <c r="D1200" s="32">
        <v>254.65</v>
      </c>
      <c r="E1200" s="33">
        <v>14.25</v>
      </c>
      <c r="F1200" s="32">
        <v>30.58</v>
      </c>
      <c r="G1200" s="23"/>
    </row>
    <row r="1201" spans="1:7" x14ac:dyDescent="0.3">
      <c r="A1201" s="22"/>
      <c r="B1201" s="31" t="s">
        <v>67</v>
      </c>
      <c r="C1201" s="24">
        <v>6.8000000000000005E-2</v>
      </c>
      <c r="D1201" s="32">
        <v>254.65</v>
      </c>
      <c r="E1201" s="32">
        <v>14.26</v>
      </c>
      <c r="F1201" s="33">
        <v>31.55</v>
      </c>
      <c r="G1201" s="23"/>
    </row>
    <row r="1202" spans="1:7" x14ac:dyDescent="0.3">
      <c r="A1202" s="22"/>
      <c r="B1202" s="31" t="s">
        <v>68</v>
      </c>
      <c r="C1202" s="24">
        <v>0</v>
      </c>
      <c r="D1202" s="32">
        <v>254.65</v>
      </c>
      <c r="E1202" s="32">
        <v>14.25</v>
      </c>
      <c r="F1202" s="33">
        <v>30.58</v>
      </c>
      <c r="G1202" s="23"/>
    </row>
    <row r="1203" spans="1:7" x14ac:dyDescent="0.3">
      <c r="A1203" s="22">
        <v>151</v>
      </c>
      <c r="B1203" s="31">
        <v>144</v>
      </c>
      <c r="C1203" s="24">
        <v>0</v>
      </c>
      <c r="D1203" s="32">
        <v>254.64</v>
      </c>
      <c r="E1203" s="32">
        <v>12.2</v>
      </c>
      <c r="F1203" s="32">
        <v>31.55</v>
      </c>
      <c r="G1203" s="23" t="s">
        <v>369</v>
      </c>
    </row>
    <row r="1204" spans="1:7" x14ac:dyDescent="0.3">
      <c r="A1204" s="22"/>
      <c r="B1204" s="31">
        <v>145</v>
      </c>
      <c r="C1204" s="24">
        <v>6.8000000000000005E-2</v>
      </c>
      <c r="D1204" s="32">
        <v>254.64</v>
      </c>
      <c r="E1204" s="32">
        <v>12.21</v>
      </c>
      <c r="F1204" s="32">
        <v>32.39</v>
      </c>
      <c r="G1204" s="23"/>
    </row>
    <row r="1205" spans="1:7" x14ac:dyDescent="0.3">
      <c r="A1205" s="22"/>
      <c r="B1205" s="31" t="s">
        <v>61</v>
      </c>
      <c r="C1205" s="24">
        <v>0</v>
      </c>
      <c r="D1205" s="33">
        <v>254.64</v>
      </c>
      <c r="E1205" s="32">
        <v>12.2</v>
      </c>
      <c r="F1205" s="32">
        <v>31.55</v>
      </c>
      <c r="G1205" s="23"/>
    </row>
    <row r="1206" spans="1:7" x14ac:dyDescent="0.3">
      <c r="A1206" s="22"/>
      <c r="B1206" s="31" t="s">
        <v>62</v>
      </c>
      <c r="C1206" s="24">
        <v>6.8000000000000005E-2</v>
      </c>
      <c r="D1206" s="33">
        <v>254.64</v>
      </c>
      <c r="E1206" s="32">
        <v>12.21</v>
      </c>
      <c r="F1206" s="32">
        <v>32.39</v>
      </c>
      <c r="G1206" s="23"/>
    </row>
    <row r="1207" spans="1:7" x14ac:dyDescent="0.3">
      <c r="A1207" s="22"/>
      <c r="B1207" s="31" t="s">
        <v>65</v>
      </c>
      <c r="C1207" s="24">
        <v>6.8000000000000005E-2</v>
      </c>
      <c r="D1207" s="32">
        <v>254.64</v>
      </c>
      <c r="E1207" s="33">
        <v>12.21</v>
      </c>
      <c r="F1207" s="32">
        <v>32.39</v>
      </c>
      <c r="G1207" s="23"/>
    </row>
    <row r="1208" spans="1:7" x14ac:dyDescent="0.3">
      <c r="A1208" s="22"/>
      <c r="B1208" s="31" t="s">
        <v>66</v>
      </c>
      <c r="C1208" s="24">
        <v>0</v>
      </c>
      <c r="D1208" s="32">
        <v>254.64</v>
      </c>
      <c r="E1208" s="33">
        <v>12.2</v>
      </c>
      <c r="F1208" s="32">
        <v>31.55</v>
      </c>
      <c r="G1208" s="23"/>
    </row>
    <row r="1209" spans="1:7" x14ac:dyDescent="0.3">
      <c r="A1209" s="22"/>
      <c r="B1209" s="31" t="s">
        <v>67</v>
      </c>
      <c r="C1209" s="24">
        <v>6.8000000000000005E-2</v>
      </c>
      <c r="D1209" s="32">
        <v>254.64</v>
      </c>
      <c r="E1209" s="32">
        <v>12.21</v>
      </c>
      <c r="F1209" s="33">
        <v>32.39</v>
      </c>
      <c r="G1209" s="23"/>
    </row>
    <row r="1210" spans="1:7" x14ac:dyDescent="0.3">
      <c r="A1210" s="22"/>
      <c r="B1210" s="31" t="s">
        <v>68</v>
      </c>
      <c r="C1210" s="24">
        <v>0</v>
      </c>
      <c r="D1210" s="32">
        <v>254.64</v>
      </c>
      <c r="E1210" s="32">
        <v>12.2</v>
      </c>
      <c r="F1210" s="33">
        <v>31.55</v>
      </c>
      <c r="G1210" s="23"/>
    </row>
    <row r="1211" spans="1:7" x14ac:dyDescent="0.3">
      <c r="A1211" s="22">
        <v>152</v>
      </c>
      <c r="B1211" s="31">
        <v>145</v>
      </c>
      <c r="C1211" s="24">
        <v>0</v>
      </c>
      <c r="D1211" s="32">
        <v>254.63</v>
      </c>
      <c r="E1211" s="32">
        <v>9.51</v>
      </c>
      <c r="F1211" s="32">
        <v>32.39</v>
      </c>
      <c r="G1211" s="23" t="s">
        <v>369</v>
      </c>
    </row>
    <row r="1212" spans="1:7" x14ac:dyDescent="0.3">
      <c r="A1212" s="22"/>
      <c r="B1212" s="31">
        <v>231</v>
      </c>
      <c r="C1212" s="24">
        <v>5.7000000000000002E-2</v>
      </c>
      <c r="D1212" s="32">
        <v>254.63</v>
      </c>
      <c r="E1212" s="32">
        <v>9.52</v>
      </c>
      <c r="F1212" s="32">
        <v>32.93</v>
      </c>
      <c r="G1212" s="23"/>
    </row>
    <row r="1213" spans="1:7" x14ac:dyDescent="0.3">
      <c r="A1213" s="22"/>
      <c r="B1213" s="31" t="s">
        <v>61</v>
      </c>
      <c r="C1213" s="24">
        <v>0</v>
      </c>
      <c r="D1213" s="33">
        <v>254.63</v>
      </c>
      <c r="E1213" s="32">
        <v>9.51</v>
      </c>
      <c r="F1213" s="32">
        <v>32.39</v>
      </c>
      <c r="G1213" s="23"/>
    </row>
    <row r="1214" spans="1:7" x14ac:dyDescent="0.3">
      <c r="A1214" s="22"/>
      <c r="B1214" s="31" t="s">
        <v>62</v>
      </c>
      <c r="C1214" s="24">
        <v>5.7000000000000002E-2</v>
      </c>
      <c r="D1214" s="33">
        <v>254.63</v>
      </c>
      <c r="E1214" s="32">
        <v>9.52</v>
      </c>
      <c r="F1214" s="32">
        <v>32.93</v>
      </c>
      <c r="G1214" s="23"/>
    </row>
    <row r="1215" spans="1:7" x14ac:dyDescent="0.3">
      <c r="A1215" s="22"/>
      <c r="B1215" s="31" t="s">
        <v>65</v>
      </c>
      <c r="C1215" s="24">
        <v>5.7000000000000002E-2</v>
      </c>
      <c r="D1215" s="32">
        <v>254.63</v>
      </c>
      <c r="E1215" s="33">
        <v>9.52</v>
      </c>
      <c r="F1215" s="32">
        <v>32.93</v>
      </c>
      <c r="G1215" s="23"/>
    </row>
    <row r="1216" spans="1:7" x14ac:dyDescent="0.3">
      <c r="A1216" s="22"/>
      <c r="B1216" s="31" t="s">
        <v>66</v>
      </c>
      <c r="C1216" s="24">
        <v>0</v>
      </c>
      <c r="D1216" s="32">
        <v>254.63</v>
      </c>
      <c r="E1216" s="33">
        <v>9.51</v>
      </c>
      <c r="F1216" s="32">
        <v>32.39</v>
      </c>
      <c r="G1216" s="23"/>
    </row>
    <row r="1217" spans="1:7" x14ac:dyDescent="0.3">
      <c r="A1217" s="22"/>
      <c r="B1217" s="31" t="s">
        <v>67</v>
      </c>
      <c r="C1217" s="24">
        <v>5.7000000000000002E-2</v>
      </c>
      <c r="D1217" s="32">
        <v>254.63</v>
      </c>
      <c r="E1217" s="32">
        <v>9.52</v>
      </c>
      <c r="F1217" s="33">
        <v>32.93</v>
      </c>
      <c r="G1217" s="23"/>
    </row>
    <row r="1218" spans="1:7" x14ac:dyDescent="0.3">
      <c r="A1218" s="22"/>
      <c r="B1218" s="31" t="s">
        <v>68</v>
      </c>
      <c r="C1218" s="24">
        <v>0</v>
      </c>
      <c r="D1218" s="32">
        <v>254.63</v>
      </c>
      <c r="E1218" s="32">
        <v>9.51</v>
      </c>
      <c r="F1218" s="33">
        <v>32.39</v>
      </c>
      <c r="G1218" s="23"/>
    </row>
    <row r="1219" spans="1:7" x14ac:dyDescent="0.3">
      <c r="A1219" s="22">
        <v>153</v>
      </c>
      <c r="B1219" s="31">
        <v>231</v>
      </c>
      <c r="C1219" s="24">
        <v>0</v>
      </c>
      <c r="D1219" s="32">
        <v>364.74</v>
      </c>
      <c r="E1219" s="32">
        <v>8.19</v>
      </c>
      <c r="F1219" s="32">
        <v>21.92</v>
      </c>
      <c r="G1219" s="23" t="s">
        <v>369</v>
      </c>
    </row>
    <row r="1220" spans="1:7" x14ac:dyDescent="0.3">
      <c r="A1220" s="22"/>
      <c r="B1220" s="31">
        <v>146</v>
      </c>
      <c r="C1220" s="24">
        <v>1.0999999999999999E-2</v>
      </c>
      <c r="D1220" s="32">
        <v>364.74</v>
      </c>
      <c r="E1220" s="32">
        <v>8.18</v>
      </c>
      <c r="F1220" s="32">
        <v>22.01</v>
      </c>
      <c r="G1220" s="23"/>
    </row>
    <row r="1221" spans="1:7" x14ac:dyDescent="0.3">
      <c r="A1221" s="22"/>
      <c r="B1221" s="31" t="s">
        <v>61</v>
      </c>
      <c r="C1221" s="24">
        <v>0</v>
      </c>
      <c r="D1221" s="33">
        <v>364.74</v>
      </c>
      <c r="E1221" s="32">
        <v>8.19</v>
      </c>
      <c r="F1221" s="32">
        <v>21.92</v>
      </c>
      <c r="G1221" s="23"/>
    </row>
    <row r="1222" spans="1:7" x14ac:dyDescent="0.3">
      <c r="A1222" s="22"/>
      <c r="B1222" s="31" t="s">
        <v>62</v>
      </c>
      <c r="C1222" s="24">
        <v>1.0999999999999999E-2</v>
      </c>
      <c r="D1222" s="33">
        <v>364.74</v>
      </c>
      <c r="E1222" s="32">
        <v>8.18</v>
      </c>
      <c r="F1222" s="32">
        <v>22.01</v>
      </c>
      <c r="G1222" s="23"/>
    </row>
    <row r="1223" spans="1:7" x14ac:dyDescent="0.3">
      <c r="A1223" s="22"/>
      <c r="B1223" s="31" t="s">
        <v>65</v>
      </c>
      <c r="C1223" s="24">
        <v>0</v>
      </c>
      <c r="D1223" s="32">
        <v>364.74</v>
      </c>
      <c r="E1223" s="33">
        <v>8.19</v>
      </c>
      <c r="F1223" s="32">
        <v>21.92</v>
      </c>
      <c r="G1223" s="23"/>
    </row>
    <row r="1224" spans="1:7" x14ac:dyDescent="0.3">
      <c r="A1224" s="22"/>
      <c r="B1224" s="31" t="s">
        <v>66</v>
      </c>
      <c r="C1224" s="24">
        <v>1.0999999999999999E-2</v>
      </c>
      <c r="D1224" s="32">
        <v>364.74</v>
      </c>
      <c r="E1224" s="33">
        <v>8.18</v>
      </c>
      <c r="F1224" s="32">
        <v>22.01</v>
      </c>
      <c r="G1224" s="23"/>
    </row>
    <row r="1225" spans="1:7" x14ac:dyDescent="0.3">
      <c r="A1225" s="22"/>
      <c r="B1225" s="31" t="s">
        <v>67</v>
      </c>
      <c r="C1225" s="24">
        <v>1.0999999999999999E-2</v>
      </c>
      <c r="D1225" s="32">
        <v>364.74</v>
      </c>
      <c r="E1225" s="32">
        <v>8.18</v>
      </c>
      <c r="F1225" s="33">
        <v>22.01</v>
      </c>
      <c r="G1225" s="23"/>
    </row>
    <row r="1226" spans="1:7" x14ac:dyDescent="0.3">
      <c r="A1226" s="22"/>
      <c r="B1226" s="31" t="s">
        <v>68</v>
      </c>
      <c r="C1226" s="24">
        <v>0</v>
      </c>
      <c r="D1226" s="32">
        <v>364.74</v>
      </c>
      <c r="E1226" s="32">
        <v>8.19</v>
      </c>
      <c r="F1226" s="33">
        <v>21.92</v>
      </c>
      <c r="G1226" s="23"/>
    </row>
    <row r="1227" spans="1:7" x14ac:dyDescent="0.3">
      <c r="A1227" s="22">
        <v>154</v>
      </c>
      <c r="B1227" s="31">
        <v>146</v>
      </c>
      <c r="C1227" s="24">
        <v>0</v>
      </c>
      <c r="D1227" s="32">
        <v>364.74</v>
      </c>
      <c r="E1227" s="32">
        <v>9.43</v>
      </c>
      <c r="F1227" s="32">
        <v>22.01</v>
      </c>
      <c r="G1227" s="23" t="s">
        <v>369</v>
      </c>
    </row>
    <row r="1228" spans="1:7" x14ac:dyDescent="0.3">
      <c r="A1228" s="22"/>
      <c r="B1228" s="31">
        <v>147</v>
      </c>
      <c r="C1228" s="24">
        <v>6.8000000000000005E-2</v>
      </c>
      <c r="D1228" s="32">
        <v>364.74</v>
      </c>
      <c r="E1228" s="32">
        <v>9.42</v>
      </c>
      <c r="F1228" s="32">
        <v>22.65</v>
      </c>
      <c r="G1228" s="23"/>
    </row>
    <row r="1229" spans="1:7" x14ac:dyDescent="0.3">
      <c r="A1229" s="22"/>
      <c r="B1229" s="31" t="s">
        <v>61</v>
      </c>
      <c r="C1229" s="24">
        <v>0</v>
      </c>
      <c r="D1229" s="33">
        <v>364.74</v>
      </c>
      <c r="E1229" s="32">
        <v>9.43</v>
      </c>
      <c r="F1229" s="32">
        <v>22.01</v>
      </c>
      <c r="G1229" s="23"/>
    </row>
    <row r="1230" spans="1:7" x14ac:dyDescent="0.3">
      <c r="A1230" s="22"/>
      <c r="B1230" s="31" t="s">
        <v>62</v>
      </c>
      <c r="C1230" s="24">
        <v>6.8000000000000005E-2</v>
      </c>
      <c r="D1230" s="33">
        <v>364.74</v>
      </c>
      <c r="E1230" s="32">
        <v>9.42</v>
      </c>
      <c r="F1230" s="32">
        <v>22.65</v>
      </c>
      <c r="G1230" s="23"/>
    </row>
    <row r="1231" spans="1:7" x14ac:dyDescent="0.3">
      <c r="A1231" s="22"/>
      <c r="B1231" s="31" t="s">
        <v>65</v>
      </c>
      <c r="C1231" s="24">
        <v>0</v>
      </c>
      <c r="D1231" s="32">
        <v>364.74</v>
      </c>
      <c r="E1231" s="33">
        <v>9.43</v>
      </c>
      <c r="F1231" s="32">
        <v>22.01</v>
      </c>
      <c r="G1231" s="23"/>
    </row>
    <row r="1232" spans="1:7" x14ac:dyDescent="0.3">
      <c r="A1232" s="22"/>
      <c r="B1232" s="31" t="s">
        <v>66</v>
      </c>
      <c r="C1232" s="24">
        <v>6.8000000000000005E-2</v>
      </c>
      <c r="D1232" s="32">
        <v>364.74</v>
      </c>
      <c r="E1232" s="33">
        <v>9.42</v>
      </c>
      <c r="F1232" s="32">
        <v>22.65</v>
      </c>
      <c r="G1232" s="23"/>
    </row>
    <row r="1233" spans="1:7" x14ac:dyDescent="0.3">
      <c r="A1233" s="22"/>
      <c r="B1233" s="31" t="s">
        <v>67</v>
      </c>
      <c r="C1233" s="24">
        <v>6.8000000000000005E-2</v>
      </c>
      <c r="D1233" s="32">
        <v>364.74</v>
      </c>
      <c r="E1233" s="32">
        <v>9.42</v>
      </c>
      <c r="F1233" s="33">
        <v>22.65</v>
      </c>
      <c r="G1233" s="23"/>
    </row>
    <row r="1234" spans="1:7" x14ac:dyDescent="0.3">
      <c r="A1234" s="22"/>
      <c r="B1234" s="31" t="s">
        <v>68</v>
      </c>
      <c r="C1234" s="24">
        <v>0</v>
      </c>
      <c r="D1234" s="32">
        <v>364.74</v>
      </c>
      <c r="E1234" s="32">
        <v>9.43</v>
      </c>
      <c r="F1234" s="33">
        <v>22.01</v>
      </c>
      <c r="G1234" s="23"/>
    </row>
    <row r="1235" spans="1:7" x14ac:dyDescent="0.3">
      <c r="A1235" s="22">
        <v>155</v>
      </c>
      <c r="B1235" s="31">
        <v>147</v>
      </c>
      <c r="C1235" s="24">
        <v>0</v>
      </c>
      <c r="D1235" s="32">
        <v>364.74</v>
      </c>
      <c r="E1235" s="32">
        <v>10.69</v>
      </c>
      <c r="F1235" s="32">
        <v>22.65</v>
      </c>
      <c r="G1235" s="23" t="s">
        <v>369</v>
      </c>
    </row>
    <row r="1236" spans="1:7" x14ac:dyDescent="0.3">
      <c r="A1236" s="22"/>
      <c r="B1236" s="31">
        <v>148</v>
      </c>
      <c r="C1236" s="24">
        <v>6.8000000000000005E-2</v>
      </c>
      <c r="D1236" s="32">
        <v>364.74</v>
      </c>
      <c r="E1236" s="32">
        <v>10.68</v>
      </c>
      <c r="F1236" s="32">
        <v>23.38</v>
      </c>
      <c r="G1236" s="23"/>
    </row>
    <row r="1237" spans="1:7" x14ac:dyDescent="0.3">
      <c r="A1237" s="22"/>
      <c r="B1237" s="31" t="s">
        <v>61</v>
      </c>
      <c r="C1237" s="24">
        <v>0</v>
      </c>
      <c r="D1237" s="33">
        <v>364.74</v>
      </c>
      <c r="E1237" s="32">
        <v>10.69</v>
      </c>
      <c r="F1237" s="32">
        <v>22.65</v>
      </c>
      <c r="G1237" s="23"/>
    </row>
    <row r="1238" spans="1:7" x14ac:dyDescent="0.3">
      <c r="A1238" s="22"/>
      <c r="B1238" s="31" t="s">
        <v>62</v>
      </c>
      <c r="C1238" s="24">
        <v>6.8000000000000005E-2</v>
      </c>
      <c r="D1238" s="33">
        <v>364.74</v>
      </c>
      <c r="E1238" s="32">
        <v>10.68</v>
      </c>
      <c r="F1238" s="32">
        <v>23.38</v>
      </c>
      <c r="G1238" s="23"/>
    </row>
    <row r="1239" spans="1:7" x14ac:dyDescent="0.3">
      <c r="A1239" s="22"/>
      <c r="B1239" s="31" t="s">
        <v>65</v>
      </c>
      <c r="C1239" s="24">
        <v>0</v>
      </c>
      <c r="D1239" s="32">
        <v>364.74</v>
      </c>
      <c r="E1239" s="33">
        <v>10.69</v>
      </c>
      <c r="F1239" s="32">
        <v>22.65</v>
      </c>
      <c r="G1239" s="23"/>
    </row>
    <row r="1240" spans="1:7" x14ac:dyDescent="0.3">
      <c r="A1240" s="22"/>
      <c r="B1240" s="31" t="s">
        <v>66</v>
      </c>
      <c r="C1240" s="24">
        <v>6.8000000000000005E-2</v>
      </c>
      <c r="D1240" s="32">
        <v>364.74</v>
      </c>
      <c r="E1240" s="33">
        <v>10.68</v>
      </c>
      <c r="F1240" s="32">
        <v>23.38</v>
      </c>
      <c r="G1240" s="23"/>
    </row>
    <row r="1241" spans="1:7" x14ac:dyDescent="0.3">
      <c r="A1241" s="22"/>
      <c r="B1241" s="31" t="s">
        <v>67</v>
      </c>
      <c r="C1241" s="24">
        <v>6.8000000000000005E-2</v>
      </c>
      <c r="D1241" s="32">
        <v>364.74</v>
      </c>
      <c r="E1241" s="32">
        <v>10.68</v>
      </c>
      <c r="F1241" s="33">
        <v>23.38</v>
      </c>
      <c r="G1241" s="23"/>
    </row>
    <row r="1242" spans="1:7" x14ac:dyDescent="0.3">
      <c r="A1242" s="22"/>
      <c r="B1242" s="31" t="s">
        <v>68</v>
      </c>
      <c r="C1242" s="24">
        <v>0</v>
      </c>
      <c r="D1242" s="32">
        <v>364.74</v>
      </c>
      <c r="E1242" s="32">
        <v>10.69</v>
      </c>
      <c r="F1242" s="33">
        <v>22.65</v>
      </c>
      <c r="G1242" s="23"/>
    </row>
    <row r="1243" spans="1:7" x14ac:dyDescent="0.3">
      <c r="A1243" s="22">
        <v>156</v>
      </c>
      <c r="B1243" s="31">
        <v>148</v>
      </c>
      <c r="C1243" s="24">
        <v>0</v>
      </c>
      <c r="D1243" s="32">
        <v>364.74</v>
      </c>
      <c r="E1243" s="32">
        <v>11.14</v>
      </c>
      <c r="F1243" s="32">
        <v>23.38</v>
      </c>
      <c r="G1243" s="23" t="s">
        <v>369</v>
      </c>
    </row>
    <row r="1244" spans="1:7" x14ac:dyDescent="0.3">
      <c r="A1244" s="22"/>
      <c r="B1244" s="31">
        <v>149</v>
      </c>
      <c r="C1244" s="24">
        <v>6.8000000000000005E-2</v>
      </c>
      <c r="D1244" s="32">
        <v>364.73</v>
      </c>
      <c r="E1244" s="32">
        <v>11.14</v>
      </c>
      <c r="F1244" s="32">
        <v>24.14</v>
      </c>
      <c r="G1244" s="23"/>
    </row>
    <row r="1245" spans="1:7" x14ac:dyDescent="0.3">
      <c r="A1245" s="22"/>
      <c r="B1245" s="31" t="s">
        <v>61</v>
      </c>
      <c r="C1245" s="24">
        <v>0</v>
      </c>
      <c r="D1245" s="33">
        <v>364.74</v>
      </c>
      <c r="E1245" s="32">
        <v>11.14</v>
      </c>
      <c r="F1245" s="32">
        <v>23.38</v>
      </c>
      <c r="G1245" s="23"/>
    </row>
    <row r="1246" spans="1:7" x14ac:dyDescent="0.3">
      <c r="A1246" s="22"/>
      <c r="B1246" s="31" t="s">
        <v>62</v>
      </c>
      <c r="C1246" s="24">
        <v>6.8000000000000005E-2</v>
      </c>
      <c r="D1246" s="33">
        <v>364.73</v>
      </c>
      <c r="E1246" s="32">
        <v>11.14</v>
      </c>
      <c r="F1246" s="32">
        <v>24.14</v>
      </c>
      <c r="G1246" s="23"/>
    </row>
    <row r="1247" spans="1:7" x14ac:dyDescent="0.3">
      <c r="A1247" s="22"/>
      <c r="B1247" s="31" t="s">
        <v>65</v>
      </c>
      <c r="C1247" s="24">
        <v>0</v>
      </c>
      <c r="D1247" s="32">
        <v>364.74</v>
      </c>
      <c r="E1247" s="33">
        <v>11.14</v>
      </c>
      <c r="F1247" s="32">
        <v>23.38</v>
      </c>
      <c r="G1247" s="23"/>
    </row>
    <row r="1248" spans="1:7" x14ac:dyDescent="0.3">
      <c r="A1248" s="22"/>
      <c r="B1248" s="31" t="s">
        <v>66</v>
      </c>
      <c r="C1248" s="24">
        <v>5.5E-2</v>
      </c>
      <c r="D1248" s="32">
        <v>364.73</v>
      </c>
      <c r="E1248" s="33">
        <v>11.14</v>
      </c>
      <c r="F1248" s="32">
        <v>23.99</v>
      </c>
      <c r="G1248" s="23"/>
    </row>
    <row r="1249" spans="1:7" x14ac:dyDescent="0.3">
      <c r="A1249" s="22"/>
      <c r="B1249" s="31" t="s">
        <v>67</v>
      </c>
      <c r="C1249" s="24">
        <v>6.8000000000000005E-2</v>
      </c>
      <c r="D1249" s="32">
        <v>364.73</v>
      </c>
      <c r="E1249" s="32">
        <v>11.14</v>
      </c>
      <c r="F1249" s="33">
        <v>24.14</v>
      </c>
      <c r="G1249" s="23"/>
    </row>
    <row r="1250" spans="1:7" x14ac:dyDescent="0.3">
      <c r="A1250" s="22"/>
      <c r="B1250" s="31" t="s">
        <v>68</v>
      </c>
      <c r="C1250" s="24">
        <v>0</v>
      </c>
      <c r="D1250" s="32">
        <v>364.74</v>
      </c>
      <c r="E1250" s="32">
        <v>11.14</v>
      </c>
      <c r="F1250" s="33">
        <v>23.38</v>
      </c>
      <c r="G1250" s="23"/>
    </row>
    <row r="1251" spans="1:7" x14ac:dyDescent="0.3">
      <c r="A1251" s="22">
        <v>157</v>
      </c>
      <c r="B1251" s="31">
        <v>149</v>
      </c>
      <c r="C1251" s="24">
        <v>0</v>
      </c>
      <c r="D1251" s="32">
        <v>364.73</v>
      </c>
      <c r="E1251" s="32">
        <v>11.11</v>
      </c>
      <c r="F1251" s="32">
        <v>24.14</v>
      </c>
      <c r="G1251" s="23" t="s">
        <v>369</v>
      </c>
    </row>
    <row r="1252" spans="1:7" x14ac:dyDescent="0.3">
      <c r="A1252" s="22"/>
      <c r="B1252" s="31">
        <v>150</v>
      </c>
      <c r="C1252" s="24">
        <v>6.8000000000000005E-2</v>
      </c>
      <c r="D1252" s="32">
        <v>364.73</v>
      </c>
      <c r="E1252" s="32">
        <v>11.12</v>
      </c>
      <c r="F1252" s="32">
        <v>24.9</v>
      </c>
      <c r="G1252" s="23"/>
    </row>
    <row r="1253" spans="1:7" x14ac:dyDescent="0.3">
      <c r="A1253" s="22"/>
      <c r="B1253" s="31" t="s">
        <v>61</v>
      </c>
      <c r="C1253" s="24">
        <v>0</v>
      </c>
      <c r="D1253" s="33">
        <v>364.73</v>
      </c>
      <c r="E1253" s="32">
        <v>11.11</v>
      </c>
      <c r="F1253" s="32">
        <v>24.14</v>
      </c>
      <c r="G1253" s="23"/>
    </row>
    <row r="1254" spans="1:7" x14ac:dyDescent="0.3">
      <c r="A1254" s="22"/>
      <c r="B1254" s="31" t="s">
        <v>62</v>
      </c>
      <c r="C1254" s="24">
        <v>6.8000000000000005E-2</v>
      </c>
      <c r="D1254" s="33">
        <v>364.73</v>
      </c>
      <c r="E1254" s="32">
        <v>11.12</v>
      </c>
      <c r="F1254" s="32">
        <v>24.9</v>
      </c>
      <c r="G1254" s="23"/>
    </row>
    <row r="1255" spans="1:7" x14ac:dyDescent="0.3">
      <c r="A1255" s="22"/>
      <c r="B1255" s="31" t="s">
        <v>65</v>
      </c>
      <c r="C1255" s="24">
        <v>6.8000000000000005E-2</v>
      </c>
      <c r="D1255" s="32">
        <v>364.73</v>
      </c>
      <c r="E1255" s="33">
        <v>11.12</v>
      </c>
      <c r="F1255" s="32">
        <v>24.9</v>
      </c>
      <c r="G1255" s="23"/>
    </row>
    <row r="1256" spans="1:7" x14ac:dyDescent="0.3">
      <c r="A1256" s="22"/>
      <c r="B1256" s="31" t="s">
        <v>66</v>
      </c>
      <c r="C1256" s="24">
        <v>0</v>
      </c>
      <c r="D1256" s="32">
        <v>364.73</v>
      </c>
      <c r="E1256" s="33">
        <v>11.11</v>
      </c>
      <c r="F1256" s="32">
        <v>24.14</v>
      </c>
      <c r="G1256" s="23"/>
    </row>
    <row r="1257" spans="1:7" x14ac:dyDescent="0.3">
      <c r="A1257" s="22"/>
      <c r="B1257" s="31" t="s">
        <v>67</v>
      </c>
      <c r="C1257" s="24">
        <v>6.8000000000000005E-2</v>
      </c>
      <c r="D1257" s="32">
        <v>364.73</v>
      </c>
      <c r="E1257" s="32">
        <v>11.12</v>
      </c>
      <c r="F1257" s="33">
        <v>24.9</v>
      </c>
      <c r="G1257" s="23"/>
    </row>
    <row r="1258" spans="1:7" x14ac:dyDescent="0.3">
      <c r="A1258" s="22"/>
      <c r="B1258" s="31" t="s">
        <v>68</v>
      </c>
      <c r="C1258" s="24">
        <v>0</v>
      </c>
      <c r="D1258" s="32">
        <v>364.73</v>
      </c>
      <c r="E1258" s="32">
        <v>11.11</v>
      </c>
      <c r="F1258" s="33">
        <v>24.14</v>
      </c>
      <c r="G1258" s="23"/>
    </row>
    <row r="1259" spans="1:7" x14ac:dyDescent="0.3">
      <c r="A1259" s="22">
        <v>158</v>
      </c>
      <c r="B1259" s="31">
        <v>150</v>
      </c>
      <c r="C1259" s="24">
        <v>0</v>
      </c>
      <c r="D1259" s="32">
        <v>364.73</v>
      </c>
      <c r="E1259" s="32">
        <v>10.81</v>
      </c>
      <c r="F1259" s="32">
        <v>24.9</v>
      </c>
      <c r="G1259" s="23" t="s">
        <v>369</v>
      </c>
    </row>
    <row r="1260" spans="1:7" x14ac:dyDescent="0.3">
      <c r="A1260" s="22"/>
      <c r="B1260" s="31">
        <v>151</v>
      </c>
      <c r="C1260" s="24">
        <v>6.8000000000000005E-2</v>
      </c>
      <c r="D1260" s="32">
        <v>364.72</v>
      </c>
      <c r="E1260" s="32">
        <v>10.82</v>
      </c>
      <c r="F1260" s="32">
        <v>25.63</v>
      </c>
      <c r="G1260" s="23"/>
    </row>
    <row r="1261" spans="1:7" x14ac:dyDescent="0.3">
      <c r="A1261" s="22"/>
      <c r="B1261" s="31" t="s">
        <v>61</v>
      </c>
      <c r="C1261" s="24">
        <v>0</v>
      </c>
      <c r="D1261" s="33">
        <v>364.73</v>
      </c>
      <c r="E1261" s="32">
        <v>10.81</v>
      </c>
      <c r="F1261" s="32">
        <v>24.9</v>
      </c>
      <c r="G1261" s="23"/>
    </row>
    <row r="1262" spans="1:7" x14ac:dyDescent="0.3">
      <c r="A1262" s="22"/>
      <c r="B1262" s="31" t="s">
        <v>62</v>
      </c>
      <c r="C1262" s="24">
        <v>6.8000000000000005E-2</v>
      </c>
      <c r="D1262" s="33">
        <v>364.72</v>
      </c>
      <c r="E1262" s="32">
        <v>10.82</v>
      </c>
      <c r="F1262" s="32">
        <v>25.63</v>
      </c>
      <c r="G1262" s="23"/>
    </row>
    <row r="1263" spans="1:7" x14ac:dyDescent="0.3">
      <c r="A1263" s="22"/>
      <c r="B1263" s="31" t="s">
        <v>65</v>
      </c>
      <c r="C1263" s="24">
        <v>6.8000000000000005E-2</v>
      </c>
      <c r="D1263" s="32">
        <v>364.72</v>
      </c>
      <c r="E1263" s="33">
        <v>10.82</v>
      </c>
      <c r="F1263" s="32">
        <v>25.63</v>
      </c>
      <c r="G1263" s="23"/>
    </row>
    <row r="1264" spans="1:7" x14ac:dyDescent="0.3">
      <c r="A1264" s="22"/>
      <c r="B1264" s="31" t="s">
        <v>66</v>
      </c>
      <c r="C1264" s="24">
        <v>0</v>
      </c>
      <c r="D1264" s="32">
        <v>364.73</v>
      </c>
      <c r="E1264" s="33">
        <v>10.81</v>
      </c>
      <c r="F1264" s="32">
        <v>24.9</v>
      </c>
      <c r="G1264" s="23"/>
    </row>
    <row r="1265" spans="1:7" x14ac:dyDescent="0.3">
      <c r="A1265" s="22"/>
      <c r="B1265" s="31" t="s">
        <v>67</v>
      </c>
      <c r="C1265" s="24">
        <v>6.8000000000000005E-2</v>
      </c>
      <c r="D1265" s="32">
        <v>364.72</v>
      </c>
      <c r="E1265" s="32">
        <v>10.82</v>
      </c>
      <c r="F1265" s="33">
        <v>25.63</v>
      </c>
      <c r="G1265" s="23"/>
    </row>
    <row r="1266" spans="1:7" x14ac:dyDescent="0.3">
      <c r="A1266" s="22"/>
      <c r="B1266" s="31" t="s">
        <v>68</v>
      </c>
      <c r="C1266" s="24">
        <v>0</v>
      </c>
      <c r="D1266" s="32">
        <v>364.73</v>
      </c>
      <c r="E1266" s="32">
        <v>10.81</v>
      </c>
      <c r="F1266" s="33">
        <v>24.9</v>
      </c>
      <c r="G1266" s="23"/>
    </row>
    <row r="1267" spans="1:7" x14ac:dyDescent="0.3">
      <c r="A1267" s="22">
        <v>159</v>
      </c>
      <c r="B1267" s="31">
        <v>151</v>
      </c>
      <c r="C1267" s="24">
        <v>0</v>
      </c>
      <c r="D1267" s="32">
        <v>364.72</v>
      </c>
      <c r="E1267" s="32">
        <v>10.35</v>
      </c>
      <c r="F1267" s="32">
        <v>25.63</v>
      </c>
      <c r="G1267" s="23" t="s">
        <v>369</v>
      </c>
    </row>
    <row r="1268" spans="1:7" x14ac:dyDescent="0.3">
      <c r="A1268" s="22"/>
      <c r="B1268" s="31">
        <v>152</v>
      </c>
      <c r="C1268" s="24">
        <v>6.8000000000000005E-2</v>
      </c>
      <c r="D1268" s="32">
        <v>364.72</v>
      </c>
      <c r="E1268" s="32">
        <v>10.36</v>
      </c>
      <c r="F1268" s="32">
        <v>26.34</v>
      </c>
      <c r="G1268" s="23"/>
    </row>
    <row r="1269" spans="1:7" x14ac:dyDescent="0.3">
      <c r="A1269" s="22"/>
      <c r="B1269" s="31" t="s">
        <v>61</v>
      </c>
      <c r="C1269" s="24">
        <v>0</v>
      </c>
      <c r="D1269" s="33">
        <v>364.72</v>
      </c>
      <c r="E1269" s="32">
        <v>10.35</v>
      </c>
      <c r="F1269" s="32">
        <v>25.63</v>
      </c>
      <c r="G1269" s="23"/>
    </row>
    <row r="1270" spans="1:7" x14ac:dyDescent="0.3">
      <c r="A1270" s="22"/>
      <c r="B1270" s="31" t="s">
        <v>62</v>
      </c>
      <c r="C1270" s="24">
        <v>6.8000000000000005E-2</v>
      </c>
      <c r="D1270" s="33">
        <v>364.72</v>
      </c>
      <c r="E1270" s="32">
        <v>10.36</v>
      </c>
      <c r="F1270" s="32">
        <v>26.34</v>
      </c>
      <c r="G1270" s="23"/>
    </row>
    <row r="1271" spans="1:7" x14ac:dyDescent="0.3">
      <c r="A1271" s="22"/>
      <c r="B1271" s="31" t="s">
        <v>65</v>
      </c>
      <c r="C1271" s="24">
        <v>6.8000000000000005E-2</v>
      </c>
      <c r="D1271" s="32">
        <v>364.72</v>
      </c>
      <c r="E1271" s="33">
        <v>10.36</v>
      </c>
      <c r="F1271" s="32">
        <v>26.34</v>
      </c>
      <c r="G1271" s="23"/>
    </row>
    <row r="1272" spans="1:7" x14ac:dyDescent="0.3">
      <c r="A1272" s="22"/>
      <c r="B1272" s="31" t="s">
        <v>66</v>
      </c>
      <c r="C1272" s="24">
        <v>0</v>
      </c>
      <c r="D1272" s="32">
        <v>364.72</v>
      </c>
      <c r="E1272" s="33">
        <v>10.35</v>
      </c>
      <c r="F1272" s="32">
        <v>25.63</v>
      </c>
      <c r="G1272" s="23"/>
    </row>
    <row r="1273" spans="1:7" x14ac:dyDescent="0.3">
      <c r="A1273" s="22"/>
      <c r="B1273" s="31" t="s">
        <v>67</v>
      </c>
      <c r="C1273" s="24">
        <v>6.8000000000000005E-2</v>
      </c>
      <c r="D1273" s="32">
        <v>364.72</v>
      </c>
      <c r="E1273" s="32">
        <v>10.36</v>
      </c>
      <c r="F1273" s="33">
        <v>26.34</v>
      </c>
      <c r="G1273" s="23"/>
    </row>
    <row r="1274" spans="1:7" x14ac:dyDescent="0.3">
      <c r="A1274" s="22"/>
      <c r="B1274" s="31" t="s">
        <v>68</v>
      </c>
      <c r="C1274" s="24">
        <v>0</v>
      </c>
      <c r="D1274" s="32">
        <v>364.72</v>
      </c>
      <c r="E1274" s="32">
        <v>10.35</v>
      </c>
      <c r="F1274" s="33">
        <v>25.63</v>
      </c>
      <c r="G1274" s="23"/>
    </row>
    <row r="1275" spans="1:7" x14ac:dyDescent="0.3">
      <c r="A1275" s="22">
        <v>160</v>
      </c>
      <c r="B1275" s="31">
        <v>152</v>
      </c>
      <c r="C1275" s="24">
        <v>0</v>
      </c>
      <c r="D1275" s="32">
        <v>364.72</v>
      </c>
      <c r="E1275" s="32">
        <v>9.7899999999999991</v>
      </c>
      <c r="F1275" s="32">
        <v>26.34</v>
      </c>
      <c r="G1275" s="23" t="s">
        <v>369</v>
      </c>
    </row>
    <row r="1276" spans="1:7" x14ac:dyDescent="0.3">
      <c r="A1276" s="22"/>
      <c r="B1276" s="31">
        <v>153</v>
      </c>
      <c r="C1276" s="24">
        <v>6.8000000000000005E-2</v>
      </c>
      <c r="D1276" s="32">
        <v>364.72</v>
      </c>
      <c r="E1276" s="32">
        <v>9.81</v>
      </c>
      <c r="F1276" s="32">
        <v>27.01</v>
      </c>
      <c r="G1276" s="23"/>
    </row>
    <row r="1277" spans="1:7" x14ac:dyDescent="0.3">
      <c r="A1277" s="22"/>
      <c r="B1277" s="31" t="s">
        <v>61</v>
      </c>
      <c r="C1277" s="24">
        <v>0</v>
      </c>
      <c r="D1277" s="33">
        <v>364.72</v>
      </c>
      <c r="E1277" s="32">
        <v>9.7899999999999991</v>
      </c>
      <c r="F1277" s="32">
        <v>26.34</v>
      </c>
      <c r="G1277" s="23"/>
    </row>
    <row r="1278" spans="1:7" x14ac:dyDescent="0.3">
      <c r="A1278" s="22"/>
      <c r="B1278" s="31" t="s">
        <v>62</v>
      </c>
      <c r="C1278" s="24">
        <v>6.8000000000000005E-2</v>
      </c>
      <c r="D1278" s="33">
        <v>364.72</v>
      </c>
      <c r="E1278" s="32">
        <v>9.81</v>
      </c>
      <c r="F1278" s="32">
        <v>27.01</v>
      </c>
      <c r="G1278" s="23"/>
    </row>
    <row r="1279" spans="1:7" x14ac:dyDescent="0.3">
      <c r="A1279" s="22"/>
      <c r="B1279" s="31" t="s">
        <v>65</v>
      </c>
      <c r="C1279" s="24">
        <v>6.8000000000000005E-2</v>
      </c>
      <c r="D1279" s="32">
        <v>364.72</v>
      </c>
      <c r="E1279" s="33">
        <v>9.81</v>
      </c>
      <c r="F1279" s="32">
        <v>27.01</v>
      </c>
      <c r="G1279" s="23"/>
    </row>
    <row r="1280" spans="1:7" x14ac:dyDescent="0.3">
      <c r="A1280" s="22"/>
      <c r="B1280" s="31" t="s">
        <v>66</v>
      </c>
      <c r="C1280" s="24">
        <v>0</v>
      </c>
      <c r="D1280" s="32">
        <v>364.72</v>
      </c>
      <c r="E1280" s="33">
        <v>9.7899999999999991</v>
      </c>
      <c r="F1280" s="32">
        <v>26.34</v>
      </c>
      <c r="G1280" s="23"/>
    </row>
    <row r="1281" spans="1:7" x14ac:dyDescent="0.3">
      <c r="A1281" s="22"/>
      <c r="B1281" s="31" t="s">
        <v>67</v>
      </c>
      <c r="C1281" s="24">
        <v>6.8000000000000005E-2</v>
      </c>
      <c r="D1281" s="32">
        <v>364.72</v>
      </c>
      <c r="E1281" s="32">
        <v>9.81</v>
      </c>
      <c r="F1281" s="33">
        <v>27.01</v>
      </c>
      <c r="G1281" s="23"/>
    </row>
    <row r="1282" spans="1:7" x14ac:dyDescent="0.3">
      <c r="A1282" s="22"/>
      <c r="B1282" s="31" t="s">
        <v>68</v>
      </c>
      <c r="C1282" s="24">
        <v>0</v>
      </c>
      <c r="D1282" s="32">
        <v>364.72</v>
      </c>
      <c r="E1282" s="32">
        <v>9.7899999999999991</v>
      </c>
      <c r="F1282" s="33">
        <v>26.34</v>
      </c>
      <c r="G1282" s="23"/>
    </row>
    <row r="1283" spans="1:7" x14ac:dyDescent="0.3">
      <c r="A1283" s="22">
        <v>161</v>
      </c>
      <c r="B1283" s="31">
        <v>153</v>
      </c>
      <c r="C1283" s="24">
        <v>0</v>
      </c>
      <c r="D1283" s="32">
        <v>364.71</v>
      </c>
      <c r="E1283" s="32">
        <v>9.18</v>
      </c>
      <c r="F1283" s="32">
        <v>27.01</v>
      </c>
      <c r="G1283" s="23" t="s">
        <v>369</v>
      </c>
    </row>
    <row r="1284" spans="1:7" x14ac:dyDescent="0.3">
      <c r="A1284" s="22"/>
      <c r="B1284" s="31">
        <v>154</v>
      </c>
      <c r="C1284" s="24">
        <v>6.8000000000000005E-2</v>
      </c>
      <c r="D1284" s="32">
        <v>364.71</v>
      </c>
      <c r="E1284" s="32">
        <v>9.1999999999999993</v>
      </c>
      <c r="F1284" s="32">
        <v>27.64</v>
      </c>
      <c r="G1284" s="23"/>
    </row>
    <row r="1285" spans="1:7" x14ac:dyDescent="0.3">
      <c r="A1285" s="22"/>
      <c r="B1285" s="31" t="s">
        <v>61</v>
      </c>
      <c r="C1285" s="24">
        <v>0</v>
      </c>
      <c r="D1285" s="33">
        <v>364.71</v>
      </c>
      <c r="E1285" s="32">
        <v>9.18</v>
      </c>
      <c r="F1285" s="32">
        <v>27.01</v>
      </c>
      <c r="G1285" s="23"/>
    </row>
    <row r="1286" spans="1:7" x14ac:dyDescent="0.3">
      <c r="A1286" s="22"/>
      <c r="B1286" s="31" t="s">
        <v>62</v>
      </c>
      <c r="C1286" s="24">
        <v>6.8000000000000005E-2</v>
      </c>
      <c r="D1286" s="33">
        <v>364.71</v>
      </c>
      <c r="E1286" s="32">
        <v>9.1999999999999993</v>
      </c>
      <c r="F1286" s="32">
        <v>27.64</v>
      </c>
      <c r="G1286" s="23"/>
    </row>
    <row r="1287" spans="1:7" x14ac:dyDescent="0.3">
      <c r="A1287" s="22"/>
      <c r="B1287" s="31" t="s">
        <v>65</v>
      </c>
      <c r="C1287" s="24">
        <v>6.8000000000000005E-2</v>
      </c>
      <c r="D1287" s="32">
        <v>364.71</v>
      </c>
      <c r="E1287" s="33">
        <v>9.1999999999999993</v>
      </c>
      <c r="F1287" s="32">
        <v>27.64</v>
      </c>
      <c r="G1287" s="23"/>
    </row>
    <row r="1288" spans="1:7" x14ac:dyDescent="0.3">
      <c r="A1288" s="22"/>
      <c r="B1288" s="31" t="s">
        <v>66</v>
      </c>
      <c r="C1288" s="24">
        <v>0</v>
      </c>
      <c r="D1288" s="32">
        <v>364.71</v>
      </c>
      <c r="E1288" s="33">
        <v>9.18</v>
      </c>
      <c r="F1288" s="32">
        <v>27.01</v>
      </c>
      <c r="G1288" s="23"/>
    </row>
    <row r="1289" spans="1:7" x14ac:dyDescent="0.3">
      <c r="A1289" s="22"/>
      <c r="B1289" s="31" t="s">
        <v>67</v>
      </c>
      <c r="C1289" s="24">
        <v>6.8000000000000005E-2</v>
      </c>
      <c r="D1289" s="32">
        <v>364.71</v>
      </c>
      <c r="E1289" s="32">
        <v>9.1999999999999993</v>
      </c>
      <c r="F1289" s="33">
        <v>27.64</v>
      </c>
      <c r="G1289" s="23"/>
    </row>
    <row r="1290" spans="1:7" x14ac:dyDescent="0.3">
      <c r="A1290" s="22"/>
      <c r="B1290" s="31" t="s">
        <v>68</v>
      </c>
      <c r="C1290" s="24">
        <v>0</v>
      </c>
      <c r="D1290" s="32">
        <v>364.71</v>
      </c>
      <c r="E1290" s="32">
        <v>9.18</v>
      </c>
      <c r="F1290" s="33">
        <v>27.01</v>
      </c>
      <c r="G1290" s="23"/>
    </row>
    <row r="1291" spans="1:7" x14ac:dyDescent="0.3">
      <c r="A1291" s="22">
        <v>162</v>
      </c>
      <c r="B1291" s="31">
        <v>154</v>
      </c>
      <c r="C1291" s="24">
        <v>0</v>
      </c>
      <c r="D1291" s="32">
        <v>364.71</v>
      </c>
      <c r="E1291" s="32">
        <v>8.5299999999999994</v>
      </c>
      <c r="F1291" s="32">
        <v>27.64</v>
      </c>
      <c r="G1291" s="23" t="s">
        <v>369</v>
      </c>
    </row>
    <row r="1292" spans="1:7" x14ac:dyDescent="0.3">
      <c r="A1292" s="22"/>
      <c r="B1292" s="31">
        <v>155</v>
      </c>
      <c r="C1292" s="24">
        <v>6.8000000000000005E-2</v>
      </c>
      <c r="D1292" s="32">
        <v>364.71</v>
      </c>
      <c r="E1292" s="32">
        <v>8.56</v>
      </c>
      <c r="F1292" s="32">
        <v>28.22</v>
      </c>
      <c r="G1292" s="23"/>
    </row>
    <row r="1293" spans="1:7" x14ac:dyDescent="0.3">
      <c r="A1293" s="22"/>
      <c r="B1293" s="31" t="s">
        <v>61</v>
      </c>
      <c r="C1293" s="24">
        <v>0</v>
      </c>
      <c r="D1293" s="33">
        <v>364.71</v>
      </c>
      <c r="E1293" s="32">
        <v>8.5299999999999994</v>
      </c>
      <c r="F1293" s="32">
        <v>27.64</v>
      </c>
      <c r="G1293" s="23"/>
    </row>
    <row r="1294" spans="1:7" x14ac:dyDescent="0.3">
      <c r="A1294" s="22"/>
      <c r="B1294" s="31" t="s">
        <v>62</v>
      </c>
      <c r="C1294" s="24">
        <v>6.8000000000000005E-2</v>
      </c>
      <c r="D1294" s="33">
        <v>364.71</v>
      </c>
      <c r="E1294" s="32">
        <v>8.56</v>
      </c>
      <c r="F1294" s="32">
        <v>28.22</v>
      </c>
      <c r="G1294" s="23"/>
    </row>
    <row r="1295" spans="1:7" x14ac:dyDescent="0.3">
      <c r="A1295" s="22"/>
      <c r="B1295" s="31" t="s">
        <v>65</v>
      </c>
      <c r="C1295" s="24">
        <v>6.8000000000000005E-2</v>
      </c>
      <c r="D1295" s="32">
        <v>364.71</v>
      </c>
      <c r="E1295" s="33">
        <v>8.56</v>
      </c>
      <c r="F1295" s="32">
        <v>28.22</v>
      </c>
      <c r="G1295" s="23"/>
    </row>
    <row r="1296" spans="1:7" x14ac:dyDescent="0.3">
      <c r="A1296" s="22"/>
      <c r="B1296" s="31" t="s">
        <v>66</v>
      </c>
      <c r="C1296" s="24">
        <v>0</v>
      </c>
      <c r="D1296" s="32">
        <v>364.71</v>
      </c>
      <c r="E1296" s="33">
        <v>8.5299999999999994</v>
      </c>
      <c r="F1296" s="32">
        <v>27.64</v>
      </c>
      <c r="G1296" s="23"/>
    </row>
    <row r="1297" spans="1:7" x14ac:dyDescent="0.3">
      <c r="A1297" s="22"/>
      <c r="B1297" s="31" t="s">
        <v>67</v>
      </c>
      <c r="C1297" s="24">
        <v>6.8000000000000005E-2</v>
      </c>
      <c r="D1297" s="32">
        <v>364.71</v>
      </c>
      <c r="E1297" s="32">
        <v>8.56</v>
      </c>
      <c r="F1297" s="33">
        <v>28.22</v>
      </c>
      <c r="G1297" s="23"/>
    </row>
    <row r="1298" spans="1:7" x14ac:dyDescent="0.3">
      <c r="A1298" s="22"/>
      <c r="B1298" s="31" t="s">
        <v>68</v>
      </c>
      <c r="C1298" s="24">
        <v>0</v>
      </c>
      <c r="D1298" s="32">
        <v>364.71</v>
      </c>
      <c r="E1298" s="32">
        <v>8.5299999999999994</v>
      </c>
      <c r="F1298" s="33">
        <v>27.64</v>
      </c>
      <c r="G1298" s="23"/>
    </row>
    <row r="1299" spans="1:7" x14ac:dyDescent="0.3">
      <c r="A1299" s="22">
        <v>163</v>
      </c>
      <c r="B1299" s="31">
        <v>155</v>
      </c>
      <c r="C1299" s="24">
        <v>0</v>
      </c>
      <c r="D1299" s="32">
        <v>364.71</v>
      </c>
      <c r="E1299" s="32">
        <v>7.87</v>
      </c>
      <c r="F1299" s="32">
        <v>28.22</v>
      </c>
      <c r="G1299" s="23" t="s">
        <v>369</v>
      </c>
    </row>
    <row r="1300" spans="1:7" x14ac:dyDescent="0.3">
      <c r="A1300" s="22"/>
      <c r="B1300" s="31">
        <v>156</v>
      </c>
      <c r="C1300" s="24">
        <v>6.8000000000000005E-2</v>
      </c>
      <c r="D1300" s="32">
        <v>364.7</v>
      </c>
      <c r="E1300" s="32">
        <v>7.9</v>
      </c>
      <c r="F1300" s="32">
        <v>28.76</v>
      </c>
      <c r="G1300" s="23"/>
    </row>
    <row r="1301" spans="1:7" x14ac:dyDescent="0.3">
      <c r="A1301" s="22"/>
      <c r="B1301" s="31" t="s">
        <v>61</v>
      </c>
      <c r="C1301" s="24">
        <v>0</v>
      </c>
      <c r="D1301" s="33">
        <v>364.71</v>
      </c>
      <c r="E1301" s="32">
        <v>7.87</v>
      </c>
      <c r="F1301" s="32">
        <v>28.22</v>
      </c>
      <c r="G1301" s="23"/>
    </row>
    <row r="1302" spans="1:7" x14ac:dyDescent="0.3">
      <c r="A1302" s="22"/>
      <c r="B1302" s="31" t="s">
        <v>62</v>
      </c>
      <c r="C1302" s="24">
        <v>6.8000000000000005E-2</v>
      </c>
      <c r="D1302" s="33">
        <v>364.7</v>
      </c>
      <c r="E1302" s="32">
        <v>7.9</v>
      </c>
      <c r="F1302" s="32">
        <v>28.76</v>
      </c>
      <c r="G1302" s="23"/>
    </row>
    <row r="1303" spans="1:7" x14ac:dyDescent="0.3">
      <c r="A1303" s="22"/>
      <c r="B1303" s="31" t="s">
        <v>65</v>
      </c>
      <c r="C1303" s="24">
        <v>6.8000000000000005E-2</v>
      </c>
      <c r="D1303" s="32">
        <v>364.7</v>
      </c>
      <c r="E1303" s="33">
        <v>7.9</v>
      </c>
      <c r="F1303" s="32">
        <v>28.76</v>
      </c>
      <c r="G1303" s="23"/>
    </row>
    <row r="1304" spans="1:7" x14ac:dyDescent="0.3">
      <c r="A1304" s="22"/>
      <c r="B1304" s="31" t="s">
        <v>66</v>
      </c>
      <c r="C1304" s="24">
        <v>0</v>
      </c>
      <c r="D1304" s="32">
        <v>364.71</v>
      </c>
      <c r="E1304" s="33">
        <v>7.87</v>
      </c>
      <c r="F1304" s="32">
        <v>28.22</v>
      </c>
      <c r="G1304" s="23"/>
    </row>
    <row r="1305" spans="1:7" x14ac:dyDescent="0.3">
      <c r="A1305" s="22"/>
      <c r="B1305" s="31" t="s">
        <v>67</v>
      </c>
      <c r="C1305" s="24">
        <v>6.8000000000000005E-2</v>
      </c>
      <c r="D1305" s="32">
        <v>364.7</v>
      </c>
      <c r="E1305" s="32">
        <v>7.9</v>
      </c>
      <c r="F1305" s="33">
        <v>28.76</v>
      </c>
      <c r="G1305" s="23"/>
    </row>
    <row r="1306" spans="1:7" x14ac:dyDescent="0.3">
      <c r="A1306" s="22"/>
      <c r="B1306" s="31" t="s">
        <v>68</v>
      </c>
      <c r="C1306" s="24">
        <v>0</v>
      </c>
      <c r="D1306" s="32">
        <v>364.71</v>
      </c>
      <c r="E1306" s="32">
        <v>7.87</v>
      </c>
      <c r="F1306" s="33">
        <v>28.22</v>
      </c>
      <c r="G1306" s="23"/>
    </row>
    <row r="1307" spans="1:7" x14ac:dyDescent="0.3">
      <c r="A1307" s="22">
        <v>164</v>
      </c>
      <c r="B1307" s="31">
        <v>156</v>
      </c>
      <c r="C1307" s="24">
        <v>0</v>
      </c>
      <c r="D1307" s="32">
        <v>364.7</v>
      </c>
      <c r="E1307" s="32">
        <v>7.19</v>
      </c>
      <c r="F1307" s="32">
        <v>28.76</v>
      </c>
      <c r="G1307" s="23" t="s">
        <v>369</v>
      </c>
    </row>
    <row r="1308" spans="1:7" x14ac:dyDescent="0.3">
      <c r="A1308" s="22"/>
      <c r="B1308" s="31">
        <v>157</v>
      </c>
      <c r="C1308" s="24">
        <v>6.8000000000000005E-2</v>
      </c>
      <c r="D1308" s="32">
        <v>364.7</v>
      </c>
      <c r="E1308" s="32">
        <v>7.23</v>
      </c>
      <c r="F1308" s="32">
        <v>29.25</v>
      </c>
      <c r="G1308" s="23"/>
    </row>
    <row r="1309" spans="1:7" x14ac:dyDescent="0.3">
      <c r="A1309" s="22"/>
      <c r="B1309" s="31" t="s">
        <v>61</v>
      </c>
      <c r="C1309" s="24">
        <v>0</v>
      </c>
      <c r="D1309" s="33">
        <v>364.7</v>
      </c>
      <c r="E1309" s="32">
        <v>7.19</v>
      </c>
      <c r="F1309" s="32">
        <v>28.76</v>
      </c>
      <c r="G1309" s="23"/>
    </row>
    <row r="1310" spans="1:7" x14ac:dyDescent="0.3">
      <c r="A1310" s="22"/>
      <c r="B1310" s="31" t="s">
        <v>62</v>
      </c>
      <c r="C1310" s="24">
        <v>6.8000000000000005E-2</v>
      </c>
      <c r="D1310" s="33">
        <v>364.7</v>
      </c>
      <c r="E1310" s="32">
        <v>7.23</v>
      </c>
      <c r="F1310" s="32">
        <v>29.25</v>
      </c>
      <c r="G1310" s="23"/>
    </row>
    <row r="1311" spans="1:7" x14ac:dyDescent="0.3">
      <c r="A1311" s="22"/>
      <c r="B1311" s="31" t="s">
        <v>65</v>
      </c>
      <c r="C1311" s="24">
        <v>6.8000000000000005E-2</v>
      </c>
      <c r="D1311" s="32">
        <v>364.7</v>
      </c>
      <c r="E1311" s="33">
        <v>7.23</v>
      </c>
      <c r="F1311" s="32">
        <v>29.25</v>
      </c>
      <c r="G1311" s="23"/>
    </row>
    <row r="1312" spans="1:7" x14ac:dyDescent="0.3">
      <c r="A1312" s="22"/>
      <c r="B1312" s="31" t="s">
        <v>66</v>
      </c>
      <c r="C1312" s="24">
        <v>0</v>
      </c>
      <c r="D1312" s="32">
        <v>364.7</v>
      </c>
      <c r="E1312" s="33">
        <v>7.19</v>
      </c>
      <c r="F1312" s="32">
        <v>28.76</v>
      </c>
      <c r="G1312" s="23"/>
    </row>
    <row r="1313" spans="1:7" x14ac:dyDescent="0.3">
      <c r="A1313" s="22"/>
      <c r="B1313" s="31" t="s">
        <v>67</v>
      </c>
      <c r="C1313" s="24">
        <v>6.8000000000000005E-2</v>
      </c>
      <c r="D1313" s="32">
        <v>364.7</v>
      </c>
      <c r="E1313" s="32">
        <v>7.23</v>
      </c>
      <c r="F1313" s="33">
        <v>29.25</v>
      </c>
      <c r="G1313" s="23"/>
    </row>
    <row r="1314" spans="1:7" x14ac:dyDescent="0.3">
      <c r="A1314" s="22"/>
      <c r="B1314" s="31" t="s">
        <v>68</v>
      </c>
      <c r="C1314" s="24">
        <v>0</v>
      </c>
      <c r="D1314" s="32">
        <v>364.7</v>
      </c>
      <c r="E1314" s="32">
        <v>7.19</v>
      </c>
      <c r="F1314" s="33">
        <v>28.76</v>
      </c>
      <c r="G1314" s="23"/>
    </row>
    <row r="1315" spans="1:7" x14ac:dyDescent="0.3">
      <c r="A1315" s="22">
        <v>165</v>
      </c>
      <c r="B1315" s="31">
        <v>157</v>
      </c>
      <c r="C1315" s="24">
        <v>0</v>
      </c>
      <c r="D1315" s="32">
        <v>364.7</v>
      </c>
      <c r="E1315" s="32">
        <v>6.51</v>
      </c>
      <c r="F1315" s="32">
        <v>29.25</v>
      </c>
      <c r="G1315" s="23" t="s">
        <v>369</v>
      </c>
    </row>
    <row r="1316" spans="1:7" x14ac:dyDescent="0.3">
      <c r="A1316" s="22"/>
      <c r="B1316" s="31">
        <v>158</v>
      </c>
      <c r="C1316" s="24">
        <v>6.8000000000000005E-2</v>
      </c>
      <c r="D1316" s="32">
        <v>364.69</v>
      </c>
      <c r="E1316" s="32">
        <v>6.56</v>
      </c>
      <c r="F1316" s="32">
        <v>29.69</v>
      </c>
      <c r="G1316" s="23"/>
    </row>
    <row r="1317" spans="1:7" x14ac:dyDescent="0.3">
      <c r="A1317" s="22"/>
      <c r="B1317" s="31" t="s">
        <v>61</v>
      </c>
      <c r="C1317" s="24">
        <v>0</v>
      </c>
      <c r="D1317" s="33">
        <v>364.7</v>
      </c>
      <c r="E1317" s="32">
        <v>6.51</v>
      </c>
      <c r="F1317" s="32">
        <v>29.25</v>
      </c>
      <c r="G1317" s="23"/>
    </row>
    <row r="1318" spans="1:7" x14ac:dyDescent="0.3">
      <c r="A1318" s="22"/>
      <c r="B1318" s="31" t="s">
        <v>62</v>
      </c>
      <c r="C1318" s="24">
        <v>6.8000000000000005E-2</v>
      </c>
      <c r="D1318" s="33">
        <v>364.69</v>
      </c>
      <c r="E1318" s="32">
        <v>6.56</v>
      </c>
      <c r="F1318" s="32">
        <v>29.69</v>
      </c>
      <c r="G1318" s="23"/>
    </row>
    <row r="1319" spans="1:7" x14ac:dyDescent="0.3">
      <c r="A1319" s="22"/>
      <c r="B1319" s="31" t="s">
        <v>65</v>
      </c>
      <c r="C1319" s="24">
        <v>6.8000000000000005E-2</v>
      </c>
      <c r="D1319" s="32">
        <v>364.69</v>
      </c>
      <c r="E1319" s="33">
        <v>6.56</v>
      </c>
      <c r="F1319" s="32">
        <v>29.69</v>
      </c>
      <c r="G1319" s="23"/>
    </row>
    <row r="1320" spans="1:7" x14ac:dyDescent="0.3">
      <c r="A1320" s="22"/>
      <c r="B1320" s="31" t="s">
        <v>66</v>
      </c>
      <c r="C1320" s="24">
        <v>0</v>
      </c>
      <c r="D1320" s="32">
        <v>364.7</v>
      </c>
      <c r="E1320" s="33">
        <v>6.51</v>
      </c>
      <c r="F1320" s="32">
        <v>29.25</v>
      </c>
      <c r="G1320" s="23"/>
    </row>
    <row r="1321" spans="1:7" x14ac:dyDescent="0.3">
      <c r="A1321" s="22"/>
      <c r="B1321" s="31" t="s">
        <v>67</v>
      </c>
      <c r="C1321" s="24">
        <v>6.8000000000000005E-2</v>
      </c>
      <c r="D1321" s="32">
        <v>364.69</v>
      </c>
      <c r="E1321" s="32">
        <v>6.56</v>
      </c>
      <c r="F1321" s="33">
        <v>29.69</v>
      </c>
      <c r="G1321" s="23"/>
    </row>
    <row r="1322" spans="1:7" x14ac:dyDescent="0.3">
      <c r="A1322" s="22"/>
      <c r="B1322" s="31" t="s">
        <v>68</v>
      </c>
      <c r="C1322" s="24">
        <v>0</v>
      </c>
      <c r="D1322" s="32">
        <v>364.7</v>
      </c>
      <c r="E1322" s="32">
        <v>6.51</v>
      </c>
      <c r="F1322" s="33">
        <v>29.25</v>
      </c>
      <c r="G1322" s="23"/>
    </row>
    <row r="1323" spans="1:7" x14ac:dyDescent="0.3">
      <c r="A1323" s="22">
        <v>166</v>
      </c>
      <c r="B1323" s="31">
        <v>158</v>
      </c>
      <c r="C1323" s="24">
        <v>0</v>
      </c>
      <c r="D1323" s="32">
        <v>364.69</v>
      </c>
      <c r="E1323" s="32">
        <v>5.83</v>
      </c>
      <c r="F1323" s="32">
        <v>29.69</v>
      </c>
      <c r="G1323" s="23" t="s">
        <v>369</v>
      </c>
    </row>
    <row r="1324" spans="1:7" x14ac:dyDescent="0.3">
      <c r="A1324" s="22"/>
      <c r="B1324" s="31">
        <v>159</v>
      </c>
      <c r="C1324" s="24">
        <v>6.8000000000000005E-2</v>
      </c>
      <c r="D1324" s="32">
        <v>364.69</v>
      </c>
      <c r="E1324" s="32">
        <v>5.87</v>
      </c>
      <c r="F1324" s="32">
        <v>30.09</v>
      </c>
      <c r="G1324" s="23"/>
    </row>
    <row r="1325" spans="1:7" x14ac:dyDescent="0.3">
      <c r="A1325" s="22"/>
      <c r="B1325" s="31" t="s">
        <v>61</v>
      </c>
      <c r="C1325" s="24">
        <v>0</v>
      </c>
      <c r="D1325" s="33">
        <v>364.69</v>
      </c>
      <c r="E1325" s="32">
        <v>5.83</v>
      </c>
      <c r="F1325" s="32">
        <v>29.69</v>
      </c>
      <c r="G1325" s="23"/>
    </row>
    <row r="1326" spans="1:7" x14ac:dyDescent="0.3">
      <c r="A1326" s="22"/>
      <c r="B1326" s="31" t="s">
        <v>62</v>
      </c>
      <c r="C1326" s="24">
        <v>6.8000000000000005E-2</v>
      </c>
      <c r="D1326" s="33">
        <v>364.69</v>
      </c>
      <c r="E1326" s="32">
        <v>5.87</v>
      </c>
      <c r="F1326" s="32">
        <v>30.09</v>
      </c>
      <c r="G1326" s="23"/>
    </row>
    <row r="1327" spans="1:7" x14ac:dyDescent="0.3">
      <c r="A1327" s="22"/>
      <c r="B1327" s="31" t="s">
        <v>65</v>
      </c>
      <c r="C1327" s="24">
        <v>6.8000000000000005E-2</v>
      </c>
      <c r="D1327" s="32">
        <v>364.69</v>
      </c>
      <c r="E1327" s="33">
        <v>5.87</v>
      </c>
      <c r="F1327" s="32">
        <v>30.09</v>
      </c>
      <c r="G1327" s="23"/>
    </row>
    <row r="1328" spans="1:7" x14ac:dyDescent="0.3">
      <c r="A1328" s="22"/>
      <c r="B1328" s="31" t="s">
        <v>66</v>
      </c>
      <c r="C1328" s="24">
        <v>0</v>
      </c>
      <c r="D1328" s="32">
        <v>364.69</v>
      </c>
      <c r="E1328" s="33">
        <v>5.83</v>
      </c>
      <c r="F1328" s="32">
        <v>29.69</v>
      </c>
      <c r="G1328" s="23"/>
    </row>
    <row r="1329" spans="1:7" x14ac:dyDescent="0.3">
      <c r="A1329" s="22"/>
      <c r="B1329" s="31" t="s">
        <v>67</v>
      </c>
      <c r="C1329" s="24">
        <v>6.8000000000000005E-2</v>
      </c>
      <c r="D1329" s="32">
        <v>364.69</v>
      </c>
      <c r="E1329" s="32">
        <v>5.87</v>
      </c>
      <c r="F1329" s="33">
        <v>30.09</v>
      </c>
      <c r="G1329" s="23"/>
    </row>
    <row r="1330" spans="1:7" x14ac:dyDescent="0.3">
      <c r="A1330" s="22"/>
      <c r="B1330" s="31" t="s">
        <v>68</v>
      </c>
      <c r="C1330" s="24">
        <v>0</v>
      </c>
      <c r="D1330" s="32">
        <v>364.69</v>
      </c>
      <c r="E1330" s="32">
        <v>5.83</v>
      </c>
      <c r="F1330" s="33">
        <v>29.69</v>
      </c>
      <c r="G1330" s="23"/>
    </row>
    <row r="1331" spans="1:7" x14ac:dyDescent="0.3">
      <c r="A1331" s="22">
        <v>167</v>
      </c>
      <c r="B1331" s="31">
        <v>159</v>
      </c>
      <c r="C1331" s="24">
        <v>0</v>
      </c>
      <c r="D1331" s="32">
        <v>364.69</v>
      </c>
      <c r="E1331" s="32">
        <v>5.14</v>
      </c>
      <c r="F1331" s="32">
        <v>30.09</v>
      </c>
      <c r="G1331" s="23" t="s">
        <v>369</v>
      </c>
    </row>
    <row r="1332" spans="1:7" x14ac:dyDescent="0.3">
      <c r="A1332" s="22"/>
      <c r="B1332" s="31">
        <v>160</v>
      </c>
      <c r="C1332" s="24">
        <v>6.8000000000000005E-2</v>
      </c>
      <c r="D1332" s="32">
        <v>364.69</v>
      </c>
      <c r="E1332" s="32">
        <v>5.19</v>
      </c>
      <c r="F1332" s="32">
        <v>30.44</v>
      </c>
      <c r="G1332" s="23"/>
    </row>
    <row r="1333" spans="1:7" x14ac:dyDescent="0.3">
      <c r="A1333" s="22"/>
      <c r="B1333" s="31" t="s">
        <v>61</v>
      </c>
      <c r="C1333" s="24">
        <v>0</v>
      </c>
      <c r="D1333" s="33">
        <v>364.69</v>
      </c>
      <c r="E1333" s="32">
        <v>5.14</v>
      </c>
      <c r="F1333" s="32">
        <v>30.09</v>
      </c>
      <c r="G1333" s="23"/>
    </row>
    <row r="1334" spans="1:7" x14ac:dyDescent="0.3">
      <c r="A1334" s="22"/>
      <c r="B1334" s="31" t="s">
        <v>62</v>
      </c>
      <c r="C1334" s="24">
        <v>6.8000000000000005E-2</v>
      </c>
      <c r="D1334" s="33">
        <v>364.69</v>
      </c>
      <c r="E1334" s="32">
        <v>5.19</v>
      </c>
      <c r="F1334" s="32">
        <v>30.44</v>
      </c>
      <c r="G1334" s="23"/>
    </row>
    <row r="1335" spans="1:7" x14ac:dyDescent="0.3">
      <c r="A1335" s="22"/>
      <c r="B1335" s="31" t="s">
        <v>65</v>
      </c>
      <c r="C1335" s="24">
        <v>6.8000000000000005E-2</v>
      </c>
      <c r="D1335" s="32">
        <v>364.69</v>
      </c>
      <c r="E1335" s="33">
        <v>5.19</v>
      </c>
      <c r="F1335" s="32">
        <v>30.44</v>
      </c>
      <c r="G1335" s="23"/>
    </row>
    <row r="1336" spans="1:7" x14ac:dyDescent="0.3">
      <c r="A1336" s="22"/>
      <c r="B1336" s="31" t="s">
        <v>66</v>
      </c>
      <c r="C1336" s="24">
        <v>0</v>
      </c>
      <c r="D1336" s="32">
        <v>364.69</v>
      </c>
      <c r="E1336" s="33">
        <v>5.14</v>
      </c>
      <c r="F1336" s="32">
        <v>30.09</v>
      </c>
      <c r="G1336" s="23"/>
    </row>
    <row r="1337" spans="1:7" x14ac:dyDescent="0.3">
      <c r="A1337" s="22"/>
      <c r="B1337" s="31" t="s">
        <v>67</v>
      </c>
      <c r="C1337" s="24">
        <v>6.8000000000000005E-2</v>
      </c>
      <c r="D1337" s="32">
        <v>364.69</v>
      </c>
      <c r="E1337" s="32">
        <v>5.19</v>
      </c>
      <c r="F1337" s="33">
        <v>30.44</v>
      </c>
      <c r="G1337" s="23"/>
    </row>
    <row r="1338" spans="1:7" x14ac:dyDescent="0.3">
      <c r="A1338" s="22"/>
      <c r="B1338" s="31" t="s">
        <v>68</v>
      </c>
      <c r="C1338" s="24">
        <v>0</v>
      </c>
      <c r="D1338" s="32">
        <v>364.69</v>
      </c>
      <c r="E1338" s="32">
        <v>5.14</v>
      </c>
      <c r="F1338" s="33">
        <v>30.09</v>
      </c>
      <c r="G1338" s="23"/>
    </row>
    <row r="1339" spans="1:7" x14ac:dyDescent="0.3">
      <c r="A1339" s="22">
        <v>168</v>
      </c>
      <c r="B1339" s="31">
        <v>160</v>
      </c>
      <c r="C1339" s="24">
        <v>0</v>
      </c>
      <c r="D1339" s="32">
        <v>364.69</v>
      </c>
      <c r="E1339" s="32">
        <v>4.45</v>
      </c>
      <c r="F1339" s="32">
        <v>30.44</v>
      </c>
      <c r="G1339" s="23" t="s">
        <v>369</v>
      </c>
    </row>
    <row r="1340" spans="1:7" x14ac:dyDescent="0.3">
      <c r="A1340" s="22"/>
      <c r="B1340" s="31">
        <v>161</v>
      </c>
      <c r="C1340" s="24">
        <v>6.8000000000000005E-2</v>
      </c>
      <c r="D1340" s="32">
        <v>364.69</v>
      </c>
      <c r="E1340" s="32">
        <v>4.5</v>
      </c>
      <c r="F1340" s="32">
        <v>30.75</v>
      </c>
      <c r="G1340" s="23"/>
    </row>
    <row r="1341" spans="1:7" x14ac:dyDescent="0.3">
      <c r="A1341" s="22"/>
      <c r="B1341" s="31" t="s">
        <v>61</v>
      </c>
      <c r="C1341" s="24">
        <v>0</v>
      </c>
      <c r="D1341" s="33">
        <v>364.69</v>
      </c>
      <c r="E1341" s="32">
        <v>4.45</v>
      </c>
      <c r="F1341" s="32">
        <v>30.44</v>
      </c>
      <c r="G1341" s="23"/>
    </row>
    <row r="1342" spans="1:7" x14ac:dyDescent="0.3">
      <c r="A1342" s="22"/>
      <c r="B1342" s="31" t="s">
        <v>62</v>
      </c>
      <c r="C1342" s="24">
        <v>6.8000000000000005E-2</v>
      </c>
      <c r="D1342" s="33">
        <v>364.69</v>
      </c>
      <c r="E1342" s="32">
        <v>4.5</v>
      </c>
      <c r="F1342" s="32">
        <v>30.75</v>
      </c>
      <c r="G1342" s="23"/>
    </row>
    <row r="1343" spans="1:7" x14ac:dyDescent="0.3">
      <c r="A1343" s="22"/>
      <c r="B1343" s="31" t="s">
        <v>65</v>
      </c>
      <c r="C1343" s="24">
        <v>6.8000000000000005E-2</v>
      </c>
      <c r="D1343" s="32">
        <v>364.69</v>
      </c>
      <c r="E1343" s="33">
        <v>4.5</v>
      </c>
      <c r="F1343" s="32">
        <v>30.75</v>
      </c>
      <c r="G1343" s="23"/>
    </row>
    <row r="1344" spans="1:7" x14ac:dyDescent="0.3">
      <c r="A1344" s="22"/>
      <c r="B1344" s="31" t="s">
        <v>66</v>
      </c>
      <c r="C1344" s="24">
        <v>0</v>
      </c>
      <c r="D1344" s="32">
        <v>364.69</v>
      </c>
      <c r="E1344" s="33">
        <v>4.45</v>
      </c>
      <c r="F1344" s="32">
        <v>30.44</v>
      </c>
      <c r="G1344" s="23"/>
    </row>
    <row r="1345" spans="1:7" x14ac:dyDescent="0.3">
      <c r="A1345" s="22"/>
      <c r="B1345" s="31" t="s">
        <v>67</v>
      </c>
      <c r="C1345" s="24">
        <v>6.8000000000000005E-2</v>
      </c>
      <c r="D1345" s="32">
        <v>364.69</v>
      </c>
      <c r="E1345" s="32">
        <v>4.5</v>
      </c>
      <c r="F1345" s="33">
        <v>30.75</v>
      </c>
      <c r="G1345" s="23"/>
    </row>
    <row r="1346" spans="1:7" x14ac:dyDescent="0.3">
      <c r="A1346" s="22"/>
      <c r="B1346" s="31" t="s">
        <v>68</v>
      </c>
      <c r="C1346" s="24">
        <v>0</v>
      </c>
      <c r="D1346" s="32">
        <v>364.69</v>
      </c>
      <c r="E1346" s="32">
        <v>4.45</v>
      </c>
      <c r="F1346" s="33">
        <v>30.44</v>
      </c>
      <c r="G1346" s="23"/>
    </row>
    <row r="1347" spans="1:7" x14ac:dyDescent="0.3">
      <c r="A1347" s="22">
        <v>169</v>
      </c>
      <c r="B1347" s="31">
        <v>161</v>
      </c>
      <c r="C1347" s="24">
        <v>0</v>
      </c>
      <c r="D1347" s="32">
        <v>364.68</v>
      </c>
      <c r="E1347" s="32">
        <v>3.76</v>
      </c>
      <c r="F1347" s="32">
        <v>30.75</v>
      </c>
      <c r="G1347" s="23" t="s">
        <v>369</v>
      </c>
    </row>
    <row r="1348" spans="1:7" x14ac:dyDescent="0.3">
      <c r="A1348" s="22"/>
      <c r="B1348" s="31">
        <v>162</v>
      </c>
      <c r="C1348" s="24">
        <v>6.8000000000000005E-2</v>
      </c>
      <c r="D1348" s="32">
        <v>364.68</v>
      </c>
      <c r="E1348" s="32">
        <v>3.82</v>
      </c>
      <c r="F1348" s="32">
        <v>31.01</v>
      </c>
      <c r="G1348" s="23"/>
    </row>
    <row r="1349" spans="1:7" x14ac:dyDescent="0.3">
      <c r="A1349" s="22"/>
      <c r="B1349" s="31" t="s">
        <v>61</v>
      </c>
      <c r="C1349" s="24">
        <v>0</v>
      </c>
      <c r="D1349" s="33">
        <v>364.68</v>
      </c>
      <c r="E1349" s="32">
        <v>3.76</v>
      </c>
      <c r="F1349" s="32">
        <v>30.75</v>
      </c>
      <c r="G1349" s="23"/>
    </row>
    <row r="1350" spans="1:7" x14ac:dyDescent="0.3">
      <c r="A1350" s="22"/>
      <c r="B1350" s="31" t="s">
        <v>62</v>
      </c>
      <c r="C1350" s="24">
        <v>6.8000000000000005E-2</v>
      </c>
      <c r="D1350" s="33">
        <v>364.68</v>
      </c>
      <c r="E1350" s="32">
        <v>3.82</v>
      </c>
      <c r="F1350" s="32">
        <v>31.01</v>
      </c>
      <c r="G1350" s="23"/>
    </row>
    <row r="1351" spans="1:7" x14ac:dyDescent="0.3">
      <c r="A1351" s="22"/>
      <c r="B1351" s="31" t="s">
        <v>65</v>
      </c>
      <c r="C1351" s="24">
        <v>6.8000000000000005E-2</v>
      </c>
      <c r="D1351" s="32">
        <v>364.68</v>
      </c>
      <c r="E1351" s="33">
        <v>3.82</v>
      </c>
      <c r="F1351" s="32">
        <v>31.01</v>
      </c>
      <c r="G1351" s="23"/>
    </row>
    <row r="1352" spans="1:7" x14ac:dyDescent="0.3">
      <c r="A1352" s="22"/>
      <c r="B1352" s="31" t="s">
        <v>66</v>
      </c>
      <c r="C1352" s="24">
        <v>0</v>
      </c>
      <c r="D1352" s="32">
        <v>364.68</v>
      </c>
      <c r="E1352" s="33">
        <v>3.76</v>
      </c>
      <c r="F1352" s="32">
        <v>30.75</v>
      </c>
      <c r="G1352" s="23"/>
    </row>
    <row r="1353" spans="1:7" x14ac:dyDescent="0.3">
      <c r="A1353" s="22"/>
      <c r="B1353" s="31" t="s">
        <v>67</v>
      </c>
      <c r="C1353" s="24">
        <v>6.8000000000000005E-2</v>
      </c>
      <c r="D1353" s="32">
        <v>364.68</v>
      </c>
      <c r="E1353" s="32">
        <v>3.82</v>
      </c>
      <c r="F1353" s="33">
        <v>31.01</v>
      </c>
      <c r="G1353" s="23"/>
    </row>
    <row r="1354" spans="1:7" x14ac:dyDescent="0.3">
      <c r="A1354" s="22"/>
      <c r="B1354" s="31" t="s">
        <v>68</v>
      </c>
      <c r="C1354" s="24">
        <v>0</v>
      </c>
      <c r="D1354" s="32">
        <v>364.68</v>
      </c>
      <c r="E1354" s="32">
        <v>3.76</v>
      </c>
      <c r="F1354" s="33">
        <v>30.75</v>
      </c>
      <c r="G1354" s="23"/>
    </row>
    <row r="1355" spans="1:7" x14ac:dyDescent="0.3">
      <c r="A1355" s="22">
        <v>170</v>
      </c>
      <c r="B1355" s="31">
        <v>162</v>
      </c>
      <c r="C1355" s="24">
        <v>0</v>
      </c>
      <c r="D1355" s="32">
        <v>364.68</v>
      </c>
      <c r="E1355" s="32">
        <v>3.07</v>
      </c>
      <c r="F1355" s="32">
        <v>31.01</v>
      </c>
      <c r="G1355" s="23" t="s">
        <v>369</v>
      </c>
    </row>
    <row r="1356" spans="1:7" x14ac:dyDescent="0.3">
      <c r="A1356" s="22"/>
      <c r="B1356" s="31">
        <v>163</v>
      </c>
      <c r="C1356" s="24">
        <v>6.9000000000000006E-2</v>
      </c>
      <c r="D1356" s="32">
        <v>364.68</v>
      </c>
      <c r="E1356" s="32">
        <v>3.13</v>
      </c>
      <c r="F1356" s="32">
        <v>31.22</v>
      </c>
      <c r="G1356" s="23"/>
    </row>
    <row r="1357" spans="1:7" x14ac:dyDescent="0.3">
      <c r="A1357" s="22"/>
      <c r="B1357" s="31" t="s">
        <v>61</v>
      </c>
      <c r="C1357" s="24">
        <v>0</v>
      </c>
      <c r="D1357" s="33">
        <v>364.68</v>
      </c>
      <c r="E1357" s="32">
        <v>3.07</v>
      </c>
      <c r="F1357" s="32">
        <v>31.01</v>
      </c>
      <c r="G1357" s="23"/>
    </row>
    <row r="1358" spans="1:7" x14ac:dyDescent="0.3">
      <c r="A1358" s="22"/>
      <c r="B1358" s="31" t="s">
        <v>62</v>
      </c>
      <c r="C1358" s="24">
        <v>6.9000000000000006E-2</v>
      </c>
      <c r="D1358" s="33">
        <v>364.68</v>
      </c>
      <c r="E1358" s="32">
        <v>3.13</v>
      </c>
      <c r="F1358" s="32">
        <v>31.22</v>
      </c>
      <c r="G1358" s="23"/>
    </row>
    <row r="1359" spans="1:7" x14ac:dyDescent="0.3">
      <c r="A1359" s="22"/>
      <c r="B1359" s="31" t="s">
        <v>65</v>
      </c>
      <c r="C1359" s="24">
        <v>6.9000000000000006E-2</v>
      </c>
      <c r="D1359" s="32">
        <v>364.68</v>
      </c>
      <c r="E1359" s="33">
        <v>3.13</v>
      </c>
      <c r="F1359" s="32">
        <v>31.22</v>
      </c>
      <c r="G1359" s="23"/>
    </row>
    <row r="1360" spans="1:7" x14ac:dyDescent="0.3">
      <c r="A1360" s="22"/>
      <c r="B1360" s="31" t="s">
        <v>66</v>
      </c>
      <c r="C1360" s="24">
        <v>0</v>
      </c>
      <c r="D1360" s="32">
        <v>364.68</v>
      </c>
      <c r="E1360" s="33">
        <v>3.07</v>
      </c>
      <c r="F1360" s="32">
        <v>31.01</v>
      </c>
      <c r="G1360" s="23"/>
    </row>
    <row r="1361" spans="1:7" x14ac:dyDescent="0.3">
      <c r="A1361" s="22"/>
      <c r="B1361" s="31" t="s">
        <v>67</v>
      </c>
      <c r="C1361" s="24">
        <v>6.9000000000000006E-2</v>
      </c>
      <c r="D1361" s="32">
        <v>364.68</v>
      </c>
      <c r="E1361" s="32">
        <v>3.13</v>
      </c>
      <c r="F1361" s="33">
        <v>31.22</v>
      </c>
      <c r="G1361" s="23"/>
    </row>
    <row r="1362" spans="1:7" x14ac:dyDescent="0.3">
      <c r="A1362" s="22"/>
      <c r="B1362" s="31" t="s">
        <v>68</v>
      </c>
      <c r="C1362" s="24">
        <v>0</v>
      </c>
      <c r="D1362" s="32">
        <v>364.68</v>
      </c>
      <c r="E1362" s="32">
        <v>3.07</v>
      </c>
      <c r="F1362" s="33">
        <v>31.01</v>
      </c>
      <c r="G1362" s="23"/>
    </row>
    <row r="1363" spans="1:7" x14ac:dyDescent="0.3">
      <c r="A1363" s="22">
        <v>171</v>
      </c>
      <c r="B1363" s="31">
        <v>163</v>
      </c>
      <c r="C1363" s="24">
        <v>0</v>
      </c>
      <c r="D1363" s="32">
        <v>364.68</v>
      </c>
      <c r="E1363" s="32">
        <v>2.38</v>
      </c>
      <c r="F1363" s="32">
        <v>31.22</v>
      </c>
      <c r="G1363" s="23" t="s">
        <v>369</v>
      </c>
    </row>
    <row r="1364" spans="1:7" x14ac:dyDescent="0.3">
      <c r="A1364" s="22"/>
      <c r="B1364" s="31">
        <v>164</v>
      </c>
      <c r="C1364" s="24">
        <v>6.8000000000000005E-2</v>
      </c>
      <c r="D1364" s="32">
        <v>364.68</v>
      </c>
      <c r="E1364" s="32">
        <v>2.44</v>
      </c>
      <c r="F1364" s="32">
        <v>31.38</v>
      </c>
      <c r="G1364" s="23"/>
    </row>
    <row r="1365" spans="1:7" x14ac:dyDescent="0.3">
      <c r="A1365" s="22"/>
      <c r="B1365" s="31" t="s">
        <v>61</v>
      </c>
      <c r="C1365" s="24">
        <v>0</v>
      </c>
      <c r="D1365" s="33">
        <v>364.68</v>
      </c>
      <c r="E1365" s="32">
        <v>2.38</v>
      </c>
      <c r="F1365" s="32">
        <v>31.22</v>
      </c>
      <c r="G1365" s="23"/>
    </row>
    <row r="1366" spans="1:7" x14ac:dyDescent="0.3">
      <c r="A1366" s="22"/>
      <c r="B1366" s="31" t="s">
        <v>62</v>
      </c>
      <c r="C1366" s="24">
        <v>6.8000000000000005E-2</v>
      </c>
      <c r="D1366" s="33">
        <v>364.68</v>
      </c>
      <c r="E1366" s="32">
        <v>2.44</v>
      </c>
      <c r="F1366" s="32">
        <v>31.38</v>
      </c>
      <c r="G1366" s="23"/>
    </row>
    <row r="1367" spans="1:7" x14ac:dyDescent="0.3">
      <c r="A1367" s="22"/>
      <c r="B1367" s="31" t="s">
        <v>65</v>
      </c>
      <c r="C1367" s="24">
        <v>6.8000000000000005E-2</v>
      </c>
      <c r="D1367" s="32">
        <v>364.68</v>
      </c>
      <c r="E1367" s="33">
        <v>2.44</v>
      </c>
      <c r="F1367" s="32">
        <v>31.38</v>
      </c>
      <c r="G1367" s="23"/>
    </row>
    <row r="1368" spans="1:7" x14ac:dyDescent="0.3">
      <c r="A1368" s="22"/>
      <c r="B1368" s="31" t="s">
        <v>66</v>
      </c>
      <c r="C1368" s="24">
        <v>0</v>
      </c>
      <c r="D1368" s="32">
        <v>364.68</v>
      </c>
      <c r="E1368" s="33">
        <v>2.38</v>
      </c>
      <c r="F1368" s="32">
        <v>31.22</v>
      </c>
      <c r="G1368" s="23"/>
    </row>
    <row r="1369" spans="1:7" x14ac:dyDescent="0.3">
      <c r="A1369" s="22"/>
      <c r="B1369" s="31" t="s">
        <v>67</v>
      </c>
      <c r="C1369" s="24">
        <v>6.8000000000000005E-2</v>
      </c>
      <c r="D1369" s="32">
        <v>364.68</v>
      </c>
      <c r="E1369" s="32">
        <v>2.44</v>
      </c>
      <c r="F1369" s="33">
        <v>31.38</v>
      </c>
      <c r="G1369" s="23"/>
    </row>
    <row r="1370" spans="1:7" x14ac:dyDescent="0.3">
      <c r="A1370" s="22"/>
      <c r="B1370" s="31" t="s">
        <v>68</v>
      </c>
      <c r="C1370" s="24">
        <v>0</v>
      </c>
      <c r="D1370" s="32">
        <v>364.68</v>
      </c>
      <c r="E1370" s="32">
        <v>2.38</v>
      </c>
      <c r="F1370" s="33">
        <v>31.22</v>
      </c>
      <c r="G1370" s="23"/>
    </row>
    <row r="1371" spans="1:7" x14ac:dyDescent="0.3">
      <c r="A1371" s="22">
        <v>172</v>
      </c>
      <c r="B1371" s="31">
        <v>164</v>
      </c>
      <c r="C1371" s="24">
        <v>0</v>
      </c>
      <c r="D1371" s="32">
        <v>364.68</v>
      </c>
      <c r="E1371" s="32">
        <v>1.69</v>
      </c>
      <c r="F1371" s="32">
        <v>31.38</v>
      </c>
      <c r="G1371" s="23" t="s">
        <v>369</v>
      </c>
    </row>
    <row r="1372" spans="1:7" x14ac:dyDescent="0.3">
      <c r="A1372" s="22"/>
      <c r="B1372" s="31">
        <v>165</v>
      </c>
      <c r="C1372" s="24">
        <v>6.8000000000000005E-2</v>
      </c>
      <c r="D1372" s="32">
        <v>364.68</v>
      </c>
      <c r="E1372" s="32">
        <v>1.75</v>
      </c>
      <c r="F1372" s="32">
        <v>31.5</v>
      </c>
      <c r="G1372" s="23"/>
    </row>
    <row r="1373" spans="1:7" x14ac:dyDescent="0.3">
      <c r="A1373" s="22"/>
      <c r="B1373" s="31" t="s">
        <v>61</v>
      </c>
      <c r="C1373" s="24">
        <v>0</v>
      </c>
      <c r="D1373" s="33">
        <v>364.68</v>
      </c>
      <c r="E1373" s="32">
        <v>1.69</v>
      </c>
      <c r="F1373" s="32">
        <v>31.38</v>
      </c>
      <c r="G1373" s="23"/>
    </row>
    <row r="1374" spans="1:7" x14ac:dyDescent="0.3">
      <c r="A1374" s="22"/>
      <c r="B1374" s="31" t="s">
        <v>62</v>
      </c>
      <c r="C1374" s="24">
        <v>6.8000000000000005E-2</v>
      </c>
      <c r="D1374" s="33">
        <v>364.68</v>
      </c>
      <c r="E1374" s="32">
        <v>1.75</v>
      </c>
      <c r="F1374" s="32">
        <v>31.5</v>
      </c>
      <c r="G1374" s="23"/>
    </row>
    <row r="1375" spans="1:7" x14ac:dyDescent="0.3">
      <c r="A1375" s="22"/>
      <c r="B1375" s="31" t="s">
        <v>65</v>
      </c>
      <c r="C1375" s="24">
        <v>6.8000000000000005E-2</v>
      </c>
      <c r="D1375" s="32">
        <v>364.68</v>
      </c>
      <c r="E1375" s="33">
        <v>1.75</v>
      </c>
      <c r="F1375" s="32">
        <v>31.5</v>
      </c>
      <c r="G1375" s="23"/>
    </row>
    <row r="1376" spans="1:7" x14ac:dyDescent="0.3">
      <c r="A1376" s="22"/>
      <c r="B1376" s="31" t="s">
        <v>66</v>
      </c>
      <c r="C1376" s="24">
        <v>0</v>
      </c>
      <c r="D1376" s="32">
        <v>364.68</v>
      </c>
      <c r="E1376" s="33">
        <v>1.69</v>
      </c>
      <c r="F1376" s="32">
        <v>31.38</v>
      </c>
      <c r="G1376" s="23"/>
    </row>
    <row r="1377" spans="1:7" x14ac:dyDescent="0.3">
      <c r="A1377" s="22"/>
      <c r="B1377" s="31" t="s">
        <v>67</v>
      </c>
      <c r="C1377" s="24">
        <v>6.8000000000000005E-2</v>
      </c>
      <c r="D1377" s="32">
        <v>364.68</v>
      </c>
      <c r="E1377" s="32">
        <v>1.75</v>
      </c>
      <c r="F1377" s="33">
        <v>31.5</v>
      </c>
      <c r="G1377" s="23"/>
    </row>
    <row r="1378" spans="1:7" x14ac:dyDescent="0.3">
      <c r="A1378" s="22"/>
      <c r="B1378" s="31" t="s">
        <v>68</v>
      </c>
      <c r="C1378" s="24">
        <v>0</v>
      </c>
      <c r="D1378" s="32">
        <v>364.68</v>
      </c>
      <c r="E1378" s="32">
        <v>1.69</v>
      </c>
      <c r="F1378" s="33">
        <v>31.38</v>
      </c>
      <c r="G1378" s="23"/>
    </row>
    <row r="1379" spans="1:7" x14ac:dyDescent="0.3">
      <c r="A1379" s="22">
        <v>173</v>
      </c>
      <c r="B1379" s="31">
        <v>165</v>
      </c>
      <c r="C1379" s="24">
        <v>0</v>
      </c>
      <c r="D1379" s="32">
        <v>364.68</v>
      </c>
      <c r="E1379" s="32">
        <v>1</v>
      </c>
      <c r="F1379" s="32">
        <v>31.5</v>
      </c>
      <c r="G1379" s="23" t="s">
        <v>369</v>
      </c>
    </row>
    <row r="1380" spans="1:7" x14ac:dyDescent="0.3">
      <c r="A1380" s="22"/>
      <c r="B1380" s="31">
        <v>166</v>
      </c>
      <c r="C1380" s="24">
        <v>6.8000000000000005E-2</v>
      </c>
      <c r="D1380" s="32">
        <v>364.68</v>
      </c>
      <c r="E1380" s="32">
        <v>1.06</v>
      </c>
      <c r="F1380" s="32">
        <v>31.57</v>
      </c>
      <c r="G1380" s="23"/>
    </row>
    <row r="1381" spans="1:7" x14ac:dyDescent="0.3">
      <c r="A1381" s="22"/>
      <c r="B1381" s="31" t="s">
        <v>61</v>
      </c>
      <c r="C1381" s="24">
        <v>0</v>
      </c>
      <c r="D1381" s="33">
        <v>364.68</v>
      </c>
      <c r="E1381" s="32">
        <v>1</v>
      </c>
      <c r="F1381" s="32">
        <v>31.5</v>
      </c>
      <c r="G1381" s="23"/>
    </row>
    <row r="1382" spans="1:7" x14ac:dyDescent="0.3">
      <c r="A1382" s="22"/>
      <c r="B1382" s="31" t="s">
        <v>62</v>
      </c>
      <c r="C1382" s="24">
        <v>6.8000000000000005E-2</v>
      </c>
      <c r="D1382" s="33">
        <v>364.68</v>
      </c>
      <c r="E1382" s="32">
        <v>1.06</v>
      </c>
      <c r="F1382" s="32">
        <v>31.57</v>
      </c>
      <c r="G1382" s="23"/>
    </row>
    <row r="1383" spans="1:7" x14ac:dyDescent="0.3">
      <c r="A1383" s="22"/>
      <c r="B1383" s="31" t="s">
        <v>65</v>
      </c>
      <c r="C1383" s="24">
        <v>6.8000000000000005E-2</v>
      </c>
      <c r="D1383" s="32">
        <v>364.68</v>
      </c>
      <c r="E1383" s="33">
        <v>1.06</v>
      </c>
      <c r="F1383" s="32">
        <v>31.57</v>
      </c>
      <c r="G1383" s="23"/>
    </row>
    <row r="1384" spans="1:7" x14ac:dyDescent="0.3">
      <c r="A1384" s="22"/>
      <c r="B1384" s="31" t="s">
        <v>66</v>
      </c>
      <c r="C1384" s="24">
        <v>0</v>
      </c>
      <c r="D1384" s="32">
        <v>364.68</v>
      </c>
      <c r="E1384" s="33">
        <v>1</v>
      </c>
      <c r="F1384" s="32">
        <v>31.5</v>
      </c>
      <c r="G1384" s="23"/>
    </row>
    <row r="1385" spans="1:7" x14ac:dyDescent="0.3">
      <c r="A1385" s="22"/>
      <c r="B1385" s="31" t="s">
        <v>67</v>
      </c>
      <c r="C1385" s="24">
        <v>6.8000000000000005E-2</v>
      </c>
      <c r="D1385" s="32">
        <v>364.68</v>
      </c>
      <c r="E1385" s="32">
        <v>1.06</v>
      </c>
      <c r="F1385" s="33">
        <v>31.57</v>
      </c>
      <c r="G1385" s="23"/>
    </row>
    <row r="1386" spans="1:7" x14ac:dyDescent="0.3">
      <c r="A1386" s="22"/>
      <c r="B1386" s="31" t="s">
        <v>68</v>
      </c>
      <c r="C1386" s="24">
        <v>0</v>
      </c>
      <c r="D1386" s="32">
        <v>364.68</v>
      </c>
      <c r="E1386" s="32">
        <v>1</v>
      </c>
      <c r="F1386" s="33">
        <v>31.5</v>
      </c>
      <c r="G1386" s="23"/>
    </row>
    <row r="1387" spans="1:7" x14ac:dyDescent="0.3">
      <c r="A1387" s="22">
        <v>174</v>
      </c>
      <c r="B1387" s="31">
        <v>166</v>
      </c>
      <c r="C1387" s="24">
        <v>0</v>
      </c>
      <c r="D1387" s="32">
        <v>364.68</v>
      </c>
      <c r="E1387" s="32">
        <v>0.31</v>
      </c>
      <c r="F1387" s="32">
        <v>31.57</v>
      </c>
      <c r="G1387" s="23" t="s">
        <v>369</v>
      </c>
    </row>
    <row r="1388" spans="1:7" x14ac:dyDescent="0.3">
      <c r="A1388" s="22"/>
      <c r="B1388" s="31">
        <v>167</v>
      </c>
      <c r="C1388" s="24">
        <v>6.8000000000000005E-2</v>
      </c>
      <c r="D1388" s="32">
        <v>364.68</v>
      </c>
      <c r="E1388" s="32">
        <v>0.37</v>
      </c>
      <c r="F1388" s="32">
        <v>31.6</v>
      </c>
      <c r="G1388" s="23"/>
    </row>
    <row r="1389" spans="1:7" x14ac:dyDescent="0.3">
      <c r="A1389" s="22"/>
      <c r="B1389" s="31" t="s">
        <v>61</v>
      </c>
      <c r="C1389" s="24">
        <v>0</v>
      </c>
      <c r="D1389" s="33">
        <v>364.68</v>
      </c>
      <c r="E1389" s="32">
        <v>0.31</v>
      </c>
      <c r="F1389" s="32">
        <v>31.57</v>
      </c>
      <c r="G1389" s="23"/>
    </row>
    <row r="1390" spans="1:7" x14ac:dyDescent="0.3">
      <c r="A1390" s="22"/>
      <c r="B1390" s="31" t="s">
        <v>62</v>
      </c>
      <c r="C1390" s="24">
        <v>6.8000000000000005E-2</v>
      </c>
      <c r="D1390" s="33">
        <v>364.68</v>
      </c>
      <c r="E1390" s="32">
        <v>0.37</v>
      </c>
      <c r="F1390" s="32">
        <v>31.6</v>
      </c>
      <c r="G1390" s="23"/>
    </row>
    <row r="1391" spans="1:7" x14ac:dyDescent="0.3">
      <c r="A1391" s="22"/>
      <c r="B1391" s="31" t="s">
        <v>65</v>
      </c>
      <c r="C1391" s="24">
        <v>6.8000000000000005E-2</v>
      </c>
      <c r="D1391" s="32">
        <v>364.68</v>
      </c>
      <c r="E1391" s="33">
        <v>0.37</v>
      </c>
      <c r="F1391" s="32">
        <v>31.6</v>
      </c>
      <c r="G1391" s="23"/>
    </row>
    <row r="1392" spans="1:7" x14ac:dyDescent="0.3">
      <c r="A1392" s="22"/>
      <c r="B1392" s="31" t="s">
        <v>66</v>
      </c>
      <c r="C1392" s="24">
        <v>0</v>
      </c>
      <c r="D1392" s="32">
        <v>364.68</v>
      </c>
      <c r="E1392" s="33">
        <v>0.31</v>
      </c>
      <c r="F1392" s="32">
        <v>31.57</v>
      </c>
      <c r="G1392" s="23"/>
    </row>
    <row r="1393" spans="1:7" x14ac:dyDescent="0.3">
      <c r="A1393" s="22"/>
      <c r="B1393" s="31" t="s">
        <v>67</v>
      </c>
      <c r="C1393" s="24">
        <v>6.8000000000000005E-2</v>
      </c>
      <c r="D1393" s="32">
        <v>364.68</v>
      </c>
      <c r="E1393" s="32">
        <v>0.37</v>
      </c>
      <c r="F1393" s="33">
        <v>31.6</v>
      </c>
      <c r="G1393" s="23"/>
    </row>
    <row r="1394" spans="1:7" x14ac:dyDescent="0.3">
      <c r="A1394" s="22"/>
      <c r="B1394" s="31" t="s">
        <v>68</v>
      </c>
      <c r="C1394" s="24">
        <v>0</v>
      </c>
      <c r="D1394" s="32">
        <v>364.68</v>
      </c>
      <c r="E1394" s="32">
        <v>0.31</v>
      </c>
      <c r="F1394" s="33">
        <v>31.57</v>
      </c>
      <c r="G1394" s="23"/>
    </row>
    <row r="1395" spans="1:7" x14ac:dyDescent="0.3">
      <c r="A1395" s="22">
        <v>175</v>
      </c>
      <c r="B1395" s="31">
        <v>167</v>
      </c>
      <c r="C1395" s="24">
        <v>0</v>
      </c>
      <c r="D1395" s="32">
        <v>364.68</v>
      </c>
      <c r="E1395" s="32">
        <v>-0.37</v>
      </c>
      <c r="F1395" s="32">
        <v>31.6</v>
      </c>
      <c r="G1395" s="23" t="s">
        <v>369</v>
      </c>
    </row>
    <row r="1396" spans="1:7" x14ac:dyDescent="0.3">
      <c r="A1396" s="22"/>
      <c r="B1396" s="31">
        <v>168</v>
      </c>
      <c r="C1396" s="24">
        <v>6.8000000000000005E-2</v>
      </c>
      <c r="D1396" s="32">
        <v>364.68</v>
      </c>
      <c r="E1396" s="32">
        <v>-0.31</v>
      </c>
      <c r="F1396" s="32">
        <v>31.57</v>
      </c>
      <c r="G1396" s="23"/>
    </row>
    <row r="1397" spans="1:7" x14ac:dyDescent="0.3">
      <c r="A1397" s="22"/>
      <c r="B1397" s="31" t="s">
        <v>61</v>
      </c>
      <c r="C1397" s="24">
        <v>6.8000000000000005E-2</v>
      </c>
      <c r="D1397" s="33">
        <v>364.68</v>
      </c>
      <c r="E1397" s="32">
        <v>-0.31</v>
      </c>
      <c r="F1397" s="32">
        <v>31.57</v>
      </c>
      <c r="G1397" s="23"/>
    </row>
    <row r="1398" spans="1:7" x14ac:dyDescent="0.3">
      <c r="A1398" s="22"/>
      <c r="B1398" s="31" t="s">
        <v>62</v>
      </c>
      <c r="C1398" s="24">
        <v>0</v>
      </c>
      <c r="D1398" s="33">
        <v>364.68</v>
      </c>
      <c r="E1398" s="32">
        <v>-0.37</v>
      </c>
      <c r="F1398" s="32">
        <v>31.6</v>
      </c>
      <c r="G1398" s="23"/>
    </row>
    <row r="1399" spans="1:7" x14ac:dyDescent="0.3">
      <c r="A1399" s="22"/>
      <c r="B1399" s="31" t="s">
        <v>65</v>
      </c>
      <c r="C1399" s="24">
        <v>6.8000000000000005E-2</v>
      </c>
      <c r="D1399" s="32">
        <v>364.68</v>
      </c>
      <c r="E1399" s="33">
        <v>-0.31</v>
      </c>
      <c r="F1399" s="32">
        <v>31.57</v>
      </c>
      <c r="G1399" s="23"/>
    </row>
    <row r="1400" spans="1:7" x14ac:dyDescent="0.3">
      <c r="A1400" s="22"/>
      <c r="B1400" s="31" t="s">
        <v>66</v>
      </c>
      <c r="C1400" s="24">
        <v>0</v>
      </c>
      <c r="D1400" s="32">
        <v>364.68</v>
      </c>
      <c r="E1400" s="33">
        <v>-0.37</v>
      </c>
      <c r="F1400" s="32">
        <v>31.6</v>
      </c>
      <c r="G1400" s="23"/>
    </row>
    <row r="1401" spans="1:7" x14ac:dyDescent="0.3">
      <c r="A1401" s="22"/>
      <c r="B1401" s="31" t="s">
        <v>67</v>
      </c>
      <c r="C1401" s="24">
        <v>0</v>
      </c>
      <c r="D1401" s="32">
        <v>364.68</v>
      </c>
      <c r="E1401" s="32">
        <v>-0.37</v>
      </c>
      <c r="F1401" s="33">
        <v>31.6</v>
      </c>
      <c r="G1401" s="23"/>
    </row>
    <row r="1402" spans="1:7" x14ac:dyDescent="0.3">
      <c r="A1402" s="22"/>
      <c r="B1402" s="31" t="s">
        <v>68</v>
      </c>
      <c r="C1402" s="24">
        <v>6.8000000000000005E-2</v>
      </c>
      <c r="D1402" s="32">
        <v>364.68</v>
      </c>
      <c r="E1402" s="32">
        <v>-0.31</v>
      </c>
      <c r="F1402" s="33">
        <v>31.57</v>
      </c>
      <c r="G1402" s="23"/>
    </row>
    <row r="1403" spans="1:7" x14ac:dyDescent="0.3">
      <c r="A1403" s="22">
        <v>176</v>
      </c>
      <c r="B1403" s="31">
        <v>168</v>
      </c>
      <c r="C1403" s="24">
        <v>0</v>
      </c>
      <c r="D1403" s="32">
        <v>364.68</v>
      </c>
      <c r="E1403" s="32">
        <v>-1.06</v>
      </c>
      <c r="F1403" s="32">
        <v>31.57</v>
      </c>
      <c r="G1403" s="23" t="s">
        <v>369</v>
      </c>
    </row>
    <row r="1404" spans="1:7" x14ac:dyDescent="0.3">
      <c r="A1404" s="22"/>
      <c r="B1404" s="31">
        <v>169</v>
      </c>
      <c r="C1404" s="24">
        <v>6.8000000000000005E-2</v>
      </c>
      <c r="D1404" s="32">
        <v>364.68</v>
      </c>
      <c r="E1404" s="32">
        <v>-1</v>
      </c>
      <c r="F1404" s="32">
        <v>31.5</v>
      </c>
      <c r="G1404" s="23"/>
    </row>
    <row r="1405" spans="1:7" x14ac:dyDescent="0.3">
      <c r="A1405" s="22"/>
      <c r="B1405" s="31" t="s">
        <v>61</v>
      </c>
      <c r="C1405" s="24">
        <v>6.8000000000000005E-2</v>
      </c>
      <c r="D1405" s="33">
        <v>364.68</v>
      </c>
      <c r="E1405" s="32">
        <v>-1</v>
      </c>
      <c r="F1405" s="32">
        <v>31.5</v>
      </c>
      <c r="G1405" s="23"/>
    </row>
    <row r="1406" spans="1:7" x14ac:dyDescent="0.3">
      <c r="A1406" s="22"/>
      <c r="B1406" s="31" t="s">
        <v>62</v>
      </c>
      <c r="C1406" s="24">
        <v>0</v>
      </c>
      <c r="D1406" s="33">
        <v>364.68</v>
      </c>
      <c r="E1406" s="32">
        <v>-1.06</v>
      </c>
      <c r="F1406" s="32">
        <v>31.57</v>
      </c>
      <c r="G1406" s="23"/>
    </row>
    <row r="1407" spans="1:7" x14ac:dyDescent="0.3">
      <c r="A1407" s="22"/>
      <c r="B1407" s="31" t="s">
        <v>65</v>
      </c>
      <c r="C1407" s="24">
        <v>6.8000000000000005E-2</v>
      </c>
      <c r="D1407" s="32">
        <v>364.68</v>
      </c>
      <c r="E1407" s="33">
        <v>-1</v>
      </c>
      <c r="F1407" s="32">
        <v>31.5</v>
      </c>
      <c r="G1407" s="23"/>
    </row>
    <row r="1408" spans="1:7" x14ac:dyDescent="0.3">
      <c r="A1408" s="22"/>
      <c r="B1408" s="31" t="s">
        <v>66</v>
      </c>
      <c r="C1408" s="24">
        <v>0</v>
      </c>
      <c r="D1408" s="32">
        <v>364.68</v>
      </c>
      <c r="E1408" s="33">
        <v>-1.06</v>
      </c>
      <c r="F1408" s="32">
        <v>31.57</v>
      </c>
      <c r="G1408" s="23"/>
    </row>
    <row r="1409" spans="1:7" x14ac:dyDescent="0.3">
      <c r="A1409" s="22"/>
      <c r="B1409" s="31" t="s">
        <v>67</v>
      </c>
      <c r="C1409" s="24">
        <v>0</v>
      </c>
      <c r="D1409" s="32">
        <v>364.68</v>
      </c>
      <c r="E1409" s="32">
        <v>-1.06</v>
      </c>
      <c r="F1409" s="33">
        <v>31.57</v>
      </c>
      <c r="G1409" s="23"/>
    </row>
    <row r="1410" spans="1:7" x14ac:dyDescent="0.3">
      <c r="A1410" s="22"/>
      <c r="B1410" s="31" t="s">
        <v>68</v>
      </c>
      <c r="C1410" s="24">
        <v>6.8000000000000005E-2</v>
      </c>
      <c r="D1410" s="32">
        <v>364.68</v>
      </c>
      <c r="E1410" s="32">
        <v>-1</v>
      </c>
      <c r="F1410" s="33">
        <v>31.5</v>
      </c>
      <c r="G1410" s="23"/>
    </row>
    <row r="1411" spans="1:7" x14ac:dyDescent="0.3">
      <c r="A1411" s="22">
        <v>177</v>
      </c>
      <c r="B1411" s="31">
        <v>169</v>
      </c>
      <c r="C1411" s="24">
        <v>0</v>
      </c>
      <c r="D1411" s="32">
        <v>364.68</v>
      </c>
      <c r="E1411" s="32">
        <v>-1.75</v>
      </c>
      <c r="F1411" s="32">
        <v>31.5</v>
      </c>
      <c r="G1411" s="23" t="s">
        <v>369</v>
      </c>
    </row>
    <row r="1412" spans="1:7" x14ac:dyDescent="0.3">
      <c r="A1412" s="22"/>
      <c r="B1412" s="31">
        <v>170</v>
      </c>
      <c r="C1412" s="24">
        <v>6.8000000000000005E-2</v>
      </c>
      <c r="D1412" s="32">
        <v>364.68</v>
      </c>
      <c r="E1412" s="32">
        <v>-1.69</v>
      </c>
      <c r="F1412" s="32">
        <v>31.38</v>
      </c>
      <c r="G1412" s="23"/>
    </row>
    <row r="1413" spans="1:7" x14ac:dyDescent="0.3">
      <c r="A1413" s="22"/>
      <c r="B1413" s="31" t="s">
        <v>61</v>
      </c>
      <c r="C1413" s="24">
        <v>6.8000000000000005E-2</v>
      </c>
      <c r="D1413" s="33">
        <v>364.68</v>
      </c>
      <c r="E1413" s="32">
        <v>-1.69</v>
      </c>
      <c r="F1413" s="32">
        <v>31.38</v>
      </c>
      <c r="G1413" s="23"/>
    </row>
    <row r="1414" spans="1:7" x14ac:dyDescent="0.3">
      <c r="A1414" s="22"/>
      <c r="B1414" s="31" t="s">
        <v>62</v>
      </c>
      <c r="C1414" s="24">
        <v>0</v>
      </c>
      <c r="D1414" s="33">
        <v>364.68</v>
      </c>
      <c r="E1414" s="32">
        <v>-1.75</v>
      </c>
      <c r="F1414" s="32">
        <v>31.5</v>
      </c>
      <c r="G1414" s="23"/>
    </row>
    <row r="1415" spans="1:7" x14ac:dyDescent="0.3">
      <c r="A1415" s="22"/>
      <c r="B1415" s="31" t="s">
        <v>65</v>
      </c>
      <c r="C1415" s="24">
        <v>6.8000000000000005E-2</v>
      </c>
      <c r="D1415" s="32">
        <v>364.68</v>
      </c>
      <c r="E1415" s="33">
        <v>-1.69</v>
      </c>
      <c r="F1415" s="32">
        <v>31.38</v>
      </c>
      <c r="G1415" s="23"/>
    </row>
    <row r="1416" spans="1:7" x14ac:dyDescent="0.3">
      <c r="A1416" s="22"/>
      <c r="B1416" s="31" t="s">
        <v>66</v>
      </c>
      <c r="C1416" s="24">
        <v>0</v>
      </c>
      <c r="D1416" s="32">
        <v>364.68</v>
      </c>
      <c r="E1416" s="33">
        <v>-1.75</v>
      </c>
      <c r="F1416" s="32">
        <v>31.5</v>
      </c>
      <c r="G1416" s="23"/>
    </row>
    <row r="1417" spans="1:7" x14ac:dyDescent="0.3">
      <c r="A1417" s="22"/>
      <c r="B1417" s="31" t="s">
        <v>67</v>
      </c>
      <c r="C1417" s="24">
        <v>0</v>
      </c>
      <c r="D1417" s="32">
        <v>364.68</v>
      </c>
      <c r="E1417" s="32">
        <v>-1.75</v>
      </c>
      <c r="F1417" s="33">
        <v>31.5</v>
      </c>
      <c r="G1417" s="23"/>
    </row>
    <row r="1418" spans="1:7" x14ac:dyDescent="0.3">
      <c r="A1418" s="22"/>
      <c r="B1418" s="31" t="s">
        <v>68</v>
      </c>
      <c r="C1418" s="24">
        <v>6.8000000000000005E-2</v>
      </c>
      <c r="D1418" s="32">
        <v>364.68</v>
      </c>
      <c r="E1418" s="32">
        <v>-1.69</v>
      </c>
      <c r="F1418" s="33">
        <v>31.38</v>
      </c>
      <c r="G1418" s="23"/>
    </row>
    <row r="1419" spans="1:7" x14ac:dyDescent="0.3">
      <c r="A1419" s="22">
        <v>178</v>
      </c>
      <c r="B1419" s="31">
        <v>170</v>
      </c>
      <c r="C1419" s="24">
        <v>0</v>
      </c>
      <c r="D1419" s="32">
        <v>364.68</v>
      </c>
      <c r="E1419" s="32">
        <v>-2.44</v>
      </c>
      <c r="F1419" s="32">
        <v>31.38</v>
      </c>
      <c r="G1419" s="23" t="s">
        <v>369</v>
      </c>
    </row>
    <row r="1420" spans="1:7" x14ac:dyDescent="0.3">
      <c r="A1420" s="22"/>
      <c r="B1420" s="31">
        <v>171</v>
      </c>
      <c r="C1420" s="24">
        <v>6.8000000000000005E-2</v>
      </c>
      <c r="D1420" s="32">
        <v>364.68</v>
      </c>
      <c r="E1420" s="32">
        <v>-2.38</v>
      </c>
      <c r="F1420" s="32">
        <v>31.22</v>
      </c>
      <c r="G1420" s="23"/>
    </row>
    <row r="1421" spans="1:7" x14ac:dyDescent="0.3">
      <c r="A1421" s="22"/>
      <c r="B1421" s="31" t="s">
        <v>61</v>
      </c>
      <c r="C1421" s="24">
        <v>6.8000000000000005E-2</v>
      </c>
      <c r="D1421" s="33">
        <v>364.68</v>
      </c>
      <c r="E1421" s="32">
        <v>-2.38</v>
      </c>
      <c r="F1421" s="32">
        <v>31.22</v>
      </c>
      <c r="G1421" s="23"/>
    </row>
    <row r="1422" spans="1:7" x14ac:dyDescent="0.3">
      <c r="A1422" s="22"/>
      <c r="B1422" s="31" t="s">
        <v>62</v>
      </c>
      <c r="C1422" s="24">
        <v>0</v>
      </c>
      <c r="D1422" s="33">
        <v>364.68</v>
      </c>
      <c r="E1422" s="32">
        <v>-2.44</v>
      </c>
      <c r="F1422" s="32">
        <v>31.38</v>
      </c>
      <c r="G1422" s="23"/>
    </row>
    <row r="1423" spans="1:7" x14ac:dyDescent="0.3">
      <c r="A1423" s="22"/>
      <c r="B1423" s="31" t="s">
        <v>65</v>
      </c>
      <c r="C1423" s="24">
        <v>6.8000000000000005E-2</v>
      </c>
      <c r="D1423" s="32">
        <v>364.68</v>
      </c>
      <c r="E1423" s="33">
        <v>-2.38</v>
      </c>
      <c r="F1423" s="32">
        <v>31.22</v>
      </c>
      <c r="G1423" s="23"/>
    </row>
    <row r="1424" spans="1:7" x14ac:dyDescent="0.3">
      <c r="A1424" s="22"/>
      <c r="B1424" s="31" t="s">
        <v>66</v>
      </c>
      <c r="C1424" s="24">
        <v>0</v>
      </c>
      <c r="D1424" s="32">
        <v>364.68</v>
      </c>
      <c r="E1424" s="33">
        <v>-2.44</v>
      </c>
      <c r="F1424" s="32">
        <v>31.38</v>
      </c>
      <c r="G1424" s="23"/>
    </row>
    <row r="1425" spans="1:7" x14ac:dyDescent="0.3">
      <c r="A1425" s="22"/>
      <c r="B1425" s="31" t="s">
        <v>67</v>
      </c>
      <c r="C1425" s="24">
        <v>0</v>
      </c>
      <c r="D1425" s="32">
        <v>364.68</v>
      </c>
      <c r="E1425" s="32">
        <v>-2.44</v>
      </c>
      <c r="F1425" s="33">
        <v>31.38</v>
      </c>
      <c r="G1425" s="23"/>
    </row>
    <row r="1426" spans="1:7" x14ac:dyDescent="0.3">
      <c r="A1426" s="22"/>
      <c r="B1426" s="31" t="s">
        <v>68</v>
      </c>
      <c r="C1426" s="24">
        <v>6.8000000000000005E-2</v>
      </c>
      <c r="D1426" s="32">
        <v>364.68</v>
      </c>
      <c r="E1426" s="32">
        <v>-2.38</v>
      </c>
      <c r="F1426" s="33">
        <v>31.22</v>
      </c>
      <c r="G1426" s="23"/>
    </row>
    <row r="1427" spans="1:7" x14ac:dyDescent="0.3">
      <c r="A1427" s="22">
        <v>179</v>
      </c>
      <c r="B1427" s="31">
        <v>171</v>
      </c>
      <c r="C1427" s="24">
        <v>0</v>
      </c>
      <c r="D1427" s="32">
        <v>364.68</v>
      </c>
      <c r="E1427" s="32">
        <v>-3.13</v>
      </c>
      <c r="F1427" s="32">
        <v>31.22</v>
      </c>
      <c r="G1427" s="23" t="s">
        <v>369</v>
      </c>
    </row>
    <row r="1428" spans="1:7" x14ac:dyDescent="0.3">
      <c r="A1428" s="22"/>
      <c r="B1428" s="31">
        <v>172</v>
      </c>
      <c r="C1428" s="24">
        <v>6.8000000000000005E-2</v>
      </c>
      <c r="D1428" s="32">
        <v>364.68</v>
      </c>
      <c r="E1428" s="32">
        <v>-3.07</v>
      </c>
      <c r="F1428" s="32">
        <v>31.01</v>
      </c>
      <c r="G1428" s="23"/>
    </row>
    <row r="1429" spans="1:7" x14ac:dyDescent="0.3">
      <c r="A1429" s="22"/>
      <c r="B1429" s="31" t="s">
        <v>61</v>
      </c>
      <c r="C1429" s="24">
        <v>6.8000000000000005E-2</v>
      </c>
      <c r="D1429" s="33">
        <v>364.68</v>
      </c>
      <c r="E1429" s="32">
        <v>-3.07</v>
      </c>
      <c r="F1429" s="32">
        <v>31.01</v>
      </c>
      <c r="G1429" s="23"/>
    </row>
    <row r="1430" spans="1:7" x14ac:dyDescent="0.3">
      <c r="A1430" s="22"/>
      <c r="B1430" s="31" t="s">
        <v>62</v>
      </c>
      <c r="C1430" s="24">
        <v>0</v>
      </c>
      <c r="D1430" s="33">
        <v>364.68</v>
      </c>
      <c r="E1430" s="32">
        <v>-3.13</v>
      </c>
      <c r="F1430" s="32">
        <v>31.22</v>
      </c>
      <c r="G1430" s="23"/>
    </row>
    <row r="1431" spans="1:7" x14ac:dyDescent="0.3">
      <c r="A1431" s="22"/>
      <c r="B1431" s="31" t="s">
        <v>65</v>
      </c>
      <c r="C1431" s="24">
        <v>6.8000000000000005E-2</v>
      </c>
      <c r="D1431" s="32">
        <v>364.68</v>
      </c>
      <c r="E1431" s="33">
        <v>-3.07</v>
      </c>
      <c r="F1431" s="32">
        <v>31.01</v>
      </c>
      <c r="G1431" s="23"/>
    </row>
    <row r="1432" spans="1:7" x14ac:dyDescent="0.3">
      <c r="A1432" s="22"/>
      <c r="B1432" s="31" t="s">
        <v>66</v>
      </c>
      <c r="C1432" s="24">
        <v>0</v>
      </c>
      <c r="D1432" s="32">
        <v>364.68</v>
      </c>
      <c r="E1432" s="33">
        <v>-3.13</v>
      </c>
      <c r="F1432" s="32">
        <v>31.22</v>
      </c>
      <c r="G1432" s="23"/>
    </row>
    <row r="1433" spans="1:7" x14ac:dyDescent="0.3">
      <c r="A1433" s="22"/>
      <c r="B1433" s="31" t="s">
        <v>67</v>
      </c>
      <c r="C1433" s="24">
        <v>0</v>
      </c>
      <c r="D1433" s="32">
        <v>364.68</v>
      </c>
      <c r="E1433" s="32">
        <v>-3.13</v>
      </c>
      <c r="F1433" s="33">
        <v>31.22</v>
      </c>
      <c r="G1433" s="23"/>
    </row>
    <row r="1434" spans="1:7" x14ac:dyDescent="0.3">
      <c r="A1434" s="22"/>
      <c r="B1434" s="31" t="s">
        <v>68</v>
      </c>
      <c r="C1434" s="24">
        <v>6.8000000000000005E-2</v>
      </c>
      <c r="D1434" s="32">
        <v>364.68</v>
      </c>
      <c r="E1434" s="32">
        <v>-3.07</v>
      </c>
      <c r="F1434" s="33">
        <v>31.01</v>
      </c>
      <c r="G1434" s="23"/>
    </row>
    <row r="1435" spans="1:7" x14ac:dyDescent="0.3">
      <c r="A1435" s="22">
        <v>180</v>
      </c>
      <c r="B1435" s="31">
        <v>172</v>
      </c>
      <c r="C1435" s="24">
        <v>0</v>
      </c>
      <c r="D1435" s="32">
        <v>364.68</v>
      </c>
      <c r="E1435" s="32">
        <v>-3.81</v>
      </c>
      <c r="F1435" s="32">
        <v>31.01</v>
      </c>
      <c r="G1435" s="23" t="s">
        <v>369</v>
      </c>
    </row>
    <row r="1436" spans="1:7" x14ac:dyDescent="0.3">
      <c r="A1436" s="22"/>
      <c r="B1436" s="31">
        <v>173</v>
      </c>
      <c r="C1436" s="24">
        <v>6.8000000000000005E-2</v>
      </c>
      <c r="D1436" s="32">
        <v>364.68</v>
      </c>
      <c r="E1436" s="32">
        <v>-3.76</v>
      </c>
      <c r="F1436" s="32">
        <v>30.75</v>
      </c>
      <c r="G1436" s="23"/>
    </row>
    <row r="1437" spans="1:7" x14ac:dyDescent="0.3">
      <c r="A1437" s="22"/>
      <c r="B1437" s="31" t="s">
        <v>61</v>
      </c>
      <c r="C1437" s="24">
        <v>6.8000000000000005E-2</v>
      </c>
      <c r="D1437" s="33">
        <v>364.68</v>
      </c>
      <c r="E1437" s="32">
        <v>-3.76</v>
      </c>
      <c r="F1437" s="32">
        <v>30.75</v>
      </c>
      <c r="G1437" s="23"/>
    </row>
    <row r="1438" spans="1:7" x14ac:dyDescent="0.3">
      <c r="A1438" s="22"/>
      <c r="B1438" s="31" t="s">
        <v>62</v>
      </c>
      <c r="C1438" s="24">
        <v>0</v>
      </c>
      <c r="D1438" s="33">
        <v>364.68</v>
      </c>
      <c r="E1438" s="32">
        <v>-3.81</v>
      </c>
      <c r="F1438" s="32">
        <v>31.01</v>
      </c>
      <c r="G1438" s="23"/>
    </row>
    <row r="1439" spans="1:7" x14ac:dyDescent="0.3">
      <c r="A1439" s="22"/>
      <c r="B1439" s="31" t="s">
        <v>65</v>
      </c>
      <c r="C1439" s="24">
        <v>6.8000000000000005E-2</v>
      </c>
      <c r="D1439" s="32">
        <v>364.68</v>
      </c>
      <c r="E1439" s="33">
        <v>-3.76</v>
      </c>
      <c r="F1439" s="32">
        <v>30.75</v>
      </c>
      <c r="G1439" s="23"/>
    </row>
    <row r="1440" spans="1:7" x14ac:dyDescent="0.3">
      <c r="A1440" s="22"/>
      <c r="B1440" s="31" t="s">
        <v>66</v>
      </c>
      <c r="C1440" s="24">
        <v>0</v>
      </c>
      <c r="D1440" s="32">
        <v>364.68</v>
      </c>
      <c r="E1440" s="33">
        <v>-3.81</v>
      </c>
      <c r="F1440" s="32">
        <v>31.01</v>
      </c>
      <c r="G1440" s="23"/>
    </row>
    <row r="1441" spans="1:7" x14ac:dyDescent="0.3">
      <c r="A1441" s="22"/>
      <c r="B1441" s="31" t="s">
        <v>67</v>
      </c>
      <c r="C1441" s="24">
        <v>0</v>
      </c>
      <c r="D1441" s="32">
        <v>364.68</v>
      </c>
      <c r="E1441" s="32">
        <v>-3.81</v>
      </c>
      <c r="F1441" s="33">
        <v>31.01</v>
      </c>
      <c r="G1441" s="23"/>
    </row>
    <row r="1442" spans="1:7" x14ac:dyDescent="0.3">
      <c r="A1442" s="22"/>
      <c r="B1442" s="31" t="s">
        <v>68</v>
      </c>
      <c r="C1442" s="24">
        <v>6.8000000000000005E-2</v>
      </c>
      <c r="D1442" s="32">
        <v>364.68</v>
      </c>
      <c r="E1442" s="32">
        <v>-3.76</v>
      </c>
      <c r="F1442" s="33">
        <v>30.75</v>
      </c>
      <c r="G1442" s="23"/>
    </row>
    <row r="1443" spans="1:7" x14ac:dyDescent="0.3">
      <c r="A1443" s="22">
        <v>181</v>
      </c>
      <c r="B1443" s="31">
        <v>173</v>
      </c>
      <c r="C1443" s="24">
        <v>0</v>
      </c>
      <c r="D1443" s="32">
        <v>364.69</v>
      </c>
      <c r="E1443" s="32">
        <v>-4.5</v>
      </c>
      <c r="F1443" s="32">
        <v>30.75</v>
      </c>
      <c r="G1443" s="23" t="s">
        <v>369</v>
      </c>
    </row>
    <row r="1444" spans="1:7" x14ac:dyDescent="0.3">
      <c r="A1444" s="22"/>
      <c r="B1444" s="31">
        <v>174</v>
      </c>
      <c r="C1444" s="24">
        <v>6.8000000000000005E-2</v>
      </c>
      <c r="D1444" s="32">
        <v>364.69</v>
      </c>
      <c r="E1444" s="32">
        <v>-4.45</v>
      </c>
      <c r="F1444" s="32">
        <v>30.45</v>
      </c>
      <c r="G1444" s="23"/>
    </row>
    <row r="1445" spans="1:7" x14ac:dyDescent="0.3">
      <c r="A1445" s="22"/>
      <c r="B1445" s="31" t="s">
        <v>61</v>
      </c>
      <c r="C1445" s="24">
        <v>6.8000000000000005E-2</v>
      </c>
      <c r="D1445" s="33">
        <v>364.69</v>
      </c>
      <c r="E1445" s="32">
        <v>-4.45</v>
      </c>
      <c r="F1445" s="32">
        <v>30.45</v>
      </c>
      <c r="G1445" s="23"/>
    </row>
    <row r="1446" spans="1:7" x14ac:dyDescent="0.3">
      <c r="A1446" s="22"/>
      <c r="B1446" s="31" t="s">
        <v>62</v>
      </c>
      <c r="C1446" s="24">
        <v>0</v>
      </c>
      <c r="D1446" s="33">
        <v>364.69</v>
      </c>
      <c r="E1446" s="32">
        <v>-4.5</v>
      </c>
      <c r="F1446" s="32">
        <v>30.75</v>
      </c>
      <c r="G1446" s="23"/>
    </row>
    <row r="1447" spans="1:7" x14ac:dyDescent="0.3">
      <c r="A1447" s="22"/>
      <c r="B1447" s="31" t="s">
        <v>65</v>
      </c>
      <c r="C1447" s="24">
        <v>6.8000000000000005E-2</v>
      </c>
      <c r="D1447" s="32">
        <v>364.69</v>
      </c>
      <c r="E1447" s="33">
        <v>-4.45</v>
      </c>
      <c r="F1447" s="32">
        <v>30.45</v>
      </c>
      <c r="G1447" s="23"/>
    </row>
    <row r="1448" spans="1:7" x14ac:dyDescent="0.3">
      <c r="A1448" s="22"/>
      <c r="B1448" s="31" t="s">
        <v>66</v>
      </c>
      <c r="C1448" s="24">
        <v>0</v>
      </c>
      <c r="D1448" s="32">
        <v>364.69</v>
      </c>
      <c r="E1448" s="33">
        <v>-4.5</v>
      </c>
      <c r="F1448" s="32">
        <v>30.75</v>
      </c>
      <c r="G1448" s="23"/>
    </row>
    <row r="1449" spans="1:7" x14ac:dyDescent="0.3">
      <c r="A1449" s="22"/>
      <c r="B1449" s="31" t="s">
        <v>67</v>
      </c>
      <c r="C1449" s="24">
        <v>0</v>
      </c>
      <c r="D1449" s="32">
        <v>364.69</v>
      </c>
      <c r="E1449" s="32">
        <v>-4.5</v>
      </c>
      <c r="F1449" s="33">
        <v>30.75</v>
      </c>
      <c r="G1449" s="23"/>
    </row>
    <row r="1450" spans="1:7" x14ac:dyDescent="0.3">
      <c r="A1450" s="22"/>
      <c r="B1450" s="31" t="s">
        <v>68</v>
      </c>
      <c r="C1450" s="24">
        <v>6.8000000000000005E-2</v>
      </c>
      <c r="D1450" s="32">
        <v>364.69</v>
      </c>
      <c r="E1450" s="32">
        <v>-4.45</v>
      </c>
      <c r="F1450" s="33">
        <v>30.45</v>
      </c>
      <c r="G1450" s="23"/>
    </row>
    <row r="1451" spans="1:7" x14ac:dyDescent="0.3">
      <c r="A1451" s="22">
        <v>182</v>
      </c>
      <c r="B1451" s="31">
        <v>174</v>
      </c>
      <c r="C1451" s="24">
        <v>0</v>
      </c>
      <c r="D1451" s="32">
        <v>364.69</v>
      </c>
      <c r="E1451" s="32">
        <v>-5.19</v>
      </c>
      <c r="F1451" s="32">
        <v>30.45</v>
      </c>
      <c r="G1451" s="23" t="s">
        <v>369</v>
      </c>
    </row>
    <row r="1452" spans="1:7" x14ac:dyDescent="0.3">
      <c r="A1452" s="22"/>
      <c r="B1452" s="31">
        <v>175</v>
      </c>
      <c r="C1452" s="24">
        <v>6.8000000000000005E-2</v>
      </c>
      <c r="D1452" s="32">
        <v>364.69</v>
      </c>
      <c r="E1452" s="32">
        <v>-5.14</v>
      </c>
      <c r="F1452" s="32">
        <v>30.09</v>
      </c>
      <c r="G1452" s="23"/>
    </row>
    <row r="1453" spans="1:7" x14ac:dyDescent="0.3">
      <c r="A1453" s="22"/>
      <c r="B1453" s="31" t="s">
        <v>61</v>
      </c>
      <c r="C1453" s="24">
        <v>6.8000000000000005E-2</v>
      </c>
      <c r="D1453" s="33">
        <v>364.69</v>
      </c>
      <c r="E1453" s="32">
        <v>-5.14</v>
      </c>
      <c r="F1453" s="32">
        <v>30.09</v>
      </c>
      <c r="G1453" s="23"/>
    </row>
    <row r="1454" spans="1:7" x14ac:dyDescent="0.3">
      <c r="A1454" s="22"/>
      <c r="B1454" s="31" t="s">
        <v>62</v>
      </c>
      <c r="C1454" s="24">
        <v>0</v>
      </c>
      <c r="D1454" s="33">
        <v>364.69</v>
      </c>
      <c r="E1454" s="32">
        <v>-5.19</v>
      </c>
      <c r="F1454" s="32">
        <v>30.45</v>
      </c>
      <c r="G1454" s="23"/>
    </row>
    <row r="1455" spans="1:7" x14ac:dyDescent="0.3">
      <c r="A1455" s="22"/>
      <c r="B1455" s="31" t="s">
        <v>65</v>
      </c>
      <c r="C1455" s="24">
        <v>6.8000000000000005E-2</v>
      </c>
      <c r="D1455" s="32">
        <v>364.69</v>
      </c>
      <c r="E1455" s="33">
        <v>-5.14</v>
      </c>
      <c r="F1455" s="32">
        <v>30.09</v>
      </c>
      <c r="G1455" s="23"/>
    </row>
    <row r="1456" spans="1:7" x14ac:dyDescent="0.3">
      <c r="A1456" s="22"/>
      <c r="B1456" s="31" t="s">
        <v>66</v>
      </c>
      <c r="C1456" s="24">
        <v>0</v>
      </c>
      <c r="D1456" s="32">
        <v>364.69</v>
      </c>
      <c r="E1456" s="33">
        <v>-5.19</v>
      </c>
      <c r="F1456" s="32">
        <v>30.45</v>
      </c>
      <c r="G1456" s="23"/>
    </row>
    <row r="1457" spans="1:7" x14ac:dyDescent="0.3">
      <c r="A1457" s="22"/>
      <c r="B1457" s="31" t="s">
        <v>67</v>
      </c>
      <c r="C1457" s="24">
        <v>0</v>
      </c>
      <c r="D1457" s="32">
        <v>364.69</v>
      </c>
      <c r="E1457" s="32">
        <v>-5.19</v>
      </c>
      <c r="F1457" s="33">
        <v>30.45</v>
      </c>
      <c r="G1457" s="23"/>
    </row>
    <row r="1458" spans="1:7" x14ac:dyDescent="0.3">
      <c r="A1458" s="22"/>
      <c r="B1458" s="31" t="s">
        <v>68</v>
      </c>
      <c r="C1458" s="24">
        <v>6.8000000000000005E-2</v>
      </c>
      <c r="D1458" s="32">
        <v>364.69</v>
      </c>
      <c r="E1458" s="32">
        <v>-5.14</v>
      </c>
      <c r="F1458" s="33">
        <v>30.09</v>
      </c>
      <c r="G1458" s="23"/>
    </row>
    <row r="1459" spans="1:7" x14ac:dyDescent="0.3">
      <c r="A1459" s="22">
        <v>183</v>
      </c>
      <c r="B1459" s="31">
        <v>175</v>
      </c>
      <c r="C1459" s="24">
        <v>0</v>
      </c>
      <c r="D1459" s="32">
        <v>364.69</v>
      </c>
      <c r="E1459" s="32">
        <v>-5.87</v>
      </c>
      <c r="F1459" s="32">
        <v>30.09</v>
      </c>
      <c r="G1459" s="23" t="s">
        <v>369</v>
      </c>
    </row>
    <row r="1460" spans="1:7" x14ac:dyDescent="0.3">
      <c r="A1460" s="22"/>
      <c r="B1460" s="31">
        <v>176</v>
      </c>
      <c r="C1460" s="24">
        <v>6.8000000000000005E-2</v>
      </c>
      <c r="D1460" s="32">
        <v>364.69</v>
      </c>
      <c r="E1460" s="32">
        <v>-5.82</v>
      </c>
      <c r="F1460" s="32">
        <v>29.69</v>
      </c>
      <c r="G1460" s="23"/>
    </row>
    <row r="1461" spans="1:7" x14ac:dyDescent="0.3">
      <c r="A1461" s="22"/>
      <c r="B1461" s="31" t="s">
        <v>61</v>
      </c>
      <c r="C1461" s="24">
        <v>6.8000000000000005E-2</v>
      </c>
      <c r="D1461" s="33">
        <v>364.69</v>
      </c>
      <c r="E1461" s="32">
        <v>-5.82</v>
      </c>
      <c r="F1461" s="32">
        <v>29.69</v>
      </c>
      <c r="G1461" s="23"/>
    </row>
    <row r="1462" spans="1:7" x14ac:dyDescent="0.3">
      <c r="A1462" s="22"/>
      <c r="B1462" s="31" t="s">
        <v>62</v>
      </c>
      <c r="C1462" s="24">
        <v>0</v>
      </c>
      <c r="D1462" s="33">
        <v>364.69</v>
      </c>
      <c r="E1462" s="32">
        <v>-5.87</v>
      </c>
      <c r="F1462" s="32">
        <v>30.09</v>
      </c>
      <c r="G1462" s="23"/>
    </row>
    <row r="1463" spans="1:7" x14ac:dyDescent="0.3">
      <c r="A1463" s="22"/>
      <c r="B1463" s="31" t="s">
        <v>65</v>
      </c>
      <c r="C1463" s="24">
        <v>6.8000000000000005E-2</v>
      </c>
      <c r="D1463" s="32">
        <v>364.69</v>
      </c>
      <c r="E1463" s="33">
        <v>-5.82</v>
      </c>
      <c r="F1463" s="32">
        <v>29.69</v>
      </c>
      <c r="G1463" s="23"/>
    </row>
    <row r="1464" spans="1:7" x14ac:dyDescent="0.3">
      <c r="A1464" s="22"/>
      <c r="B1464" s="31" t="s">
        <v>66</v>
      </c>
      <c r="C1464" s="24">
        <v>0</v>
      </c>
      <c r="D1464" s="32">
        <v>364.69</v>
      </c>
      <c r="E1464" s="33">
        <v>-5.87</v>
      </c>
      <c r="F1464" s="32">
        <v>30.09</v>
      </c>
      <c r="G1464" s="23"/>
    </row>
    <row r="1465" spans="1:7" x14ac:dyDescent="0.3">
      <c r="A1465" s="22"/>
      <c r="B1465" s="31" t="s">
        <v>67</v>
      </c>
      <c r="C1465" s="24">
        <v>0</v>
      </c>
      <c r="D1465" s="32">
        <v>364.69</v>
      </c>
      <c r="E1465" s="32">
        <v>-5.87</v>
      </c>
      <c r="F1465" s="33">
        <v>30.09</v>
      </c>
      <c r="G1465" s="23"/>
    </row>
    <row r="1466" spans="1:7" x14ac:dyDescent="0.3">
      <c r="A1466" s="22"/>
      <c r="B1466" s="31" t="s">
        <v>68</v>
      </c>
      <c r="C1466" s="24">
        <v>6.8000000000000005E-2</v>
      </c>
      <c r="D1466" s="32">
        <v>364.69</v>
      </c>
      <c r="E1466" s="32">
        <v>-5.82</v>
      </c>
      <c r="F1466" s="33">
        <v>29.69</v>
      </c>
      <c r="G1466" s="23"/>
    </row>
    <row r="1467" spans="1:7" x14ac:dyDescent="0.3">
      <c r="A1467" s="22">
        <v>184</v>
      </c>
      <c r="B1467" s="31">
        <v>176</v>
      </c>
      <c r="C1467" s="24">
        <v>0</v>
      </c>
      <c r="D1467" s="32">
        <v>364.69</v>
      </c>
      <c r="E1467" s="32">
        <v>-6.55</v>
      </c>
      <c r="F1467" s="32">
        <v>29.69</v>
      </c>
      <c r="G1467" s="23" t="s">
        <v>369</v>
      </c>
    </row>
    <row r="1468" spans="1:7" x14ac:dyDescent="0.3">
      <c r="A1468" s="22"/>
      <c r="B1468" s="31">
        <v>177</v>
      </c>
      <c r="C1468" s="24">
        <v>6.8000000000000005E-2</v>
      </c>
      <c r="D1468" s="32">
        <v>364.7</v>
      </c>
      <c r="E1468" s="32">
        <v>-6.51</v>
      </c>
      <c r="F1468" s="32">
        <v>29.25</v>
      </c>
      <c r="G1468" s="23"/>
    </row>
    <row r="1469" spans="1:7" x14ac:dyDescent="0.3">
      <c r="A1469" s="22"/>
      <c r="B1469" s="31" t="s">
        <v>61</v>
      </c>
      <c r="C1469" s="24">
        <v>6.8000000000000005E-2</v>
      </c>
      <c r="D1469" s="33">
        <v>364.7</v>
      </c>
      <c r="E1469" s="32">
        <v>-6.51</v>
      </c>
      <c r="F1469" s="32">
        <v>29.25</v>
      </c>
      <c r="G1469" s="23"/>
    </row>
    <row r="1470" spans="1:7" x14ac:dyDescent="0.3">
      <c r="A1470" s="22"/>
      <c r="B1470" s="31" t="s">
        <v>62</v>
      </c>
      <c r="C1470" s="24">
        <v>0</v>
      </c>
      <c r="D1470" s="33">
        <v>364.69</v>
      </c>
      <c r="E1470" s="32">
        <v>-6.55</v>
      </c>
      <c r="F1470" s="32">
        <v>29.69</v>
      </c>
      <c r="G1470" s="23"/>
    </row>
    <row r="1471" spans="1:7" x14ac:dyDescent="0.3">
      <c r="A1471" s="22"/>
      <c r="B1471" s="31" t="s">
        <v>65</v>
      </c>
      <c r="C1471" s="24">
        <v>6.8000000000000005E-2</v>
      </c>
      <c r="D1471" s="32">
        <v>364.7</v>
      </c>
      <c r="E1471" s="33">
        <v>-6.51</v>
      </c>
      <c r="F1471" s="32">
        <v>29.25</v>
      </c>
      <c r="G1471" s="23"/>
    </row>
    <row r="1472" spans="1:7" x14ac:dyDescent="0.3">
      <c r="A1472" s="22"/>
      <c r="B1472" s="31" t="s">
        <v>66</v>
      </c>
      <c r="C1472" s="24">
        <v>0</v>
      </c>
      <c r="D1472" s="32">
        <v>364.69</v>
      </c>
      <c r="E1472" s="33">
        <v>-6.55</v>
      </c>
      <c r="F1472" s="32">
        <v>29.69</v>
      </c>
      <c r="G1472" s="23"/>
    </row>
    <row r="1473" spans="1:7" x14ac:dyDescent="0.3">
      <c r="A1473" s="22"/>
      <c r="B1473" s="31" t="s">
        <v>67</v>
      </c>
      <c r="C1473" s="24">
        <v>0</v>
      </c>
      <c r="D1473" s="32">
        <v>364.69</v>
      </c>
      <c r="E1473" s="32">
        <v>-6.55</v>
      </c>
      <c r="F1473" s="33">
        <v>29.69</v>
      </c>
      <c r="G1473" s="23"/>
    </row>
    <row r="1474" spans="1:7" x14ac:dyDescent="0.3">
      <c r="A1474" s="22"/>
      <c r="B1474" s="31" t="s">
        <v>68</v>
      </c>
      <c r="C1474" s="24">
        <v>6.8000000000000005E-2</v>
      </c>
      <c r="D1474" s="32">
        <v>364.7</v>
      </c>
      <c r="E1474" s="32">
        <v>-6.51</v>
      </c>
      <c r="F1474" s="33">
        <v>29.25</v>
      </c>
      <c r="G1474" s="23"/>
    </row>
    <row r="1475" spans="1:7" x14ac:dyDescent="0.3">
      <c r="A1475" s="22">
        <v>185</v>
      </c>
      <c r="B1475" s="31">
        <v>177</v>
      </c>
      <c r="C1475" s="24">
        <v>0</v>
      </c>
      <c r="D1475" s="32">
        <v>364.7</v>
      </c>
      <c r="E1475" s="32">
        <v>-7.23</v>
      </c>
      <c r="F1475" s="32">
        <v>29.25</v>
      </c>
      <c r="G1475" s="23" t="s">
        <v>369</v>
      </c>
    </row>
    <row r="1476" spans="1:7" x14ac:dyDescent="0.3">
      <c r="A1476" s="22"/>
      <c r="B1476" s="31">
        <v>178</v>
      </c>
      <c r="C1476" s="24">
        <v>6.8000000000000005E-2</v>
      </c>
      <c r="D1476" s="32">
        <v>364.7</v>
      </c>
      <c r="E1476" s="32">
        <v>-7.19</v>
      </c>
      <c r="F1476" s="32">
        <v>28.76</v>
      </c>
      <c r="G1476" s="23"/>
    </row>
    <row r="1477" spans="1:7" x14ac:dyDescent="0.3">
      <c r="A1477" s="22"/>
      <c r="B1477" s="31" t="s">
        <v>61</v>
      </c>
      <c r="C1477" s="24">
        <v>6.8000000000000005E-2</v>
      </c>
      <c r="D1477" s="33">
        <v>364.7</v>
      </c>
      <c r="E1477" s="32">
        <v>-7.19</v>
      </c>
      <c r="F1477" s="32">
        <v>28.76</v>
      </c>
      <c r="G1477" s="23"/>
    </row>
    <row r="1478" spans="1:7" x14ac:dyDescent="0.3">
      <c r="A1478" s="22"/>
      <c r="B1478" s="31" t="s">
        <v>62</v>
      </c>
      <c r="C1478" s="24">
        <v>0</v>
      </c>
      <c r="D1478" s="33">
        <v>364.7</v>
      </c>
      <c r="E1478" s="32">
        <v>-7.23</v>
      </c>
      <c r="F1478" s="32">
        <v>29.25</v>
      </c>
      <c r="G1478" s="23"/>
    </row>
    <row r="1479" spans="1:7" x14ac:dyDescent="0.3">
      <c r="A1479" s="22"/>
      <c r="B1479" s="31" t="s">
        <v>65</v>
      </c>
      <c r="C1479" s="24">
        <v>6.8000000000000005E-2</v>
      </c>
      <c r="D1479" s="32">
        <v>364.7</v>
      </c>
      <c r="E1479" s="33">
        <v>-7.19</v>
      </c>
      <c r="F1479" s="32">
        <v>28.76</v>
      </c>
      <c r="G1479" s="23"/>
    </row>
    <row r="1480" spans="1:7" x14ac:dyDescent="0.3">
      <c r="A1480" s="22"/>
      <c r="B1480" s="31" t="s">
        <v>66</v>
      </c>
      <c r="C1480" s="24">
        <v>0</v>
      </c>
      <c r="D1480" s="32">
        <v>364.7</v>
      </c>
      <c r="E1480" s="33">
        <v>-7.23</v>
      </c>
      <c r="F1480" s="32">
        <v>29.25</v>
      </c>
      <c r="G1480" s="23"/>
    </row>
    <row r="1481" spans="1:7" x14ac:dyDescent="0.3">
      <c r="A1481" s="22"/>
      <c r="B1481" s="31" t="s">
        <v>67</v>
      </c>
      <c r="C1481" s="24">
        <v>0</v>
      </c>
      <c r="D1481" s="32">
        <v>364.7</v>
      </c>
      <c r="E1481" s="32">
        <v>-7.23</v>
      </c>
      <c r="F1481" s="33">
        <v>29.25</v>
      </c>
      <c r="G1481" s="23"/>
    </row>
    <row r="1482" spans="1:7" x14ac:dyDescent="0.3">
      <c r="A1482" s="22"/>
      <c r="B1482" s="31" t="s">
        <v>68</v>
      </c>
      <c r="C1482" s="24">
        <v>6.8000000000000005E-2</v>
      </c>
      <c r="D1482" s="32">
        <v>364.7</v>
      </c>
      <c r="E1482" s="32">
        <v>-7.19</v>
      </c>
      <c r="F1482" s="33">
        <v>28.76</v>
      </c>
      <c r="G1482" s="23"/>
    </row>
    <row r="1483" spans="1:7" x14ac:dyDescent="0.3">
      <c r="A1483" s="22">
        <v>186</v>
      </c>
      <c r="B1483" s="31">
        <v>178</v>
      </c>
      <c r="C1483" s="24">
        <v>0</v>
      </c>
      <c r="D1483" s="32">
        <v>364.7</v>
      </c>
      <c r="E1483" s="32">
        <v>-7.9</v>
      </c>
      <c r="F1483" s="32">
        <v>28.76</v>
      </c>
      <c r="G1483" s="23" t="s">
        <v>369</v>
      </c>
    </row>
    <row r="1484" spans="1:7" x14ac:dyDescent="0.3">
      <c r="A1484" s="22"/>
      <c r="B1484" s="31">
        <v>179</v>
      </c>
      <c r="C1484" s="24">
        <v>6.8000000000000005E-2</v>
      </c>
      <c r="D1484" s="32">
        <v>364.71</v>
      </c>
      <c r="E1484" s="32">
        <v>-7.87</v>
      </c>
      <c r="F1484" s="32">
        <v>28.22</v>
      </c>
      <c r="G1484" s="23"/>
    </row>
    <row r="1485" spans="1:7" x14ac:dyDescent="0.3">
      <c r="A1485" s="22"/>
      <c r="B1485" s="31" t="s">
        <v>61</v>
      </c>
      <c r="C1485" s="24">
        <v>6.8000000000000005E-2</v>
      </c>
      <c r="D1485" s="33">
        <v>364.71</v>
      </c>
      <c r="E1485" s="32">
        <v>-7.87</v>
      </c>
      <c r="F1485" s="32">
        <v>28.22</v>
      </c>
      <c r="G1485" s="23"/>
    </row>
    <row r="1486" spans="1:7" x14ac:dyDescent="0.3">
      <c r="A1486" s="22"/>
      <c r="B1486" s="31" t="s">
        <v>62</v>
      </c>
      <c r="C1486" s="24">
        <v>0</v>
      </c>
      <c r="D1486" s="33">
        <v>364.7</v>
      </c>
      <c r="E1486" s="32">
        <v>-7.9</v>
      </c>
      <c r="F1486" s="32">
        <v>28.76</v>
      </c>
      <c r="G1486" s="23"/>
    </row>
    <row r="1487" spans="1:7" x14ac:dyDescent="0.3">
      <c r="A1487" s="22"/>
      <c r="B1487" s="31" t="s">
        <v>65</v>
      </c>
      <c r="C1487" s="24">
        <v>6.8000000000000005E-2</v>
      </c>
      <c r="D1487" s="32">
        <v>364.71</v>
      </c>
      <c r="E1487" s="33">
        <v>-7.87</v>
      </c>
      <c r="F1487" s="32">
        <v>28.22</v>
      </c>
      <c r="G1487" s="23"/>
    </row>
    <row r="1488" spans="1:7" x14ac:dyDescent="0.3">
      <c r="A1488" s="22"/>
      <c r="B1488" s="31" t="s">
        <v>66</v>
      </c>
      <c r="C1488" s="24">
        <v>0</v>
      </c>
      <c r="D1488" s="32">
        <v>364.7</v>
      </c>
      <c r="E1488" s="33">
        <v>-7.9</v>
      </c>
      <c r="F1488" s="32">
        <v>28.76</v>
      </c>
      <c r="G1488" s="23"/>
    </row>
    <row r="1489" spans="1:7" x14ac:dyDescent="0.3">
      <c r="A1489" s="22"/>
      <c r="B1489" s="31" t="s">
        <v>67</v>
      </c>
      <c r="C1489" s="24">
        <v>0</v>
      </c>
      <c r="D1489" s="32">
        <v>364.7</v>
      </c>
      <c r="E1489" s="32">
        <v>-7.9</v>
      </c>
      <c r="F1489" s="33">
        <v>28.76</v>
      </c>
      <c r="G1489" s="23"/>
    </row>
    <row r="1490" spans="1:7" x14ac:dyDescent="0.3">
      <c r="A1490" s="22"/>
      <c r="B1490" s="31" t="s">
        <v>68</v>
      </c>
      <c r="C1490" s="24">
        <v>6.8000000000000005E-2</v>
      </c>
      <c r="D1490" s="32">
        <v>364.71</v>
      </c>
      <c r="E1490" s="32">
        <v>-7.87</v>
      </c>
      <c r="F1490" s="33">
        <v>28.22</v>
      </c>
      <c r="G1490" s="23"/>
    </row>
    <row r="1491" spans="1:7" x14ac:dyDescent="0.3">
      <c r="A1491" s="22">
        <v>187</v>
      </c>
      <c r="B1491" s="31">
        <v>179</v>
      </c>
      <c r="C1491" s="24">
        <v>0</v>
      </c>
      <c r="D1491" s="32">
        <v>364.71</v>
      </c>
      <c r="E1491" s="32">
        <v>-8.56</v>
      </c>
      <c r="F1491" s="32">
        <v>28.22</v>
      </c>
      <c r="G1491" s="23" t="s">
        <v>369</v>
      </c>
    </row>
    <row r="1492" spans="1:7" x14ac:dyDescent="0.3">
      <c r="A1492" s="22"/>
      <c r="B1492" s="31">
        <v>180</v>
      </c>
      <c r="C1492" s="24">
        <v>6.8000000000000005E-2</v>
      </c>
      <c r="D1492" s="32">
        <v>364.71</v>
      </c>
      <c r="E1492" s="32">
        <v>-8.5299999999999994</v>
      </c>
      <c r="F1492" s="32">
        <v>27.64</v>
      </c>
      <c r="G1492" s="23"/>
    </row>
    <row r="1493" spans="1:7" x14ac:dyDescent="0.3">
      <c r="A1493" s="22"/>
      <c r="B1493" s="31" t="s">
        <v>61</v>
      </c>
      <c r="C1493" s="24">
        <v>6.8000000000000005E-2</v>
      </c>
      <c r="D1493" s="33">
        <v>364.71</v>
      </c>
      <c r="E1493" s="32">
        <v>-8.5299999999999994</v>
      </c>
      <c r="F1493" s="32">
        <v>27.64</v>
      </c>
      <c r="G1493" s="23"/>
    </row>
    <row r="1494" spans="1:7" x14ac:dyDescent="0.3">
      <c r="A1494" s="22"/>
      <c r="B1494" s="31" t="s">
        <v>62</v>
      </c>
      <c r="C1494" s="24">
        <v>0</v>
      </c>
      <c r="D1494" s="33">
        <v>364.71</v>
      </c>
      <c r="E1494" s="32">
        <v>-8.56</v>
      </c>
      <c r="F1494" s="32">
        <v>28.22</v>
      </c>
      <c r="G1494" s="23"/>
    </row>
    <row r="1495" spans="1:7" x14ac:dyDescent="0.3">
      <c r="A1495" s="22"/>
      <c r="B1495" s="31" t="s">
        <v>65</v>
      </c>
      <c r="C1495" s="24">
        <v>6.8000000000000005E-2</v>
      </c>
      <c r="D1495" s="32">
        <v>364.71</v>
      </c>
      <c r="E1495" s="33">
        <v>-8.5299999999999994</v>
      </c>
      <c r="F1495" s="32">
        <v>27.64</v>
      </c>
      <c r="G1495" s="23"/>
    </row>
    <row r="1496" spans="1:7" x14ac:dyDescent="0.3">
      <c r="A1496" s="22"/>
      <c r="B1496" s="31" t="s">
        <v>66</v>
      </c>
      <c r="C1496" s="24">
        <v>0</v>
      </c>
      <c r="D1496" s="32">
        <v>364.71</v>
      </c>
      <c r="E1496" s="33">
        <v>-8.56</v>
      </c>
      <c r="F1496" s="32">
        <v>28.22</v>
      </c>
      <c r="G1496" s="23"/>
    </row>
    <row r="1497" spans="1:7" x14ac:dyDescent="0.3">
      <c r="A1497" s="22"/>
      <c r="B1497" s="31" t="s">
        <v>67</v>
      </c>
      <c r="C1497" s="24">
        <v>0</v>
      </c>
      <c r="D1497" s="32">
        <v>364.71</v>
      </c>
      <c r="E1497" s="32">
        <v>-8.56</v>
      </c>
      <c r="F1497" s="33">
        <v>28.22</v>
      </c>
      <c r="G1497" s="23"/>
    </row>
    <row r="1498" spans="1:7" x14ac:dyDescent="0.3">
      <c r="A1498" s="22"/>
      <c r="B1498" s="31" t="s">
        <v>68</v>
      </c>
      <c r="C1498" s="24">
        <v>6.8000000000000005E-2</v>
      </c>
      <c r="D1498" s="32">
        <v>364.71</v>
      </c>
      <c r="E1498" s="32">
        <v>-8.5299999999999994</v>
      </c>
      <c r="F1498" s="33">
        <v>27.64</v>
      </c>
      <c r="G1498" s="23"/>
    </row>
    <row r="1499" spans="1:7" x14ac:dyDescent="0.3">
      <c r="A1499" s="22">
        <v>188</v>
      </c>
      <c r="B1499" s="31">
        <v>180</v>
      </c>
      <c r="C1499" s="24">
        <v>0</v>
      </c>
      <c r="D1499" s="32">
        <v>364.71</v>
      </c>
      <c r="E1499" s="32">
        <v>-9.1999999999999993</v>
      </c>
      <c r="F1499" s="32">
        <v>27.64</v>
      </c>
      <c r="G1499" s="23" t="s">
        <v>369</v>
      </c>
    </row>
    <row r="1500" spans="1:7" x14ac:dyDescent="0.3">
      <c r="A1500" s="22"/>
      <c r="B1500" s="31">
        <v>181</v>
      </c>
      <c r="C1500" s="24">
        <v>6.8000000000000005E-2</v>
      </c>
      <c r="D1500" s="32">
        <v>364.71</v>
      </c>
      <c r="E1500" s="32">
        <v>-9.17</v>
      </c>
      <c r="F1500" s="32">
        <v>27.01</v>
      </c>
      <c r="G1500" s="23"/>
    </row>
    <row r="1501" spans="1:7" x14ac:dyDescent="0.3">
      <c r="A1501" s="22"/>
      <c r="B1501" s="31" t="s">
        <v>61</v>
      </c>
      <c r="C1501" s="24">
        <v>6.8000000000000005E-2</v>
      </c>
      <c r="D1501" s="33">
        <v>364.71</v>
      </c>
      <c r="E1501" s="32">
        <v>-9.17</v>
      </c>
      <c r="F1501" s="32">
        <v>27.01</v>
      </c>
      <c r="G1501" s="23"/>
    </row>
    <row r="1502" spans="1:7" x14ac:dyDescent="0.3">
      <c r="A1502" s="22"/>
      <c r="B1502" s="31" t="s">
        <v>62</v>
      </c>
      <c r="C1502" s="24">
        <v>0</v>
      </c>
      <c r="D1502" s="33">
        <v>364.71</v>
      </c>
      <c r="E1502" s="32">
        <v>-9.1999999999999993</v>
      </c>
      <c r="F1502" s="32">
        <v>27.64</v>
      </c>
      <c r="G1502" s="23"/>
    </row>
    <row r="1503" spans="1:7" x14ac:dyDescent="0.3">
      <c r="A1503" s="22"/>
      <c r="B1503" s="31" t="s">
        <v>65</v>
      </c>
      <c r="C1503" s="24">
        <v>6.8000000000000005E-2</v>
      </c>
      <c r="D1503" s="32">
        <v>364.71</v>
      </c>
      <c r="E1503" s="33">
        <v>-9.17</v>
      </c>
      <c r="F1503" s="32">
        <v>27.01</v>
      </c>
      <c r="G1503" s="23"/>
    </row>
    <row r="1504" spans="1:7" x14ac:dyDescent="0.3">
      <c r="A1504" s="22"/>
      <c r="B1504" s="31" t="s">
        <v>66</v>
      </c>
      <c r="C1504" s="24">
        <v>0</v>
      </c>
      <c r="D1504" s="32">
        <v>364.71</v>
      </c>
      <c r="E1504" s="33">
        <v>-9.1999999999999993</v>
      </c>
      <c r="F1504" s="32">
        <v>27.64</v>
      </c>
      <c r="G1504" s="23"/>
    </row>
    <row r="1505" spans="1:7" x14ac:dyDescent="0.3">
      <c r="A1505" s="22"/>
      <c r="B1505" s="31" t="s">
        <v>67</v>
      </c>
      <c r="C1505" s="24">
        <v>0</v>
      </c>
      <c r="D1505" s="32">
        <v>364.71</v>
      </c>
      <c r="E1505" s="32">
        <v>-9.1999999999999993</v>
      </c>
      <c r="F1505" s="33">
        <v>27.64</v>
      </c>
      <c r="G1505" s="23"/>
    </row>
    <row r="1506" spans="1:7" x14ac:dyDescent="0.3">
      <c r="A1506" s="22"/>
      <c r="B1506" s="31" t="s">
        <v>68</v>
      </c>
      <c r="C1506" s="24">
        <v>6.8000000000000005E-2</v>
      </c>
      <c r="D1506" s="32">
        <v>364.71</v>
      </c>
      <c r="E1506" s="32">
        <v>-9.17</v>
      </c>
      <c r="F1506" s="33">
        <v>27.01</v>
      </c>
      <c r="G1506" s="23"/>
    </row>
    <row r="1507" spans="1:7" x14ac:dyDescent="0.3">
      <c r="A1507" s="22">
        <v>189</v>
      </c>
      <c r="B1507" s="31">
        <v>181</v>
      </c>
      <c r="C1507" s="24">
        <v>0</v>
      </c>
      <c r="D1507" s="32">
        <v>364.72</v>
      </c>
      <c r="E1507" s="32">
        <v>-9.81</v>
      </c>
      <c r="F1507" s="32">
        <v>27.01</v>
      </c>
      <c r="G1507" s="23" t="s">
        <v>369</v>
      </c>
    </row>
    <row r="1508" spans="1:7" x14ac:dyDescent="0.3">
      <c r="A1508" s="22"/>
      <c r="B1508" s="31">
        <v>182</v>
      </c>
      <c r="C1508" s="24">
        <v>6.8000000000000005E-2</v>
      </c>
      <c r="D1508" s="32">
        <v>364.72</v>
      </c>
      <c r="E1508" s="32">
        <v>-9.7899999999999991</v>
      </c>
      <c r="F1508" s="32">
        <v>26.34</v>
      </c>
      <c r="G1508" s="23"/>
    </row>
    <row r="1509" spans="1:7" x14ac:dyDescent="0.3">
      <c r="A1509" s="22"/>
      <c r="B1509" s="31" t="s">
        <v>61</v>
      </c>
      <c r="C1509" s="24">
        <v>6.8000000000000005E-2</v>
      </c>
      <c r="D1509" s="33">
        <v>364.72</v>
      </c>
      <c r="E1509" s="32">
        <v>-9.7899999999999991</v>
      </c>
      <c r="F1509" s="32">
        <v>26.34</v>
      </c>
      <c r="G1509" s="23"/>
    </row>
    <row r="1510" spans="1:7" x14ac:dyDescent="0.3">
      <c r="A1510" s="22"/>
      <c r="B1510" s="31" t="s">
        <v>62</v>
      </c>
      <c r="C1510" s="24">
        <v>0</v>
      </c>
      <c r="D1510" s="33">
        <v>364.72</v>
      </c>
      <c r="E1510" s="32">
        <v>-9.81</v>
      </c>
      <c r="F1510" s="32">
        <v>27.01</v>
      </c>
      <c r="G1510" s="23"/>
    </row>
    <row r="1511" spans="1:7" x14ac:dyDescent="0.3">
      <c r="A1511" s="22"/>
      <c r="B1511" s="31" t="s">
        <v>65</v>
      </c>
      <c r="C1511" s="24">
        <v>6.8000000000000005E-2</v>
      </c>
      <c r="D1511" s="32">
        <v>364.72</v>
      </c>
      <c r="E1511" s="33">
        <v>-9.7899999999999991</v>
      </c>
      <c r="F1511" s="32">
        <v>26.34</v>
      </c>
      <c r="G1511" s="23"/>
    </row>
    <row r="1512" spans="1:7" x14ac:dyDescent="0.3">
      <c r="A1512" s="22"/>
      <c r="B1512" s="31" t="s">
        <v>66</v>
      </c>
      <c r="C1512" s="24">
        <v>0</v>
      </c>
      <c r="D1512" s="32">
        <v>364.72</v>
      </c>
      <c r="E1512" s="33">
        <v>-9.81</v>
      </c>
      <c r="F1512" s="32">
        <v>27.01</v>
      </c>
      <c r="G1512" s="23"/>
    </row>
    <row r="1513" spans="1:7" x14ac:dyDescent="0.3">
      <c r="A1513" s="22"/>
      <c r="B1513" s="31" t="s">
        <v>67</v>
      </c>
      <c r="C1513" s="24">
        <v>0</v>
      </c>
      <c r="D1513" s="32">
        <v>364.72</v>
      </c>
      <c r="E1513" s="32">
        <v>-9.81</v>
      </c>
      <c r="F1513" s="33">
        <v>27.01</v>
      </c>
      <c r="G1513" s="23"/>
    </row>
    <row r="1514" spans="1:7" x14ac:dyDescent="0.3">
      <c r="A1514" s="22"/>
      <c r="B1514" s="31" t="s">
        <v>68</v>
      </c>
      <c r="C1514" s="24">
        <v>6.8000000000000005E-2</v>
      </c>
      <c r="D1514" s="32">
        <v>364.72</v>
      </c>
      <c r="E1514" s="32">
        <v>-9.7899999999999991</v>
      </c>
      <c r="F1514" s="33">
        <v>26.34</v>
      </c>
      <c r="G1514" s="23"/>
    </row>
    <row r="1515" spans="1:7" x14ac:dyDescent="0.3">
      <c r="A1515" s="22">
        <v>190</v>
      </c>
      <c r="B1515" s="31">
        <v>182</v>
      </c>
      <c r="C1515" s="24">
        <v>0</v>
      </c>
      <c r="D1515" s="32">
        <v>364.72</v>
      </c>
      <c r="E1515" s="32">
        <v>-10.36</v>
      </c>
      <c r="F1515" s="32">
        <v>26.34</v>
      </c>
      <c r="G1515" s="23" t="s">
        <v>369</v>
      </c>
    </row>
    <row r="1516" spans="1:7" x14ac:dyDescent="0.3">
      <c r="A1516" s="22"/>
      <c r="B1516" s="31">
        <v>183</v>
      </c>
      <c r="C1516" s="24">
        <v>6.8000000000000005E-2</v>
      </c>
      <c r="D1516" s="32">
        <v>364.72</v>
      </c>
      <c r="E1516" s="32">
        <v>-10.35</v>
      </c>
      <c r="F1516" s="32">
        <v>25.64</v>
      </c>
      <c r="G1516" s="23"/>
    </row>
    <row r="1517" spans="1:7" x14ac:dyDescent="0.3">
      <c r="A1517" s="22"/>
      <c r="B1517" s="31" t="s">
        <v>61</v>
      </c>
      <c r="C1517" s="24">
        <v>6.8000000000000005E-2</v>
      </c>
      <c r="D1517" s="33">
        <v>364.72</v>
      </c>
      <c r="E1517" s="32">
        <v>-10.35</v>
      </c>
      <c r="F1517" s="32">
        <v>25.64</v>
      </c>
      <c r="G1517" s="23"/>
    </row>
    <row r="1518" spans="1:7" x14ac:dyDescent="0.3">
      <c r="A1518" s="22"/>
      <c r="B1518" s="31" t="s">
        <v>62</v>
      </c>
      <c r="C1518" s="24">
        <v>0</v>
      </c>
      <c r="D1518" s="33">
        <v>364.72</v>
      </c>
      <c r="E1518" s="32">
        <v>-10.36</v>
      </c>
      <c r="F1518" s="32">
        <v>26.34</v>
      </c>
      <c r="G1518" s="23"/>
    </row>
    <row r="1519" spans="1:7" x14ac:dyDescent="0.3">
      <c r="A1519" s="22"/>
      <c r="B1519" s="31" t="s">
        <v>65</v>
      </c>
      <c r="C1519" s="24">
        <v>6.8000000000000005E-2</v>
      </c>
      <c r="D1519" s="32">
        <v>364.72</v>
      </c>
      <c r="E1519" s="33">
        <v>-10.35</v>
      </c>
      <c r="F1519" s="32">
        <v>25.64</v>
      </c>
      <c r="G1519" s="23"/>
    </row>
    <row r="1520" spans="1:7" x14ac:dyDescent="0.3">
      <c r="A1520" s="22"/>
      <c r="B1520" s="31" t="s">
        <v>66</v>
      </c>
      <c r="C1520" s="24">
        <v>0</v>
      </c>
      <c r="D1520" s="32">
        <v>364.72</v>
      </c>
      <c r="E1520" s="33">
        <v>-10.36</v>
      </c>
      <c r="F1520" s="32">
        <v>26.34</v>
      </c>
      <c r="G1520" s="23"/>
    </row>
    <row r="1521" spans="1:7" x14ac:dyDescent="0.3">
      <c r="A1521" s="22"/>
      <c r="B1521" s="31" t="s">
        <v>67</v>
      </c>
      <c r="C1521" s="24">
        <v>0</v>
      </c>
      <c r="D1521" s="32">
        <v>364.72</v>
      </c>
      <c r="E1521" s="32">
        <v>-10.36</v>
      </c>
      <c r="F1521" s="33">
        <v>26.34</v>
      </c>
      <c r="G1521" s="23"/>
    </row>
    <row r="1522" spans="1:7" x14ac:dyDescent="0.3">
      <c r="A1522" s="22"/>
      <c r="B1522" s="31" t="s">
        <v>68</v>
      </c>
      <c r="C1522" s="24">
        <v>6.8000000000000005E-2</v>
      </c>
      <c r="D1522" s="32">
        <v>364.72</v>
      </c>
      <c r="E1522" s="32">
        <v>-10.35</v>
      </c>
      <c r="F1522" s="33">
        <v>25.64</v>
      </c>
      <c r="G1522" s="23"/>
    </row>
    <row r="1523" spans="1:7" x14ac:dyDescent="0.3">
      <c r="A1523" s="22">
        <v>191</v>
      </c>
      <c r="B1523" s="31">
        <v>183</v>
      </c>
      <c r="C1523" s="24">
        <v>0</v>
      </c>
      <c r="D1523" s="32">
        <v>364.72</v>
      </c>
      <c r="E1523" s="32">
        <v>-10.82</v>
      </c>
      <c r="F1523" s="32">
        <v>25.64</v>
      </c>
      <c r="G1523" s="23" t="s">
        <v>369</v>
      </c>
    </row>
    <row r="1524" spans="1:7" x14ac:dyDescent="0.3">
      <c r="A1524" s="22"/>
      <c r="B1524" s="31">
        <v>184</v>
      </c>
      <c r="C1524" s="24">
        <v>6.8000000000000005E-2</v>
      </c>
      <c r="D1524" s="32">
        <v>364.73</v>
      </c>
      <c r="E1524" s="32">
        <v>-10.81</v>
      </c>
      <c r="F1524" s="32">
        <v>24.9</v>
      </c>
      <c r="G1524" s="23"/>
    </row>
    <row r="1525" spans="1:7" x14ac:dyDescent="0.3">
      <c r="A1525" s="22"/>
      <c r="B1525" s="31" t="s">
        <v>61</v>
      </c>
      <c r="C1525" s="24">
        <v>6.8000000000000005E-2</v>
      </c>
      <c r="D1525" s="33">
        <v>364.73</v>
      </c>
      <c r="E1525" s="32">
        <v>-10.81</v>
      </c>
      <c r="F1525" s="32">
        <v>24.9</v>
      </c>
      <c r="G1525" s="23"/>
    </row>
    <row r="1526" spans="1:7" x14ac:dyDescent="0.3">
      <c r="A1526" s="22"/>
      <c r="B1526" s="31" t="s">
        <v>62</v>
      </c>
      <c r="C1526" s="24">
        <v>0</v>
      </c>
      <c r="D1526" s="33">
        <v>364.72</v>
      </c>
      <c r="E1526" s="32">
        <v>-10.82</v>
      </c>
      <c r="F1526" s="32">
        <v>25.64</v>
      </c>
      <c r="G1526" s="23"/>
    </row>
    <row r="1527" spans="1:7" x14ac:dyDescent="0.3">
      <c r="A1527" s="22"/>
      <c r="B1527" s="31" t="s">
        <v>65</v>
      </c>
      <c r="C1527" s="24">
        <v>6.8000000000000005E-2</v>
      </c>
      <c r="D1527" s="32">
        <v>364.73</v>
      </c>
      <c r="E1527" s="33">
        <v>-10.81</v>
      </c>
      <c r="F1527" s="32">
        <v>24.9</v>
      </c>
      <c r="G1527" s="23"/>
    </row>
    <row r="1528" spans="1:7" x14ac:dyDescent="0.3">
      <c r="A1528" s="22"/>
      <c r="B1528" s="31" t="s">
        <v>66</v>
      </c>
      <c r="C1528" s="24">
        <v>0</v>
      </c>
      <c r="D1528" s="32">
        <v>364.72</v>
      </c>
      <c r="E1528" s="33">
        <v>-10.82</v>
      </c>
      <c r="F1528" s="32">
        <v>25.64</v>
      </c>
      <c r="G1528" s="23"/>
    </row>
    <row r="1529" spans="1:7" x14ac:dyDescent="0.3">
      <c r="A1529" s="22"/>
      <c r="B1529" s="31" t="s">
        <v>67</v>
      </c>
      <c r="C1529" s="24">
        <v>0</v>
      </c>
      <c r="D1529" s="32">
        <v>364.72</v>
      </c>
      <c r="E1529" s="32">
        <v>-10.82</v>
      </c>
      <c r="F1529" s="33">
        <v>25.64</v>
      </c>
      <c r="G1529" s="23"/>
    </row>
    <row r="1530" spans="1:7" x14ac:dyDescent="0.3">
      <c r="A1530" s="22"/>
      <c r="B1530" s="31" t="s">
        <v>68</v>
      </c>
      <c r="C1530" s="24">
        <v>6.8000000000000005E-2</v>
      </c>
      <c r="D1530" s="32">
        <v>364.73</v>
      </c>
      <c r="E1530" s="32">
        <v>-10.81</v>
      </c>
      <c r="F1530" s="33">
        <v>24.9</v>
      </c>
      <c r="G1530" s="23"/>
    </row>
    <row r="1531" spans="1:7" x14ac:dyDescent="0.3">
      <c r="A1531" s="22">
        <v>192</v>
      </c>
      <c r="B1531" s="31">
        <v>184</v>
      </c>
      <c r="C1531" s="24">
        <v>0</v>
      </c>
      <c r="D1531" s="32">
        <v>364.73</v>
      </c>
      <c r="E1531" s="32">
        <v>-11.12</v>
      </c>
      <c r="F1531" s="32">
        <v>24.9</v>
      </c>
      <c r="G1531" s="23" t="s">
        <v>369</v>
      </c>
    </row>
    <row r="1532" spans="1:7" x14ac:dyDescent="0.3">
      <c r="A1532" s="22"/>
      <c r="B1532" s="31">
        <v>185</v>
      </c>
      <c r="C1532" s="24">
        <v>6.8000000000000005E-2</v>
      </c>
      <c r="D1532" s="32">
        <v>364.73</v>
      </c>
      <c r="E1532" s="32">
        <v>-11.11</v>
      </c>
      <c r="F1532" s="32">
        <v>24.14</v>
      </c>
      <c r="G1532" s="23"/>
    </row>
    <row r="1533" spans="1:7" x14ac:dyDescent="0.3">
      <c r="A1533" s="22"/>
      <c r="B1533" s="31" t="s">
        <v>61</v>
      </c>
      <c r="C1533" s="24">
        <v>6.8000000000000005E-2</v>
      </c>
      <c r="D1533" s="33">
        <v>364.73</v>
      </c>
      <c r="E1533" s="32">
        <v>-11.11</v>
      </c>
      <c r="F1533" s="32">
        <v>24.14</v>
      </c>
      <c r="G1533" s="23"/>
    </row>
    <row r="1534" spans="1:7" x14ac:dyDescent="0.3">
      <c r="A1534" s="22"/>
      <c r="B1534" s="31" t="s">
        <v>62</v>
      </c>
      <c r="C1534" s="24">
        <v>0</v>
      </c>
      <c r="D1534" s="33">
        <v>364.73</v>
      </c>
      <c r="E1534" s="32">
        <v>-11.12</v>
      </c>
      <c r="F1534" s="32">
        <v>24.9</v>
      </c>
      <c r="G1534" s="23"/>
    </row>
    <row r="1535" spans="1:7" x14ac:dyDescent="0.3">
      <c r="A1535" s="22"/>
      <c r="B1535" s="31" t="s">
        <v>65</v>
      </c>
      <c r="C1535" s="24">
        <v>6.8000000000000005E-2</v>
      </c>
      <c r="D1535" s="32">
        <v>364.73</v>
      </c>
      <c r="E1535" s="33">
        <v>-11.11</v>
      </c>
      <c r="F1535" s="32">
        <v>24.14</v>
      </c>
      <c r="G1535" s="23"/>
    </row>
    <row r="1536" spans="1:7" x14ac:dyDescent="0.3">
      <c r="A1536" s="22"/>
      <c r="B1536" s="31" t="s">
        <v>66</v>
      </c>
      <c r="C1536" s="24">
        <v>0</v>
      </c>
      <c r="D1536" s="32">
        <v>364.73</v>
      </c>
      <c r="E1536" s="33">
        <v>-11.12</v>
      </c>
      <c r="F1536" s="32">
        <v>24.9</v>
      </c>
      <c r="G1536" s="23"/>
    </row>
    <row r="1537" spans="1:7" x14ac:dyDescent="0.3">
      <c r="A1537" s="22"/>
      <c r="B1537" s="31" t="s">
        <v>67</v>
      </c>
      <c r="C1537" s="24">
        <v>0</v>
      </c>
      <c r="D1537" s="32">
        <v>364.73</v>
      </c>
      <c r="E1537" s="32">
        <v>-11.12</v>
      </c>
      <c r="F1537" s="33">
        <v>24.9</v>
      </c>
      <c r="G1537" s="23"/>
    </row>
    <row r="1538" spans="1:7" x14ac:dyDescent="0.3">
      <c r="A1538" s="22"/>
      <c r="B1538" s="31" t="s">
        <v>68</v>
      </c>
      <c r="C1538" s="24">
        <v>6.8000000000000005E-2</v>
      </c>
      <c r="D1538" s="32">
        <v>364.73</v>
      </c>
      <c r="E1538" s="32">
        <v>-11.11</v>
      </c>
      <c r="F1538" s="33">
        <v>24.14</v>
      </c>
      <c r="G1538" s="23"/>
    </row>
    <row r="1539" spans="1:7" x14ac:dyDescent="0.3">
      <c r="A1539" s="22">
        <v>193</v>
      </c>
      <c r="B1539" s="31">
        <v>185</v>
      </c>
      <c r="C1539" s="24">
        <v>0</v>
      </c>
      <c r="D1539" s="32">
        <v>364.73</v>
      </c>
      <c r="E1539" s="32">
        <v>-11.14</v>
      </c>
      <c r="F1539" s="32">
        <v>24.14</v>
      </c>
      <c r="G1539" s="23" t="s">
        <v>369</v>
      </c>
    </row>
    <row r="1540" spans="1:7" x14ac:dyDescent="0.3">
      <c r="A1540" s="22"/>
      <c r="B1540" s="31">
        <v>186</v>
      </c>
      <c r="C1540" s="24">
        <v>6.8000000000000005E-2</v>
      </c>
      <c r="D1540" s="32">
        <v>364.74</v>
      </c>
      <c r="E1540" s="32">
        <v>-11.14</v>
      </c>
      <c r="F1540" s="32">
        <v>23.38</v>
      </c>
      <c r="G1540" s="23"/>
    </row>
    <row r="1541" spans="1:7" x14ac:dyDescent="0.3">
      <c r="A1541" s="22"/>
      <c r="B1541" s="31" t="s">
        <v>61</v>
      </c>
      <c r="C1541" s="24">
        <v>6.8000000000000005E-2</v>
      </c>
      <c r="D1541" s="33">
        <v>364.74</v>
      </c>
      <c r="E1541" s="32">
        <v>-11.14</v>
      </c>
      <c r="F1541" s="32">
        <v>23.38</v>
      </c>
      <c r="G1541" s="23"/>
    </row>
    <row r="1542" spans="1:7" x14ac:dyDescent="0.3">
      <c r="A1542" s="22"/>
      <c r="B1542" s="31" t="s">
        <v>62</v>
      </c>
      <c r="C1542" s="24">
        <v>0</v>
      </c>
      <c r="D1542" s="33">
        <v>364.73</v>
      </c>
      <c r="E1542" s="32">
        <v>-11.14</v>
      </c>
      <c r="F1542" s="32">
        <v>24.14</v>
      </c>
      <c r="G1542" s="23"/>
    </row>
    <row r="1543" spans="1:7" x14ac:dyDescent="0.3">
      <c r="A1543" s="22"/>
      <c r="B1543" s="31" t="s">
        <v>65</v>
      </c>
      <c r="C1543" s="24">
        <v>1.4E-2</v>
      </c>
      <c r="D1543" s="32">
        <v>364.73</v>
      </c>
      <c r="E1543" s="33">
        <v>-11.13</v>
      </c>
      <c r="F1543" s="32">
        <v>23.99</v>
      </c>
      <c r="G1543" s="23"/>
    </row>
    <row r="1544" spans="1:7" x14ac:dyDescent="0.3">
      <c r="A1544" s="22"/>
      <c r="B1544" s="31" t="s">
        <v>66</v>
      </c>
      <c r="C1544" s="24">
        <v>6.8000000000000005E-2</v>
      </c>
      <c r="D1544" s="32">
        <v>364.74</v>
      </c>
      <c r="E1544" s="33">
        <v>-11.14</v>
      </c>
      <c r="F1544" s="32">
        <v>23.38</v>
      </c>
      <c r="G1544" s="23"/>
    </row>
    <row r="1545" spans="1:7" x14ac:dyDescent="0.3">
      <c r="A1545" s="22"/>
      <c r="B1545" s="31" t="s">
        <v>67</v>
      </c>
      <c r="C1545" s="24">
        <v>0</v>
      </c>
      <c r="D1545" s="32">
        <v>364.73</v>
      </c>
      <c r="E1545" s="32">
        <v>-11.14</v>
      </c>
      <c r="F1545" s="33">
        <v>24.14</v>
      </c>
      <c r="G1545" s="23"/>
    </row>
    <row r="1546" spans="1:7" x14ac:dyDescent="0.3">
      <c r="A1546" s="22"/>
      <c r="B1546" s="31" t="s">
        <v>68</v>
      </c>
      <c r="C1546" s="24">
        <v>6.8000000000000005E-2</v>
      </c>
      <c r="D1546" s="32">
        <v>364.74</v>
      </c>
      <c r="E1546" s="32">
        <v>-11.14</v>
      </c>
      <c r="F1546" s="33">
        <v>23.38</v>
      </c>
      <c r="G1546" s="23"/>
    </row>
    <row r="1547" spans="1:7" x14ac:dyDescent="0.3">
      <c r="A1547" s="22">
        <v>194</v>
      </c>
      <c r="B1547" s="31">
        <v>186</v>
      </c>
      <c r="C1547" s="24">
        <v>0</v>
      </c>
      <c r="D1547" s="32">
        <v>364.74</v>
      </c>
      <c r="E1547" s="32">
        <v>-10.68</v>
      </c>
      <c r="F1547" s="32">
        <v>23.38</v>
      </c>
      <c r="G1547" s="23" t="s">
        <v>369</v>
      </c>
    </row>
    <row r="1548" spans="1:7" x14ac:dyDescent="0.3">
      <c r="A1548" s="22"/>
      <c r="B1548" s="31">
        <v>187</v>
      </c>
      <c r="C1548" s="24">
        <v>6.8000000000000005E-2</v>
      </c>
      <c r="D1548" s="32">
        <v>364.74</v>
      </c>
      <c r="E1548" s="32">
        <v>-10.69</v>
      </c>
      <c r="F1548" s="32">
        <v>22.65</v>
      </c>
      <c r="G1548" s="23"/>
    </row>
    <row r="1549" spans="1:7" x14ac:dyDescent="0.3">
      <c r="A1549" s="22"/>
      <c r="B1549" s="31" t="s">
        <v>61</v>
      </c>
      <c r="C1549" s="24">
        <v>6.8000000000000005E-2</v>
      </c>
      <c r="D1549" s="33">
        <v>364.74</v>
      </c>
      <c r="E1549" s="32">
        <v>-10.69</v>
      </c>
      <c r="F1549" s="32">
        <v>22.65</v>
      </c>
      <c r="G1549" s="23"/>
    </row>
    <row r="1550" spans="1:7" x14ac:dyDescent="0.3">
      <c r="A1550" s="22"/>
      <c r="B1550" s="31" t="s">
        <v>62</v>
      </c>
      <c r="C1550" s="24">
        <v>0</v>
      </c>
      <c r="D1550" s="33">
        <v>364.74</v>
      </c>
      <c r="E1550" s="32">
        <v>-10.68</v>
      </c>
      <c r="F1550" s="32">
        <v>23.38</v>
      </c>
      <c r="G1550" s="23"/>
    </row>
    <row r="1551" spans="1:7" x14ac:dyDescent="0.3">
      <c r="A1551" s="22"/>
      <c r="B1551" s="31" t="s">
        <v>65</v>
      </c>
      <c r="C1551" s="24">
        <v>0</v>
      </c>
      <c r="D1551" s="32">
        <v>364.74</v>
      </c>
      <c r="E1551" s="33">
        <v>-10.68</v>
      </c>
      <c r="F1551" s="32">
        <v>23.38</v>
      </c>
      <c r="G1551" s="23"/>
    </row>
    <row r="1552" spans="1:7" x14ac:dyDescent="0.3">
      <c r="A1552" s="22"/>
      <c r="B1552" s="31" t="s">
        <v>66</v>
      </c>
      <c r="C1552" s="24">
        <v>6.8000000000000005E-2</v>
      </c>
      <c r="D1552" s="32">
        <v>364.74</v>
      </c>
      <c r="E1552" s="33">
        <v>-10.69</v>
      </c>
      <c r="F1552" s="32">
        <v>22.65</v>
      </c>
      <c r="G1552" s="23"/>
    </row>
    <row r="1553" spans="1:7" x14ac:dyDescent="0.3">
      <c r="A1553" s="22"/>
      <c r="B1553" s="31" t="s">
        <v>67</v>
      </c>
      <c r="C1553" s="24">
        <v>0</v>
      </c>
      <c r="D1553" s="32">
        <v>364.74</v>
      </c>
      <c r="E1553" s="32">
        <v>-10.68</v>
      </c>
      <c r="F1553" s="33">
        <v>23.38</v>
      </c>
      <c r="G1553" s="23"/>
    </row>
    <row r="1554" spans="1:7" x14ac:dyDescent="0.3">
      <c r="A1554" s="22"/>
      <c r="B1554" s="31" t="s">
        <v>68</v>
      </c>
      <c r="C1554" s="24">
        <v>6.8000000000000005E-2</v>
      </c>
      <c r="D1554" s="32">
        <v>364.74</v>
      </c>
      <c r="E1554" s="32">
        <v>-10.69</v>
      </c>
      <c r="F1554" s="33">
        <v>22.65</v>
      </c>
      <c r="G1554" s="23"/>
    </row>
    <row r="1555" spans="1:7" x14ac:dyDescent="0.3">
      <c r="A1555" s="22">
        <v>195</v>
      </c>
      <c r="B1555" s="31">
        <v>187</v>
      </c>
      <c r="C1555" s="24">
        <v>0</v>
      </c>
      <c r="D1555" s="32">
        <v>364.74</v>
      </c>
      <c r="E1555" s="32">
        <v>-9.42</v>
      </c>
      <c r="F1555" s="32">
        <v>22.65</v>
      </c>
      <c r="G1555" s="23" t="s">
        <v>369</v>
      </c>
    </row>
    <row r="1556" spans="1:7" x14ac:dyDescent="0.3">
      <c r="A1556" s="22"/>
      <c r="B1556" s="31">
        <v>188</v>
      </c>
      <c r="C1556" s="24">
        <v>6.8000000000000005E-2</v>
      </c>
      <c r="D1556" s="32">
        <v>364.74</v>
      </c>
      <c r="E1556" s="32">
        <v>-9.44</v>
      </c>
      <c r="F1556" s="32">
        <v>22.01</v>
      </c>
      <c r="G1556" s="23"/>
    </row>
    <row r="1557" spans="1:7" x14ac:dyDescent="0.3">
      <c r="A1557" s="22"/>
      <c r="B1557" s="31" t="s">
        <v>61</v>
      </c>
      <c r="C1557" s="24">
        <v>6.8000000000000005E-2</v>
      </c>
      <c r="D1557" s="33">
        <v>364.74</v>
      </c>
      <c r="E1557" s="32">
        <v>-9.44</v>
      </c>
      <c r="F1557" s="32">
        <v>22.01</v>
      </c>
      <c r="G1557" s="23"/>
    </row>
    <row r="1558" spans="1:7" x14ac:dyDescent="0.3">
      <c r="A1558" s="22"/>
      <c r="B1558" s="31" t="s">
        <v>62</v>
      </c>
      <c r="C1558" s="24">
        <v>0</v>
      </c>
      <c r="D1558" s="33">
        <v>364.74</v>
      </c>
      <c r="E1558" s="32">
        <v>-9.42</v>
      </c>
      <c r="F1558" s="32">
        <v>22.65</v>
      </c>
      <c r="G1558" s="23"/>
    </row>
    <row r="1559" spans="1:7" x14ac:dyDescent="0.3">
      <c r="A1559" s="22"/>
      <c r="B1559" s="31" t="s">
        <v>65</v>
      </c>
      <c r="C1559" s="24">
        <v>0</v>
      </c>
      <c r="D1559" s="32">
        <v>364.74</v>
      </c>
      <c r="E1559" s="33">
        <v>-9.42</v>
      </c>
      <c r="F1559" s="32">
        <v>22.65</v>
      </c>
      <c r="G1559" s="23"/>
    </row>
    <row r="1560" spans="1:7" x14ac:dyDescent="0.3">
      <c r="A1560" s="22"/>
      <c r="B1560" s="31" t="s">
        <v>66</v>
      </c>
      <c r="C1560" s="24">
        <v>6.8000000000000005E-2</v>
      </c>
      <c r="D1560" s="32">
        <v>364.74</v>
      </c>
      <c r="E1560" s="33">
        <v>-9.44</v>
      </c>
      <c r="F1560" s="32">
        <v>22.01</v>
      </c>
      <c r="G1560" s="23"/>
    </row>
    <row r="1561" spans="1:7" x14ac:dyDescent="0.3">
      <c r="A1561" s="22"/>
      <c r="B1561" s="31" t="s">
        <v>67</v>
      </c>
      <c r="C1561" s="24">
        <v>0</v>
      </c>
      <c r="D1561" s="32">
        <v>364.74</v>
      </c>
      <c r="E1561" s="32">
        <v>-9.42</v>
      </c>
      <c r="F1561" s="33">
        <v>22.65</v>
      </c>
      <c r="G1561" s="23"/>
    </row>
    <row r="1562" spans="1:7" x14ac:dyDescent="0.3">
      <c r="A1562" s="22"/>
      <c r="B1562" s="31" t="s">
        <v>68</v>
      </c>
      <c r="C1562" s="24">
        <v>6.8000000000000005E-2</v>
      </c>
      <c r="D1562" s="32">
        <v>364.74</v>
      </c>
      <c r="E1562" s="32">
        <v>-9.44</v>
      </c>
      <c r="F1562" s="33">
        <v>22.01</v>
      </c>
      <c r="G1562" s="23"/>
    </row>
    <row r="1563" spans="1:7" x14ac:dyDescent="0.3">
      <c r="A1563" s="22">
        <v>196</v>
      </c>
      <c r="B1563" s="31">
        <v>188</v>
      </c>
      <c r="C1563" s="24">
        <v>0</v>
      </c>
      <c r="D1563" s="32">
        <v>364.74</v>
      </c>
      <c r="E1563" s="32">
        <v>-8.19</v>
      </c>
      <c r="F1563" s="32">
        <v>22.01</v>
      </c>
      <c r="G1563" s="23" t="s">
        <v>369</v>
      </c>
    </row>
    <row r="1564" spans="1:7" x14ac:dyDescent="0.3">
      <c r="A1564" s="22"/>
      <c r="B1564" s="31">
        <v>240</v>
      </c>
      <c r="C1564" s="24">
        <v>1.2E-2</v>
      </c>
      <c r="D1564" s="32">
        <v>364.74</v>
      </c>
      <c r="E1564" s="32">
        <v>-8.19</v>
      </c>
      <c r="F1564" s="32">
        <v>21.92</v>
      </c>
      <c r="G1564" s="23"/>
    </row>
    <row r="1565" spans="1:7" x14ac:dyDescent="0.3">
      <c r="A1565" s="22"/>
      <c r="B1565" s="31" t="s">
        <v>61</v>
      </c>
      <c r="C1565" s="24">
        <v>1.2E-2</v>
      </c>
      <c r="D1565" s="33">
        <v>364.74</v>
      </c>
      <c r="E1565" s="32">
        <v>-8.19</v>
      </c>
      <c r="F1565" s="32">
        <v>21.92</v>
      </c>
      <c r="G1565" s="23"/>
    </row>
    <row r="1566" spans="1:7" x14ac:dyDescent="0.3">
      <c r="A1566" s="22"/>
      <c r="B1566" s="31" t="s">
        <v>62</v>
      </c>
      <c r="C1566" s="24">
        <v>0</v>
      </c>
      <c r="D1566" s="33">
        <v>364.74</v>
      </c>
      <c r="E1566" s="32">
        <v>-8.19</v>
      </c>
      <c r="F1566" s="32">
        <v>22.01</v>
      </c>
      <c r="G1566" s="23"/>
    </row>
    <row r="1567" spans="1:7" x14ac:dyDescent="0.3">
      <c r="A1567" s="22"/>
      <c r="B1567" s="31" t="s">
        <v>65</v>
      </c>
      <c r="C1567" s="24">
        <v>0</v>
      </c>
      <c r="D1567" s="32">
        <v>364.74</v>
      </c>
      <c r="E1567" s="33">
        <v>-8.19</v>
      </c>
      <c r="F1567" s="32">
        <v>22.01</v>
      </c>
      <c r="G1567" s="23"/>
    </row>
    <row r="1568" spans="1:7" x14ac:dyDescent="0.3">
      <c r="A1568" s="22"/>
      <c r="B1568" s="31" t="s">
        <v>66</v>
      </c>
      <c r="C1568" s="24">
        <v>1.2E-2</v>
      </c>
      <c r="D1568" s="32">
        <v>364.74</v>
      </c>
      <c r="E1568" s="33">
        <v>-8.19</v>
      </c>
      <c r="F1568" s="32">
        <v>21.92</v>
      </c>
      <c r="G1568" s="23"/>
    </row>
    <row r="1569" spans="1:7" x14ac:dyDescent="0.3">
      <c r="A1569" s="22"/>
      <c r="B1569" s="31" t="s">
        <v>67</v>
      </c>
      <c r="C1569" s="24">
        <v>0</v>
      </c>
      <c r="D1569" s="32">
        <v>364.74</v>
      </c>
      <c r="E1569" s="32">
        <v>-8.19</v>
      </c>
      <c r="F1569" s="33">
        <v>22.01</v>
      </c>
      <c r="G1569" s="23"/>
    </row>
    <row r="1570" spans="1:7" x14ac:dyDescent="0.3">
      <c r="A1570" s="22"/>
      <c r="B1570" s="31" t="s">
        <v>68</v>
      </c>
      <c r="C1570" s="24">
        <v>1.2E-2</v>
      </c>
      <c r="D1570" s="32">
        <v>364.74</v>
      </c>
      <c r="E1570" s="32">
        <v>-8.19</v>
      </c>
      <c r="F1570" s="33">
        <v>21.92</v>
      </c>
      <c r="G1570" s="23"/>
    </row>
    <row r="1571" spans="1:7" x14ac:dyDescent="0.3">
      <c r="A1571" s="22">
        <v>197</v>
      </c>
      <c r="B1571" s="31">
        <v>240</v>
      </c>
      <c r="C1571" s="24">
        <v>0</v>
      </c>
      <c r="D1571" s="32">
        <v>254.64</v>
      </c>
      <c r="E1571" s="32">
        <v>-9.52</v>
      </c>
      <c r="F1571" s="32">
        <v>32.93</v>
      </c>
      <c r="G1571" s="23" t="s">
        <v>369</v>
      </c>
    </row>
    <row r="1572" spans="1:7" x14ac:dyDescent="0.3">
      <c r="A1572" s="22"/>
      <c r="B1572" s="31">
        <v>189</v>
      </c>
      <c r="C1572" s="24">
        <v>5.7000000000000002E-2</v>
      </c>
      <c r="D1572" s="32">
        <v>254.64</v>
      </c>
      <c r="E1572" s="32">
        <v>-9.5</v>
      </c>
      <c r="F1572" s="32">
        <v>32.39</v>
      </c>
      <c r="G1572" s="23"/>
    </row>
    <row r="1573" spans="1:7" x14ac:dyDescent="0.3">
      <c r="A1573" s="22"/>
      <c r="B1573" s="31" t="s">
        <v>61</v>
      </c>
      <c r="C1573" s="24">
        <v>5.7000000000000002E-2</v>
      </c>
      <c r="D1573" s="33">
        <v>254.64</v>
      </c>
      <c r="E1573" s="32">
        <v>-9.5</v>
      </c>
      <c r="F1573" s="32">
        <v>32.39</v>
      </c>
      <c r="G1573" s="23"/>
    </row>
    <row r="1574" spans="1:7" x14ac:dyDescent="0.3">
      <c r="A1574" s="22"/>
      <c r="B1574" s="31" t="s">
        <v>62</v>
      </c>
      <c r="C1574" s="24">
        <v>0</v>
      </c>
      <c r="D1574" s="33">
        <v>254.64</v>
      </c>
      <c r="E1574" s="32">
        <v>-9.52</v>
      </c>
      <c r="F1574" s="32">
        <v>32.93</v>
      </c>
      <c r="G1574" s="23"/>
    </row>
    <row r="1575" spans="1:7" x14ac:dyDescent="0.3">
      <c r="A1575" s="22"/>
      <c r="B1575" s="31" t="s">
        <v>65</v>
      </c>
      <c r="C1575" s="24">
        <v>5.7000000000000002E-2</v>
      </c>
      <c r="D1575" s="32">
        <v>254.64</v>
      </c>
      <c r="E1575" s="33">
        <v>-9.5</v>
      </c>
      <c r="F1575" s="32">
        <v>32.39</v>
      </c>
      <c r="G1575" s="23"/>
    </row>
    <row r="1576" spans="1:7" x14ac:dyDescent="0.3">
      <c r="A1576" s="22"/>
      <c r="B1576" s="31" t="s">
        <v>66</v>
      </c>
      <c r="C1576" s="24">
        <v>0</v>
      </c>
      <c r="D1576" s="32">
        <v>254.64</v>
      </c>
      <c r="E1576" s="33">
        <v>-9.52</v>
      </c>
      <c r="F1576" s="32">
        <v>32.93</v>
      </c>
      <c r="G1576" s="23"/>
    </row>
    <row r="1577" spans="1:7" x14ac:dyDescent="0.3">
      <c r="A1577" s="22"/>
      <c r="B1577" s="31" t="s">
        <v>67</v>
      </c>
      <c r="C1577" s="24">
        <v>0</v>
      </c>
      <c r="D1577" s="32">
        <v>254.64</v>
      </c>
      <c r="E1577" s="32">
        <v>-9.52</v>
      </c>
      <c r="F1577" s="33">
        <v>32.93</v>
      </c>
      <c r="G1577" s="23"/>
    </row>
    <row r="1578" spans="1:7" x14ac:dyDescent="0.3">
      <c r="A1578" s="22"/>
      <c r="B1578" s="31" t="s">
        <v>68</v>
      </c>
      <c r="C1578" s="24">
        <v>5.7000000000000002E-2</v>
      </c>
      <c r="D1578" s="32">
        <v>254.64</v>
      </c>
      <c r="E1578" s="32">
        <v>-9.5</v>
      </c>
      <c r="F1578" s="33">
        <v>32.39</v>
      </c>
      <c r="G1578" s="23"/>
    </row>
    <row r="1579" spans="1:7" x14ac:dyDescent="0.3">
      <c r="A1579" s="22">
        <v>198</v>
      </c>
      <c r="B1579" s="31">
        <v>189</v>
      </c>
      <c r="C1579" s="24">
        <v>0</v>
      </c>
      <c r="D1579" s="32">
        <v>254.65</v>
      </c>
      <c r="E1579" s="32">
        <v>-12.2</v>
      </c>
      <c r="F1579" s="32">
        <v>32.39</v>
      </c>
      <c r="G1579" s="23" t="s">
        <v>369</v>
      </c>
    </row>
    <row r="1580" spans="1:7" x14ac:dyDescent="0.3">
      <c r="A1580" s="22"/>
      <c r="B1580" s="31">
        <v>190</v>
      </c>
      <c r="C1580" s="24">
        <v>6.8000000000000005E-2</v>
      </c>
      <c r="D1580" s="32">
        <v>254.65</v>
      </c>
      <c r="E1580" s="32">
        <v>-12.19</v>
      </c>
      <c r="F1580" s="32">
        <v>31.56</v>
      </c>
      <c r="G1580" s="23"/>
    </row>
    <row r="1581" spans="1:7" x14ac:dyDescent="0.3">
      <c r="A1581" s="22"/>
      <c r="B1581" s="31" t="s">
        <v>61</v>
      </c>
      <c r="C1581" s="24">
        <v>6.8000000000000005E-2</v>
      </c>
      <c r="D1581" s="33">
        <v>254.65</v>
      </c>
      <c r="E1581" s="32">
        <v>-12.19</v>
      </c>
      <c r="F1581" s="32">
        <v>31.56</v>
      </c>
      <c r="G1581" s="23"/>
    </row>
    <row r="1582" spans="1:7" x14ac:dyDescent="0.3">
      <c r="A1582" s="22"/>
      <c r="B1582" s="31" t="s">
        <v>62</v>
      </c>
      <c r="C1582" s="24">
        <v>0</v>
      </c>
      <c r="D1582" s="33">
        <v>254.65</v>
      </c>
      <c r="E1582" s="32">
        <v>-12.2</v>
      </c>
      <c r="F1582" s="32">
        <v>32.39</v>
      </c>
      <c r="G1582" s="23"/>
    </row>
    <row r="1583" spans="1:7" x14ac:dyDescent="0.3">
      <c r="A1583" s="22"/>
      <c r="B1583" s="31" t="s">
        <v>65</v>
      </c>
      <c r="C1583" s="24">
        <v>6.8000000000000005E-2</v>
      </c>
      <c r="D1583" s="32">
        <v>254.65</v>
      </c>
      <c r="E1583" s="33">
        <v>-12.19</v>
      </c>
      <c r="F1583" s="32">
        <v>31.56</v>
      </c>
      <c r="G1583" s="23"/>
    </row>
    <row r="1584" spans="1:7" x14ac:dyDescent="0.3">
      <c r="A1584" s="22"/>
      <c r="B1584" s="31" t="s">
        <v>66</v>
      </c>
      <c r="C1584" s="24">
        <v>0</v>
      </c>
      <c r="D1584" s="32">
        <v>254.65</v>
      </c>
      <c r="E1584" s="33">
        <v>-12.2</v>
      </c>
      <c r="F1584" s="32">
        <v>32.39</v>
      </c>
      <c r="G1584" s="23"/>
    </row>
    <row r="1585" spans="1:7" x14ac:dyDescent="0.3">
      <c r="A1585" s="22"/>
      <c r="B1585" s="31" t="s">
        <v>67</v>
      </c>
      <c r="C1585" s="24">
        <v>0</v>
      </c>
      <c r="D1585" s="32">
        <v>254.65</v>
      </c>
      <c r="E1585" s="32">
        <v>-12.2</v>
      </c>
      <c r="F1585" s="33">
        <v>32.39</v>
      </c>
      <c r="G1585" s="23"/>
    </row>
    <row r="1586" spans="1:7" x14ac:dyDescent="0.3">
      <c r="A1586" s="22"/>
      <c r="B1586" s="31" t="s">
        <v>68</v>
      </c>
      <c r="C1586" s="24">
        <v>6.8000000000000005E-2</v>
      </c>
      <c r="D1586" s="32">
        <v>254.65</v>
      </c>
      <c r="E1586" s="32">
        <v>-12.19</v>
      </c>
      <c r="F1586" s="33">
        <v>31.56</v>
      </c>
      <c r="G1586" s="23"/>
    </row>
    <row r="1587" spans="1:7" x14ac:dyDescent="0.3">
      <c r="A1587" s="22">
        <v>199</v>
      </c>
      <c r="B1587" s="31">
        <v>190</v>
      </c>
      <c r="C1587" s="24">
        <v>0</v>
      </c>
      <c r="D1587" s="32">
        <v>254.66</v>
      </c>
      <c r="E1587" s="32">
        <v>-14.26</v>
      </c>
      <c r="F1587" s="32">
        <v>31.56</v>
      </c>
      <c r="G1587" s="23" t="s">
        <v>369</v>
      </c>
    </row>
    <row r="1588" spans="1:7" x14ac:dyDescent="0.3">
      <c r="A1588" s="22"/>
      <c r="B1588" s="31">
        <v>191</v>
      </c>
      <c r="C1588" s="24">
        <v>6.8000000000000005E-2</v>
      </c>
      <c r="D1588" s="32">
        <v>254.66</v>
      </c>
      <c r="E1588" s="32">
        <v>-14.25</v>
      </c>
      <c r="F1588" s="32">
        <v>30.59</v>
      </c>
      <c r="G1588" s="23"/>
    </row>
    <row r="1589" spans="1:7" x14ac:dyDescent="0.3">
      <c r="A1589" s="22"/>
      <c r="B1589" s="31" t="s">
        <v>61</v>
      </c>
      <c r="C1589" s="24">
        <v>6.8000000000000005E-2</v>
      </c>
      <c r="D1589" s="33">
        <v>254.66</v>
      </c>
      <c r="E1589" s="32">
        <v>-14.25</v>
      </c>
      <c r="F1589" s="32">
        <v>30.59</v>
      </c>
      <c r="G1589" s="23"/>
    </row>
    <row r="1590" spans="1:7" x14ac:dyDescent="0.3">
      <c r="A1590" s="22"/>
      <c r="B1590" s="31" t="s">
        <v>62</v>
      </c>
      <c r="C1590" s="24">
        <v>0</v>
      </c>
      <c r="D1590" s="33">
        <v>254.66</v>
      </c>
      <c r="E1590" s="32">
        <v>-14.26</v>
      </c>
      <c r="F1590" s="32">
        <v>31.56</v>
      </c>
      <c r="G1590" s="23"/>
    </row>
    <row r="1591" spans="1:7" x14ac:dyDescent="0.3">
      <c r="A1591" s="22"/>
      <c r="B1591" s="31" t="s">
        <v>65</v>
      </c>
      <c r="C1591" s="24">
        <v>6.8000000000000005E-2</v>
      </c>
      <c r="D1591" s="32">
        <v>254.66</v>
      </c>
      <c r="E1591" s="33">
        <v>-14.25</v>
      </c>
      <c r="F1591" s="32">
        <v>30.59</v>
      </c>
      <c r="G1591" s="23"/>
    </row>
    <row r="1592" spans="1:7" x14ac:dyDescent="0.3">
      <c r="A1592" s="22"/>
      <c r="B1592" s="31" t="s">
        <v>66</v>
      </c>
      <c r="C1592" s="24">
        <v>0</v>
      </c>
      <c r="D1592" s="32">
        <v>254.66</v>
      </c>
      <c r="E1592" s="33">
        <v>-14.26</v>
      </c>
      <c r="F1592" s="32">
        <v>31.56</v>
      </c>
      <c r="G1592" s="23"/>
    </row>
    <row r="1593" spans="1:7" x14ac:dyDescent="0.3">
      <c r="A1593" s="22"/>
      <c r="B1593" s="31" t="s">
        <v>67</v>
      </c>
      <c r="C1593" s="24">
        <v>0</v>
      </c>
      <c r="D1593" s="32">
        <v>254.66</v>
      </c>
      <c r="E1593" s="32">
        <v>-14.26</v>
      </c>
      <c r="F1593" s="33">
        <v>31.56</v>
      </c>
      <c r="G1593" s="23"/>
    </row>
    <row r="1594" spans="1:7" x14ac:dyDescent="0.3">
      <c r="A1594" s="22"/>
      <c r="B1594" s="31" t="s">
        <v>68</v>
      </c>
      <c r="C1594" s="24">
        <v>6.8000000000000005E-2</v>
      </c>
      <c r="D1594" s="32">
        <v>254.66</v>
      </c>
      <c r="E1594" s="32">
        <v>-14.25</v>
      </c>
      <c r="F1594" s="33">
        <v>30.59</v>
      </c>
      <c r="G1594" s="23"/>
    </row>
    <row r="1595" spans="1:7" x14ac:dyDescent="0.3">
      <c r="A1595" s="22">
        <v>200</v>
      </c>
      <c r="B1595" s="31">
        <v>191</v>
      </c>
      <c r="C1595" s="24">
        <v>0</v>
      </c>
      <c r="D1595" s="32">
        <v>254.67</v>
      </c>
      <c r="E1595" s="32">
        <v>-15.74</v>
      </c>
      <c r="F1595" s="32">
        <v>30.59</v>
      </c>
      <c r="G1595" s="23" t="s">
        <v>369</v>
      </c>
    </row>
    <row r="1596" spans="1:7" x14ac:dyDescent="0.3">
      <c r="A1596" s="22"/>
      <c r="B1596" s="31">
        <v>192</v>
      </c>
      <c r="C1596" s="24">
        <v>6.8000000000000005E-2</v>
      </c>
      <c r="D1596" s="32">
        <v>254.67</v>
      </c>
      <c r="E1596" s="32">
        <v>-15.74</v>
      </c>
      <c r="F1596" s="32">
        <v>29.51</v>
      </c>
      <c r="G1596" s="23"/>
    </row>
    <row r="1597" spans="1:7" x14ac:dyDescent="0.3">
      <c r="A1597" s="22"/>
      <c r="B1597" s="31" t="s">
        <v>61</v>
      </c>
      <c r="C1597" s="24">
        <v>6.8000000000000005E-2</v>
      </c>
      <c r="D1597" s="33">
        <v>254.67</v>
      </c>
      <c r="E1597" s="32">
        <v>-15.74</v>
      </c>
      <c r="F1597" s="32">
        <v>29.51</v>
      </c>
      <c r="G1597" s="23"/>
    </row>
    <row r="1598" spans="1:7" x14ac:dyDescent="0.3">
      <c r="A1598" s="22"/>
      <c r="B1598" s="31" t="s">
        <v>62</v>
      </c>
      <c r="C1598" s="24">
        <v>0</v>
      </c>
      <c r="D1598" s="33">
        <v>254.67</v>
      </c>
      <c r="E1598" s="32">
        <v>-15.74</v>
      </c>
      <c r="F1598" s="32">
        <v>30.59</v>
      </c>
      <c r="G1598" s="23"/>
    </row>
    <row r="1599" spans="1:7" x14ac:dyDescent="0.3">
      <c r="A1599" s="22"/>
      <c r="B1599" s="31" t="s">
        <v>65</v>
      </c>
      <c r="C1599" s="24">
        <v>6.8000000000000005E-2</v>
      </c>
      <c r="D1599" s="32">
        <v>254.67</v>
      </c>
      <c r="E1599" s="33">
        <v>-15.74</v>
      </c>
      <c r="F1599" s="32">
        <v>29.51</v>
      </c>
      <c r="G1599" s="23"/>
    </row>
    <row r="1600" spans="1:7" x14ac:dyDescent="0.3">
      <c r="A1600" s="22"/>
      <c r="B1600" s="31" t="s">
        <v>66</v>
      </c>
      <c r="C1600" s="24">
        <v>0</v>
      </c>
      <c r="D1600" s="32">
        <v>254.67</v>
      </c>
      <c r="E1600" s="33">
        <v>-15.74</v>
      </c>
      <c r="F1600" s="32">
        <v>30.59</v>
      </c>
      <c r="G1600" s="23"/>
    </row>
    <row r="1601" spans="1:7" x14ac:dyDescent="0.3">
      <c r="A1601" s="22"/>
      <c r="B1601" s="31" t="s">
        <v>67</v>
      </c>
      <c r="C1601" s="24">
        <v>0</v>
      </c>
      <c r="D1601" s="32">
        <v>254.67</v>
      </c>
      <c r="E1601" s="32">
        <v>-15.74</v>
      </c>
      <c r="F1601" s="33">
        <v>30.59</v>
      </c>
      <c r="G1601" s="23"/>
    </row>
    <row r="1602" spans="1:7" x14ac:dyDescent="0.3">
      <c r="A1602" s="22"/>
      <c r="B1602" s="31" t="s">
        <v>68</v>
      </c>
      <c r="C1602" s="24">
        <v>6.8000000000000005E-2</v>
      </c>
      <c r="D1602" s="32">
        <v>254.67</v>
      </c>
      <c r="E1602" s="32">
        <v>-15.74</v>
      </c>
      <c r="F1602" s="33">
        <v>29.51</v>
      </c>
      <c r="G1602" s="23"/>
    </row>
    <row r="1603" spans="1:7" x14ac:dyDescent="0.3">
      <c r="A1603" s="22">
        <v>201</v>
      </c>
      <c r="B1603" s="31">
        <v>192</v>
      </c>
      <c r="C1603" s="24">
        <v>0</v>
      </c>
      <c r="D1603" s="32">
        <v>254.68</v>
      </c>
      <c r="E1603" s="32">
        <v>-16.89</v>
      </c>
      <c r="F1603" s="32">
        <v>29.51</v>
      </c>
      <c r="G1603" s="23" t="s">
        <v>369</v>
      </c>
    </row>
    <row r="1604" spans="1:7" x14ac:dyDescent="0.3">
      <c r="A1604" s="22"/>
      <c r="B1604" s="31">
        <v>193</v>
      </c>
      <c r="C1604" s="24">
        <v>6.8000000000000005E-2</v>
      </c>
      <c r="D1604" s="32">
        <v>254.68</v>
      </c>
      <c r="E1604" s="32">
        <v>-16.89</v>
      </c>
      <c r="F1604" s="32">
        <v>28.36</v>
      </c>
      <c r="G1604" s="23"/>
    </row>
    <row r="1605" spans="1:7" x14ac:dyDescent="0.3">
      <c r="A1605" s="22"/>
      <c r="B1605" s="31" t="s">
        <v>61</v>
      </c>
      <c r="C1605" s="24">
        <v>6.8000000000000005E-2</v>
      </c>
      <c r="D1605" s="33">
        <v>254.68</v>
      </c>
      <c r="E1605" s="32">
        <v>-16.89</v>
      </c>
      <c r="F1605" s="32">
        <v>28.36</v>
      </c>
      <c r="G1605" s="23"/>
    </row>
    <row r="1606" spans="1:7" x14ac:dyDescent="0.3">
      <c r="A1606" s="22"/>
      <c r="B1606" s="31" t="s">
        <v>62</v>
      </c>
      <c r="C1606" s="24">
        <v>0</v>
      </c>
      <c r="D1606" s="33">
        <v>254.68</v>
      </c>
      <c r="E1606" s="32">
        <v>-16.89</v>
      </c>
      <c r="F1606" s="32">
        <v>29.51</v>
      </c>
      <c r="G1606" s="23"/>
    </row>
    <row r="1607" spans="1:7" x14ac:dyDescent="0.3">
      <c r="A1607" s="22"/>
      <c r="B1607" s="31" t="s">
        <v>65</v>
      </c>
      <c r="C1607" s="24">
        <v>1.4E-2</v>
      </c>
      <c r="D1607" s="32">
        <v>254.68</v>
      </c>
      <c r="E1607" s="33">
        <v>-16.89</v>
      </c>
      <c r="F1607" s="32">
        <v>29.28</v>
      </c>
      <c r="G1607" s="23"/>
    </row>
    <row r="1608" spans="1:7" x14ac:dyDescent="0.3">
      <c r="A1608" s="22"/>
      <c r="B1608" s="31" t="s">
        <v>66</v>
      </c>
      <c r="C1608" s="24">
        <v>6.8000000000000005E-2</v>
      </c>
      <c r="D1608" s="32">
        <v>254.68</v>
      </c>
      <c r="E1608" s="33">
        <v>-16.89</v>
      </c>
      <c r="F1608" s="32">
        <v>28.36</v>
      </c>
      <c r="G1608" s="23"/>
    </row>
    <row r="1609" spans="1:7" x14ac:dyDescent="0.3">
      <c r="A1609" s="22"/>
      <c r="B1609" s="31" t="s">
        <v>67</v>
      </c>
      <c r="C1609" s="24">
        <v>0</v>
      </c>
      <c r="D1609" s="32">
        <v>254.68</v>
      </c>
      <c r="E1609" s="32">
        <v>-16.89</v>
      </c>
      <c r="F1609" s="33">
        <v>29.51</v>
      </c>
      <c r="G1609" s="23"/>
    </row>
    <row r="1610" spans="1:7" x14ac:dyDescent="0.3">
      <c r="A1610" s="22"/>
      <c r="B1610" s="31" t="s">
        <v>68</v>
      </c>
      <c r="C1610" s="24">
        <v>6.8000000000000005E-2</v>
      </c>
      <c r="D1610" s="32">
        <v>254.68</v>
      </c>
      <c r="E1610" s="32">
        <v>-16.89</v>
      </c>
      <c r="F1610" s="33">
        <v>28.36</v>
      </c>
      <c r="G1610" s="23"/>
    </row>
    <row r="1611" spans="1:7" x14ac:dyDescent="0.3">
      <c r="A1611" s="22">
        <v>202</v>
      </c>
      <c r="B1611" s="31">
        <v>193</v>
      </c>
      <c r="C1611" s="24">
        <v>0</v>
      </c>
      <c r="D1611" s="32">
        <v>254.69</v>
      </c>
      <c r="E1611" s="32">
        <v>-17.850000000000001</v>
      </c>
      <c r="F1611" s="32">
        <v>28.36</v>
      </c>
      <c r="G1611" s="23" t="s">
        <v>369</v>
      </c>
    </row>
    <row r="1612" spans="1:7" x14ac:dyDescent="0.3">
      <c r="A1612" s="22"/>
      <c r="B1612" s="31">
        <v>194</v>
      </c>
      <c r="C1612" s="24">
        <v>6.8000000000000005E-2</v>
      </c>
      <c r="D1612" s="32">
        <v>254.69</v>
      </c>
      <c r="E1612" s="32">
        <v>-17.850000000000001</v>
      </c>
      <c r="F1612" s="32">
        <v>27.14</v>
      </c>
      <c r="G1612" s="23"/>
    </row>
    <row r="1613" spans="1:7" x14ac:dyDescent="0.3">
      <c r="A1613" s="22"/>
      <c r="B1613" s="31" t="s">
        <v>61</v>
      </c>
      <c r="C1613" s="24">
        <v>6.8000000000000005E-2</v>
      </c>
      <c r="D1613" s="33">
        <v>254.69</v>
      </c>
      <c r="E1613" s="32">
        <v>-17.850000000000001</v>
      </c>
      <c r="F1613" s="32">
        <v>27.14</v>
      </c>
      <c r="G1613" s="23"/>
    </row>
    <row r="1614" spans="1:7" x14ac:dyDescent="0.3">
      <c r="A1614" s="22"/>
      <c r="B1614" s="31" t="s">
        <v>62</v>
      </c>
      <c r="C1614" s="24">
        <v>0</v>
      </c>
      <c r="D1614" s="33">
        <v>254.69</v>
      </c>
      <c r="E1614" s="32">
        <v>-17.850000000000001</v>
      </c>
      <c r="F1614" s="32">
        <v>28.36</v>
      </c>
      <c r="G1614" s="23"/>
    </row>
    <row r="1615" spans="1:7" x14ac:dyDescent="0.3">
      <c r="A1615" s="22"/>
      <c r="B1615" s="31" t="s">
        <v>65</v>
      </c>
      <c r="C1615" s="24">
        <v>0</v>
      </c>
      <c r="D1615" s="32">
        <v>254.69</v>
      </c>
      <c r="E1615" s="33">
        <v>-17.850000000000001</v>
      </c>
      <c r="F1615" s="32">
        <v>28.36</v>
      </c>
      <c r="G1615" s="23"/>
    </row>
    <row r="1616" spans="1:7" x14ac:dyDescent="0.3">
      <c r="A1616" s="22"/>
      <c r="B1616" s="31" t="s">
        <v>66</v>
      </c>
      <c r="C1616" s="24">
        <v>6.8000000000000005E-2</v>
      </c>
      <c r="D1616" s="32">
        <v>254.69</v>
      </c>
      <c r="E1616" s="33">
        <v>-17.850000000000001</v>
      </c>
      <c r="F1616" s="32">
        <v>27.14</v>
      </c>
      <c r="G1616" s="23"/>
    </row>
    <row r="1617" spans="1:7" x14ac:dyDescent="0.3">
      <c r="A1617" s="22"/>
      <c r="B1617" s="31" t="s">
        <v>67</v>
      </c>
      <c r="C1617" s="24">
        <v>0</v>
      </c>
      <c r="D1617" s="32">
        <v>254.69</v>
      </c>
      <c r="E1617" s="32">
        <v>-17.850000000000001</v>
      </c>
      <c r="F1617" s="33">
        <v>28.36</v>
      </c>
      <c r="G1617" s="23"/>
    </row>
    <row r="1618" spans="1:7" x14ac:dyDescent="0.3">
      <c r="A1618" s="22"/>
      <c r="B1618" s="31" t="s">
        <v>68</v>
      </c>
      <c r="C1618" s="24">
        <v>6.8000000000000005E-2</v>
      </c>
      <c r="D1618" s="32">
        <v>254.69</v>
      </c>
      <c r="E1618" s="32">
        <v>-17.850000000000001</v>
      </c>
      <c r="F1618" s="33">
        <v>27.14</v>
      </c>
      <c r="G1618" s="23"/>
    </row>
    <row r="1619" spans="1:7" x14ac:dyDescent="0.3">
      <c r="A1619" s="22">
        <v>203</v>
      </c>
      <c r="B1619" s="31">
        <v>194</v>
      </c>
      <c r="C1619" s="24">
        <v>0</v>
      </c>
      <c r="D1619" s="32">
        <v>254.69</v>
      </c>
      <c r="E1619" s="32">
        <v>-18.68</v>
      </c>
      <c r="F1619" s="32">
        <v>27.14</v>
      </c>
      <c r="G1619" s="23" t="s">
        <v>369</v>
      </c>
    </row>
    <row r="1620" spans="1:7" x14ac:dyDescent="0.3">
      <c r="A1620" s="22"/>
      <c r="B1620" s="31">
        <v>195</v>
      </c>
      <c r="C1620" s="24">
        <v>6.8000000000000005E-2</v>
      </c>
      <c r="D1620" s="32">
        <v>254.7</v>
      </c>
      <c r="E1620" s="32">
        <v>-18.7</v>
      </c>
      <c r="F1620" s="32">
        <v>25.87</v>
      </c>
      <c r="G1620" s="23"/>
    </row>
    <row r="1621" spans="1:7" x14ac:dyDescent="0.3">
      <c r="A1621" s="22"/>
      <c r="B1621" s="31" t="s">
        <v>61</v>
      </c>
      <c r="C1621" s="24">
        <v>6.8000000000000005E-2</v>
      </c>
      <c r="D1621" s="33">
        <v>254.7</v>
      </c>
      <c r="E1621" s="32">
        <v>-18.7</v>
      </c>
      <c r="F1621" s="32">
        <v>25.87</v>
      </c>
      <c r="G1621" s="23"/>
    </row>
    <row r="1622" spans="1:7" x14ac:dyDescent="0.3">
      <c r="A1622" s="22"/>
      <c r="B1622" s="31" t="s">
        <v>62</v>
      </c>
      <c r="C1622" s="24">
        <v>0</v>
      </c>
      <c r="D1622" s="33">
        <v>254.69</v>
      </c>
      <c r="E1622" s="32">
        <v>-18.68</v>
      </c>
      <c r="F1622" s="32">
        <v>27.14</v>
      </c>
      <c r="G1622" s="23"/>
    </row>
    <row r="1623" spans="1:7" x14ac:dyDescent="0.3">
      <c r="A1623" s="22"/>
      <c r="B1623" s="31" t="s">
        <v>65</v>
      </c>
      <c r="C1623" s="24">
        <v>0</v>
      </c>
      <c r="D1623" s="32">
        <v>254.69</v>
      </c>
      <c r="E1623" s="33">
        <v>-18.68</v>
      </c>
      <c r="F1623" s="32">
        <v>27.14</v>
      </c>
      <c r="G1623" s="23"/>
    </row>
    <row r="1624" spans="1:7" x14ac:dyDescent="0.3">
      <c r="A1624" s="22"/>
      <c r="B1624" s="31" t="s">
        <v>66</v>
      </c>
      <c r="C1624" s="24">
        <v>6.8000000000000005E-2</v>
      </c>
      <c r="D1624" s="32">
        <v>254.7</v>
      </c>
      <c r="E1624" s="33">
        <v>-18.7</v>
      </c>
      <c r="F1624" s="32">
        <v>25.87</v>
      </c>
      <c r="G1624" s="23"/>
    </row>
    <row r="1625" spans="1:7" x14ac:dyDescent="0.3">
      <c r="A1625" s="22"/>
      <c r="B1625" s="31" t="s">
        <v>67</v>
      </c>
      <c r="C1625" s="24">
        <v>0</v>
      </c>
      <c r="D1625" s="32">
        <v>254.69</v>
      </c>
      <c r="E1625" s="32">
        <v>-18.68</v>
      </c>
      <c r="F1625" s="33">
        <v>27.14</v>
      </c>
      <c r="G1625" s="23"/>
    </row>
    <row r="1626" spans="1:7" x14ac:dyDescent="0.3">
      <c r="A1626" s="22"/>
      <c r="B1626" s="31" t="s">
        <v>68</v>
      </c>
      <c r="C1626" s="24">
        <v>6.8000000000000005E-2</v>
      </c>
      <c r="D1626" s="32">
        <v>254.7</v>
      </c>
      <c r="E1626" s="32">
        <v>-18.7</v>
      </c>
      <c r="F1626" s="33">
        <v>25.87</v>
      </c>
      <c r="G1626" s="23"/>
    </row>
    <row r="1627" spans="1:7" x14ac:dyDescent="0.3">
      <c r="A1627" s="22">
        <v>204</v>
      </c>
      <c r="B1627" s="31">
        <v>195</v>
      </c>
      <c r="C1627" s="24">
        <v>0</v>
      </c>
      <c r="D1627" s="32">
        <v>254.7</v>
      </c>
      <c r="E1627" s="32">
        <v>-19.45</v>
      </c>
      <c r="F1627" s="32">
        <v>25.87</v>
      </c>
      <c r="G1627" s="23" t="s">
        <v>369</v>
      </c>
    </row>
    <row r="1628" spans="1:7" x14ac:dyDescent="0.3">
      <c r="A1628" s="22"/>
      <c r="B1628" s="31">
        <v>196</v>
      </c>
      <c r="C1628" s="24">
        <v>6.8000000000000005E-2</v>
      </c>
      <c r="D1628" s="32">
        <v>254.71</v>
      </c>
      <c r="E1628" s="32">
        <v>-19.47</v>
      </c>
      <c r="F1628" s="32">
        <v>24.54</v>
      </c>
      <c r="G1628" s="23"/>
    </row>
    <row r="1629" spans="1:7" x14ac:dyDescent="0.3">
      <c r="A1629" s="22"/>
      <c r="B1629" s="31" t="s">
        <v>61</v>
      </c>
      <c r="C1629" s="24">
        <v>6.8000000000000005E-2</v>
      </c>
      <c r="D1629" s="33">
        <v>254.71</v>
      </c>
      <c r="E1629" s="32">
        <v>-19.47</v>
      </c>
      <c r="F1629" s="32">
        <v>24.54</v>
      </c>
      <c r="G1629" s="23"/>
    </row>
    <row r="1630" spans="1:7" x14ac:dyDescent="0.3">
      <c r="A1630" s="22"/>
      <c r="B1630" s="31" t="s">
        <v>62</v>
      </c>
      <c r="C1630" s="24">
        <v>0</v>
      </c>
      <c r="D1630" s="33">
        <v>254.7</v>
      </c>
      <c r="E1630" s="32">
        <v>-19.45</v>
      </c>
      <c r="F1630" s="32">
        <v>25.87</v>
      </c>
      <c r="G1630" s="23"/>
    </row>
    <row r="1631" spans="1:7" x14ac:dyDescent="0.3">
      <c r="A1631" s="22"/>
      <c r="B1631" s="31" t="s">
        <v>65</v>
      </c>
      <c r="C1631" s="24">
        <v>0</v>
      </c>
      <c r="D1631" s="32">
        <v>254.7</v>
      </c>
      <c r="E1631" s="33">
        <v>-19.45</v>
      </c>
      <c r="F1631" s="32">
        <v>25.87</v>
      </c>
      <c r="G1631" s="23"/>
    </row>
    <row r="1632" spans="1:7" x14ac:dyDescent="0.3">
      <c r="A1632" s="22"/>
      <c r="B1632" s="31" t="s">
        <v>66</v>
      </c>
      <c r="C1632" s="24">
        <v>6.8000000000000005E-2</v>
      </c>
      <c r="D1632" s="32">
        <v>254.71</v>
      </c>
      <c r="E1632" s="33">
        <v>-19.47</v>
      </c>
      <c r="F1632" s="32">
        <v>24.54</v>
      </c>
      <c r="G1632" s="23"/>
    </row>
    <row r="1633" spans="1:7" x14ac:dyDescent="0.3">
      <c r="A1633" s="22"/>
      <c r="B1633" s="31" t="s">
        <v>67</v>
      </c>
      <c r="C1633" s="24">
        <v>0</v>
      </c>
      <c r="D1633" s="32">
        <v>254.7</v>
      </c>
      <c r="E1633" s="32">
        <v>-19.45</v>
      </c>
      <c r="F1633" s="33">
        <v>25.87</v>
      </c>
      <c r="G1633" s="23"/>
    </row>
    <row r="1634" spans="1:7" x14ac:dyDescent="0.3">
      <c r="A1634" s="22"/>
      <c r="B1634" s="31" t="s">
        <v>68</v>
      </c>
      <c r="C1634" s="24">
        <v>6.8000000000000005E-2</v>
      </c>
      <c r="D1634" s="32">
        <v>254.71</v>
      </c>
      <c r="E1634" s="32">
        <v>-19.47</v>
      </c>
      <c r="F1634" s="33">
        <v>24.54</v>
      </c>
      <c r="G1634" s="23"/>
    </row>
    <row r="1635" spans="1:7" x14ac:dyDescent="0.3">
      <c r="A1635" s="22">
        <v>205</v>
      </c>
      <c r="B1635" s="31">
        <v>196</v>
      </c>
      <c r="C1635" s="24">
        <v>0</v>
      </c>
      <c r="D1635" s="32">
        <v>254.71</v>
      </c>
      <c r="E1635" s="32">
        <v>-20.16</v>
      </c>
      <c r="F1635" s="32">
        <v>24.54</v>
      </c>
      <c r="G1635" s="23" t="s">
        <v>369</v>
      </c>
    </row>
    <row r="1636" spans="1:7" x14ac:dyDescent="0.3">
      <c r="A1636" s="22"/>
      <c r="B1636" s="31">
        <v>197</v>
      </c>
      <c r="C1636" s="24">
        <v>6.8000000000000005E-2</v>
      </c>
      <c r="D1636" s="32">
        <v>254.72</v>
      </c>
      <c r="E1636" s="32">
        <v>-20.190000000000001</v>
      </c>
      <c r="F1636" s="32">
        <v>23.17</v>
      </c>
      <c r="G1636" s="23"/>
    </row>
    <row r="1637" spans="1:7" x14ac:dyDescent="0.3">
      <c r="A1637" s="22"/>
      <c r="B1637" s="31" t="s">
        <v>61</v>
      </c>
      <c r="C1637" s="24">
        <v>6.8000000000000005E-2</v>
      </c>
      <c r="D1637" s="33">
        <v>254.72</v>
      </c>
      <c r="E1637" s="32">
        <v>-20.190000000000001</v>
      </c>
      <c r="F1637" s="32">
        <v>23.17</v>
      </c>
      <c r="G1637" s="23"/>
    </row>
    <row r="1638" spans="1:7" x14ac:dyDescent="0.3">
      <c r="A1638" s="22"/>
      <c r="B1638" s="31" t="s">
        <v>62</v>
      </c>
      <c r="C1638" s="24">
        <v>0</v>
      </c>
      <c r="D1638" s="33">
        <v>254.71</v>
      </c>
      <c r="E1638" s="32">
        <v>-20.16</v>
      </c>
      <c r="F1638" s="32">
        <v>24.54</v>
      </c>
      <c r="G1638" s="23"/>
    </row>
    <row r="1639" spans="1:7" x14ac:dyDescent="0.3">
      <c r="A1639" s="22"/>
      <c r="B1639" s="31" t="s">
        <v>65</v>
      </c>
      <c r="C1639" s="24">
        <v>0</v>
      </c>
      <c r="D1639" s="32">
        <v>254.71</v>
      </c>
      <c r="E1639" s="33">
        <v>-20.16</v>
      </c>
      <c r="F1639" s="32">
        <v>24.54</v>
      </c>
      <c r="G1639" s="23"/>
    </row>
    <row r="1640" spans="1:7" x14ac:dyDescent="0.3">
      <c r="A1640" s="22"/>
      <c r="B1640" s="31" t="s">
        <v>66</v>
      </c>
      <c r="C1640" s="24">
        <v>6.8000000000000005E-2</v>
      </c>
      <c r="D1640" s="32">
        <v>254.72</v>
      </c>
      <c r="E1640" s="33">
        <v>-20.190000000000001</v>
      </c>
      <c r="F1640" s="32">
        <v>23.17</v>
      </c>
      <c r="G1640" s="23"/>
    </row>
    <row r="1641" spans="1:7" x14ac:dyDescent="0.3">
      <c r="A1641" s="22"/>
      <c r="B1641" s="31" t="s">
        <v>67</v>
      </c>
      <c r="C1641" s="24">
        <v>0</v>
      </c>
      <c r="D1641" s="32">
        <v>254.71</v>
      </c>
      <c r="E1641" s="32">
        <v>-20.16</v>
      </c>
      <c r="F1641" s="33">
        <v>24.54</v>
      </c>
      <c r="G1641" s="23"/>
    </row>
    <row r="1642" spans="1:7" x14ac:dyDescent="0.3">
      <c r="A1642" s="22"/>
      <c r="B1642" s="31" t="s">
        <v>68</v>
      </c>
      <c r="C1642" s="24">
        <v>6.8000000000000005E-2</v>
      </c>
      <c r="D1642" s="32">
        <v>254.72</v>
      </c>
      <c r="E1642" s="32">
        <v>-20.190000000000001</v>
      </c>
      <c r="F1642" s="33">
        <v>23.17</v>
      </c>
      <c r="G1642" s="23"/>
    </row>
    <row r="1643" spans="1:7" x14ac:dyDescent="0.3">
      <c r="A1643" s="22">
        <v>206</v>
      </c>
      <c r="B1643" s="31">
        <v>197</v>
      </c>
      <c r="C1643" s="24">
        <v>0</v>
      </c>
      <c r="D1643" s="32">
        <v>254.72</v>
      </c>
      <c r="E1643" s="32">
        <v>-20.83</v>
      </c>
      <c r="F1643" s="32">
        <v>23.17</v>
      </c>
      <c r="G1643" s="23" t="s">
        <v>369</v>
      </c>
    </row>
    <row r="1644" spans="1:7" x14ac:dyDescent="0.3">
      <c r="A1644" s="22"/>
      <c r="B1644" s="31">
        <v>198</v>
      </c>
      <c r="C1644" s="24">
        <v>6.8000000000000005E-2</v>
      </c>
      <c r="D1644" s="32">
        <v>254.73</v>
      </c>
      <c r="E1644" s="32">
        <v>-20.87</v>
      </c>
      <c r="F1644" s="32">
        <v>21.75</v>
      </c>
      <c r="G1644" s="23"/>
    </row>
    <row r="1645" spans="1:7" x14ac:dyDescent="0.3">
      <c r="A1645" s="22"/>
      <c r="B1645" s="31" t="s">
        <v>61</v>
      </c>
      <c r="C1645" s="24">
        <v>6.8000000000000005E-2</v>
      </c>
      <c r="D1645" s="33">
        <v>254.73</v>
      </c>
      <c r="E1645" s="32">
        <v>-20.87</v>
      </c>
      <c r="F1645" s="32">
        <v>21.75</v>
      </c>
      <c r="G1645" s="23"/>
    </row>
    <row r="1646" spans="1:7" x14ac:dyDescent="0.3">
      <c r="A1646" s="22"/>
      <c r="B1646" s="31" t="s">
        <v>62</v>
      </c>
      <c r="C1646" s="24">
        <v>0</v>
      </c>
      <c r="D1646" s="33">
        <v>254.72</v>
      </c>
      <c r="E1646" s="32">
        <v>-20.83</v>
      </c>
      <c r="F1646" s="32">
        <v>23.17</v>
      </c>
      <c r="G1646" s="23"/>
    </row>
    <row r="1647" spans="1:7" x14ac:dyDescent="0.3">
      <c r="A1647" s="22"/>
      <c r="B1647" s="31" t="s">
        <v>65</v>
      </c>
      <c r="C1647" s="24">
        <v>0</v>
      </c>
      <c r="D1647" s="32">
        <v>254.72</v>
      </c>
      <c r="E1647" s="33">
        <v>-20.83</v>
      </c>
      <c r="F1647" s="32">
        <v>23.17</v>
      </c>
      <c r="G1647" s="23"/>
    </row>
    <row r="1648" spans="1:7" x14ac:dyDescent="0.3">
      <c r="A1648" s="22"/>
      <c r="B1648" s="31" t="s">
        <v>66</v>
      </c>
      <c r="C1648" s="24">
        <v>6.8000000000000005E-2</v>
      </c>
      <c r="D1648" s="32">
        <v>254.73</v>
      </c>
      <c r="E1648" s="33">
        <v>-20.87</v>
      </c>
      <c r="F1648" s="32">
        <v>21.75</v>
      </c>
      <c r="G1648" s="23"/>
    </row>
    <row r="1649" spans="1:7" x14ac:dyDescent="0.3">
      <c r="A1649" s="22"/>
      <c r="B1649" s="31" t="s">
        <v>67</v>
      </c>
      <c r="C1649" s="24">
        <v>0</v>
      </c>
      <c r="D1649" s="32">
        <v>254.72</v>
      </c>
      <c r="E1649" s="32">
        <v>-20.83</v>
      </c>
      <c r="F1649" s="33">
        <v>23.17</v>
      </c>
      <c r="G1649" s="23"/>
    </row>
    <row r="1650" spans="1:7" x14ac:dyDescent="0.3">
      <c r="A1650" s="22"/>
      <c r="B1650" s="31" t="s">
        <v>68</v>
      </c>
      <c r="C1650" s="24">
        <v>6.8000000000000005E-2</v>
      </c>
      <c r="D1650" s="32">
        <v>254.73</v>
      </c>
      <c r="E1650" s="32">
        <v>-20.87</v>
      </c>
      <c r="F1650" s="33">
        <v>21.75</v>
      </c>
      <c r="G1650" s="23"/>
    </row>
    <row r="1651" spans="1:7" x14ac:dyDescent="0.3">
      <c r="A1651" s="22">
        <v>207</v>
      </c>
      <c r="B1651" s="31">
        <v>198</v>
      </c>
      <c r="C1651" s="24">
        <v>0</v>
      </c>
      <c r="D1651" s="32">
        <v>254.73</v>
      </c>
      <c r="E1651" s="32">
        <v>-21.45</v>
      </c>
      <c r="F1651" s="32">
        <v>21.75</v>
      </c>
      <c r="G1651" s="23" t="s">
        <v>369</v>
      </c>
    </row>
    <row r="1652" spans="1:7" x14ac:dyDescent="0.3">
      <c r="A1652" s="22"/>
      <c r="B1652" s="31">
        <v>199</v>
      </c>
      <c r="C1652" s="24">
        <v>6.8000000000000005E-2</v>
      </c>
      <c r="D1652" s="32">
        <v>254.73</v>
      </c>
      <c r="E1652" s="32">
        <v>-21.5</v>
      </c>
      <c r="F1652" s="32">
        <v>20.28</v>
      </c>
      <c r="G1652" s="23"/>
    </row>
    <row r="1653" spans="1:7" x14ac:dyDescent="0.3">
      <c r="A1653" s="22"/>
      <c r="B1653" s="31" t="s">
        <v>61</v>
      </c>
      <c r="C1653" s="24">
        <v>6.8000000000000005E-2</v>
      </c>
      <c r="D1653" s="33">
        <v>254.73</v>
      </c>
      <c r="E1653" s="32">
        <v>-21.5</v>
      </c>
      <c r="F1653" s="32">
        <v>20.28</v>
      </c>
      <c r="G1653" s="23"/>
    </row>
    <row r="1654" spans="1:7" x14ac:dyDescent="0.3">
      <c r="A1654" s="22"/>
      <c r="B1654" s="31" t="s">
        <v>62</v>
      </c>
      <c r="C1654" s="24">
        <v>0</v>
      </c>
      <c r="D1654" s="33">
        <v>254.73</v>
      </c>
      <c r="E1654" s="32">
        <v>-21.45</v>
      </c>
      <c r="F1654" s="32">
        <v>21.75</v>
      </c>
      <c r="G1654" s="23"/>
    </row>
    <row r="1655" spans="1:7" x14ac:dyDescent="0.3">
      <c r="A1655" s="22"/>
      <c r="B1655" s="31" t="s">
        <v>65</v>
      </c>
      <c r="C1655" s="24">
        <v>0</v>
      </c>
      <c r="D1655" s="32">
        <v>254.73</v>
      </c>
      <c r="E1655" s="33">
        <v>-21.45</v>
      </c>
      <c r="F1655" s="32">
        <v>21.75</v>
      </c>
      <c r="G1655" s="23"/>
    </row>
    <row r="1656" spans="1:7" x14ac:dyDescent="0.3">
      <c r="A1656" s="22"/>
      <c r="B1656" s="31" t="s">
        <v>66</v>
      </c>
      <c r="C1656" s="24">
        <v>6.8000000000000005E-2</v>
      </c>
      <c r="D1656" s="32">
        <v>254.73</v>
      </c>
      <c r="E1656" s="33">
        <v>-21.5</v>
      </c>
      <c r="F1656" s="32">
        <v>20.28</v>
      </c>
      <c r="G1656" s="23"/>
    </row>
    <row r="1657" spans="1:7" x14ac:dyDescent="0.3">
      <c r="A1657" s="22"/>
      <c r="B1657" s="31" t="s">
        <v>67</v>
      </c>
      <c r="C1657" s="24">
        <v>0</v>
      </c>
      <c r="D1657" s="32">
        <v>254.73</v>
      </c>
      <c r="E1657" s="32">
        <v>-21.45</v>
      </c>
      <c r="F1657" s="33">
        <v>21.75</v>
      </c>
      <c r="G1657" s="23"/>
    </row>
    <row r="1658" spans="1:7" x14ac:dyDescent="0.3">
      <c r="A1658" s="22"/>
      <c r="B1658" s="31" t="s">
        <v>68</v>
      </c>
      <c r="C1658" s="24">
        <v>6.8000000000000005E-2</v>
      </c>
      <c r="D1658" s="32">
        <v>254.73</v>
      </c>
      <c r="E1658" s="32">
        <v>-21.5</v>
      </c>
      <c r="F1658" s="33">
        <v>20.28</v>
      </c>
      <c r="G1658" s="23"/>
    </row>
    <row r="1659" spans="1:7" x14ac:dyDescent="0.3">
      <c r="A1659" s="22">
        <v>208</v>
      </c>
      <c r="B1659" s="31">
        <v>199</v>
      </c>
      <c r="C1659" s="24">
        <v>0</v>
      </c>
      <c r="D1659" s="32">
        <v>254.73</v>
      </c>
      <c r="E1659" s="32">
        <v>-22.01</v>
      </c>
      <c r="F1659" s="32">
        <v>20.28</v>
      </c>
      <c r="G1659" s="23" t="s">
        <v>369</v>
      </c>
    </row>
    <row r="1660" spans="1:7" x14ac:dyDescent="0.3">
      <c r="A1660" s="22"/>
      <c r="B1660" s="31">
        <v>200</v>
      </c>
      <c r="C1660" s="24">
        <v>6.8000000000000005E-2</v>
      </c>
      <c r="D1660" s="32">
        <v>254.74</v>
      </c>
      <c r="E1660" s="32">
        <v>-22.07</v>
      </c>
      <c r="F1660" s="32">
        <v>18.78</v>
      </c>
      <c r="G1660" s="23"/>
    </row>
    <row r="1661" spans="1:7" x14ac:dyDescent="0.3">
      <c r="A1661" s="22"/>
      <c r="B1661" s="31" t="s">
        <v>61</v>
      </c>
      <c r="C1661" s="24">
        <v>6.8000000000000005E-2</v>
      </c>
      <c r="D1661" s="33">
        <v>254.74</v>
      </c>
      <c r="E1661" s="32">
        <v>-22.07</v>
      </c>
      <c r="F1661" s="32">
        <v>18.78</v>
      </c>
      <c r="G1661" s="23"/>
    </row>
    <row r="1662" spans="1:7" x14ac:dyDescent="0.3">
      <c r="A1662" s="22"/>
      <c r="B1662" s="31" t="s">
        <v>62</v>
      </c>
      <c r="C1662" s="24">
        <v>0</v>
      </c>
      <c r="D1662" s="33">
        <v>254.73</v>
      </c>
      <c r="E1662" s="32">
        <v>-22.01</v>
      </c>
      <c r="F1662" s="32">
        <v>20.28</v>
      </c>
      <c r="G1662" s="23"/>
    </row>
    <row r="1663" spans="1:7" x14ac:dyDescent="0.3">
      <c r="A1663" s="22"/>
      <c r="B1663" s="31" t="s">
        <v>65</v>
      </c>
      <c r="C1663" s="24">
        <v>0</v>
      </c>
      <c r="D1663" s="32">
        <v>254.73</v>
      </c>
      <c r="E1663" s="33">
        <v>-22.01</v>
      </c>
      <c r="F1663" s="32">
        <v>20.28</v>
      </c>
      <c r="G1663" s="23"/>
    </row>
    <row r="1664" spans="1:7" x14ac:dyDescent="0.3">
      <c r="A1664" s="22"/>
      <c r="B1664" s="31" t="s">
        <v>66</v>
      </c>
      <c r="C1664" s="24">
        <v>6.8000000000000005E-2</v>
      </c>
      <c r="D1664" s="32">
        <v>254.74</v>
      </c>
      <c r="E1664" s="33">
        <v>-22.07</v>
      </c>
      <c r="F1664" s="32">
        <v>18.78</v>
      </c>
      <c r="G1664" s="23"/>
    </row>
    <row r="1665" spans="1:7" x14ac:dyDescent="0.3">
      <c r="A1665" s="22"/>
      <c r="B1665" s="31" t="s">
        <v>67</v>
      </c>
      <c r="C1665" s="24">
        <v>0</v>
      </c>
      <c r="D1665" s="32">
        <v>254.73</v>
      </c>
      <c r="E1665" s="32">
        <v>-22.01</v>
      </c>
      <c r="F1665" s="33">
        <v>20.28</v>
      </c>
      <c r="G1665" s="23"/>
    </row>
    <row r="1666" spans="1:7" x14ac:dyDescent="0.3">
      <c r="A1666" s="22"/>
      <c r="B1666" s="31" t="s">
        <v>68</v>
      </c>
      <c r="C1666" s="24">
        <v>6.8000000000000005E-2</v>
      </c>
      <c r="D1666" s="32">
        <v>254.74</v>
      </c>
      <c r="E1666" s="32">
        <v>-22.07</v>
      </c>
      <c r="F1666" s="33">
        <v>18.78</v>
      </c>
      <c r="G1666" s="23"/>
    </row>
    <row r="1667" spans="1:7" x14ac:dyDescent="0.3">
      <c r="A1667" s="22">
        <v>209</v>
      </c>
      <c r="B1667" s="31">
        <v>200</v>
      </c>
      <c r="C1667" s="24">
        <v>0</v>
      </c>
      <c r="D1667" s="32">
        <v>254.74</v>
      </c>
      <c r="E1667" s="32">
        <v>-22.48</v>
      </c>
      <c r="F1667" s="32">
        <v>18.78</v>
      </c>
      <c r="G1667" s="23" t="s">
        <v>369</v>
      </c>
    </row>
    <row r="1668" spans="1:7" x14ac:dyDescent="0.3">
      <c r="A1668" s="22"/>
      <c r="B1668" s="31">
        <v>201</v>
      </c>
      <c r="C1668" s="24">
        <v>6.8000000000000005E-2</v>
      </c>
      <c r="D1668" s="32">
        <v>254.74</v>
      </c>
      <c r="E1668" s="32">
        <v>-22.54</v>
      </c>
      <c r="F1668" s="32">
        <v>17.239999999999998</v>
      </c>
      <c r="G1668" s="23"/>
    </row>
    <row r="1669" spans="1:7" x14ac:dyDescent="0.3">
      <c r="A1669" s="22"/>
      <c r="B1669" s="31" t="s">
        <v>61</v>
      </c>
      <c r="C1669" s="24">
        <v>6.8000000000000005E-2</v>
      </c>
      <c r="D1669" s="33">
        <v>254.74</v>
      </c>
      <c r="E1669" s="32">
        <v>-22.54</v>
      </c>
      <c r="F1669" s="32">
        <v>17.239999999999998</v>
      </c>
      <c r="G1669" s="23"/>
    </row>
    <row r="1670" spans="1:7" x14ac:dyDescent="0.3">
      <c r="A1670" s="22"/>
      <c r="B1670" s="31" t="s">
        <v>62</v>
      </c>
      <c r="C1670" s="24">
        <v>0</v>
      </c>
      <c r="D1670" s="33">
        <v>254.74</v>
      </c>
      <c r="E1670" s="32">
        <v>-22.48</v>
      </c>
      <c r="F1670" s="32">
        <v>18.78</v>
      </c>
      <c r="G1670" s="23"/>
    </row>
    <row r="1671" spans="1:7" x14ac:dyDescent="0.3">
      <c r="A1671" s="22"/>
      <c r="B1671" s="31" t="s">
        <v>65</v>
      </c>
      <c r="C1671" s="24">
        <v>0</v>
      </c>
      <c r="D1671" s="32">
        <v>254.74</v>
      </c>
      <c r="E1671" s="33">
        <v>-22.48</v>
      </c>
      <c r="F1671" s="32">
        <v>18.78</v>
      </c>
      <c r="G1671" s="23"/>
    </row>
    <row r="1672" spans="1:7" x14ac:dyDescent="0.3">
      <c r="A1672" s="22"/>
      <c r="B1672" s="31" t="s">
        <v>66</v>
      </c>
      <c r="C1672" s="24">
        <v>6.8000000000000005E-2</v>
      </c>
      <c r="D1672" s="32">
        <v>254.74</v>
      </c>
      <c r="E1672" s="33">
        <v>-22.54</v>
      </c>
      <c r="F1672" s="32">
        <v>17.239999999999998</v>
      </c>
      <c r="G1672" s="23"/>
    </row>
    <row r="1673" spans="1:7" x14ac:dyDescent="0.3">
      <c r="A1673" s="22"/>
      <c r="B1673" s="31" t="s">
        <v>67</v>
      </c>
      <c r="C1673" s="24">
        <v>0</v>
      </c>
      <c r="D1673" s="32">
        <v>254.74</v>
      </c>
      <c r="E1673" s="32">
        <v>-22.48</v>
      </c>
      <c r="F1673" s="33">
        <v>18.78</v>
      </c>
      <c r="G1673" s="23"/>
    </row>
    <row r="1674" spans="1:7" x14ac:dyDescent="0.3">
      <c r="A1674" s="22"/>
      <c r="B1674" s="31" t="s">
        <v>68</v>
      </c>
      <c r="C1674" s="24">
        <v>6.8000000000000005E-2</v>
      </c>
      <c r="D1674" s="32">
        <v>254.74</v>
      </c>
      <c r="E1674" s="32">
        <v>-22.54</v>
      </c>
      <c r="F1674" s="33">
        <v>17.239999999999998</v>
      </c>
      <c r="G1674" s="23"/>
    </row>
    <row r="1675" spans="1:7" x14ac:dyDescent="0.3">
      <c r="A1675" s="22">
        <v>210</v>
      </c>
      <c r="B1675" s="31">
        <v>201</v>
      </c>
      <c r="C1675" s="24">
        <v>0</v>
      </c>
      <c r="D1675" s="32">
        <v>254.75</v>
      </c>
      <c r="E1675" s="32">
        <v>-22.77</v>
      </c>
      <c r="F1675" s="32">
        <v>17.239999999999998</v>
      </c>
      <c r="G1675" s="23" t="s">
        <v>369</v>
      </c>
    </row>
    <row r="1676" spans="1:7" x14ac:dyDescent="0.3">
      <c r="A1676" s="22"/>
      <c r="B1676" s="31">
        <v>202</v>
      </c>
      <c r="C1676" s="24">
        <v>6.8000000000000005E-2</v>
      </c>
      <c r="D1676" s="32">
        <v>254.75</v>
      </c>
      <c r="E1676" s="32">
        <v>-22.84</v>
      </c>
      <c r="F1676" s="32">
        <v>15.69</v>
      </c>
      <c r="G1676" s="23"/>
    </row>
    <row r="1677" spans="1:7" x14ac:dyDescent="0.3">
      <c r="A1677" s="22"/>
      <c r="B1677" s="31" t="s">
        <v>61</v>
      </c>
      <c r="C1677" s="24">
        <v>6.8000000000000005E-2</v>
      </c>
      <c r="D1677" s="33">
        <v>254.75</v>
      </c>
      <c r="E1677" s="32">
        <v>-22.84</v>
      </c>
      <c r="F1677" s="32">
        <v>15.69</v>
      </c>
      <c r="G1677" s="23"/>
    </row>
    <row r="1678" spans="1:7" x14ac:dyDescent="0.3">
      <c r="A1678" s="22"/>
      <c r="B1678" s="31" t="s">
        <v>62</v>
      </c>
      <c r="C1678" s="24">
        <v>0</v>
      </c>
      <c r="D1678" s="33">
        <v>254.75</v>
      </c>
      <c r="E1678" s="32">
        <v>-22.77</v>
      </c>
      <c r="F1678" s="32">
        <v>17.239999999999998</v>
      </c>
      <c r="G1678" s="23"/>
    </row>
    <row r="1679" spans="1:7" x14ac:dyDescent="0.3">
      <c r="A1679" s="22"/>
      <c r="B1679" s="31" t="s">
        <v>65</v>
      </c>
      <c r="C1679" s="24">
        <v>0</v>
      </c>
      <c r="D1679" s="32">
        <v>254.75</v>
      </c>
      <c r="E1679" s="33">
        <v>-22.77</v>
      </c>
      <c r="F1679" s="32">
        <v>17.239999999999998</v>
      </c>
      <c r="G1679" s="23"/>
    </row>
    <row r="1680" spans="1:7" x14ac:dyDescent="0.3">
      <c r="A1680" s="22"/>
      <c r="B1680" s="31" t="s">
        <v>66</v>
      </c>
      <c r="C1680" s="24">
        <v>6.8000000000000005E-2</v>
      </c>
      <c r="D1680" s="32">
        <v>254.75</v>
      </c>
      <c r="E1680" s="33">
        <v>-22.84</v>
      </c>
      <c r="F1680" s="32">
        <v>15.69</v>
      </c>
      <c r="G1680" s="23"/>
    </row>
    <row r="1681" spans="1:7" x14ac:dyDescent="0.3">
      <c r="A1681" s="22"/>
      <c r="B1681" s="31" t="s">
        <v>67</v>
      </c>
      <c r="C1681" s="24">
        <v>0</v>
      </c>
      <c r="D1681" s="32">
        <v>254.75</v>
      </c>
      <c r="E1681" s="32">
        <v>-22.77</v>
      </c>
      <c r="F1681" s="33">
        <v>17.239999999999998</v>
      </c>
      <c r="G1681" s="23"/>
    </row>
    <row r="1682" spans="1:7" x14ac:dyDescent="0.3">
      <c r="A1682" s="22"/>
      <c r="B1682" s="31" t="s">
        <v>68</v>
      </c>
      <c r="C1682" s="24">
        <v>6.8000000000000005E-2</v>
      </c>
      <c r="D1682" s="32">
        <v>254.75</v>
      </c>
      <c r="E1682" s="32">
        <v>-22.84</v>
      </c>
      <c r="F1682" s="33">
        <v>15.69</v>
      </c>
      <c r="G1682" s="23"/>
    </row>
    <row r="1683" spans="1:7" x14ac:dyDescent="0.3">
      <c r="A1683" s="22">
        <v>211</v>
      </c>
      <c r="B1683" s="31">
        <v>202</v>
      </c>
      <c r="C1683" s="24">
        <v>0</v>
      </c>
      <c r="D1683" s="32">
        <v>254.75</v>
      </c>
      <c r="E1683" s="32">
        <v>-22.78</v>
      </c>
      <c r="F1683" s="32">
        <v>15.69</v>
      </c>
      <c r="G1683" s="23" t="s">
        <v>369</v>
      </c>
    </row>
    <row r="1684" spans="1:7" x14ac:dyDescent="0.3">
      <c r="A1684" s="22"/>
      <c r="B1684" s="31">
        <v>203</v>
      </c>
      <c r="C1684" s="24">
        <v>6.8000000000000005E-2</v>
      </c>
      <c r="D1684" s="32">
        <v>254.75</v>
      </c>
      <c r="E1684" s="32">
        <v>-22.86</v>
      </c>
      <c r="F1684" s="32">
        <v>14.13</v>
      </c>
      <c r="G1684" s="23"/>
    </row>
    <row r="1685" spans="1:7" x14ac:dyDescent="0.3">
      <c r="A1685" s="22"/>
      <c r="B1685" s="31" t="s">
        <v>61</v>
      </c>
      <c r="C1685" s="24">
        <v>6.8000000000000005E-2</v>
      </c>
      <c r="D1685" s="33">
        <v>254.75</v>
      </c>
      <c r="E1685" s="32">
        <v>-22.86</v>
      </c>
      <c r="F1685" s="32">
        <v>14.13</v>
      </c>
      <c r="G1685" s="23"/>
    </row>
    <row r="1686" spans="1:7" x14ac:dyDescent="0.3">
      <c r="A1686" s="22"/>
      <c r="B1686" s="31" t="s">
        <v>62</v>
      </c>
      <c r="C1686" s="24">
        <v>0</v>
      </c>
      <c r="D1686" s="33">
        <v>254.75</v>
      </c>
      <c r="E1686" s="32">
        <v>-22.78</v>
      </c>
      <c r="F1686" s="32">
        <v>15.69</v>
      </c>
      <c r="G1686" s="23"/>
    </row>
    <row r="1687" spans="1:7" x14ac:dyDescent="0.3">
      <c r="A1687" s="22"/>
      <c r="B1687" s="31" t="s">
        <v>65</v>
      </c>
      <c r="C1687" s="24">
        <v>0</v>
      </c>
      <c r="D1687" s="32">
        <v>254.75</v>
      </c>
      <c r="E1687" s="33">
        <v>-22.78</v>
      </c>
      <c r="F1687" s="32">
        <v>15.69</v>
      </c>
      <c r="G1687" s="23"/>
    </row>
    <row r="1688" spans="1:7" x14ac:dyDescent="0.3">
      <c r="A1688" s="22"/>
      <c r="B1688" s="31" t="s">
        <v>66</v>
      </c>
      <c r="C1688" s="24">
        <v>6.8000000000000005E-2</v>
      </c>
      <c r="D1688" s="32">
        <v>254.75</v>
      </c>
      <c r="E1688" s="33">
        <v>-22.86</v>
      </c>
      <c r="F1688" s="32">
        <v>14.13</v>
      </c>
      <c r="G1688" s="23"/>
    </row>
    <row r="1689" spans="1:7" x14ac:dyDescent="0.3">
      <c r="A1689" s="22"/>
      <c r="B1689" s="31" t="s">
        <v>67</v>
      </c>
      <c r="C1689" s="24">
        <v>0</v>
      </c>
      <c r="D1689" s="32">
        <v>254.75</v>
      </c>
      <c r="E1689" s="32">
        <v>-22.78</v>
      </c>
      <c r="F1689" s="33">
        <v>15.69</v>
      </c>
      <c r="G1689" s="23"/>
    </row>
    <row r="1690" spans="1:7" x14ac:dyDescent="0.3">
      <c r="A1690" s="22"/>
      <c r="B1690" s="31" t="s">
        <v>68</v>
      </c>
      <c r="C1690" s="24">
        <v>6.8000000000000005E-2</v>
      </c>
      <c r="D1690" s="32">
        <v>254.75</v>
      </c>
      <c r="E1690" s="32">
        <v>-22.86</v>
      </c>
      <c r="F1690" s="33">
        <v>14.13</v>
      </c>
      <c r="G1690" s="23"/>
    </row>
    <row r="1691" spans="1:7" x14ac:dyDescent="0.3">
      <c r="A1691" s="22">
        <v>212</v>
      </c>
      <c r="B1691" s="31">
        <v>203</v>
      </c>
      <c r="C1691" s="24">
        <v>0</v>
      </c>
      <c r="D1691" s="32">
        <v>254.75</v>
      </c>
      <c r="E1691" s="32">
        <v>-22.32</v>
      </c>
      <c r="F1691" s="32">
        <v>14.13</v>
      </c>
      <c r="G1691" s="23" t="s">
        <v>369</v>
      </c>
    </row>
    <row r="1692" spans="1:7" x14ac:dyDescent="0.3">
      <c r="A1692" s="22"/>
      <c r="B1692" s="31">
        <v>204</v>
      </c>
      <c r="C1692" s="24">
        <v>6.8000000000000005E-2</v>
      </c>
      <c r="D1692" s="32">
        <v>254.75</v>
      </c>
      <c r="E1692" s="32">
        <v>-22.41</v>
      </c>
      <c r="F1692" s="32">
        <v>12.61</v>
      </c>
      <c r="G1692" s="23"/>
    </row>
    <row r="1693" spans="1:7" x14ac:dyDescent="0.3">
      <c r="A1693" s="22"/>
      <c r="B1693" s="31" t="s">
        <v>61</v>
      </c>
      <c r="C1693" s="24">
        <v>6.8000000000000005E-2</v>
      </c>
      <c r="D1693" s="33">
        <v>254.75</v>
      </c>
      <c r="E1693" s="32">
        <v>-22.41</v>
      </c>
      <c r="F1693" s="32">
        <v>12.61</v>
      </c>
      <c r="G1693" s="23"/>
    </row>
    <row r="1694" spans="1:7" x14ac:dyDescent="0.3">
      <c r="A1694" s="22"/>
      <c r="B1694" s="31" t="s">
        <v>62</v>
      </c>
      <c r="C1694" s="24">
        <v>0</v>
      </c>
      <c r="D1694" s="33">
        <v>254.75</v>
      </c>
      <c r="E1694" s="32">
        <v>-22.32</v>
      </c>
      <c r="F1694" s="32">
        <v>14.13</v>
      </c>
      <c r="G1694" s="23"/>
    </row>
    <row r="1695" spans="1:7" x14ac:dyDescent="0.3">
      <c r="A1695" s="22"/>
      <c r="B1695" s="31" t="s">
        <v>65</v>
      </c>
      <c r="C1695" s="24">
        <v>0</v>
      </c>
      <c r="D1695" s="32">
        <v>254.75</v>
      </c>
      <c r="E1695" s="33">
        <v>-22.32</v>
      </c>
      <c r="F1695" s="32">
        <v>14.13</v>
      </c>
      <c r="G1695" s="23"/>
    </row>
    <row r="1696" spans="1:7" x14ac:dyDescent="0.3">
      <c r="A1696" s="22"/>
      <c r="B1696" s="31" t="s">
        <v>66</v>
      </c>
      <c r="C1696" s="24">
        <v>6.8000000000000005E-2</v>
      </c>
      <c r="D1696" s="32">
        <v>254.75</v>
      </c>
      <c r="E1696" s="33">
        <v>-22.41</v>
      </c>
      <c r="F1696" s="32">
        <v>12.61</v>
      </c>
      <c r="G1696" s="23"/>
    </row>
    <row r="1697" spans="1:7" x14ac:dyDescent="0.3">
      <c r="A1697" s="22"/>
      <c r="B1697" s="31" t="s">
        <v>67</v>
      </c>
      <c r="C1697" s="24">
        <v>0</v>
      </c>
      <c r="D1697" s="32">
        <v>254.75</v>
      </c>
      <c r="E1697" s="32">
        <v>-22.32</v>
      </c>
      <c r="F1697" s="33">
        <v>14.13</v>
      </c>
      <c r="G1697" s="23"/>
    </row>
    <row r="1698" spans="1:7" x14ac:dyDescent="0.3">
      <c r="A1698" s="22"/>
      <c r="B1698" s="31" t="s">
        <v>68</v>
      </c>
      <c r="C1698" s="24">
        <v>6.8000000000000005E-2</v>
      </c>
      <c r="D1698" s="32">
        <v>254.75</v>
      </c>
      <c r="E1698" s="32">
        <v>-22.41</v>
      </c>
      <c r="F1698" s="33">
        <v>12.61</v>
      </c>
      <c r="G1698" s="23"/>
    </row>
    <row r="1699" spans="1:7" x14ac:dyDescent="0.3">
      <c r="A1699" s="22">
        <v>213</v>
      </c>
      <c r="B1699" s="31">
        <v>204</v>
      </c>
      <c r="C1699" s="24">
        <v>0</v>
      </c>
      <c r="D1699" s="32">
        <v>254.75</v>
      </c>
      <c r="E1699" s="32">
        <v>-21.04</v>
      </c>
      <c r="F1699" s="32">
        <v>12.61</v>
      </c>
      <c r="G1699" s="23" t="s">
        <v>369</v>
      </c>
    </row>
    <row r="1700" spans="1:7" x14ac:dyDescent="0.3">
      <c r="A1700" s="22"/>
      <c r="B1700" s="31">
        <v>205</v>
      </c>
      <c r="C1700" s="24">
        <v>6.8000000000000005E-2</v>
      </c>
      <c r="D1700" s="32">
        <v>254.75</v>
      </c>
      <c r="E1700" s="32">
        <v>-21.13</v>
      </c>
      <c r="F1700" s="32">
        <v>11.17</v>
      </c>
      <c r="G1700" s="23"/>
    </row>
    <row r="1701" spans="1:7" x14ac:dyDescent="0.3">
      <c r="A1701" s="22"/>
      <c r="B1701" s="31" t="s">
        <v>61</v>
      </c>
      <c r="C1701" s="24">
        <v>6.8000000000000005E-2</v>
      </c>
      <c r="D1701" s="33">
        <v>254.75</v>
      </c>
      <c r="E1701" s="32">
        <v>-21.13</v>
      </c>
      <c r="F1701" s="32">
        <v>11.17</v>
      </c>
      <c r="G1701" s="23"/>
    </row>
    <row r="1702" spans="1:7" x14ac:dyDescent="0.3">
      <c r="A1702" s="22"/>
      <c r="B1702" s="31" t="s">
        <v>62</v>
      </c>
      <c r="C1702" s="24">
        <v>0</v>
      </c>
      <c r="D1702" s="33">
        <v>254.75</v>
      </c>
      <c r="E1702" s="32">
        <v>-21.04</v>
      </c>
      <c r="F1702" s="32">
        <v>12.61</v>
      </c>
      <c r="G1702" s="23"/>
    </row>
    <row r="1703" spans="1:7" x14ac:dyDescent="0.3">
      <c r="A1703" s="22"/>
      <c r="B1703" s="31" t="s">
        <v>65</v>
      </c>
      <c r="C1703" s="24">
        <v>0</v>
      </c>
      <c r="D1703" s="32">
        <v>254.75</v>
      </c>
      <c r="E1703" s="33">
        <v>-21.04</v>
      </c>
      <c r="F1703" s="32">
        <v>12.61</v>
      </c>
      <c r="G1703" s="23"/>
    </row>
    <row r="1704" spans="1:7" x14ac:dyDescent="0.3">
      <c r="A1704" s="22"/>
      <c r="B1704" s="31" t="s">
        <v>66</v>
      </c>
      <c r="C1704" s="24">
        <v>6.8000000000000005E-2</v>
      </c>
      <c r="D1704" s="32">
        <v>254.75</v>
      </c>
      <c r="E1704" s="33">
        <v>-21.13</v>
      </c>
      <c r="F1704" s="32">
        <v>11.17</v>
      </c>
      <c r="G1704" s="23"/>
    </row>
    <row r="1705" spans="1:7" x14ac:dyDescent="0.3">
      <c r="A1705" s="22"/>
      <c r="B1705" s="31" t="s">
        <v>67</v>
      </c>
      <c r="C1705" s="24">
        <v>0</v>
      </c>
      <c r="D1705" s="32">
        <v>254.75</v>
      </c>
      <c r="E1705" s="32">
        <v>-21.04</v>
      </c>
      <c r="F1705" s="33">
        <v>12.61</v>
      </c>
      <c r="G1705" s="23"/>
    </row>
    <row r="1706" spans="1:7" x14ac:dyDescent="0.3">
      <c r="A1706" s="22"/>
      <c r="B1706" s="31" t="s">
        <v>68</v>
      </c>
      <c r="C1706" s="24">
        <v>6.8000000000000005E-2</v>
      </c>
      <c r="D1706" s="32">
        <v>254.75</v>
      </c>
      <c r="E1706" s="32">
        <v>-21.13</v>
      </c>
      <c r="F1706" s="33">
        <v>11.17</v>
      </c>
      <c r="G1706" s="23"/>
    </row>
    <row r="1707" spans="1:7" x14ac:dyDescent="0.3">
      <c r="A1707" s="22">
        <v>214</v>
      </c>
      <c r="B1707" s="31">
        <v>205</v>
      </c>
      <c r="C1707" s="24">
        <v>0</v>
      </c>
      <c r="D1707" s="32">
        <v>254.75</v>
      </c>
      <c r="E1707" s="32">
        <v>-18.95</v>
      </c>
      <c r="F1707" s="32">
        <v>11.17</v>
      </c>
      <c r="G1707" s="23" t="s">
        <v>369</v>
      </c>
    </row>
    <row r="1708" spans="1:7" x14ac:dyDescent="0.3">
      <c r="A1708" s="22"/>
      <c r="B1708" s="31">
        <v>237</v>
      </c>
      <c r="C1708" s="24">
        <v>4.8000000000000001E-2</v>
      </c>
      <c r="D1708" s="32">
        <v>254.75</v>
      </c>
      <c r="E1708" s="32">
        <v>-19.02</v>
      </c>
      <c r="F1708" s="32">
        <v>10.26</v>
      </c>
      <c r="G1708" s="23"/>
    </row>
    <row r="1709" spans="1:7" x14ac:dyDescent="0.3">
      <c r="A1709" s="22"/>
      <c r="B1709" s="31" t="s">
        <v>61</v>
      </c>
      <c r="C1709" s="24">
        <v>4.8000000000000001E-2</v>
      </c>
      <c r="D1709" s="33">
        <v>254.75</v>
      </c>
      <c r="E1709" s="32">
        <v>-19.02</v>
      </c>
      <c r="F1709" s="32">
        <v>10.26</v>
      </c>
      <c r="G1709" s="23"/>
    </row>
    <row r="1710" spans="1:7" x14ac:dyDescent="0.3">
      <c r="A1710" s="22"/>
      <c r="B1710" s="31" t="s">
        <v>62</v>
      </c>
      <c r="C1710" s="24">
        <v>0</v>
      </c>
      <c r="D1710" s="33">
        <v>254.75</v>
      </c>
      <c r="E1710" s="32">
        <v>-18.95</v>
      </c>
      <c r="F1710" s="32">
        <v>11.17</v>
      </c>
      <c r="G1710" s="23"/>
    </row>
    <row r="1711" spans="1:7" x14ac:dyDescent="0.3">
      <c r="A1711" s="22"/>
      <c r="B1711" s="31" t="s">
        <v>65</v>
      </c>
      <c r="C1711" s="24">
        <v>0</v>
      </c>
      <c r="D1711" s="32">
        <v>254.75</v>
      </c>
      <c r="E1711" s="33">
        <v>-18.95</v>
      </c>
      <c r="F1711" s="32">
        <v>11.17</v>
      </c>
      <c r="G1711" s="23"/>
    </row>
    <row r="1712" spans="1:7" x14ac:dyDescent="0.3">
      <c r="A1712" s="22"/>
      <c r="B1712" s="31" t="s">
        <v>66</v>
      </c>
      <c r="C1712" s="24">
        <v>4.8000000000000001E-2</v>
      </c>
      <c r="D1712" s="32">
        <v>254.75</v>
      </c>
      <c r="E1712" s="33">
        <v>-19.02</v>
      </c>
      <c r="F1712" s="32">
        <v>10.26</v>
      </c>
      <c r="G1712" s="23"/>
    </row>
    <row r="1713" spans="1:7" x14ac:dyDescent="0.3">
      <c r="A1713" s="22"/>
      <c r="B1713" s="31" t="s">
        <v>67</v>
      </c>
      <c r="C1713" s="24">
        <v>0</v>
      </c>
      <c r="D1713" s="32">
        <v>254.75</v>
      </c>
      <c r="E1713" s="32">
        <v>-18.95</v>
      </c>
      <c r="F1713" s="33">
        <v>11.17</v>
      </c>
      <c r="G1713" s="23"/>
    </row>
    <row r="1714" spans="1:7" x14ac:dyDescent="0.3">
      <c r="A1714" s="22"/>
      <c r="B1714" s="31" t="s">
        <v>68</v>
      </c>
      <c r="C1714" s="24">
        <v>4.8000000000000001E-2</v>
      </c>
      <c r="D1714" s="32">
        <v>254.75</v>
      </c>
      <c r="E1714" s="32">
        <v>-19.02</v>
      </c>
      <c r="F1714" s="33">
        <v>10.26</v>
      </c>
      <c r="G1714" s="23"/>
    </row>
    <row r="1715" spans="1:7" x14ac:dyDescent="0.3">
      <c r="A1715" s="22">
        <v>215</v>
      </c>
      <c r="B1715" s="31">
        <v>237</v>
      </c>
      <c r="C1715" s="24">
        <v>0</v>
      </c>
      <c r="D1715" s="32">
        <v>106.8</v>
      </c>
      <c r="E1715" s="32">
        <v>-18.5</v>
      </c>
      <c r="F1715" s="32">
        <v>25.05</v>
      </c>
      <c r="G1715" s="23" t="s">
        <v>369</v>
      </c>
    </row>
    <row r="1716" spans="1:7" x14ac:dyDescent="0.3">
      <c r="A1716" s="22"/>
      <c r="B1716" s="31">
        <v>206</v>
      </c>
      <c r="C1716" s="24">
        <v>0.02</v>
      </c>
      <c r="D1716" s="32">
        <v>106.8</v>
      </c>
      <c r="E1716" s="32">
        <v>-18.52</v>
      </c>
      <c r="F1716" s="32">
        <v>24.68</v>
      </c>
      <c r="G1716" s="23"/>
    </row>
    <row r="1717" spans="1:7" x14ac:dyDescent="0.3">
      <c r="A1717" s="22"/>
      <c r="B1717" s="31" t="s">
        <v>61</v>
      </c>
      <c r="C1717" s="24">
        <v>0.02</v>
      </c>
      <c r="D1717" s="33">
        <v>106.8</v>
      </c>
      <c r="E1717" s="32">
        <v>-18.52</v>
      </c>
      <c r="F1717" s="32">
        <v>24.68</v>
      </c>
      <c r="G1717" s="23"/>
    </row>
    <row r="1718" spans="1:7" x14ac:dyDescent="0.3">
      <c r="A1718" s="22"/>
      <c r="B1718" s="31" t="s">
        <v>62</v>
      </c>
      <c r="C1718" s="24">
        <v>0</v>
      </c>
      <c r="D1718" s="33">
        <v>106.8</v>
      </c>
      <c r="E1718" s="32">
        <v>-18.5</v>
      </c>
      <c r="F1718" s="32">
        <v>25.05</v>
      </c>
      <c r="G1718" s="23"/>
    </row>
    <row r="1719" spans="1:7" x14ac:dyDescent="0.3">
      <c r="A1719" s="22"/>
      <c r="B1719" s="31" t="s">
        <v>65</v>
      </c>
      <c r="C1719" s="24">
        <v>0</v>
      </c>
      <c r="D1719" s="32">
        <v>106.8</v>
      </c>
      <c r="E1719" s="33">
        <v>-18.5</v>
      </c>
      <c r="F1719" s="32">
        <v>25.05</v>
      </c>
      <c r="G1719" s="23"/>
    </row>
    <row r="1720" spans="1:7" x14ac:dyDescent="0.3">
      <c r="A1720" s="22"/>
      <c r="B1720" s="31" t="s">
        <v>66</v>
      </c>
      <c r="C1720" s="24">
        <v>0.02</v>
      </c>
      <c r="D1720" s="32">
        <v>106.8</v>
      </c>
      <c r="E1720" s="33">
        <v>-18.52</v>
      </c>
      <c r="F1720" s="32">
        <v>24.68</v>
      </c>
      <c r="G1720" s="23"/>
    </row>
    <row r="1721" spans="1:7" x14ac:dyDescent="0.3">
      <c r="A1721" s="22"/>
      <c r="B1721" s="31" t="s">
        <v>67</v>
      </c>
      <c r="C1721" s="24">
        <v>0</v>
      </c>
      <c r="D1721" s="32">
        <v>106.8</v>
      </c>
      <c r="E1721" s="32">
        <v>-18.5</v>
      </c>
      <c r="F1721" s="33">
        <v>25.05</v>
      </c>
      <c r="G1721" s="23"/>
    </row>
    <row r="1722" spans="1:7" x14ac:dyDescent="0.3">
      <c r="A1722" s="22"/>
      <c r="B1722" s="31" t="s">
        <v>68</v>
      </c>
      <c r="C1722" s="24">
        <v>0.02</v>
      </c>
      <c r="D1722" s="32">
        <v>106.8</v>
      </c>
      <c r="E1722" s="32">
        <v>-18.52</v>
      </c>
      <c r="F1722" s="33">
        <v>24.68</v>
      </c>
      <c r="G1722" s="23"/>
    </row>
    <row r="1723" spans="1:7" x14ac:dyDescent="0.3">
      <c r="A1723" s="22">
        <v>216</v>
      </c>
      <c r="B1723" s="31">
        <v>206</v>
      </c>
      <c r="C1723" s="24">
        <v>0</v>
      </c>
      <c r="D1723" s="32">
        <v>106.8</v>
      </c>
      <c r="E1723" s="32">
        <v>-21.25</v>
      </c>
      <c r="F1723" s="32">
        <v>24.68</v>
      </c>
      <c r="G1723" s="23" t="s">
        <v>369</v>
      </c>
    </row>
    <row r="1724" spans="1:7" x14ac:dyDescent="0.3">
      <c r="A1724" s="22"/>
      <c r="B1724" s="31">
        <v>207</v>
      </c>
      <c r="C1724" s="24">
        <v>6.8000000000000005E-2</v>
      </c>
      <c r="D1724" s="32">
        <v>106.81</v>
      </c>
      <c r="E1724" s="32">
        <v>-21.32</v>
      </c>
      <c r="F1724" s="32">
        <v>23.23</v>
      </c>
      <c r="G1724" s="23"/>
    </row>
    <row r="1725" spans="1:7" x14ac:dyDescent="0.3">
      <c r="A1725" s="22"/>
      <c r="B1725" s="31" t="s">
        <v>61</v>
      </c>
      <c r="C1725" s="24">
        <v>6.8000000000000005E-2</v>
      </c>
      <c r="D1725" s="33">
        <v>106.81</v>
      </c>
      <c r="E1725" s="32">
        <v>-21.32</v>
      </c>
      <c r="F1725" s="32">
        <v>23.23</v>
      </c>
      <c r="G1725" s="23"/>
    </row>
    <row r="1726" spans="1:7" x14ac:dyDescent="0.3">
      <c r="A1726" s="22"/>
      <c r="B1726" s="31" t="s">
        <v>62</v>
      </c>
      <c r="C1726" s="24">
        <v>0</v>
      </c>
      <c r="D1726" s="33">
        <v>106.8</v>
      </c>
      <c r="E1726" s="32">
        <v>-21.25</v>
      </c>
      <c r="F1726" s="32">
        <v>24.68</v>
      </c>
      <c r="G1726" s="23"/>
    </row>
    <row r="1727" spans="1:7" x14ac:dyDescent="0.3">
      <c r="A1727" s="22"/>
      <c r="B1727" s="31" t="s">
        <v>65</v>
      </c>
      <c r="C1727" s="24">
        <v>0</v>
      </c>
      <c r="D1727" s="32">
        <v>106.8</v>
      </c>
      <c r="E1727" s="33">
        <v>-21.25</v>
      </c>
      <c r="F1727" s="32">
        <v>24.68</v>
      </c>
      <c r="G1727" s="23"/>
    </row>
    <row r="1728" spans="1:7" x14ac:dyDescent="0.3">
      <c r="A1728" s="22"/>
      <c r="B1728" s="31" t="s">
        <v>66</v>
      </c>
      <c r="C1728" s="24">
        <v>6.8000000000000005E-2</v>
      </c>
      <c r="D1728" s="32">
        <v>106.81</v>
      </c>
      <c r="E1728" s="33">
        <v>-21.32</v>
      </c>
      <c r="F1728" s="32">
        <v>23.23</v>
      </c>
      <c r="G1728" s="23"/>
    </row>
    <row r="1729" spans="1:7" x14ac:dyDescent="0.3">
      <c r="A1729" s="22"/>
      <c r="B1729" s="31" t="s">
        <v>67</v>
      </c>
      <c r="C1729" s="24">
        <v>0</v>
      </c>
      <c r="D1729" s="32">
        <v>106.8</v>
      </c>
      <c r="E1729" s="32">
        <v>-21.25</v>
      </c>
      <c r="F1729" s="33">
        <v>24.68</v>
      </c>
      <c r="G1729" s="23"/>
    </row>
    <row r="1730" spans="1:7" x14ac:dyDescent="0.3">
      <c r="A1730" s="22"/>
      <c r="B1730" s="31" t="s">
        <v>68</v>
      </c>
      <c r="C1730" s="24">
        <v>6.8000000000000005E-2</v>
      </c>
      <c r="D1730" s="32">
        <v>106.81</v>
      </c>
      <c r="E1730" s="32">
        <v>-21.32</v>
      </c>
      <c r="F1730" s="33">
        <v>23.23</v>
      </c>
      <c r="G1730" s="23"/>
    </row>
    <row r="1731" spans="1:7" x14ac:dyDescent="0.3">
      <c r="A1731" s="22">
        <v>217</v>
      </c>
      <c r="B1731" s="31">
        <v>207</v>
      </c>
      <c r="C1731" s="24">
        <v>0</v>
      </c>
      <c r="D1731" s="32">
        <v>106.82</v>
      </c>
      <c r="E1731" s="32">
        <v>-24.37</v>
      </c>
      <c r="F1731" s="32">
        <v>23.23</v>
      </c>
      <c r="G1731" s="23" t="s">
        <v>369</v>
      </c>
    </row>
    <row r="1732" spans="1:7" x14ac:dyDescent="0.3">
      <c r="A1732" s="22"/>
      <c r="B1732" s="31">
        <v>208</v>
      </c>
      <c r="C1732" s="24">
        <v>6.8000000000000005E-2</v>
      </c>
      <c r="D1732" s="32">
        <v>106.82</v>
      </c>
      <c r="E1732" s="32">
        <v>-24.45</v>
      </c>
      <c r="F1732" s="32">
        <v>21.56</v>
      </c>
      <c r="G1732" s="23"/>
    </row>
    <row r="1733" spans="1:7" x14ac:dyDescent="0.3">
      <c r="A1733" s="22"/>
      <c r="B1733" s="31" t="s">
        <v>61</v>
      </c>
      <c r="C1733" s="24">
        <v>6.8000000000000005E-2</v>
      </c>
      <c r="D1733" s="33">
        <v>106.82</v>
      </c>
      <c r="E1733" s="32">
        <v>-24.45</v>
      </c>
      <c r="F1733" s="32">
        <v>21.56</v>
      </c>
      <c r="G1733" s="23"/>
    </row>
    <row r="1734" spans="1:7" x14ac:dyDescent="0.3">
      <c r="A1734" s="22"/>
      <c r="B1734" s="31" t="s">
        <v>62</v>
      </c>
      <c r="C1734" s="24">
        <v>0</v>
      </c>
      <c r="D1734" s="33">
        <v>106.82</v>
      </c>
      <c r="E1734" s="32">
        <v>-24.37</v>
      </c>
      <c r="F1734" s="32">
        <v>23.23</v>
      </c>
      <c r="G1734" s="23"/>
    </row>
    <row r="1735" spans="1:7" x14ac:dyDescent="0.3">
      <c r="A1735" s="22"/>
      <c r="B1735" s="31" t="s">
        <v>65</v>
      </c>
      <c r="C1735" s="24">
        <v>0</v>
      </c>
      <c r="D1735" s="32">
        <v>106.82</v>
      </c>
      <c r="E1735" s="33">
        <v>-24.37</v>
      </c>
      <c r="F1735" s="32">
        <v>23.23</v>
      </c>
      <c r="G1735" s="23"/>
    </row>
    <row r="1736" spans="1:7" x14ac:dyDescent="0.3">
      <c r="A1736" s="22"/>
      <c r="B1736" s="31" t="s">
        <v>66</v>
      </c>
      <c r="C1736" s="24">
        <v>6.8000000000000005E-2</v>
      </c>
      <c r="D1736" s="32">
        <v>106.82</v>
      </c>
      <c r="E1736" s="33">
        <v>-24.45</v>
      </c>
      <c r="F1736" s="32">
        <v>21.56</v>
      </c>
      <c r="G1736" s="23"/>
    </row>
    <row r="1737" spans="1:7" x14ac:dyDescent="0.3">
      <c r="A1737" s="22"/>
      <c r="B1737" s="31" t="s">
        <v>67</v>
      </c>
      <c r="C1737" s="24">
        <v>0</v>
      </c>
      <c r="D1737" s="32">
        <v>106.82</v>
      </c>
      <c r="E1737" s="32">
        <v>-24.37</v>
      </c>
      <c r="F1737" s="33">
        <v>23.23</v>
      </c>
      <c r="G1737" s="23"/>
    </row>
    <row r="1738" spans="1:7" x14ac:dyDescent="0.3">
      <c r="A1738" s="22"/>
      <c r="B1738" s="31" t="s">
        <v>68</v>
      </c>
      <c r="C1738" s="24">
        <v>6.8000000000000005E-2</v>
      </c>
      <c r="D1738" s="32">
        <v>106.82</v>
      </c>
      <c r="E1738" s="32">
        <v>-24.45</v>
      </c>
      <c r="F1738" s="33">
        <v>21.56</v>
      </c>
      <c r="G1738" s="23"/>
    </row>
    <row r="1739" spans="1:7" x14ac:dyDescent="0.3">
      <c r="A1739" s="22">
        <v>218</v>
      </c>
      <c r="B1739" s="31">
        <v>208</v>
      </c>
      <c r="C1739" s="24">
        <v>0</v>
      </c>
      <c r="D1739" s="32">
        <v>106.83</v>
      </c>
      <c r="E1739" s="32">
        <v>-26.47</v>
      </c>
      <c r="F1739" s="32">
        <v>21.56</v>
      </c>
      <c r="G1739" s="23" t="s">
        <v>369</v>
      </c>
    </row>
    <row r="1740" spans="1:7" x14ac:dyDescent="0.3">
      <c r="A1740" s="22"/>
      <c r="B1740" s="31">
        <v>209</v>
      </c>
      <c r="C1740" s="24">
        <v>6.8000000000000005E-2</v>
      </c>
      <c r="D1740" s="32">
        <v>106.84</v>
      </c>
      <c r="E1740" s="32">
        <v>-26.55</v>
      </c>
      <c r="F1740" s="32">
        <v>19.760000000000002</v>
      </c>
      <c r="G1740" s="23"/>
    </row>
    <row r="1741" spans="1:7" x14ac:dyDescent="0.3">
      <c r="A1741" s="22"/>
      <c r="B1741" s="31" t="s">
        <v>61</v>
      </c>
      <c r="C1741" s="24">
        <v>6.8000000000000005E-2</v>
      </c>
      <c r="D1741" s="33">
        <v>106.84</v>
      </c>
      <c r="E1741" s="32">
        <v>-26.55</v>
      </c>
      <c r="F1741" s="32">
        <v>19.760000000000002</v>
      </c>
      <c r="G1741" s="23"/>
    </row>
    <row r="1742" spans="1:7" x14ac:dyDescent="0.3">
      <c r="A1742" s="22"/>
      <c r="B1742" s="31" t="s">
        <v>62</v>
      </c>
      <c r="C1742" s="24">
        <v>0</v>
      </c>
      <c r="D1742" s="33">
        <v>106.83</v>
      </c>
      <c r="E1742" s="32">
        <v>-26.47</v>
      </c>
      <c r="F1742" s="32">
        <v>21.56</v>
      </c>
      <c r="G1742" s="23"/>
    </row>
    <row r="1743" spans="1:7" x14ac:dyDescent="0.3">
      <c r="A1743" s="22"/>
      <c r="B1743" s="31" t="s">
        <v>65</v>
      </c>
      <c r="C1743" s="24">
        <v>0</v>
      </c>
      <c r="D1743" s="32">
        <v>106.83</v>
      </c>
      <c r="E1743" s="33">
        <v>-26.47</v>
      </c>
      <c r="F1743" s="32">
        <v>21.56</v>
      </c>
      <c r="G1743" s="23"/>
    </row>
    <row r="1744" spans="1:7" x14ac:dyDescent="0.3">
      <c r="A1744" s="22"/>
      <c r="B1744" s="31" t="s">
        <v>66</v>
      </c>
      <c r="C1744" s="24">
        <v>6.8000000000000005E-2</v>
      </c>
      <c r="D1744" s="32">
        <v>106.84</v>
      </c>
      <c r="E1744" s="33">
        <v>-26.55</v>
      </c>
      <c r="F1744" s="32">
        <v>19.760000000000002</v>
      </c>
      <c r="G1744" s="23"/>
    </row>
    <row r="1745" spans="1:7" x14ac:dyDescent="0.3">
      <c r="A1745" s="22"/>
      <c r="B1745" s="31" t="s">
        <v>67</v>
      </c>
      <c r="C1745" s="24">
        <v>0</v>
      </c>
      <c r="D1745" s="32">
        <v>106.83</v>
      </c>
      <c r="E1745" s="32">
        <v>-26.47</v>
      </c>
      <c r="F1745" s="33">
        <v>21.56</v>
      </c>
      <c r="G1745" s="23"/>
    </row>
    <row r="1746" spans="1:7" x14ac:dyDescent="0.3">
      <c r="A1746" s="22"/>
      <c r="B1746" s="31" t="s">
        <v>68</v>
      </c>
      <c r="C1746" s="24">
        <v>6.8000000000000005E-2</v>
      </c>
      <c r="D1746" s="32">
        <v>106.84</v>
      </c>
      <c r="E1746" s="32">
        <v>-26.55</v>
      </c>
      <c r="F1746" s="33">
        <v>19.760000000000002</v>
      </c>
      <c r="G1746" s="23"/>
    </row>
    <row r="1747" spans="1:7" x14ac:dyDescent="0.3">
      <c r="A1747" s="22">
        <v>219</v>
      </c>
      <c r="B1747" s="31">
        <v>209</v>
      </c>
      <c r="C1747" s="24">
        <v>0</v>
      </c>
      <c r="D1747" s="32">
        <v>106.84</v>
      </c>
      <c r="E1747" s="32">
        <v>-27.96</v>
      </c>
      <c r="F1747" s="32">
        <v>19.760000000000002</v>
      </c>
      <c r="G1747" s="23" t="s">
        <v>369</v>
      </c>
    </row>
    <row r="1748" spans="1:7" x14ac:dyDescent="0.3">
      <c r="A1748" s="22"/>
      <c r="B1748" s="31">
        <v>210</v>
      </c>
      <c r="C1748" s="24">
        <v>6.8000000000000005E-2</v>
      </c>
      <c r="D1748" s="32">
        <v>106.84</v>
      </c>
      <c r="E1748" s="32">
        <v>-28.04</v>
      </c>
      <c r="F1748" s="32">
        <v>17.850000000000001</v>
      </c>
      <c r="G1748" s="23"/>
    </row>
    <row r="1749" spans="1:7" x14ac:dyDescent="0.3">
      <c r="A1749" s="22"/>
      <c r="B1749" s="31" t="s">
        <v>61</v>
      </c>
      <c r="C1749" s="24">
        <v>6.8000000000000005E-2</v>
      </c>
      <c r="D1749" s="33">
        <v>106.84</v>
      </c>
      <c r="E1749" s="32">
        <v>-28.04</v>
      </c>
      <c r="F1749" s="32">
        <v>17.850000000000001</v>
      </c>
      <c r="G1749" s="23"/>
    </row>
    <row r="1750" spans="1:7" x14ac:dyDescent="0.3">
      <c r="A1750" s="22"/>
      <c r="B1750" s="31" t="s">
        <v>62</v>
      </c>
      <c r="C1750" s="24">
        <v>0</v>
      </c>
      <c r="D1750" s="33">
        <v>106.84</v>
      </c>
      <c r="E1750" s="32">
        <v>-27.96</v>
      </c>
      <c r="F1750" s="32">
        <v>19.760000000000002</v>
      </c>
      <c r="G1750" s="23"/>
    </row>
    <row r="1751" spans="1:7" x14ac:dyDescent="0.3">
      <c r="A1751" s="22"/>
      <c r="B1751" s="31" t="s">
        <v>65</v>
      </c>
      <c r="C1751" s="24">
        <v>0</v>
      </c>
      <c r="D1751" s="32">
        <v>106.84</v>
      </c>
      <c r="E1751" s="33">
        <v>-27.96</v>
      </c>
      <c r="F1751" s="32">
        <v>19.760000000000002</v>
      </c>
      <c r="G1751" s="23"/>
    </row>
    <row r="1752" spans="1:7" x14ac:dyDescent="0.3">
      <c r="A1752" s="22"/>
      <c r="B1752" s="31" t="s">
        <v>66</v>
      </c>
      <c r="C1752" s="24">
        <v>6.8000000000000005E-2</v>
      </c>
      <c r="D1752" s="32">
        <v>106.84</v>
      </c>
      <c r="E1752" s="33">
        <v>-28.04</v>
      </c>
      <c r="F1752" s="32">
        <v>17.850000000000001</v>
      </c>
      <c r="G1752" s="23"/>
    </row>
    <row r="1753" spans="1:7" x14ac:dyDescent="0.3">
      <c r="A1753" s="22"/>
      <c r="B1753" s="31" t="s">
        <v>67</v>
      </c>
      <c r="C1753" s="24">
        <v>0</v>
      </c>
      <c r="D1753" s="32">
        <v>106.84</v>
      </c>
      <c r="E1753" s="32">
        <v>-27.96</v>
      </c>
      <c r="F1753" s="33">
        <v>19.760000000000002</v>
      </c>
      <c r="G1753" s="23"/>
    </row>
    <row r="1754" spans="1:7" x14ac:dyDescent="0.3">
      <c r="A1754" s="22"/>
      <c r="B1754" s="31" t="s">
        <v>68</v>
      </c>
      <c r="C1754" s="24">
        <v>6.8000000000000005E-2</v>
      </c>
      <c r="D1754" s="32">
        <v>106.84</v>
      </c>
      <c r="E1754" s="32">
        <v>-28.04</v>
      </c>
      <c r="F1754" s="33">
        <v>17.850000000000001</v>
      </c>
      <c r="G1754" s="23"/>
    </row>
    <row r="1755" spans="1:7" x14ac:dyDescent="0.3">
      <c r="A1755" s="22">
        <v>220</v>
      </c>
      <c r="B1755" s="31">
        <v>210</v>
      </c>
      <c r="C1755" s="24">
        <v>0</v>
      </c>
      <c r="D1755" s="32">
        <v>106.85</v>
      </c>
      <c r="E1755" s="32">
        <v>-29.08</v>
      </c>
      <c r="F1755" s="32">
        <v>17.850000000000001</v>
      </c>
      <c r="G1755" s="23" t="s">
        <v>369</v>
      </c>
    </row>
    <row r="1756" spans="1:7" x14ac:dyDescent="0.3">
      <c r="A1756" s="22"/>
      <c r="B1756" s="31">
        <v>211</v>
      </c>
      <c r="C1756" s="24">
        <v>6.8000000000000005E-2</v>
      </c>
      <c r="D1756" s="32">
        <v>106.85</v>
      </c>
      <c r="E1756" s="32">
        <v>-29.16</v>
      </c>
      <c r="F1756" s="32">
        <v>15.86</v>
      </c>
      <c r="G1756" s="23"/>
    </row>
    <row r="1757" spans="1:7" x14ac:dyDescent="0.3">
      <c r="A1757" s="22"/>
      <c r="B1757" s="31" t="s">
        <v>61</v>
      </c>
      <c r="C1757" s="24">
        <v>6.8000000000000005E-2</v>
      </c>
      <c r="D1757" s="33">
        <v>106.85</v>
      </c>
      <c r="E1757" s="32">
        <v>-29.16</v>
      </c>
      <c r="F1757" s="32">
        <v>15.86</v>
      </c>
      <c r="G1757" s="23"/>
    </row>
    <row r="1758" spans="1:7" x14ac:dyDescent="0.3">
      <c r="A1758" s="22"/>
      <c r="B1758" s="31" t="s">
        <v>62</v>
      </c>
      <c r="C1758" s="24">
        <v>0</v>
      </c>
      <c r="D1758" s="33">
        <v>106.85</v>
      </c>
      <c r="E1758" s="32">
        <v>-29.08</v>
      </c>
      <c r="F1758" s="32">
        <v>17.850000000000001</v>
      </c>
      <c r="G1758" s="23"/>
    </row>
    <row r="1759" spans="1:7" x14ac:dyDescent="0.3">
      <c r="A1759" s="22"/>
      <c r="B1759" s="31" t="s">
        <v>65</v>
      </c>
      <c r="C1759" s="24">
        <v>0</v>
      </c>
      <c r="D1759" s="32">
        <v>106.85</v>
      </c>
      <c r="E1759" s="33">
        <v>-29.08</v>
      </c>
      <c r="F1759" s="32">
        <v>17.850000000000001</v>
      </c>
      <c r="G1759" s="23"/>
    </row>
    <row r="1760" spans="1:7" x14ac:dyDescent="0.3">
      <c r="A1760" s="22"/>
      <c r="B1760" s="31" t="s">
        <v>66</v>
      </c>
      <c r="C1760" s="24">
        <v>6.8000000000000005E-2</v>
      </c>
      <c r="D1760" s="32">
        <v>106.85</v>
      </c>
      <c r="E1760" s="33">
        <v>-29.16</v>
      </c>
      <c r="F1760" s="32">
        <v>15.86</v>
      </c>
      <c r="G1760" s="23"/>
    </row>
    <row r="1761" spans="1:7" x14ac:dyDescent="0.3">
      <c r="A1761" s="22"/>
      <c r="B1761" s="31" t="s">
        <v>67</v>
      </c>
      <c r="C1761" s="24">
        <v>0</v>
      </c>
      <c r="D1761" s="32">
        <v>106.85</v>
      </c>
      <c r="E1761" s="32">
        <v>-29.08</v>
      </c>
      <c r="F1761" s="33">
        <v>17.850000000000001</v>
      </c>
      <c r="G1761" s="23"/>
    </row>
    <row r="1762" spans="1:7" x14ac:dyDescent="0.3">
      <c r="A1762" s="22"/>
      <c r="B1762" s="31" t="s">
        <v>68</v>
      </c>
      <c r="C1762" s="24">
        <v>6.8000000000000005E-2</v>
      </c>
      <c r="D1762" s="32">
        <v>106.85</v>
      </c>
      <c r="E1762" s="32">
        <v>-29.16</v>
      </c>
      <c r="F1762" s="33">
        <v>15.86</v>
      </c>
      <c r="G1762" s="23"/>
    </row>
    <row r="1763" spans="1:7" x14ac:dyDescent="0.3">
      <c r="A1763" s="22">
        <v>221</v>
      </c>
      <c r="B1763" s="31">
        <v>211</v>
      </c>
      <c r="C1763" s="24">
        <v>0</v>
      </c>
      <c r="D1763" s="32">
        <v>106.85</v>
      </c>
      <c r="E1763" s="32">
        <v>-29.95</v>
      </c>
      <c r="F1763" s="32">
        <v>15.86</v>
      </c>
      <c r="G1763" s="23" t="s">
        <v>369</v>
      </c>
    </row>
    <row r="1764" spans="1:7" x14ac:dyDescent="0.3">
      <c r="A1764" s="22"/>
      <c r="B1764" s="31">
        <v>212</v>
      </c>
      <c r="C1764" s="24">
        <v>6.8000000000000005E-2</v>
      </c>
      <c r="D1764" s="32">
        <v>106.86</v>
      </c>
      <c r="E1764" s="32">
        <v>-30.04</v>
      </c>
      <c r="F1764" s="32">
        <v>13.82</v>
      </c>
      <c r="G1764" s="23"/>
    </row>
    <row r="1765" spans="1:7" x14ac:dyDescent="0.3">
      <c r="A1765" s="22"/>
      <c r="B1765" s="31" t="s">
        <v>61</v>
      </c>
      <c r="C1765" s="24">
        <v>6.8000000000000005E-2</v>
      </c>
      <c r="D1765" s="33">
        <v>106.86</v>
      </c>
      <c r="E1765" s="32">
        <v>-30.04</v>
      </c>
      <c r="F1765" s="32">
        <v>13.82</v>
      </c>
      <c r="G1765" s="23"/>
    </row>
    <row r="1766" spans="1:7" x14ac:dyDescent="0.3">
      <c r="A1766" s="22"/>
      <c r="B1766" s="31" t="s">
        <v>62</v>
      </c>
      <c r="C1766" s="24">
        <v>0</v>
      </c>
      <c r="D1766" s="33">
        <v>106.85</v>
      </c>
      <c r="E1766" s="32">
        <v>-29.95</v>
      </c>
      <c r="F1766" s="32">
        <v>15.86</v>
      </c>
      <c r="G1766" s="23"/>
    </row>
    <row r="1767" spans="1:7" x14ac:dyDescent="0.3">
      <c r="A1767" s="22"/>
      <c r="B1767" s="31" t="s">
        <v>65</v>
      </c>
      <c r="C1767" s="24">
        <v>0</v>
      </c>
      <c r="D1767" s="32">
        <v>106.85</v>
      </c>
      <c r="E1767" s="33">
        <v>-29.95</v>
      </c>
      <c r="F1767" s="32">
        <v>15.86</v>
      </c>
      <c r="G1767" s="23"/>
    </row>
    <row r="1768" spans="1:7" x14ac:dyDescent="0.3">
      <c r="A1768" s="22"/>
      <c r="B1768" s="31" t="s">
        <v>66</v>
      </c>
      <c r="C1768" s="24">
        <v>6.8000000000000005E-2</v>
      </c>
      <c r="D1768" s="32">
        <v>106.86</v>
      </c>
      <c r="E1768" s="33">
        <v>-30.04</v>
      </c>
      <c r="F1768" s="32">
        <v>13.82</v>
      </c>
      <c r="G1768" s="23"/>
    </row>
    <row r="1769" spans="1:7" x14ac:dyDescent="0.3">
      <c r="A1769" s="22"/>
      <c r="B1769" s="31" t="s">
        <v>67</v>
      </c>
      <c r="C1769" s="24">
        <v>0</v>
      </c>
      <c r="D1769" s="32">
        <v>106.85</v>
      </c>
      <c r="E1769" s="32">
        <v>-29.95</v>
      </c>
      <c r="F1769" s="33">
        <v>15.86</v>
      </c>
      <c r="G1769" s="23"/>
    </row>
    <row r="1770" spans="1:7" x14ac:dyDescent="0.3">
      <c r="A1770" s="22"/>
      <c r="B1770" s="31" t="s">
        <v>68</v>
      </c>
      <c r="C1770" s="24">
        <v>6.8000000000000005E-2</v>
      </c>
      <c r="D1770" s="32">
        <v>106.86</v>
      </c>
      <c r="E1770" s="32">
        <v>-30.04</v>
      </c>
      <c r="F1770" s="33">
        <v>13.82</v>
      </c>
      <c r="G1770" s="23"/>
    </row>
    <row r="1771" spans="1:7" x14ac:dyDescent="0.3">
      <c r="A1771" s="22">
        <v>222</v>
      </c>
      <c r="B1771" s="31">
        <v>212</v>
      </c>
      <c r="C1771" s="24">
        <v>0</v>
      </c>
      <c r="D1771" s="32">
        <v>106.86</v>
      </c>
      <c r="E1771" s="32">
        <v>-30.63</v>
      </c>
      <c r="F1771" s="32">
        <v>13.82</v>
      </c>
      <c r="G1771" s="23" t="s">
        <v>369</v>
      </c>
    </row>
    <row r="1772" spans="1:7" x14ac:dyDescent="0.3">
      <c r="A1772" s="22"/>
      <c r="B1772" s="31">
        <v>213</v>
      </c>
      <c r="C1772" s="24">
        <v>6.8000000000000005E-2</v>
      </c>
      <c r="D1772" s="32">
        <v>106.86</v>
      </c>
      <c r="E1772" s="32">
        <v>-30.72</v>
      </c>
      <c r="F1772" s="32">
        <v>11.72</v>
      </c>
      <c r="G1772" s="23"/>
    </row>
    <row r="1773" spans="1:7" x14ac:dyDescent="0.3">
      <c r="A1773" s="22"/>
      <c r="B1773" s="31" t="s">
        <v>61</v>
      </c>
      <c r="C1773" s="24">
        <v>6.8000000000000005E-2</v>
      </c>
      <c r="D1773" s="33">
        <v>106.86</v>
      </c>
      <c r="E1773" s="32">
        <v>-30.72</v>
      </c>
      <c r="F1773" s="32">
        <v>11.72</v>
      </c>
      <c r="G1773" s="23"/>
    </row>
    <row r="1774" spans="1:7" x14ac:dyDescent="0.3">
      <c r="A1774" s="22"/>
      <c r="B1774" s="31" t="s">
        <v>62</v>
      </c>
      <c r="C1774" s="24">
        <v>0</v>
      </c>
      <c r="D1774" s="33">
        <v>106.86</v>
      </c>
      <c r="E1774" s="32">
        <v>-30.63</v>
      </c>
      <c r="F1774" s="32">
        <v>13.82</v>
      </c>
      <c r="G1774" s="23"/>
    </row>
    <row r="1775" spans="1:7" x14ac:dyDescent="0.3">
      <c r="A1775" s="22"/>
      <c r="B1775" s="31" t="s">
        <v>65</v>
      </c>
      <c r="C1775" s="24">
        <v>0</v>
      </c>
      <c r="D1775" s="32">
        <v>106.86</v>
      </c>
      <c r="E1775" s="33">
        <v>-30.63</v>
      </c>
      <c r="F1775" s="32">
        <v>13.82</v>
      </c>
      <c r="G1775" s="23"/>
    </row>
    <row r="1776" spans="1:7" x14ac:dyDescent="0.3">
      <c r="A1776" s="22"/>
      <c r="B1776" s="31" t="s">
        <v>66</v>
      </c>
      <c r="C1776" s="24">
        <v>6.8000000000000005E-2</v>
      </c>
      <c r="D1776" s="32">
        <v>106.86</v>
      </c>
      <c r="E1776" s="33">
        <v>-30.72</v>
      </c>
      <c r="F1776" s="32">
        <v>11.72</v>
      </c>
      <c r="G1776" s="23"/>
    </row>
    <row r="1777" spans="1:7" x14ac:dyDescent="0.3">
      <c r="A1777" s="22"/>
      <c r="B1777" s="31" t="s">
        <v>67</v>
      </c>
      <c r="C1777" s="24">
        <v>0</v>
      </c>
      <c r="D1777" s="32">
        <v>106.86</v>
      </c>
      <c r="E1777" s="32">
        <v>-30.63</v>
      </c>
      <c r="F1777" s="33">
        <v>13.82</v>
      </c>
      <c r="G1777" s="23"/>
    </row>
    <row r="1778" spans="1:7" x14ac:dyDescent="0.3">
      <c r="A1778" s="22"/>
      <c r="B1778" s="31" t="s">
        <v>68</v>
      </c>
      <c r="C1778" s="24">
        <v>6.8000000000000005E-2</v>
      </c>
      <c r="D1778" s="32">
        <v>106.86</v>
      </c>
      <c r="E1778" s="32">
        <v>-30.72</v>
      </c>
      <c r="F1778" s="33">
        <v>11.72</v>
      </c>
      <c r="G1778" s="23"/>
    </row>
    <row r="1779" spans="1:7" x14ac:dyDescent="0.3">
      <c r="A1779" s="22">
        <v>223</v>
      </c>
      <c r="B1779" s="31">
        <v>213</v>
      </c>
      <c r="C1779" s="24">
        <v>0</v>
      </c>
      <c r="D1779" s="32">
        <v>106.86</v>
      </c>
      <c r="E1779" s="32">
        <v>-31.12</v>
      </c>
      <c r="F1779" s="32">
        <v>11.72</v>
      </c>
      <c r="G1779" s="23" t="s">
        <v>369</v>
      </c>
    </row>
    <row r="1780" spans="1:7" x14ac:dyDescent="0.3">
      <c r="A1780" s="22"/>
      <c r="B1780" s="31">
        <v>214</v>
      </c>
      <c r="C1780" s="24">
        <v>6.8000000000000005E-2</v>
      </c>
      <c r="D1780" s="32">
        <v>106.86</v>
      </c>
      <c r="E1780" s="32">
        <v>-31.21</v>
      </c>
      <c r="F1780" s="32">
        <v>9.6</v>
      </c>
      <c r="G1780" s="23"/>
    </row>
    <row r="1781" spans="1:7" x14ac:dyDescent="0.3">
      <c r="A1781" s="22"/>
      <c r="B1781" s="31" t="s">
        <v>61</v>
      </c>
      <c r="C1781" s="24">
        <v>6.0999999999999999E-2</v>
      </c>
      <c r="D1781" s="33">
        <v>106.86</v>
      </c>
      <c r="E1781" s="32">
        <v>-31.2</v>
      </c>
      <c r="F1781" s="32">
        <v>9.81</v>
      </c>
      <c r="G1781" s="23"/>
    </row>
    <row r="1782" spans="1:7" x14ac:dyDescent="0.3">
      <c r="A1782" s="22"/>
      <c r="B1782" s="31" t="s">
        <v>62</v>
      </c>
      <c r="C1782" s="24">
        <v>0</v>
      </c>
      <c r="D1782" s="33">
        <v>106.86</v>
      </c>
      <c r="E1782" s="32">
        <v>-31.12</v>
      </c>
      <c r="F1782" s="32">
        <v>11.72</v>
      </c>
      <c r="G1782" s="23"/>
    </row>
    <row r="1783" spans="1:7" x14ac:dyDescent="0.3">
      <c r="A1783" s="22"/>
      <c r="B1783" s="31" t="s">
        <v>65</v>
      </c>
      <c r="C1783" s="24">
        <v>0</v>
      </c>
      <c r="D1783" s="32">
        <v>106.86</v>
      </c>
      <c r="E1783" s="33">
        <v>-31.12</v>
      </c>
      <c r="F1783" s="32">
        <v>11.72</v>
      </c>
      <c r="G1783" s="23"/>
    </row>
    <row r="1784" spans="1:7" x14ac:dyDescent="0.3">
      <c r="A1784" s="22"/>
      <c r="B1784" s="31" t="s">
        <v>66</v>
      </c>
      <c r="C1784" s="24">
        <v>6.8000000000000005E-2</v>
      </c>
      <c r="D1784" s="32">
        <v>106.86</v>
      </c>
      <c r="E1784" s="33">
        <v>-31.21</v>
      </c>
      <c r="F1784" s="32">
        <v>9.6</v>
      </c>
      <c r="G1784" s="23"/>
    </row>
    <row r="1785" spans="1:7" x14ac:dyDescent="0.3">
      <c r="A1785" s="22"/>
      <c r="B1785" s="31" t="s">
        <v>67</v>
      </c>
      <c r="C1785" s="24">
        <v>0</v>
      </c>
      <c r="D1785" s="32">
        <v>106.86</v>
      </c>
      <c r="E1785" s="32">
        <v>-31.12</v>
      </c>
      <c r="F1785" s="33">
        <v>11.72</v>
      </c>
      <c r="G1785" s="23"/>
    </row>
    <row r="1786" spans="1:7" x14ac:dyDescent="0.3">
      <c r="A1786" s="22"/>
      <c r="B1786" s="31" t="s">
        <v>68</v>
      </c>
      <c r="C1786" s="24">
        <v>6.8000000000000005E-2</v>
      </c>
      <c r="D1786" s="32">
        <v>106.86</v>
      </c>
      <c r="E1786" s="32">
        <v>-31.21</v>
      </c>
      <c r="F1786" s="33">
        <v>9.6</v>
      </c>
      <c r="G1786" s="23"/>
    </row>
    <row r="1787" spans="1:7" x14ac:dyDescent="0.3">
      <c r="A1787" s="22">
        <v>224</v>
      </c>
      <c r="B1787" s="31">
        <v>214</v>
      </c>
      <c r="C1787" s="24">
        <v>0</v>
      </c>
      <c r="D1787" s="32">
        <v>106.86</v>
      </c>
      <c r="E1787" s="32">
        <v>-31.35</v>
      </c>
      <c r="F1787" s="32">
        <v>9.6</v>
      </c>
      <c r="G1787" s="23" t="s">
        <v>369</v>
      </c>
    </row>
    <row r="1788" spans="1:7" x14ac:dyDescent="0.3">
      <c r="A1788" s="22"/>
      <c r="B1788" s="31">
        <v>215</v>
      </c>
      <c r="C1788" s="24">
        <v>6.8000000000000005E-2</v>
      </c>
      <c r="D1788" s="32">
        <v>106.86</v>
      </c>
      <c r="E1788" s="32">
        <v>-31.45</v>
      </c>
      <c r="F1788" s="32">
        <v>7.46</v>
      </c>
      <c r="G1788" s="23"/>
    </row>
    <row r="1789" spans="1:7" x14ac:dyDescent="0.3">
      <c r="A1789" s="22"/>
      <c r="B1789" s="31" t="s">
        <v>61</v>
      </c>
      <c r="C1789" s="24">
        <v>0</v>
      </c>
      <c r="D1789" s="33">
        <v>106.86</v>
      </c>
      <c r="E1789" s="32">
        <v>-31.35</v>
      </c>
      <c r="F1789" s="32">
        <v>9.6</v>
      </c>
      <c r="G1789" s="23"/>
    </row>
    <row r="1790" spans="1:7" x14ac:dyDescent="0.3">
      <c r="A1790" s="22"/>
      <c r="B1790" s="31" t="s">
        <v>62</v>
      </c>
      <c r="C1790" s="24">
        <v>6.8000000000000005E-2</v>
      </c>
      <c r="D1790" s="33">
        <v>106.86</v>
      </c>
      <c r="E1790" s="32">
        <v>-31.45</v>
      </c>
      <c r="F1790" s="32">
        <v>7.46</v>
      </c>
      <c r="G1790" s="23"/>
    </row>
    <row r="1791" spans="1:7" x14ac:dyDescent="0.3">
      <c r="A1791" s="22"/>
      <c r="B1791" s="31" t="s">
        <v>65</v>
      </c>
      <c r="C1791" s="24">
        <v>0</v>
      </c>
      <c r="D1791" s="32">
        <v>106.86</v>
      </c>
      <c r="E1791" s="33">
        <v>-31.35</v>
      </c>
      <c r="F1791" s="32">
        <v>9.6</v>
      </c>
      <c r="G1791" s="23"/>
    </row>
    <row r="1792" spans="1:7" x14ac:dyDescent="0.3">
      <c r="A1792" s="22"/>
      <c r="B1792" s="31" t="s">
        <v>66</v>
      </c>
      <c r="C1792" s="24">
        <v>6.8000000000000005E-2</v>
      </c>
      <c r="D1792" s="32">
        <v>106.86</v>
      </c>
      <c r="E1792" s="33">
        <v>-31.45</v>
      </c>
      <c r="F1792" s="32">
        <v>7.46</v>
      </c>
      <c r="G1792" s="23"/>
    </row>
    <row r="1793" spans="1:7" x14ac:dyDescent="0.3">
      <c r="A1793" s="22"/>
      <c r="B1793" s="31" t="s">
        <v>67</v>
      </c>
      <c r="C1793" s="24">
        <v>0</v>
      </c>
      <c r="D1793" s="32">
        <v>106.86</v>
      </c>
      <c r="E1793" s="32">
        <v>-31.35</v>
      </c>
      <c r="F1793" s="33">
        <v>9.6</v>
      </c>
      <c r="G1793" s="23"/>
    </row>
    <row r="1794" spans="1:7" x14ac:dyDescent="0.3">
      <c r="A1794" s="22"/>
      <c r="B1794" s="31" t="s">
        <v>68</v>
      </c>
      <c r="C1794" s="24">
        <v>6.8000000000000005E-2</v>
      </c>
      <c r="D1794" s="32">
        <v>106.86</v>
      </c>
      <c r="E1794" s="32">
        <v>-31.45</v>
      </c>
      <c r="F1794" s="33">
        <v>7.46</v>
      </c>
      <c r="G1794" s="23"/>
    </row>
    <row r="1795" spans="1:7" x14ac:dyDescent="0.3">
      <c r="A1795" s="22">
        <v>225</v>
      </c>
      <c r="B1795" s="31">
        <v>215</v>
      </c>
      <c r="C1795" s="24">
        <v>0</v>
      </c>
      <c r="D1795" s="32">
        <v>106.86</v>
      </c>
      <c r="E1795" s="32">
        <v>-31.2</v>
      </c>
      <c r="F1795" s="32">
        <v>7.46</v>
      </c>
      <c r="G1795" s="23" t="s">
        <v>369</v>
      </c>
    </row>
    <row r="1796" spans="1:7" x14ac:dyDescent="0.3">
      <c r="A1796" s="22"/>
      <c r="B1796" s="31">
        <v>216</v>
      </c>
      <c r="C1796" s="24">
        <v>6.8000000000000005E-2</v>
      </c>
      <c r="D1796" s="32">
        <v>106.86</v>
      </c>
      <c r="E1796" s="32">
        <v>-31.31</v>
      </c>
      <c r="F1796" s="32">
        <v>5.33</v>
      </c>
      <c r="G1796" s="23"/>
    </row>
    <row r="1797" spans="1:7" x14ac:dyDescent="0.3">
      <c r="A1797" s="22"/>
      <c r="B1797" s="31" t="s">
        <v>61</v>
      </c>
      <c r="C1797" s="24">
        <v>0</v>
      </c>
      <c r="D1797" s="33">
        <v>106.86</v>
      </c>
      <c r="E1797" s="32">
        <v>-31.2</v>
      </c>
      <c r="F1797" s="32">
        <v>7.46</v>
      </c>
      <c r="G1797" s="23"/>
    </row>
    <row r="1798" spans="1:7" x14ac:dyDescent="0.3">
      <c r="A1798" s="22"/>
      <c r="B1798" s="31" t="s">
        <v>62</v>
      </c>
      <c r="C1798" s="24">
        <v>6.8000000000000005E-2</v>
      </c>
      <c r="D1798" s="33">
        <v>106.86</v>
      </c>
      <c r="E1798" s="32">
        <v>-31.31</v>
      </c>
      <c r="F1798" s="32">
        <v>5.33</v>
      </c>
      <c r="G1798" s="23"/>
    </row>
    <row r="1799" spans="1:7" x14ac:dyDescent="0.3">
      <c r="A1799" s="22"/>
      <c r="B1799" s="31" t="s">
        <v>65</v>
      </c>
      <c r="C1799" s="24">
        <v>0</v>
      </c>
      <c r="D1799" s="32">
        <v>106.86</v>
      </c>
      <c r="E1799" s="33">
        <v>-31.2</v>
      </c>
      <c r="F1799" s="32">
        <v>7.46</v>
      </c>
      <c r="G1799" s="23"/>
    </row>
    <row r="1800" spans="1:7" x14ac:dyDescent="0.3">
      <c r="A1800" s="22"/>
      <c r="B1800" s="31" t="s">
        <v>66</v>
      </c>
      <c r="C1800" s="24">
        <v>6.8000000000000005E-2</v>
      </c>
      <c r="D1800" s="32">
        <v>106.86</v>
      </c>
      <c r="E1800" s="33">
        <v>-31.31</v>
      </c>
      <c r="F1800" s="32">
        <v>5.33</v>
      </c>
      <c r="G1800" s="23"/>
    </row>
    <row r="1801" spans="1:7" x14ac:dyDescent="0.3">
      <c r="A1801" s="22"/>
      <c r="B1801" s="31" t="s">
        <v>67</v>
      </c>
      <c r="C1801" s="24">
        <v>0</v>
      </c>
      <c r="D1801" s="32">
        <v>106.86</v>
      </c>
      <c r="E1801" s="32">
        <v>-31.2</v>
      </c>
      <c r="F1801" s="33">
        <v>7.46</v>
      </c>
      <c r="G1801" s="23"/>
    </row>
    <row r="1802" spans="1:7" x14ac:dyDescent="0.3">
      <c r="A1802" s="22"/>
      <c r="B1802" s="31" t="s">
        <v>68</v>
      </c>
      <c r="C1802" s="24">
        <v>6.8000000000000005E-2</v>
      </c>
      <c r="D1802" s="32">
        <v>106.86</v>
      </c>
      <c r="E1802" s="32">
        <v>-31.31</v>
      </c>
      <c r="F1802" s="33">
        <v>5.33</v>
      </c>
      <c r="G1802" s="23"/>
    </row>
    <row r="1803" spans="1:7" x14ac:dyDescent="0.3">
      <c r="A1803" s="22">
        <v>226</v>
      </c>
      <c r="B1803" s="31">
        <v>216</v>
      </c>
      <c r="C1803" s="24">
        <v>0</v>
      </c>
      <c r="D1803" s="32">
        <v>106.86</v>
      </c>
      <c r="E1803" s="32">
        <v>-30.42</v>
      </c>
      <c r="F1803" s="32">
        <v>5.33</v>
      </c>
      <c r="G1803" s="23" t="s">
        <v>369</v>
      </c>
    </row>
    <row r="1804" spans="1:7" x14ac:dyDescent="0.3">
      <c r="A1804" s="22"/>
      <c r="B1804" s="31">
        <v>217</v>
      </c>
      <c r="C1804" s="24">
        <v>6.8000000000000005E-2</v>
      </c>
      <c r="D1804" s="32">
        <v>106.85</v>
      </c>
      <c r="E1804" s="32">
        <v>-30.53</v>
      </c>
      <c r="F1804" s="32">
        <v>3.25</v>
      </c>
      <c r="G1804" s="23"/>
    </row>
    <row r="1805" spans="1:7" x14ac:dyDescent="0.3">
      <c r="A1805" s="22"/>
      <c r="B1805" s="31" t="s">
        <v>61</v>
      </c>
      <c r="C1805" s="24">
        <v>0</v>
      </c>
      <c r="D1805" s="33">
        <v>106.86</v>
      </c>
      <c r="E1805" s="32">
        <v>-30.42</v>
      </c>
      <c r="F1805" s="32">
        <v>5.33</v>
      </c>
      <c r="G1805" s="23"/>
    </row>
    <row r="1806" spans="1:7" x14ac:dyDescent="0.3">
      <c r="A1806" s="22"/>
      <c r="B1806" s="31" t="s">
        <v>62</v>
      </c>
      <c r="C1806" s="24">
        <v>6.8000000000000005E-2</v>
      </c>
      <c r="D1806" s="33">
        <v>106.85</v>
      </c>
      <c r="E1806" s="32">
        <v>-30.53</v>
      </c>
      <c r="F1806" s="32">
        <v>3.25</v>
      </c>
      <c r="G1806" s="23"/>
    </row>
    <row r="1807" spans="1:7" x14ac:dyDescent="0.3">
      <c r="A1807" s="22"/>
      <c r="B1807" s="31" t="s">
        <v>65</v>
      </c>
      <c r="C1807" s="24">
        <v>0</v>
      </c>
      <c r="D1807" s="32">
        <v>106.86</v>
      </c>
      <c r="E1807" s="33">
        <v>-30.42</v>
      </c>
      <c r="F1807" s="32">
        <v>5.33</v>
      </c>
      <c r="G1807" s="23"/>
    </row>
    <row r="1808" spans="1:7" x14ac:dyDescent="0.3">
      <c r="A1808" s="22"/>
      <c r="B1808" s="31" t="s">
        <v>66</v>
      </c>
      <c r="C1808" s="24">
        <v>6.8000000000000005E-2</v>
      </c>
      <c r="D1808" s="32">
        <v>106.85</v>
      </c>
      <c r="E1808" s="33">
        <v>-30.53</v>
      </c>
      <c r="F1808" s="32">
        <v>3.25</v>
      </c>
      <c r="G1808" s="23"/>
    </row>
    <row r="1809" spans="1:7" x14ac:dyDescent="0.3">
      <c r="A1809" s="22"/>
      <c r="B1809" s="31" t="s">
        <v>67</v>
      </c>
      <c r="C1809" s="24">
        <v>0</v>
      </c>
      <c r="D1809" s="32">
        <v>106.86</v>
      </c>
      <c r="E1809" s="32">
        <v>-30.42</v>
      </c>
      <c r="F1809" s="33">
        <v>5.33</v>
      </c>
      <c r="G1809" s="23"/>
    </row>
    <row r="1810" spans="1:7" x14ac:dyDescent="0.3">
      <c r="A1810" s="22"/>
      <c r="B1810" s="31" t="s">
        <v>68</v>
      </c>
      <c r="C1810" s="24">
        <v>6.8000000000000005E-2</v>
      </c>
      <c r="D1810" s="32">
        <v>106.85</v>
      </c>
      <c r="E1810" s="32">
        <v>-30.53</v>
      </c>
      <c r="F1810" s="33">
        <v>3.25</v>
      </c>
      <c r="G1810" s="23"/>
    </row>
    <row r="1811" spans="1:7" x14ac:dyDescent="0.3">
      <c r="A1811" s="22">
        <v>227</v>
      </c>
      <c r="B1811" s="31">
        <v>217</v>
      </c>
      <c r="C1811" s="24">
        <v>0</v>
      </c>
      <c r="D1811" s="32">
        <v>106.85</v>
      </c>
      <c r="E1811" s="32">
        <v>-29.67</v>
      </c>
      <c r="F1811" s="32">
        <v>3.25</v>
      </c>
      <c r="G1811" s="23" t="s">
        <v>369</v>
      </c>
    </row>
    <row r="1812" spans="1:7" x14ac:dyDescent="0.3">
      <c r="A1812" s="22"/>
      <c r="B1812" s="31">
        <v>234</v>
      </c>
      <c r="C1812" s="24">
        <v>8.0000000000000002E-3</v>
      </c>
      <c r="D1812" s="32">
        <v>106.85</v>
      </c>
      <c r="E1812" s="32">
        <v>-29.68</v>
      </c>
      <c r="F1812" s="32">
        <v>3</v>
      </c>
      <c r="G1812" s="23"/>
    </row>
    <row r="1813" spans="1:7" x14ac:dyDescent="0.3">
      <c r="A1813" s="22"/>
      <c r="B1813" s="31" t="s">
        <v>61</v>
      </c>
      <c r="C1813" s="24">
        <v>0</v>
      </c>
      <c r="D1813" s="33">
        <v>106.85</v>
      </c>
      <c r="E1813" s="32">
        <v>-29.67</v>
      </c>
      <c r="F1813" s="32">
        <v>3.25</v>
      </c>
      <c r="G1813" s="23"/>
    </row>
    <row r="1814" spans="1:7" x14ac:dyDescent="0.3">
      <c r="A1814" s="22"/>
      <c r="B1814" s="31" t="s">
        <v>62</v>
      </c>
      <c r="C1814" s="24">
        <v>8.0000000000000002E-3</v>
      </c>
      <c r="D1814" s="33">
        <v>106.85</v>
      </c>
      <c r="E1814" s="32">
        <v>-29.68</v>
      </c>
      <c r="F1814" s="32">
        <v>3</v>
      </c>
      <c r="G1814" s="23"/>
    </row>
    <row r="1815" spans="1:7" x14ac:dyDescent="0.3">
      <c r="A1815" s="22"/>
      <c r="B1815" s="31" t="s">
        <v>65</v>
      </c>
      <c r="C1815" s="24">
        <v>0</v>
      </c>
      <c r="D1815" s="32">
        <v>106.85</v>
      </c>
      <c r="E1815" s="33">
        <v>-29.67</v>
      </c>
      <c r="F1815" s="32">
        <v>3.25</v>
      </c>
      <c r="G1815" s="23"/>
    </row>
    <row r="1816" spans="1:7" x14ac:dyDescent="0.3">
      <c r="A1816" s="22"/>
      <c r="B1816" s="31" t="s">
        <v>66</v>
      </c>
      <c r="C1816" s="24">
        <v>8.0000000000000002E-3</v>
      </c>
      <c r="D1816" s="32">
        <v>106.85</v>
      </c>
      <c r="E1816" s="33">
        <v>-29.68</v>
      </c>
      <c r="F1816" s="32">
        <v>3</v>
      </c>
      <c r="G1816" s="23"/>
    </row>
    <row r="1817" spans="1:7" x14ac:dyDescent="0.3">
      <c r="A1817" s="22"/>
      <c r="B1817" s="31" t="s">
        <v>67</v>
      </c>
      <c r="C1817" s="24">
        <v>0</v>
      </c>
      <c r="D1817" s="32">
        <v>106.85</v>
      </c>
      <c r="E1817" s="32">
        <v>-29.67</v>
      </c>
      <c r="F1817" s="33">
        <v>3.25</v>
      </c>
      <c r="G1817" s="23"/>
    </row>
    <row r="1818" spans="1:7" x14ac:dyDescent="0.3">
      <c r="A1818" s="22"/>
      <c r="B1818" s="31" t="s">
        <v>68</v>
      </c>
      <c r="C1818" s="24">
        <v>8.0000000000000002E-3</v>
      </c>
      <c r="D1818" s="32">
        <v>106.85</v>
      </c>
      <c r="E1818" s="32">
        <v>-29.68</v>
      </c>
      <c r="F1818" s="33">
        <v>3</v>
      </c>
      <c r="G1818" s="23"/>
    </row>
    <row r="1819" spans="1:7" x14ac:dyDescent="0.3">
      <c r="A1819" s="22">
        <v>228</v>
      </c>
      <c r="B1819" s="31">
        <v>234</v>
      </c>
      <c r="C1819" s="24">
        <v>0</v>
      </c>
      <c r="D1819" s="32">
        <v>0.62</v>
      </c>
      <c r="E1819" s="32">
        <v>-31.52</v>
      </c>
      <c r="F1819" s="32">
        <v>13.63</v>
      </c>
      <c r="G1819" s="23" t="s">
        <v>369</v>
      </c>
    </row>
    <row r="1820" spans="1:7" x14ac:dyDescent="0.3">
      <c r="A1820" s="22"/>
      <c r="B1820" s="31">
        <v>218</v>
      </c>
      <c r="C1820" s="24">
        <v>0.06</v>
      </c>
      <c r="D1820" s="32">
        <v>0.62</v>
      </c>
      <c r="E1820" s="32">
        <v>-31.6</v>
      </c>
      <c r="F1820" s="32">
        <v>11.74</v>
      </c>
      <c r="G1820" s="23"/>
    </row>
    <row r="1821" spans="1:7" x14ac:dyDescent="0.3">
      <c r="A1821" s="22"/>
      <c r="B1821" s="31" t="s">
        <v>61</v>
      </c>
      <c r="C1821" s="24">
        <v>0.06</v>
      </c>
      <c r="D1821" s="33">
        <v>0.62</v>
      </c>
      <c r="E1821" s="32">
        <v>-31.6</v>
      </c>
      <c r="F1821" s="32">
        <v>11.74</v>
      </c>
      <c r="G1821" s="23"/>
    </row>
    <row r="1822" spans="1:7" x14ac:dyDescent="0.3">
      <c r="A1822" s="22"/>
      <c r="B1822" s="31" t="s">
        <v>62</v>
      </c>
      <c r="C1822" s="24">
        <v>0</v>
      </c>
      <c r="D1822" s="33">
        <v>0.62</v>
      </c>
      <c r="E1822" s="32">
        <v>-31.52</v>
      </c>
      <c r="F1822" s="32">
        <v>13.63</v>
      </c>
      <c r="G1822" s="23"/>
    </row>
    <row r="1823" spans="1:7" x14ac:dyDescent="0.3">
      <c r="A1823" s="22"/>
      <c r="B1823" s="31" t="s">
        <v>65</v>
      </c>
      <c r="C1823" s="24">
        <v>0</v>
      </c>
      <c r="D1823" s="32">
        <v>0.62</v>
      </c>
      <c r="E1823" s="33">
        <v>-31.52</v>
      </c>
      <c r="F1823" s="32">
        <v>13.63</v>
      </c>
      <c r="G1823" s="23"/>
    </row>
    <row r="1824" spans="1:7" x14ac:dyDescent="0.3">
      <c r="A1824" s="22"/>
      <c r="B1824" s="31" t="s">
        <v>66</v>
      </c>
      <c r="C1824" s="24">
        <v>0.06</v>
      </c>
      <c r="D1824" s="32">
        <v>0.62</v>
      </c>
      <c r="E1824" s="33">
        <v>-31.6</v>
      </c>
      <c r="F1824" s="32">
        <v>11.74</v>
      </c>
      <c r="G1824" s="23"/>
    </row>
    <row r="1825" spans="1:7" x14ac:dyDescent="0.3">
      <c r="A1825" s="22"/>
      <c r="B1825" s="31" t="s">
        <v>67</v>
      </c>
      <c r="C1825" s="24">
        <v>0</v>
      </c>
      <c r="D1825" s="32">
        <v>0.62</v>
      </c>
      <c r="E1825" s="32">
        <v>-31.52</v>
      </c>
      <c r="F1825" s="33">
        <v>13.63</v>
      </c>
      <c r="G1825" s="23"/>
    </row>
    <row r="1826" spans="1:7" x14ac:dyDescent="0.3">
      <c r="A1826" s="22"/>
      <c r="B1826" s="31" t="s">
        <v>68</v>
      </c>
      <c r="C1826" s="24">
        <v>0.06</v>
      </c>
      <c r="D1826" s="32">
        <v>0.62</v>
      </c>
      <c r="E1826" s="32">
        <v>-31.6</v>
      </c>
      <c r="F1826" s="33">
        <v>11.74</v>
      </c>
      <c r="G1826" s="23"/>
    </row>
    <row r="1827" spans="1:7" x14ac:dyDescent="0.3">
      <c r="A1827" s="22">
        <v>229</v>
      </c>
      <c r="B1827" s="31">
        <v>218</v>
      </c>
      <c r="C1827" s="24">
        <v>0</v>
      </c>
      <c r="D1827" s="32">
        <v>0.62</v>
      </c>
      <c r="E1827" s="32">
        <v>-35.39</v>
      </c>
      <c r="F1827" s="32">
        <v>11.74</v>
      </c>
      <c r="G1827" s="23" t="s">
        <v>369</v>
      </c>
    </row>
    <row r="1828" spans="1:7" x14ac:dyDescent="0.3">
      <c r="A1828" s="22"/>
      <c r="B1828" s="31">
        <v>219</v>
      </c>
      <c r="C1828" s="24">
        <v>6.8000000000000005E-2</v>
      </c>
      <c r="D1828" s="32">
        <v>0.62</v>
      </c>
      <c r="E1828" s="32">
        <v>-35.49</v>
      </c>
      <c r="F1828" s="32">
        <v>9.32</v>
      </c>
      <c r="G1828" s="23"/>
    </row>
    <row r="1829" spans="1:7" x14ac:dyDescent="0.3">
      <c r="A1829" s="22"/>
      <c r="B1829" s="31" t="s">
        <v>61</v>
      </c>
      <c r="C1829" s="24">
        <v>4.8000000000000001E-2</v>
      </c>
      <c r="D1829" s="33">
        <v>0.62</v>
      </c>
      <c r="E1829" s="32">
        <v>-35.46</v>
      </c>
      <c r="F1829" s="32">
        <v>10.050000000000001</v>
      </c>
      <c r="G1829" s="23"/>
    </row>
    <row r="1830" spans="1:7" x14ac:dyDescent="0.3">
      <c r="A1830" s="22"/>
      <c r="B1830" s="31" t="s">
        <v>62</v>
      </c>
      <c r="C1830" s="24">
        <v>0</v>
      </c>
      <c r="D1830" s="33">
        <v>0.62</v>
      </c>
      <c r="E1830" s="32">
        <v>-35.39</v>
      </c>
      <c r="F1830" s="32">
        <v>11.74</v>
      </c>
      <c r="G1830" s="23"/>
    </row>
    <row r="1831" spans="1:7" x14ac:dyDescent="0.3">
      <c r="A1831" s="22"/>
      <c r="B1831" s="31" t="s">
        <v>65</v>
      </c>
      <c r="C1831" s="24">
        <v>0</v>
      </c>
      <c r="D1831" s="32">
        <v>0.62</v>
      </c>
      <c r="E1831" s="33">
        <v>-35.39</v>
      </c>
      <c r="F1831" s="32">
        <v>11.74</v>
      </c>
      <c r="G1831" s="23"/>
    </row>
    <row r="1832" spans="1:7" x14ac:dyDescent="0.3">
      <c r="A1832" s="22"/>
      <c r="B1832" s="31" t="s">
        <v>66</v>
      </c>
      <c r="C1832" s="24">
        <v>6.8000000000000005E-2</v>
      </c>
      <c r="D1832" s="32">
        <v>0.62</v>
      </c>
      <c r="E1832" s="33">
        <v>-35.49</v>
      </c>
      <c r="F1832" s="32">
        <v>9.32</v>
      </c>
      <c r="G1832" s="23"/>
    </row>
    <row r="1833" spans="1:7" x14ac:dyDescent="0.3">
      <c r="A1833" s="22"/>
      <c r="B1833" s="31" t="s">
        <v>67</v>
      </c>
      <c r="C1833" s="24">
        <v>0</v>
      </c>
      <c r="D1833" s="32">
        <v>0.62</v>
      </c>
      <c r="E1833" s="32">
        <v>-35.39</v>
      </c>
      <c r="F1833" s="33">
        <v>11.74</v>
      </c>
      <c r="G1833" s="23"/>
    </row>
    <row r="1834" spans="1:7" x14ac:dyDescent="0.3">
      <c r="A1834" s="22"/>
      <c r="B1834" s="31" t="s">
        <v>68</v>
      </c>
      <c r="C1834" s="24">
        <v>6.8000000000000005E-2</v>
      </c>
      <c r="D1834" s="32">
        <v>0.62</v>
      </c>
      <c r="E1834" s="32">
        <v>-35.49</v>
      </c>
      <c r="F1834" s="33">
        <v>9.32</v>
      </c>
      <c r="G1834" s="23"/>
    </row>
    <row r="1835" spans="1:7" x14ac:dyDescent="0.3">
      <c r="A1835" s="22">
        <v>230</v>
      </c>
      <c r="B1835" s="31">
        <v>219</v>
      </c>
      <c r="C1835" s="24">
        <v>0</v>
      </c>
      <c r="D1835" s="32">
        <v>0.63</v>
      </c>
      <c r="E1835" s="32">
        <v>-39.56</v>
      </c>
      <c r="F1835" s="32">
        <v>9.32</v>
      </c>
      <c r="G1835" s="23" t="s">
        <v>369</v>
      </c>
    </row>
    <row r="1836" spans="1:7" x14ac:dyDescent="0.3">
      <c r="A1836" s="22"/>
      <c r="B1836" s="31">
        <v>220</v>
      </c>
      <c r="C1836" s="24">
        <v>6.8000000000000005E-2</v>
      </c>
      <c r="D1836" s="32">
        <v>0.63</v>
      </c>
      <c r="E1836" s="32">
        <v>-39.65</v>
      </c>
      <c r="F1836" s="32">
        <v>6.62</v>
      </c>
      <c r="G1836" s="23"/>
    </row>
    <row r="1837" spans="1:7" x14ac:dyDescent="0.3">
      <c r="A1837" s="22"/>
      <c r="B1837" s="31" t="s">
        <v>61</v>
      </c>
      <c r="C1837" s="24">
        <v>0</v>
      </c>
      <c r="D1837" s="33">
        <v>0.63</v>
      </c>
      <c r="E1837" s="32">
        <v>-39.56</v>
      </c>
      <c r="F1837" s="32">
        <v>9.32</v>
      </c>
      <c r="G1837" s="23"/>
    </row>
    <row r="1838" spans="1:7" x14ac:dyDescent="0.3">
      <c r="A1838" s="22"/>
      <c r="B1838" s="31" t="s">
        <v>62</v>
      </c>
      <c r="C1838" s="24">
        <v>6.8000000000000005E-2</v>
      </c>
      <c r="D1838" s="33">
        <v>0.63</v>
      </c>
      <c r="E1838" s="32">
        <v>-39.65</v>
      </c>
      <c r="F1838" s="32">
        <v>6.62</v>
      </c>
      <c r="G1838" s="23"/>
    </row>
    <row r="1839" spans="1:7" x14ac:dyDescent="0.3">
      <c r="A1839" s="22"/>
      <c r="B1839" s="31" t="s">
        <v>65</v>
      </c>
      <c r="C1839" s="24">
        <v>0</v>
      </c>
      <c r="D1839" s="32">
        <v>0.63</v>
      </c>
      <c r="E1839" s="33">
        <v>-39.56</v>
      </c>
      <c r="F1839" s="32">
        <v>9.32</v>
      </c>
      <c r="G1839" s="23"/>
    </row>
    <row r="1840" spans="1:7" x14ac:dyDescent="0.3">
      <c r="A1840" s="22"/>
      <c r="B1840" s="31" t="s">
        <v>66</v>
      </c>
      <c r="C1840" s="24">
        <v>6.8000000000000005E-2</v>
      </c>
      <c r="D1840" s="32">
        <v>0.63</v>
      </c>
      <c r="E1840" s="33">
        <v>-39.65</v>
      </c>
      <c r="F1840" s="32">
        <v>6.62</v>
      </c>
      <c r="G1840" s="23"/>
    </row>
    <row r="1841" spans="1:7" x14ac:dyDescent="0.3">
      <c r="A1841" s="22"/>
      <c r="B1841" s="31" t="s">
        <v>67</v>
      </c>
      <c r="C1841" s="24">
        <v>0</v>
      </c>
      <c r="D1841" s="32">
        <v>0.63</v>
      </c>
      <c r="E1841" s="32">
        <v>-39.56</v>
      </c>
      <c r="F1841" s="33">
        <v>9.32</v>
      </c>
      <c r="G1841" s="23"/>
    </row>
    <row r="1842" spans="1:7" x14ac:dyDescent="0.3">
      <c r="A1842" s="22"/>
      <c r="B1842" s="31" t="s">
        <v>68</v>
      </c>
      <c r="C1842" s="24">
        <v>6.8000000000000005E-2</v>
      </c>
      <c r="D1842" s="32">
        <v>0.63</v>
      </c>
      <c r="E1842" s="32">
        <v>-39.65</v>
      </c>
      <c r="F1842" s="33">
        <v>6.62</v>
      </c>
      <c r="G1842" s="23"/>
    </row>
    <row r="1843" spans="1:7" x14ac:dyDescent="0.3">
      <c r="A1843" s="22">
        <v>231</v>
      </c>
      <c r="B1843" s="31">
        <v>220</v>
      </c>
      <c r="C1843" s="24">
        <v>0</v>
      </c>
      <c r="D1843" s="32">
        <v>0.64</v>
      </c>
      <c r="E1843" s="32">
        <v>-44.74</v>
      </c>
      <c r="F1843" s="32">
        <v>6.62</v>
      </c>
      <c r="G1843" s="23" t="s">
        <v>369</v>
      </c>
    </row>
    <row r="1844" spans="1:7" x14ac:dyDescent="0.3">
      <c r="A1844" s="22"/>
      <c r="B1844" s="31">
        <v>221</v>
      </c>
      <c r="C1844" s="24">
        <v>6.8000000000000005E-2</v>
      </c>
      <c r="D1844" s="32">
        <v>0.64</v>
      </c>
      <c r="E1844" s="32">
        <v>-44.84</v>
      </c>
      <c r="F1844" s="32">
        <v>3.57</v>
      </c>
      <c r="G1844" s="23"/>
    </row>
    <row r="1845" spans="1:7" x14ac:dyDescent="0.3">
      <c r="A1845" s="22"/>
      <c r="B1845" s="31" t="s">
        <v>61</v>
      </c>
      <c r="C1845" s="24">
        <v>0</v>
      </c>
      <c r="D1845" s="33">
        <v>0.64</v>
      </c>
      <c r="E1845" s="32">
        <v>-44.74</v>
      </c>
      <c r="F1845" s="32">
        <v>6.62</v>
      </c>
      <c r="G1845" s="23"/>
    </row>
    <row r="1846" spans="1:7" x14ac:dyDescent="0.3">
      <c r="A1846" s="22"/>
      <c r="B1846" s="31" t="s">
        <v>62</v>
      </c>
      <c r="C1846" s="24">
        <v>6.8000000000000005E-2</v>
      </c>
      <c r="D1846" s="33">
        <v>0.64</v>
      </c>
      <c r="E1846" s="32">
        <v>-44.84</v>
      </c>
      <c r="F1846" s="32">
        <v>3.57</v>
      </c>
      <c r="G1846" s="23"/>
    </row>
    <row r="1847" spans="1:7" x14ac:dyDescent="0.3">
      <c r="A1847" s="22"/>
      <c r="B1847" s="31" t="s">
        <v>65</v>
      </c>
      <c r="C1847" s="24">
        <v>0</v>
      </c>
      <c r="D1847" s="32">
        <v>0.64</v>
      </c>
      <c r="E1847" s="33">
        <v>-44.74</v>
      </c>
      <c r="F1847" s="32">
        <v>6.62</v>
      </c>
      <c r="G1847" s="23"/>
    </row>
    <row r="1848" spans="1:7" x14ac:dyDescent="0.3">
      <c r="A1848" s="22"/>
      <c r="B1848" s="31" t="s">
        <v>66</v>
      </c>
      <c r="C1848" s="24">
        <v>6.8000000000000005E-2</v>
      </c>
      <c r="D1848" s="32">
        <v>0.64</v>
      </c>
      <c r="E1848" s="33">
        <v>-44.84</v>
      </c>
      <c r="F1848" s="32">
        <v>3.57</v>
      </c>
      <c r="G1848" s="23"/>
    </row>
    <row r="1849" spans="1:7" x14ac:dyDescent="0.3">
      <c r="A1849" s="22"/>
      <c r="B1849" s="31" t="s">
        <v>67</v>
      </c>
      <c r="C1849" s="24">
        <v>0</v>
      </c>
      <c r="D1849" s="32">
        <v>0.64</v>
      </c>
      <c r="E1849" s="32">
        <v>-44.74</v>
      </c>
      <c r="F1849" s="33">
        <v>6.62</v>
      </c>
      <c r="G1849" s="23"/>
    </row>
    <row r="1850" spans="1:7" x14ac:dyDescent="0.3">
      <c r="A1850" s="22"/>
      <c r="B1850" s="31" t="s">
        <v>68</v>
      </c>
      <c r="C1850" s="24">
        <v>6.8000000000000005E-2</v>
      </c>
      <c r="D1850" s="32">
        <v>0.64</v>
      </c>
      <c r="E1850" s="32">
        <v>-44.84</v>
      </c>
      <c r="F1850" s="33">
        <v>3.57</v>
      </c>
      <c r="G1850" s="23"/>
    </row>
    <row r="1851" spans="1:7" x14ac:dyDescent="0.3">
      <c r="A1851" s="22">
        <v>232</v>
      </c>
      <c r="B1851" s="31">
        <v>221</v>
      </c>
      <c r="C1851" s="24">
        <v>0</v>
      </c>
      <c r="D1851" s="32">
        <v>0.65</v>
      </c>
      <c r="E1851" s="32">
        <v>-52.26</v>
      </c>
      <c r="F1851" s="32">
        <v>3.57</v>
      </c>
      <c r="G1851" s="23" t="s">
        <v>369</v>
      </c>
    </row>
    <row r="1852" spans="1:7" x14ac:dyDescent="0.3">
      <c r="A1852" s="22"/>
      <c r="B1852" s="31">
        <v>222</v>
      </c>
      <c r="C1852" s="24">
        <v>6.8000000000000005E-2</v>
      </c>
      <c r="D1852" s="32">
        <v>0.64</v>
      </c>
      <c r="E1852" s="32">
        <v>-52.35</v>
      </c>
      <c r="F1852" s="32">
        <v>0</v>
      </c>
      <c r="G1852" s="23"/>
    </row>
    <row r="1853" spans="1:7" x14ac:dyDescent="0.3">
      <c r="A1853" s="22"/>
      <c r="B1853" s="31" t="s">
        <v>61</v>
      </c>
      <c r="C1853" s="24">
        <v>0</v>
      </c>
      <c r="D1853" s="33">
        <v>0.65</v>
      </c>
      <c r="E1853" s="32">
        <v>-52.26</v>
      </c>
      <c r="F1853" s="32">
        <v>3.57</v>
      </c>
      <c r="G1853" s="23"/>
    </row>
    <row r="1854" spans="1:7" x14ac:dyDescent="0.3">
      <c r="A1854" s="22"/>
      <c r="B1854" s="31" t="s">
        <v>62</v>
      </c>
      <c r="C1854" s="24">
        <v>6.8000000000000005E-2</v>
      </c>
      <c r="D1854" s="33">
        <v>0.64</v>
      </c>
      <c r="E1854" s="32">
        <v>-52.35</v>
      </c>
      <c r="F1854" s="32">
        <v>0</v>
      </c>
      <c r="G1854" s="23"/>
    </row>
    <row r="1855" spans="1:7" x14ac:dyDescent="0.3">
      <c r="A1855" s="22"/>
      <c r="B1855" s="31" t="s">
        <v>65</v>
      </c>
      <c r="C1855" s="24">
        <v>0</v>
      </c>
      <c r="D1855" s="32">
        <v>0.65</v>
      </c>
      <c r="E1855" s="33">
        <v>-52.26</v>
      </c>
      <c r="F1855" s="32">
        <v>3.57</v>
      </c>
      <c r="G1855" s="23"/>
    </row>
    <row r="1856" spans="1:7" x14ac:dyDescent="0.3">
      <c r="A1856" s="22"/>
      <c r="B1856" s="31" t="s">
        <v>66</v>
      </c>
      <c r="C1856" s="24">
        <v>6.8000000000000005E-2</v>
      </c>
      <c r="D1856" s="32">
        <v>0.64</v>
      </c>
      <c r="E1856" s="33">
        <v>-52.35</v>
      </c>
      <c r="F1856" s="32">
        <v>0</v>
      </c>
      <c r="G1856" s="23"/>
    </row>
    <row r="1857" spans="1:7" x14ac:dyDescent="0.3">
      <c r="A1857" s="22"/>
      <c r="B1857" s="31" t="s">
        <v>67</v>
      </c>
      <c r="C1857" s="24">
        <v>0</v>
      </c>
      <c r="D1857" s="32">
        <v>0.65</v>
      </c>
      <c r="E1857" s="32">
        <v>-52.26</v>
      </c>
      <c r="F1857" s="33">
        <v>3.57</v>
      </c>
      <c r="G1857" s="23"/>
    </row>
    <row r="1858" spans="1:7" x14ac:dyDescent="0.3">
      <c r="A1858" s="22"/>
      <c r="B1858" s="31" t="s">
        <v>68</v>
      </c>
      <c r="C1858" s="24">
        <v>6.8000000000000005E-2</v>
      </c>
      <c r="D1858" s="32">
        <v>0.64</v>
      </c>
      <c r="E1858" s="32">
        <v>-52.35</v>
      </c>
      <c r="F1858" s="33">
        <v>0</v>
      </c>
      <c r="G1858" s="23"/>
    </row>
    <row r="1859" spans="1:7" x14ac:dyDescent="0.3">
      <c r="A1859" s="22">
        <v>233</v>
      </c>
      <c r="B1859" s="31">
        <v>1</v>
      </c>
      <c r="C1859" s="24">
        <v>0</v>
      </c>
      <c r="D1859" s="32">
        <v>3.1</v>
      </c>
      <c r="E1859" s="32">
        <v>0.04</v>
      </c>
      <c r="F1859" s="32">
        <v>0</v>
      </c>
      <c r="G1859" s="23"/>
    </row>
    <row r="1860" spans="1:7" x14ac:dyDescent="0.3">
      <c r="A1860" s="22"/>
      <c r="B1860" s="31">
        <v>112</v>
      </c>
      <c r="C1860" s="24">
        <v>0.15</v>
      </c>
      <c r="D1860" s="32">
        <v>3.1</v>
      </c>
      <c r="E1860" s="32">
        <v>0.04</v>
      </c>
      <c r="F1860" s="32">
        <v>0</v>
      </c>
      <c r="G1860" s="23"/>
    </row>
    <row r="1861" spans="1:7" x14ac:dyDescent="0.3">
      <c r="A1861" s="22"/>
      <c r="B1861" s="31" t="s">
        <v>61</v>
      </c>
      <c r="C1861" s="24">
        <v>0</v>
      </c>
      <c r="D1861" s="33">
        <v>3.1</v>
      </c>
      <c r="E1861" s="32">
        <v>0.04</v>
      </c>
      <c r="F1861" s="32">
        <v>0</v>
      </c>
      <c r="G1861" s="23"/>
    </row>
    <row r="1862" spans="1:7" x14ac:dyDescent="0.3">
      <c r="A1862" s="22"/>
      <c r="B1862" s="31" t="s">
        <v>62</v>
      </c>
      <c r="C1862" s="24">
        <v>0</v>
      </c>
      <c r="D1862" s="33">
        <v>3.1</v>
      </c>
      <c r="E1862" s="32">
        <v>0.04</v>
      </c>
      <c r="F1862" s="32">
        <v>0</v>
      </c>
      <c r="G1862" s="23"/>
    </row>
    <row r="1863" spans="1:7" x14ac:dyDescent="0.3">
      <c r="A1863" s="22"/>
      <c r="B1863" s="31" t="s">
        <v>65</v>
      </c>
      <c r="C1863" s="24">
        <v>0</v>
      </c>
      <c r="D1863" s="32">
        <v>3.1</v>
      </c>
      <c r="E1863" s="33">
        <v>0.04</v>
      </c>
      <c r="F1863" s="32">
        <v>0</v>
      </c>
      <c r="G1863" s="23"/>
    </row>
    <row r="1864" spans="1:7" x14ac:dyDescent="0.3">
      <c r="A1864" s="22"/>
      <c r="B1864" s="31" t="s">
        <v>66</v>
      </c>
      <c r="C1864" s="24">
        <v>0</v>
      </c>
      <c r="D1864" s="32">
        <v>3.1</v>
      </c>
      <c r="E1864" s="33">
        <v>0.04</v>
      </c>
      <c r="F1864" s="32">
        <v>0</v>
      </c>
      <c r="G1864" s="23"/>
    </row>
    <row r="1865" spans="1:7" x14ac:dyDescent="0.3">
      <c r="A1865" s="22"/>
      <c r="B1865" s="31" t="s">
        <v>67</v>
      </c>
      <c r="C1865" s="24">
        <v>0</v>
      </c>
      <c r="D1865" s="32">
        <v>3.1</v>
      </c>
      <c r="E1865" s="32">
        <v>0.04</v>
      </c>
      <c r="F1865" s="33">
        <v>0</v>
      </c>
      <c r="G1865" s="23"/>
    </row>
    <row r="1866" spans="1:7" x14ac:dyDescent="0.3">
      <c r="A1866" s="22"/>
      <c r="B1866" s="31" t="s">
        <v>68</v>
      </c>
      <c r="C1866" s="24">
        <v>0</v>
      </c>
      <c r="D1866" s="32">
        <v>3.1</v>
      </c>
      <c r="E1866" s="32">
        <v>0.04</v>
      </c>
      <c r="F1866" s="33">
        <v>0</v>
      </c>
      <c r="G1866" s="23"/>
    </row>
    <row r="1867" spans="1:7" x14ac:dyDescent="0.3">
      <c r="A1867" s="22">
        <v>234</v>
      </c>
      <c r="B1867" s="31">
        <v>2</v>
      </c>
      <c r="C1867" s="24">
        <v>0</v>
      </c>
      <c r="D1867" s="32">
        <v>-7.42</v>
      </c>
      <c r="E1867" s="32">
        <v>-0.09</v>
      </c>
      <c r="F1867" s="32">
        <v>0</v>
      </c>
      <c r="G1867" s="23"/>
    </row>
    <row r="1868" spans="1:7" x14ac:dyDescent="0.3">
      <c r="A1868" s="22"/>
      <c r="B1868" s="31">
        <v>113</v>
      </c>
      <c r="C1868" s="24">
        <v>0.15</v>
      </c>
      <c r="D1868" s="32">
        <v>-7.42</v>
      </c>
      <c r="E1868" s="32">
        <v>-0.09</v>
      </c>
      <c r="F1868" s="32">
        <v>0</v>
      </c>
      <c r="G1868" s="23"/>
    </row>
    <row r="1869" spans="1:7" x14ac:dyDescent="0.3">
      <c r="A1869" s="22"/>
      <c r="B1869" s="31" t="s">
        <v>61</v>
      </c>
      <c r="C1869" s="24">
        <v>0</v>
      </c>
      <c r="D1869" s="33">
        <v>-7.42</v>
      </c>
      <c r="E1869" s="32">
        <v>-0.09</v>
      </c>
      <c r="F1869" s="32">
        <v>0</v>
      </c>
      <c r="G1869" s="23"/>
    </row>
    <row r="1870" spans="1:7" x14ac:dyDescent="0.3">
      <c r="A1870" s="22"/>
      <c r="B1870" s="31" t="s">
        <v>62</v>
      </c>
      <c r="C1870" s="24">
        <v>0</v>
      </c>
      <c r="D1870" s="33">
        <v>-7.42</v>
      </c>
      <c r="E1870" s="32">
        <v>-0.09</v>
      </c>
      <c r="F1870" s="32">
        <v>0</v>
      </c>
      <c r="G1870" s="23"/>
    </row>
    <row r="1871" spans="1:7" x14ac:dyDescent="0.3">
      <c r="A1871" s="22"/>
      <c r="B1871" s="31" t="s">
        <v>65</v>
      </c>
      <c r="C1871" s="24">
        <v>0</v>
      </c>
      <c r="D1871" s="32">
        <v>-7.42</v>
      </c>
      <c r="E1871" s="33">
        <v>-0.09</v>
      </c>
      <c r="F1871" s="32">
        <v>0</v>
      </c>
      <c r="G1871" s="23"/>
    </row>
    <row r="1872" spans="1:7" x14ac:dyDescent="0.3">
      <c r="A1872" s="22"/>
      <c r="B1872" s="31" t="s">
        <v>66</v>
      </c>
      <c r="C1872" s="24">
        <v>0</v>
      </c>
      <c r="D1872" s="32">
        <v>-7.42</v>
      </c>
      <c r="E1872" s="33">
        <v>-0.09</v>
      </c>
      <c r="F1872" s="32">
        <v>0</v>
      </c>
      <c r="G1872" s="23"/>
    </row>
    <row r="1873" spans="1:7" x14ac:dyDescent="0.3">
      <c r="A1873" s="22"/>
      <c r="B1873" s="31" t="s">
        <v>67</v>
      </c>
      <c r="C1873" s="24">
        <v>0</v>
      </c>
      <c r="D1873" s="32">
        <v>-7.42</v>
      </c>
      <c r="E1873" s="32">
        <v>-0.09</v>
      </c>
      <c r="F1873" s="33">
        <v>0</v>
      </c>
      <c r="G1873" s="23"/>
    </row>
    <row r="1874" spans="1:7" x14ac:dyDescent="0.3">
      <c r="A1874" s="22"/>
      <c r="B1874" s="31" t="s">
        <v>68</v>
      </c>
      <c r="C1874" s="24">
        <v>0</v>
      </c>
      <c r="D1874" s="32">
        <v>-7.42</v>
      </c>
      <c r="E1874" s="32">
        <v>-0.09</v>
      </c>
      <c r="F1874" s="33">
        <v>0</v>
      </c>
      <c r="G1874" s="23"/>
    </row>
    <row r="1875" spans="1:7" x14ac:dyDescent="0.3">
      <c r="A1875" s="22">
        <v>235</v>
      </c>
      <c r="B1875" s="31">
        <v>3</v>
      </c>
      <c r="C1875" s="24">
        <v>0</v>
      </c>
      <c r="D1875" s="32">
        <v>-5.09</v>
      </c>
      <c r="E1875" s="32">
        <v>-0.06</v>
      </c>
      <c r="F1875" s="32">
        <v>0</v>
      </c>
      <c r="G1875" s="23"/>
    </row>
    <row r="1876" spans="1:7" x14ac:dyDescent="0.3">
      <c r="A1876" s="22"/>
      <c r="B1876" s="31">
        <v>114</v>
      </c>
      <c r="C1876" s="24">
        <v>0.15</v>
      </c>
      <c r="D1876" s="32">
        <v>-5.09</v>
      </c>
      <c r="E1876" s="32">
        <v>-0.06</v>
      </c>
      <c r="F1876" s="32">
        <v>0</v>
      </c>
      <c r="G1876" s="23"/>
    </row>
    <row r="1877" spans="1:7" x14ac:dyDescent="0.3">
      <c r="A1877" s="22"/>
      <c r="B1877" s="31" t="s">
        <v>61</v>
      </c>
      <c r="C1877" s="24">
        <v>0</v>
      </c>
      <c r="D1877" s="33">
        <v>-5.09</v>
      </c>
      <c r="E1877" s="32">
        <v>-0.06</v>
      </c>
      <c r="F1877" s="32">
        <v>0</v>
      </c>
      <c r="G1877" s="23"/>
    </row>
    <row r="1878" spans="1:7" x14ac:dyDescent="0.3">
      <c r="A1878" s="22"/>
      <c r="B1878" s="31" t="s">
        <v>62</v>
      </c>
      <c r="C1878" s="24">
        <v>0</v>
      </c>
      <c r="D1878" s="33">
        <v>-5.09</v>
      </c>
      <c r="E1878" s="32">
        <v>-0.06</v>
      </c>
      <c r="F1878" s="32">
        <v>0</v>
      </c>
      <c r="G1878" s="23"/>
    </row>
    <row r="1879" spans="1:7" x14ac:dyDescent="0.3">
      <c r="A1879" s="22"/>
      <c r="B1879" s="31" t="s">
        <v>65</v>
      </c>
      <c r="C1879" s="24">
        <v>0</v>
      </c>
      <c r="D1879" s="32">
        <v>-5.09</v>
      </c>
      <c r="E1879" s="33">
        <v>-0.06</v>
      </c>
      <c r="F1879" s="32">
        <v>0</v>
      </c>
      <c r="G1879" s="23"/>
    </row>
    <row r="1880" spans="1:7" x14ac:dyDescent="0.3">
      <c r="A1880" s="22"/>
      <c r="B1880" s="31" t="s">
        <v>66</v>
      </c>
      <c r="C1880" s="24">
        <v>0</v>
      </c>
      <c r="D1880" s="32">
        <v>-5.09</v>
      </c>
      <c r="E1880" s="33">
        <v>-0.06</v>
      </c>
      <c r="F1880" s="32">
        <v>0</v>
      </c>
      <c r="G1880" s="23"/>
    </row>
    <row r="1881" spans="1:7" x14ac:dyDescent="0.3">
      <c r="A1881" s="22"/>
      <c r="B1881" s="31" t="s">
        <v>67</v>
      </c>
      <c r="C1881" s="24">
        <v>0</v>
      </c>
      <c r="D1881" s="32">
        <v>-5.09</v>
      </c>
      <c r="E1881" s="32">
        <v>-0.06</v>
      </c>
      <c r="F1881" s="33">
        <v>0</v>
      </c>
      <c r="G1881" s="23"/>
    </row>
    <row r="1882" spans="1:7" x14ac:dyDescent="0.3">
      <c r="A1882" s="22"/>
      <c r="B1882" s="31" t="s">
        <v>68</v>
      </c>
      <c r="C1882" s="24">
        <v>0</v>
      </c>
      <c r="D1882" s="32">
        <v>-5.09</v>
      </c>
      <c r="E1882" s="32">
        <v>-0.06</v>
      </c>
      <c r="F1882" s="33">
        <v>0</v>
      </c>
      <c r="G1882" s="23"/>
    </row>
    <row r="1883" spans="1:7" x14ac:dyDescent="0.3">
      <c r="A1883" s="22">
        <v>236</v>
      </c>
      <c r="B1883" s="31">
        <v>4</v>
      </c>
      <c r="C1883" s="24">
        <v>0</v>
      </c>
      <c r="D1883" s="32">
        <v>-4.07</v>
      </c>
      <c r="E1883" s="32">
        <v>-0.05</v>
      </c>
      <c r="F1883" s="32">
        <v>0</v>
      </c>
      <c r="G1883" s="23"/>
    </row>
    <row r="1884" spans="1:7" x14ac:dyDescent="0.3">
      <c r="A1884" s="22"/>
      <c r="B1884" s="31">
        <v>115</v>
      </c>
      <c r="C1884" s="24">
        <v>0.15</v>
      </c>
      <c r="D1884" s="32">
        <v>-4.07</v>
      </c>
      <c r="E1884" s="32">
        <v>-0.05</v>
      </c>
      <c r="F1884" s="32">
        <v>0</v>
      </c>
      <c r="G1884" s="23"/>
    </row>
    <row r="1885" spans="1:7" x14ac:dyDescent="0.3">
      <c r="A1885" s="22"/>
      <c r="B1885" s="31" t="s">
        <v>61</v>
      </c>
      <c r="C1885" s="24">
        <v>0</v>
      </c>
      <c r="D1885" s="33">
        <v>-4.07</v>
      </c>
      <c r="E1885" s="32">
        <v>-0.05</v>
      </c>
      <c r="F1885" s="32">
        <v>0</v>
      </c>
      <c r="G1885" s="23"/>
    </row>
    <row r="1886" spans="1:7" x14ac:dyDescent="0.3">
      <c r="A1886" s="22"/>
      <c r="B1886" s="31" t="s">
        <v>62</v>
      </c>
      <c r="C1886" s="24">
        <v>0</v>
      </c>
      <c r="D1886" s="33">
        <v>-4.07</v>
      </c>
      <c r="E1886" s="32">
        <v>-0.05</v>
      </c>
      <c r="F1886" s="32">
        <v>0</v>
      </c>
      <c r="G1886" s="23"/>
    </row>
    <row r="1887" spans="1:7" x14ac:dyDescent="0.3">
      <c r="A1887" s="22"/>
      <c r="B1887" s="31" t="s">
        <v>65</v>
      </c>
      <c r="C1887" s="24">
        <v>0</v>
      </c>
      <c r="D1887" s="32">
        <v>-4.07</v>
      </c>
      <c r="E1887" s="33">
        <v>-0.05</v>
      </c>
      <c r="F1887" s="32">
        <v>0</v>
      </c>
      <c r="G1887" s="23"/>
    </row>
    <row r="1888" spans="1:7" x14ac:dyDescent="0.3">
      <c r="A1888" s="22"/>
      <c r="B1888" s="31" t="s">
        <v>66</v>
      </c>
      <c r="C1888" s="24">
        <v>0</v>
      </c>
      <c r="D1888" s="32">
        <v>-4.07</v>
      </c>
      <c r="E1888" s="33">
        <v>-0.05</v>
      </c>
      <c r="F1888" s="32">
        <v>0</v>
      </c>
      <c r="G1888" s="23"/>
    </row>
    <row r="1889" spans="1:7" x14ac:dyDescent="0.3">
      <c r="A1889" s="22"/>
      <c r="B1889" s="31" t="s">
        <v>67</v>
      </c>
      <c r="C1889" s="24">
        <v>0</v>
      </c>
      <c r="D1889" s="32">
        <v>-4.07</v>
      </c>
      <c r="E1889" s="32">
        <v>-0.05</v>
      </c>
      <c r="F1889" s="33">
        <v>0</v>
      </c>
      <c r="G1889" s="23"/>
    </row>
    <row r="1890" spans="1:7" x14ac:dyDescent="0.3">
      <c r="A1890" s="22"/>
      <c r="B1890" s="31" t="s">
        <v>68</v>
      </c>
      <c r="C1890" s="24">
        <v>0</v>
      </c>
      <c r="D1890" s="32">
        <v>-4.07</v>
      </c>
      <c r="E1890" s="32">
        <v>-0.05</v>
      </c>
      <c r="F1890" s="33">
        <v>0</v>
      </c>
      <c r="G1890" s="23"/>
    </row>
    <row r="1891" spans="1:7" x14ac:dyDescent="0.3">
      <c r="A1891" s="22">
        <v>237</v>
      </c>
      <c r="B1891" s="31">
        <v>5</v>
      </c>
      <c r="C1891" s="24">
        <v>0</v>
      </c>
      <c r="D1891" s="32">
        <v>-3.79</v>
      </c>
      <c r="E1891" s="32">
        <v>-0.04</v>
      </c>
      <c r="F1891" s="32">
        <v>0</v>
      </c>
      <c r="G1891" s="23"/>
    </row>
    <row r="1892" spans="1:7" x14ac:dyDescent="0.3">
      <c r="A1892" s="22"/>
      <c r="B1892" s="31">
        <v>116</v>
      </c>
      <c r="C1892" s="24">
        <v>0.15</v>
      </c>
      <c r="D1892" s="32">
        <v>-3.79</v>
      </c>
      <c r="E1892" s="32">
        <v>-0.04</v>
      </c>
      <c r="F1892" s="32">
        <v>0</v>
      </c>
      <c r="G1892" s="23"/>
    </row>
    <row r="1893" spans="1:7" x14ac:dyDescent="0.3">
      <c r="A1893" s="22"/>
      <c r="B1893" s="31" t="s">
        <v>61</v>
      </c>
      <c r="C1893" s="24">
        <v>0</v>
      </c>
      <c r="D1893" s="33">
        <v>-3.79</v>
      </c>
      <c r="E1893" s="32">
        <v>-0.04</v>
      </c>
      <c r="F1893" s="32">
        <v>0</v>
      </c>
      <c r="G1893" s="23"/>
    </row>
    <row r="1894" spans="1:7" x14ac:dyDescent="0.3">
      <c r="A1894" s="22"/>
      <c r="B1894" s="31" t="s">
        <v>62</v>
      </c>
      <c r="C1894" s="24">
        <v>0</v>
      </c>
      <c r="D1894" s="33">
        <v>-3.79</v>
      </c>
      <c r="E1894" s="32">
        <v>-0.04</v>
      </c>
      <c r="F1894" s="32">
        <v>0</v>
      </c>
      <c r="G1894" s="23"/>
    </row>
    <row r="1895" spans="1:7" x14ac:dyDescent="0.3">
      <c r="A1895" s="22"/>
      <c r="B1895" s="31" t="s">
        <v>65</v>
      </c>
      <c r="C1895" s="24">
        <v>0</v>
      </c>
      <c r="D1895" s="32">
        <v>-3.79</v>
      </c>
      <c r="E1895" s="33">
        <v>-0.04</v>
      </c>
      <c r="F1895" s="32">
        <v>0</v>
      </c>
      <c r="G1895" s="23"/>
    </row>
    <row r="1896" spans="1:7" x14ac:dyDescent="0.3">
      <c r="A1896" s="22"/>
      <c r="B1896" s="31" t="s">
        <v>66</v>
      </c>
      <c r="C1896" s="24">
        <v>0</v>
      </c>
      <c r="D1896" s="32">
        <v>-3.79</v>
      </c>
      <c r="E1896" s="33">
        <v>-0.04</v>
      </c>
      <c r="F1896" s="32">
        <v>0</v>
      </c>
      <c r="G1896" s="23"/>
    </row>
    <row r="1897" spans="1:7" x14ac:dyDescent="0.3">
      <c r="A1897" s="22"/>
      <c r="B1897" s="31" t="s">
        <v>67</v>
      </c>
      <c r="C1897" s="24">
        <v>0</v>
      </c>
      <c r="D1897" s="32">
        <v>-3.79</v>
      </c>
      <c r="E1897" s="32">
        <v>-0.04</v>
      </c>
      <c r="F1897" s="33">
        <v>0</v>
      </c>
      <c r="G1897" s="23"/>
    </row>
    <row r="1898" spans="1:7" x14ac:dyDescent="0.3">
      <c r="A1898" s="22"/>
      <c r="B1898" s="31" t="s">
        <v>68</v>
      </c>
      <c r="C1898" s="24">
        <v>0</v>
      </c>
      <c r="D1898" s="32">
        <v>-3.79</v>
      </c>
      <c r="E1898" s="32">
        <v>-0.04</v>
      </c>
      <c r="F1898" s="33">
        <v>0</v>
      </c>
      <c r="G1898" s="23"/>
    </row>
    <row r="1899" spans="1:7" x14ac:dyDescent="0.3">
      <c r="A1899" s="22">
        <v>238</v>
      </c>
      <c r="B1899" s="31">
        <v>6</v>
      </c>
      <c r="C1899" s="24">
        <v>0</v>
      </c>
      <c r="D1899" s="32">
        <v>0.87</v>
      </c>
      <c r="E1899" s="32">
        <v>0.01</v>
      </c>
      <c r="F1899" s="32">
        <v>0</v>
      </c>
      <c r="G1899" s="23"/>
    </row>
    <row r="1900" spans="1:7" x14ac:dyDescent="0.3">
      <c r="A1900" s="22"/>
      <c r="B1900" s="31">
        <v>117</v>
      </c>
      <c r="C1900" s="24">
        <v>0.15</v>
      </c>
      <c r="D1900" s="32">
        <v>0.87</v>
      </c>
      <c r="E1900" s="32">
        <v>0.01</v>
      </c>
      <c r="F1900" s="32">
        <v>0</v>
      </c>
      <c r="G1900" s="23"/>
    </row>
    <row r="1901" spans="1:7" x14ac:dyDescent="0.3">
      <c r="A1901" s="22"/>
      <c r="B1901" s="31" t="s">
        <v>61</v>
      </c>
      <c r="C1901" s="24">
        <v>0</v>
      </c>
      <c r="D1901" s="33">
        <v>0.87</v>
      </c>
      <c r="E1901" s="32">
        <v>0.01</v>
      </c>
      <c r="F1901" s="32">
        <v>0</v>
      </c>
      <c r="G1901" s="23"/>
    </row>
    <row r="1902" spans="1:7" x14ac:dyDescent="0.3">
      <c r="A1902" s="22"/>
      <c r="B1902" s="31" t="s">
        <v>62</v>
      </c>
      <c r="C1902" s="24">
        <v>0</v>
      </c>
      <c r="D1902" s="33">
        <v>0.87</v>
      </c>
      <c r="E1902" s="32">
        <v>0.01</v>
      </c>
      <c r="F1902" s="32">
        <v>0</v>
      </c>
      <c r="G1902" s="23"/>
    </row>
    <row r="1903" spans="1:7" x14ac:dyDescent="0.3">
      <c r="A1903" s="22"/>
      <c r="B1903" s="31" t="s">
        <v>65</v>
      </c>
      <c r="C1903" s="24">
        <v>0</v>
      </c>
      <c r="D1903" s="32">
        <v>0.87</v>
      </c>
      <c r="E1903" s="33">
        <v>0.01</v>
      </c>
      <c r="F1903" s="32">
        <v>0</v>
      </c>
      <c r="G1903" s="23"/>
    </row>
    <row r="1904" spans="1:7" x14ac:dyDescent="0.3">
      <c r="A1904" s="22"/>
      <c r="B1904" s="31" t="s">
        <v>66</v>
      </c>
      <c r="C1904" s="24">
        <v>0</v>
      </c>
      <c r="D1904" s="32">
        <v>0.87</v>
      </c>
      <c r="E1904" s="33">
        <v>0.01</v>
      </c>
      <c r="F1904" s="32">
        <v>0</v>
      </c>
      <c r="G1904" s="23"/>
    </row>
    <row r="1905" spans="1:7" x14ac:dyDescent="0.3">
      <c r="A1905" s="22"/>
      <c r="B1905" s="31" t="s">
        <v>67</v>
      </c>
      <c r="C1905" s="24">
        <v>0</v>
      </c>
      <c r="D1905" s="32">
        <v>0.87</v>
      </c>
      <c r="E1905" s="32">
        <v>0.01</v>
      </c>
      <c r="F1905" s="33">
        <v>0</v>
      </c>
      <c r="G1905" s="23"/>
    </row>
    <row r="1906" spans="1:7" x14ac:dyDescent="0.3">
      <c r="A1906" s="22"/>
      <c r="B1906" s="31" t="s">
        <v>68</v>
      </c>
      <c r="C1906" s="24">
        <v>0</v>
      </c>
      <c r="D1906" s="32">
        <v>0.87</v>
      </c>
      <c r="E1906" s="32">
        <v>0.01</v>
      </c>
      <c r="F1906" s="33">
        <v>0</v>
      </c>
      <c r="G1906" s="23"/>
    </row>
    <row r="1907" spans="1:7" x14ac:dyDescent="0.3">
      <c r="A1907" s="22">
        <v>239</v>
      </c>
      <c r="B1907" s="31">
        <v>7</v>
      </c>
      <c r="C1907" s="24">
        <v>0</v>
      </c>
      <c r="D1907" s="32">
        <v>0.89</v>
      </c>
      <c r="E1907" s="32">
        <v>0.01</v>
      </c>
      <c r="F1907" s="32">
        <v>0</v>
      </c>
      <c r="G1907" s="23"/>
    </row>
    <row r="1908" spans="1:7" x14ac:dyDescent="0.3">
      <c r="A1908" s="22"/>
      <c r="B1908" s="31">
        <v>118</v>
      </c>
      <c r="C1908" s="24">
        <v>0.15</v>
      </c>
      <c r="D1908" s="32">
        <v>0.89</v>
      </c>
      <c r="E1908" s="32">
        <v>0.01</v>
      </c>
      <c r="F1908" s="32">
        <v>0</v>
      </c>
      <c r="G1908" s="23"/>
    </row>
    <row r="1909" spans="1:7" x14ac:dyDescent="0.3">
      <c r="A1909" s="22"/>
      <c r="B1909" s="31" t="s">
        <v>61</v>
      </c>
      <c r="C1909" s="24">
        <v>0</v>
      </c>
      <c r="D1909" s="33">
        <v>0.89</v>
      </c>
      <c r="E1909" s="32">
        <v>0.01</v>
      </c>
      <c r="F1909" s="32">
        <v>0</v>
      </c>
      <c r="G1909" s="23"/>
    </row>
    <row r="1910" spans="1:7" x14ac:dyDescent="0.3">
      <c r="A1910" s="22"/>
      <c r="B1910" s="31" t="s">
        <v>62</v>
      </c>
      <c r="C1910" s="24">
        <v>0</v>
      </c>
      <c r="D1910" s="33">
        <v>0.89</v>
      </c>
      <c r="E1910" s="32">
        <v>0.01</v>
      </c>
      <c r="F1910" s="32">
        <v>0</v>
      </c>
      <c r="G1910" s="23"/>
    </row>
    <row r="1911" spans="1:7" x14ac:dyDescent="0.3">
      <c r="A1911" s="22"/>
      <c r="B1911" s="31" t="s">
        <v>65</v>
      </c>
      <c r="C1911" s="24">
        <v>0</v>
      </c>
      <c r="D1911" s="32">
        <v>0.89</v>
      </c>
      <c r="E1911" s="33">
        <v>0.01</v>
      </c>
      <c r="F1911" s="32">
        <v>0</v>
      </c>
      <c r="G1911" s="23"/>
    </row>
    <row r="1912" spans="1:7" x14ac:dyDescent="0.3">
      <c r="A1912" s="22"/>
      <c r="B1912" s="31" t="s">
        <v>66</v>
      </c>
      <c r="C1912" s="24">
        <v>0</v>
      </c>
      <c r="D1912" s="32">
        <v>0.89</v>
      </c>
      <c r="E1912" s="33">
        <v>0.01</v>
      </c>
      <c r="F1912" s="32">
        <v>0</v>
      </c>
      <c r="G1912" s="23"/>
    </row>
    <row r="1913" spans="1:7" x14ac:dyDescent="0.3">
      <c r="A1913" s="22"/>
      <c r="B1913" s="31" t="s">
        <v>67</v>
      </c>
      <c r="C1913" s="24">
        <v>0</v>
      </c>
      <c r="D1913" s="32">
        <v>0.89</v>
      </c>
      <c r="E1913" s="32">
        <v>0.01</v>
      </c>
      <c r="F1913" s="33">
        <v>0</v>
      </c>
      <c r="G1913" s="23"/>
    </row>
    <row r="1914" spans="1:7" x14ac:dyDescent="0.3">
      <c r="A1914" s="22"/>
      <c r="B1914" s="31" t="s">
        <v>68</v>
      </c>
      <c r="C1914" s="24">
        <v>0</v>
      </c>
      <c r="D1914" s="32">
        <v>0.89</v>
      </c>
      <c r="E1914" s="32">
        <v>0.01</v>
      </c>
      <c r="F1914" s="33">
        <v>0</v>
      </c>
      <c r="G1914" s="23"/>
    </row>
    <row r="1915" spans="1:7" x14ac:dyDescent="0.3">
      <c r="A1915" s="22">
        <v>240</v>
      </c>
      <c r="B1915" s="31">
        <v>8</v>
      </c>
      <c r="C1915" s="24">
        <v>0</v>
      </c>
      <c r="D1915" s="32">
        <v>0.25</v>
      </c>
      <c r="E1915" s="32">
        <v>0</v>
      </c>
      <c r="F1915" s="32">
        <v>0</v>
      </c>
      <c r="G1915" s="23"/>
    </row>
    <row r="1916" spans="1:7" x14ac:dyDescent="0.3">
      <c r="A1916" s="22"/>
      <c r="B1916" s="31">
        <v>119</v>
      </c>
      <c r="C1916" s="24">
        <v>0.15</v>
      </c>
      <c r="D1916" s="32">
        <v>0.25</v>
      </c>
      <c r="E1916" s="32">
        <v>0</v>
      </c>
      <c r="F1916" s="32">
        <v>0</v>
      </c>
      <c r="G1916" s="23"/>
    </row>
    <row r="1917" spans="1:7" x14ac:dyDescent="0.3">
      <c r="A1917" s="22"/>
      <c r="B1917" s="31" t="s">
        <v>61</v>
      </c>
      <c r="C1917" s="24">
        <v>0</v>
      </c>
      <c r="D1917" s="33">
        <v>0.25</v>
      </c>
      <c r="E1917" s="32">
        <v>0</v>
      </c>
      <c r="F1917" s="32">
        <v>0</v>
      </c>
      <c r="G1917" s="23"/>
    </row>
    <row r="1918" spans="1:7" x14ac:dyDescent="0.3">
      <c r="A1918" s="22"/>
      <c r="B1918" s="31" t="s">
        <v>62</v>
      </c>
      <c r="C1918" s="24">
        <v>0</v>
      </c>
      <c r="D1918" s="33">
        <v>0.25</v>
      </c>
      <c r="E1918" s="32">
        <v>0</v>
      </c>
      <c r="F1918" s="32">
        <v>0</v>
      </c>
      <c r="G1918" s="23"/>
    </row>
    <row r="1919" spans="1:7" x14ac:dyDescent="0.3">
      <c r="A1919" s="22"/>
      <c r="B1919" s="31" t="s">
        <v>65</v>
      </c>
      <c r="C1919" s="24">
        <v>0</v>
      </c>
      <c r="D1919" s="32">
        <v>0.25</v>
      </c>
      <c r="E1919" s="33">
        <v>0</v>
      </c>
      <c r="F1919" s="32">
        <v>0</v>
      </c>
      <c r="G1919" s="23"/>
    </row>
    <row r="1920" spans="1:7" x14ac:dyDescent="0.3">
      <c r="A1920" s="22"/>
      <c r="B1920" s="31" t="s">
        <v>66</v>
      </c>
      <c r="C1920" s="24">
        <v>0</v>
      </c>
      <c r="D1920" s="32">
        <v>0.25</v>
      </c>
      <c r="E1920" s="33">
        <v>0</v>
      </c>
      <c r="F1920" s="32">
        <v>0</v>
      </c>
      <c r="G1920" s="23"/>
    </row>
    <row r="1921" spans="1:7" x14ac:dyDescent="0.3">
      <c r="A1921" s="22"/>
      <c r="B1921" s="31" t="s">
        <v>67</v>
      </c>
      <c r="C1921" s="24">
        <v>0</v>
      </c>
      <c r="D1921" s="32">
        <v>0.25</v>
      </c>
      <c r="E1921" s="32">
        <v>0</v>
      </c>
      <c r="F1921" s="33">
        <v>0</v>
      </c>
      <c r="G1921" s="23"/>
    </row>
    <row r="1922" spans="1:7" x14ac:dyDescent="0.3">
      <c r="A1922" s="22"/>
      <c r="B1922" s="31" t="s">
        <v>68</v>
      </c>
      <c r="C1922" s="24">
        <v>0</v>
      </c>
      <c r="D1922" s="32">
        <v>0.25</v>
      </c>
      <c r="E1922" s="32">
        <v>0</v>
      </c>
      <c r="F1922" s="33">
        <v>0</v>
      </c>
      <c r="G1922" s="23"/>
    </row>
    <row r="1923" spans="1:7" x14ac:dyDescent="0.3">
      <c r="A1923" s="22">
        <v>241</v>
      </c>
      <c r="B1923" s="31">
        <v>9</v>
      </c>
      <c r="C1923" s="24">
        <v>0</v>
      </c>
      <c r="D1923" s="32">
        <v>-0.14000000000000001</v>
      </c>
      <c r="E1923" s="32">
        <v>0</v>
      </c>
      <c r="F1923" s="32">
        <v>0</v>
      </c>
      <c r="G1923" s="23"/>
    </row>
    <row r="1924" spans="1:7" x14ac:dyDescent="0.3">
      <c r="A1924" s="22"/>
      <c r="B1924" s="31">
        <v>120</v>
      </c>
      <c r="C1924" s="24">
        <v>0.15</v>
      </c>
      <c r="D1924" s="32">
        <v>-0.14000000000000001</v>
      </c>
      <c r="E1924" s="32">
        <v>0</v>
      </c>
      <c r="F1924" s="32">
        <v>0</v>
      </c>
      <c r="G1924" s="23"/>
    </row>
    <row r="1925" spans="1:7" x14ac:dyDescent="0.3">
      <c r="A1925" s="22"/>
      <c r="B1925" s="31" t="s">
        <v>61</v>
      </c>
      <c r="C1925" s="24">
        <v>0</v>
      </c>
      <c r="D1925" s="33">
        <v>-0.14000000000000001</v>
      </c>
      <c r="E1925" s="32">
        <v>0</v>
      </c>
      <c r="F1925" s="32">
        <v>0</v>
      </c>
      <c r="G1925" s="23"/>
    </row>
    <row r="1926" spans="1:7" x14ac:dyDescent="0.3">
      <c r="A1926" s="22"/>
      <c r="B1926" s="31" t="s">
        <v>62</v>
      </c>
      <c r="C1926" s="24">
        <v>0</v>
      </c>
      <c r="D1926" s="33">
        <v>-0.14000000000000001</v>
      </c>
      <c r="E1926" s="32">
        <v>0</v>
      </c>
      <c r="F1926" s="32">
        <v>0</v>
      </c>
      <c r="G1926" s="23"/>
    </row>
    <row r="1927" spans="1:7" x14ac:dyDescent="0.3">
      <c r="A1927" s="22"/>
      <c r="B1927" s="31" t="s">
        <v>65</v>
      </c>
      <c r="C1927" s="24">
        <v>0</v>
      </c>
      <c r="D1927" s="32">
        <v>-0.14000000000000001</v>
      </c>
      <c r="E1927" s="33">
        <v>0</v>
      </c>
      <c r="F1927" s="32">
        <v>0</v>
      </c>
      <c r="G1927" s="23"/>
    </row>
    <row r="1928" spans="1:7" x14ac:dyDescent="0.3">
      <c r="A1928" s="22"/>
      <c r="B1928" s="31" t="s">
        <v>66</v>
      </c>
      <c r="C1928" s="24">
        <v>0</v>
      </c>
      <c r="D1928" s="32">
        <v>-0.14000000000000001</v>
      </c>
      <c r="E1928" s="33">
        <v>0</v>
      </c>
      <c r="F1928" s="32">
        <v>0</v>
      </c>
      <c r="G1928" s="23"/>
    </row>
    <row r="1929" spans="1:7" x14ac:dyDescent="0.3">
      <c r="A1929" s="22"/>
      <c r="B1929" s="31" t="s">
        <v>67</v>
      </c>
      <c r="C1929" s="24">
        <v>0</v>
      </c>
      <c r="D1929" s="32">
        <v>-0.14000000000000001</v>
      </c>
      <c r="E1929" s="32">
        <v>0</v>
      </c>
      <c r="F1929" s="33">
        <v>0</v>
      </c>
      <c r="G1929" s="23"/>
    </row>
    <row r="1930" spans="1:7" x14ac:dyDescent="0.3">
      <c r="A1930" s="22"/>
      <c r="B1930" s="31" t="s">
        <v>68</v>
      </c>
      <c r="C1930" s="24">
        <v>0</v>
      </c>
      <c r="D1930" s="32">
        <v>-0.14000000000000001</v>
      </c>
      <c r="E1930" s="32">
        <v>0</v>
      </c>
      <c r="F1930" s="33">
        <v>0</v>
      </c>
      <c r="G1930" s="23"/>
    </row>
    <row r="1931" spans="1:7" x14ac:dyDescent="0.3">
      <c r="A1931" s="22">
        <v>242</v>
      </c>
      <c r="B1931" s="31">
        <v>10</v>
      </c>
      <c r="C1931" s="24">
        <v>0</v>
      </c>
      <c r="D1931" s="32">
        <v>-0.39</v>
      </c>
      <c r="E1931" s="32">
        <v>0</v>
      </c>
      <c r="F1931" s="32">
        <v>0</v>
      </c>
      <c r="G1931" s="23"/>
    </row>
    <row r="1932" spans="1:7" x14ac:dyDescent="0.3">
      <c r="A1932" s="22"/>
      <c r="B1932" s="31">
        <v>121</v>
      </c>
      <c r="C1932" s="24">
        <v>0.15</v>
      </c>
      <c r="D1932" s="32">
        <v>-0.39</v>
      </c>
      <c r="E1932" s="32">
        <v>0</v>
      </c>
      <c r="F1932" s="32">
        <v>0</v>
      </c>
      <c r="G1932" s="23"/>
    </row>
    <row r="1933" spans="1:7" x14ac:dyDescent="0.3">
      <c r="A1933" s="22"/>
      <c r="B1933" s="31" t="s">
        <v>61</v>
      </c>
      <c r="C1933" s="24">
        <v>0</v>
      </c>
      <c r="D1933" s="33">
        <v>-0.39</v>
      </c>
      <c r="E1933" s="32">
        <v>0</v>
      </c>
      <c r="F1933" s="32">
        <v>0</v>
      </c>
      <c r="G1933" s="23"/>
    </row>
    <row r="1934" spans="1:7" x14ac:dyDescent="0.3">
      <c r="A1934" s="22"/>
      <c r="B1934" s="31" t="s">
        <v>62</v>
      </c>
      <c r="C1934" s="24">
        <v>0</v>
      </c>
      <c r="D1934" s="33">
        <v>-0.39</v>
      </c>
      <c r="E1934" s="32">
        <v>0</v>
      </c>
      <c r="F1934" s="32">
        <v>0</v>
      </c>
      <c r="G1934" s="23"/>
    </row>
    <row r="1935" spans="1:7" x14ac:dyDescent="0.3">
      <c r="A1935" s="22"/>
      <c r="B1935" s="31" t="s">
        <v>65</v>
      </c>
      <c r="C1935" s="24">
        <v>0</v>
      </c>
      <c r="D1935" s="32">
        <v>-0.39</v>
      </c>
      <c r="E1935" s="33">
        <v>0</v>
      </c>
      <c r="F1935" s="32">
        <v>0</v>
      </c>
      <c r="G1935" s="23"/>
    </row>
    <row r="1936" spans="1:7" x14ac:dyDescent="0.3">
      <c r="A1936" s="22"/>
      <c r="B1936" s="31" t="s">
        <v>66</v>
      </c>
      <c r="C1936" s="24">
        <v>0</v>
      </c>
      <c r="D1936" s="32">
        <v>-0.39</v>
      </c>
      <c r="E1936" s="33">
        <v>0</v>
      </c>
      <c r="F1936" s="32">
        <v>0</v>
      </c>
      <c r="G1936" s="23"/>
    </row>
    <row r="1937" spans="1:7" x14ac:dyDescent="0.3">
      <c r="A1937" s="22"/>
      <c r="B1937" s="31" t="s">
        <v>67</v>
      </c>
      <c r="C1937" s="24">
        <v>0</v>
      </c>
      <c r="D1937" s="32">
        <v>-0.39</v>
      </c>
      <c r="E1937" s="32">
        <v>0</v>
      </c>
      <c r="F1937" s="33">
        <v>0</v>
      </c>
      <c r="G1937" s="23"/>
    </row>
    <row r="1938" spans="1:7" x14ac:dyDescent="0.3">
      <c r="A1938" s="22"/>
      <c r="B1938" s="31" t="s">
        <v>68</v>
      </c>
      <c r="C1938" s="24">
        <v>0</v>
      </c>
      <c r="D1938" s="32">
        <v>-0.39</v>
      </c>
      <c r="E1938" s="32">
        <v>0</v>
      </c>
      <c r="F1938" s="33">
        <v>0</v>
      </c>
      <c r="G1938" s="23"/>
    </row>
    <row r="1939" spans="1:7" x14ac:dyDescent="0.3">
      <c r="A1939" s="22">
        <v>243</v>
      </c>
      <c r="B1939" s="31">
        <v>11</v>
      </c>
      <c r="C1939" s="24">
        <v>0</v>
      </c>
      <c r="D1939" s="32">
        <v>-0.59</v>
      </c>
      <c r="E1939" s="32">
        <v>-0.01</v>
      </c>
      <c r="F1939" s="32">
        <v>0</v>
      </c>
      <c r="G1939" s="23"/>
    </row>
    <row r="1940" spans="1:7" x14ac:dyDescent="0.3">
      <c r="A1940" s="22"/>
      <c r="B1940" s="31">
        <v>122</v>
      </c>
      <c r="C1940" s="24">
        <v>0.15</v>
      </c>
      <c r="D1940" s="32">
        <v>-0.59</v>
      </c>
      <c r="E1940" s="32">
        <v>-0.01</v>
      </c>
      <c r="F1940" s="32">
        <v>0</v>
      </c>
      <c r="G1940" s="23"/>
    </row>
    <row r="1941" spans="1:7" x14ac:dyDescent="0.3">
      <c r="A1941" s="22"/>
      <c r="B1941" s="31" t="s">
        <v>61</v>
      </c>
      <c r="C1941" s="24">
        <v>0</v>
      </c>
      <c r="D1941" s="33">
        <v>-0.59</v>
      </c>
      <c r="E1941" s="32">
        <v>-0.01</v>
      </c>
      <c r="F1941" s="32">
        <v>0</v>
      </c>
      <c r="G1941" s="23"/>
    </row>
    <row r="1942" spans="1:7" x14ac:dyDescent="0.3">
      <c r="A1942" s="22"/>
      <c r="B1942" s="31" t="s">
        <v>62</v>
      </c>
      <c r="C1942" s="24">
        <v>0</v>
      </c>
      <c r="D1942" s="33">
        <v>-0.59</v>
      </c>
      <c r="E1942" s="32">
        <v>-0.01</v>
      </c>
      <c r="F1942" s="32">
        <v>0</v>
      </c>
      <c r="G1942" s="23"/>
    </row>
    <row r="1943" spans="1:7" x14ac:dyDescent="0.3">
      <c r="A1943" s="22"/>
      <c r="B1943" s="31" t="s">
        <v>65</v>
      </c>
      <c r="C1943" s="24">
        <v>0</v>
      </c>
      <c r="D1943" s="32">
        <v>-0.59</v>
      </c>
      <c r="E1943" s="33">
        <v>-0.01</v>
      </c>
      <c r="F1943" s="32">
        <v>0</v>
      </c>
      <c r="G1943" s="23"/>
    </row>
    <row r="1944" spans="1:7" x14ac:dyDescent="0.3">
      <c r="A1944" s="22"/>
      <c r="B1944" s="31" t="s">
        <v>66</v>
      </c>
      <c r="C1944" s="24">
        <v>0</v>
      </c>
      <c r="D1944" s="32">
        <v>-0.59</v>
      </c>
      <c r="E1944" s="33">
        <v>-0.01</v>
      </c>
      <c r="F1944" s="32">
        <v>0</v>
      </c>
      <c r="G1944" s="23"/>
    </row>
    <row r="1945" spans="1:7" x14ac:dyDescent="0.3">
      <c r="A1945" s="22"/>
      <c r="B1945" s="31" t="s">
        <v>67</v>
      </c>
      <c r="C1945" s="24">
        <v>0</v>
      </c>
      <c r="D1945" s="32">
        <v>-0.59</v>
      </c>
      <c r="E1945" s="32">
        <v>-0.01</v>
      </c>
      <c r="F1945" s="33">
        <v>0</v>
      </c>
      <c r="G1945" s="23"/>
    </row>
    <row r="1946" spans="1:7" x14ac:dyDescent="0.3">
      <c r="A1946" s="22"/>
      <c r="B1946" s="31" t="s">
        <v>68</v>
      </c>
      <c r="C1946" s="24">
        <v>0</v>
      </c>
      <c r="D1946" s="32">
        <v>-0.59</v>
      </c>
      <c r="E1946" s="32">
        <v>-0.01</v>
      </c>
      <c r="F1946" s="33">
        <v>0</v>
      </c>
      <c r="G1946" s="23"/>
    </row>
    <row r="1947" spans="1:7" x14ac:dyDescent="0.3">
      <c r="A1947" s="22">
        <v>244</v>
      </c>
      <c r="B1947" s="31">
        <v>12</v>
      </c>
      <c r="C1947" s="24">
        <v>0</v>
      </c>
      <c r="D1947" s="32">
        <v>-0.79</v>
      </c>
      <c r="E1947" s="32">
        <v>-0.01</v>
      </c>
      <c r="F1947" s="32">
        <v>0</v>
      </c>
      <c r="G1947" s="23"/>
    </row>
    <row r="1948" spans="1:7" x14ac:dyDescent="0.3">
      <c r="A1948" s="22"/>
      <c r="B1948" s="31">
        <v>123</v>
      </c>
      <c r="C1948" s="24">
        <v>0.15</v>
      </c>
      <c r="D1948" s="32">
        <v>-0.79</v>
      </c>
      <c r="E1948" s="32">
        <v>-0.01</v>
      </c>
      <c r="F1948" s="32">
        <v>0</v>
      </c>
      <c r="G1948" s="23"/>
    </row>
    <row r="1949" spans="1:7" x14ac:dyDescent="0.3">
      <c r="A1949" s="22"/>
      <c r="B1949" s="31" t="s">
        <v>61</v>
      </c>
      <c r="C1949" s="24">
        <v>0</v>
      </c>
      <c r="D1949" s="33">
        <v>-0.79</v>
      </c>
      <c r="E1949" s="32">
        <v>-0.01</v>
      </c>
      <c r="F1949" s="32">
        <v>0</v>
      </c>
      <c r="G1949" s="23"/>
    </row>
    <row r="1950" spans="1:7" x14ac:dyDescent="0.3">
      <c r="A1950" s="22"/>
      <c r="B1950" s="31" t="s">
        <v>62</v>
      </c>
      <c r="C1950" s="24">
        <v>0</v>
      </c>
      <c r="D1950" s="33">
        <v>-0.79</v>
      </c>
      <c r="E1950" s="32">
        <v>-0.01</v>
      </c>
      <c r="F1950" s="32">
        <v>0</v>
      </c>
      <c r="G1950" s="23"/>
    </row>
    <row r="1951" spans="1:7" x14ac:dyDescent="0.3">
      <c r="A1951" s="22"/>
      <c r="B1951" s="31" t="s">
        <v>65</v>
      </c>
      <c r="C1951" s="24">
        <v>0</v>
      </c>
      <c r="D1951" s="32">
        <v>-0.79</v>
      </c>
      <c r="E1951" s="33">
        <v>-0.01</v>
      </c>
      <c r="F1951" s="32">
        <v>0</v>
      </c>
      <c r="G1951" s="23"/>
    </row>
    <row r="1952" spans="1:7" x14ac:dyDescent="0.3">
      <c r="A1952" s="22"/>
      <c r="B1952" s="31" t="s">
        <v>66</v>
      </c>
      <c r="C1952" s="24">
        <v>0</v>
      </c>
      <c r="D1952" s="32">
        <v>-0.79</v>
      </c>
      <c r="E1952" s="33">
        <v>-0.01</v>
      </c>
      <c r="F1952" s="32">
        <v>0</v>
      </c>
      <c r="G1952" s="23"/>
    </row>
    <row r="1953" spans="1:7" x14ac:dyDescent="0.3">
      <c r="A1953" s="22"/>
      <c r="B1953" s="31" t="s">
        <v>67</v>
      </c>
      <c r="C1953" s="24">
        <v>0</v>
      </c>
      <c r="D1953" s="32">
        <v>-0.79</v>
      </c>
      <c r="E1953" s="32">
        <v>-0.01</v>
      </c>
      <c r="F1953" s="33">
        <v>0</v>
      </c>
      <c r="G1953" s="23"/>
    </row>
    <row r="1954" spans="1:7" x14ac:dyDescent="0.3">
      <c r="A1954" s="22"/>
      <c r="B1954" s="31" t="s">
        <v>68</v>
      </c>
      <c r="C1954" s="24">
        <v>0</v>
      </c>
      <c r="D1954" s="32">
        <v>-0.79</v>
      </c>
      <c r="E1954" s="32">
        <v>-0.01</v>
      </c>
      <c r="F1954" s="33">
        <v>0</v>
      </c>
      <c r="G1954" s="23"/>
    </row>
    <row r="1955" spans="1:7" x14ac:dyDescent="0.3">
      <c r="A1955" s="22">
        <v>245</v>
      </c>
      <c r="B1955" s="31">
        <v>13</v>
      </c>
      <c r="C1955" s="24">
        <v>0</v>
      </c>
      <c r="D1955" s="32">
        <v>-1.04</v>
      </c>
      <c r="E1955" s="32">
        <v>-0.01</v>
      </c>
      <c r="F1955" s="32">
        <v>0</v>
      </c>
      <c r="G1955" s="23"/>
    </row>
    <row r="1956" spans="1:7" x14ac:dyDescent="0.3">
      <c r="A1956" s="22"/>
      <c r="B1956" s="31">
        <v>124</v>
      </c>
      <c r="C1956" s="24">
        <v>0.15</v>
      </c>
      <c r="D1956" s="32">
        <v>-1.04</v>
      </c>
      <c r="E1956" s="32">
        <v>-0.01</v>
      </c>
      <c r="F1956" s="32">
        <v>0</v>
      </c>
      <c r="G1956" s="23"/>
    </row>
    <row r="1957" spans="1:7" x14ac:dyDescent="0.3">
      <c r="A1957" s="22"/>
      <c r="B1957" s="31" t="s">
        <v>61</v>
      </c>
      <c r="C1957" s="24">
        <v>0</v>
      </c>
      <c r="D1957" s="33">
        <v>-1.04</v>
      </c>
      <c r="E1957" s="32">
        <v>-0.01</v>
      </c>
      <c r="F1957" s="32">
        <v>0</v>
      </c>
      <c r="G1957" s="23"/>
    </row>
    <row r="1958" spans="1:7" x14ac:dyDescent="0.3">
      <c r="A1958" s="22"/>
      <c r="B1958" s="31" t="s">
        <v>62</v>
      </c>
      <c r="C1958" s="24">
        <v>0</v>
      </c>
      <c r="D1958" s="33">
        <v>-1.04</v>
      </c>
      <c r="E1958" s="32">
        <v>-0.01</v>
      </c>
      <c r="F1958" s="32">
        <v>0</v>
      </c>
      <c r="G1958" s="23"/>
    </row>
    <row r="1959" spans="1:7" x14ac:dyDescent="0.3">
      <c r="A1959" s="22"/>
      <c r="B1959" s="31" t="s">
        <v>65</v>
      </c>
      <c r="C1959" s="24">
        <v>0</v>
      </c>
      <c r="D1959" s="32">
        <v>-1.04</v>
      </c>
      <c r="E1959" s="33">
        <v>-0.01</v>
      </c>
      <c r="F1959" s="32">
        <v>0</v>
      </c>
      <c r="G1959" s="23"/>
    </row>
    <row r="1960" spans="1:7" x14ac:dyDescent="0.3">
      <c r="A1960" s="22"/>
      <c r="B1960" s="31" t="s">
        <v>66</v>
      </c>
      <c r="C1960" s="24">
        <v>0</v>
      </c>
      <c r="D1960" s="32">
        <v>-1.04</v>
      </c>
      <c r="E1960" s="33">
        <v>-0.01</v>
      </c>
      <c r="F1960" s="32">
        <v>0</v>
      </c>
      <c r="G1960" s="23"/>
    </row>
    <row r="1961" spans="1:7" x14ac:dyDescent="0.3">
      <c r="A1961" s="22"/>
      <c r="B1961" s="31" t="s">
        <v>67</v>
      </c>
      <c r="C1961" s="24">
        <v>0</v>
      </c>
      <c r="D1961" s="32">
        <v>-1.04</v>
      </c>
      <c r="E1961" s="32">
        <v>-0.01</v>
      </c>
      <c r="F1961" s="33">
        <v>0</v>
      </c>
      <c r="G1961" s="23"/>
    </row>
    <row r="1962" spans="1:7" x14ac:dyDescent="0.3">
      <c r="A1962" s="22"/>
      <c r="B1962" s="31" t="s">
        <v>68</v>
      </c>
      <c r="C1962" s="24">
        <v>0</v>
      </c>
      <c r="D1962" s="32">
        <v>-1.04</v>
      </c>
      <c r="E1962" s="32">
        <v>-0.01</v>
      </c>
      <c r="F1962" s="33">
        <v>0</v>
      </c>
      <c r="G1962" s="23"/>
    </row>
    <row r="1963" spans="1:7" x14ac:dyDescent="0.3">
      <c r="A1963" s="22">
        <v>246</v>
      </c>
      <c r="B1963" s="31">
        <v>14</v>
      </c>
      <c r="C1963" s="24">
        <v>0</v>
      </c>
      <c r="D1963" s="32">
        <v>-1.42</v>
      </c>
      <c r="E1963" s="32">
        <v>-0.02</v>
      </c>
      <c r="F1963" s="32">
        <v>0</v>
      </c>
      <c r="G1963" s="23"/>
    </row>
    <row r="1964" spans="1:7" x14ac:dyDescent="0.3">
      <c r="A1964" s="22"/>
      <c r="B1964" s="31">
        <v>125</v>
      </c>
      <c r="C1964" s="24">
        <v>0.15</v>
      </c>
      <c r="D1964" s="32">
        <v>-1.42</v>
      </c>
      <c r="E1964" s="32">
        <v>-0.02</v>
      </c>
      <c r="F1964" s="32">
        <v>0</v>
      </c>
      <c r="G1964" s="23"/>
    </row>
    <row r="1965" spans="1:7" x14ac:dyDescent="0.3">
      <c r="A1965" s="22"/>
      <c r="B1965" s="31" t="s">
        <v>61</v>
      </c>
      <c r="C1965" s="24">
        <v>0</v>
      </c>
      <c r="D1965" s="33">
        <v>-1.42</v>
      </c>
      <c r="E1965" s="32">
        <v>-0.02</v>
      </c>
      <c r="F1965" s="32">
        <v>0</v>
      </c>
      <c r="G1965" s="23"/>
    </row>
    <row r="1966" spans="1:7" x14ac:dyDescent="0.3">
      <c r="A1966" s="22"/>
      <c r="B1966" s="31" t="s">
        <v>62</v>
      </c>
      <c r="C1966" s="24">
        <v>0</v>
      </c>
      <c r="D1966" s="33">
        <v>-1.42</v>
      </c>
      <c r="E1966" s="32">
        <v>-0.02</v>
      </c>
      <c r="F1966" s="32">
        <v>0</v>
      </c>
      <c r="G1966" s="23"/>
    </row>
    <row r="1967" spans="1:7" x14ac:dyDescent="0.3">
      <c r="A1967" s="22"/>
      <c r="B1967" s="31" t="s">
        <v>65</v>
      </c>
      <c r="C1967" s="24">
        <v>0</v>
      </c>
      <c r="D1967" s="32">
        <v>-1.42</v>
      </c>
      <c r="E1967" s="33">
        <v>-0.02</v>
      </c>
      <c r="F1967" s="32">
        <v>0</v>
      </c>
      <c r="G1967" s="23"/>
    </row>
    <row r="1968" spans="1:7" x14ac:dyDescent="0.3">
      <c r="A1968" s="22"/>
      <c r="B1968" s="31" t="s">
        <v>66</v>
      </c>
      <c r="C1968" s="24">
        <v>0</v>
      </c>
      <c r="D1968" s="32">
        <v>-1.42</v>
      </c>
      <c r="E1968" s="33">
        <v>-0.02</v>
      </c>
      <c r="F1968" s="32">
        <v>0</v>
      </c>
      <c r="G1968" s="23"/>
    </row>
    <row r="1969" spans="1:7" x14ac:dyDescent="0.3">
      <c r="A1969" s="22"/>
      <c r="B1969" s="31" t="s">
        <v>67</v>
      </c>
      <c r="C1969" s="24">
        <v>0</v>
      </c>
      <c r="D1969" s="32">
        <v>-1.42</v>
      </c>
      <c r="E1969" s="32">
        <v>-0.02</v>
      </c>
      <c r="F1969" s="33">
        <v>0</v>
      </c>
      <c r="G1969" s="23"/>
    </row>
    <row r="1970" spans="1:7" x14ac:dyDescent="0.3">
      <c r="A1970" s="22"/>
      <c r="B1970" s="31" t="s">
        <v>68</v>
      </c>
      <c r="C1970" s="24">
        <v>0</v>
      </c>
      <c r="D1970" s="32">
        <v>-1.42</v>
      </c>
      <c r="E1970" s="32">
        <v>-0.02</v>
      </c>
      <c r="F1970" s="33">
        <v>0</v>
      </c>
      <c r="G1970" s="23"/>
    </row>
    <row r="1971" spans="1:7" x14ac:dyDescent="0.3">
      <c r="A1971" s="22">
        <v>247</v>
      </c>
      <c r="B1971" s="31">
        <v>15</v>
      </c>
      <c r="C1971" s="24">
        <v>0</v>
      </c>
      <c r="D1971" s="32">
        <v>-2.0299999999999998</v>
      </c>
      <c r="E1971" s="32">
        <v>-0.02</v>
      </c>
      <c r="F1971" s="32">
        <v>0</v>
      </c>
      <c r="G1971" s="23"/>
    </row>
    <row r="1972" spans="1:7" x14ac:dyDescent="0.3">
      <c r="A1972" s="22"/>
      <c r="B1972" s="31">
        <v>126</v>
      </c>
      <c r="C1972" s="24">
        <v>0.15</v>
      </c>
      <c r="D1972" s="32">
        <v>-2.0299999999999998</v>
      </c>
      <c r="E1972" s="32">
        <v>-0.02</v>
      </c>
      <c r="F1972" s="32">
        <v>0</v>
      </c>
      <c r="G1972" s="23"/>
    </row>
    <row r="1973" spans="1:7" x14ac:dyDescent="0.3">
      <c r="A1973" s="22"/>
      <c r="B1973" s="31" t="s">
        <v>61</v>
      </c>
      <c r="C1973" s="24">
        <v>0</v>
      </c>
      <c r="D1973" s="33">
        <v>-2.0299999999999998</v>
      </c>
      <c r="E1973" s="32">
        <v>-0.02</v>
      </c>
      <c r="F1973" s="32">
        <v>0</v>
      </c>
      <c r="G1973" s="23"/>
    </row>
    <row r="1974" spans="1:7" x14ac:dyDescent="0.3">
      <c r="A1974" s="22"/>
      <c r="B1974" s="31" t="s">
        <v>62</v>
      </c>
      <c r="C1974" s="24">
        <v>0</v>
      </c>
      <c r="D1974" s="33">
        <v>-2.0299999999999998</v>
      </c>
      <c r="E1974" s="32">
        <v>-0.02</v>
      </c>
      <c r="F1974" s="32">
        <v>0</v>
      </c>
      <c r="G1974" s="23"/>
    </row>
    <row r="1975" spans="1:7" x14ac:dyDescent="0.3">
      <c r="A1975" s="22"/>
      <c r="B1975" s="31" t="s">
        <v>65</v>
      </c>
      <c r="C1975" s="24">
        <v>0</v>
      </c>
      <c r="D1975" s="32">
        <v>-2.0299999999999998</v>
      </c>
      <c r="E1975" s="33">
        <v>-0.02</v>
      </c>
      <c r="F1975" s="32">
        <v>0</v>
      </c>
      <c r="G1975" s="23"/>
    </row>
    <row r="1976" spans="1:7" x14ac:dyDescent="0.3">
      <c r="A1976" s="22"/>
      <c r="B1976" s="31" t="s">
        <v>66</v>
      </c>
      <c r="C1976" s="24">
        <v>0</v>
      </c>
      <c r="D1976" s="32">
        <v>-2.0299999999999998</v>
      </c>
      <c r="E1976" s="33">
        <v>-0.02</v>
      </c>
      <c r="F1976" s="32">
        <v>0</v>
      </c>
      <c r="G1976" s="23"/>
    </row>
    <row r="1977" spans="1:7" x14ac:dyDescent="0.3">
      <c r="A1977" s="22"/>
      <c r="B1977" s="31" t="s">
        <v>67</v>
      </c>
      <c r="C1977" s="24">
        <v>0</v>
      </c>
      <c r="D1977" s="32">
        <v>-2.0299999999999998</v>
      </c>
      <c r="E1977" s="32">
        <v>-0.02</v>
      </c>
      <c r="F1977" s="33">
        <v>0</v>
      </c>
      <c r="G1977" s="23"/>
    </row>
    <row r="1978" spans="1:7" x14ac:dyDescent="0.3">
      <c r="A1978" s="22"/>
      <c r="B1978" s="31" t="s">
        <v>68</v>
      </c>
      <c r="C1978" s="24">
        <v>0</v>
      </c>
      <c r="D1978" s="32">
        <v>-2.0299999999999998</v>
      </c>
      <c r="E1978" s="32">
        <v>-0.02</v>
      </c>
      <c r="F1978" s="33">
        <v>0</v>
      </c>
      <c r="G1978" s="23"/>
    </row>
    <row r="1979" spans="1:7" x14ac:dyDescent="0.3">
      <c r="A1979" s="22">
        <v>248</v>
      </c>
      <c r="B1979" s="31">
        <v>16</v>
      </c>
      <c r="C1979" s="24">
        <v>0</v>
      </c>
      <c r="D1979" s="32">
        <v>-3.06</v>
      </c>
      <c r="E1979" s="32">
        <v>-0.03</v>
      </c>
      <c r="F1979" s="32">
        <v>0</v>
      </c>
      <c r="G1979" s="23"/>
    </row>
    <row r="1980" spans="1:7" x14ac:dyDescent="0.3">
      <c r="A1980" s="22"/>
      <c r="B1980" s="31">
        <v>127</v>
      </c>
      <c r="C1980" s="24">
        <v>0.15</v>
      </c>
      <c r="D1980" s="32">
        <v>-3.06</v>
      </c>
      <c r="E1980" s="32">
        <v>-0.03</v>
      </c>
      <c r="F1980" s="32">
        <v>0</v>
      </c>
      <c r="G1980" s="23"/>
    </row>
    <row r="1981" spans="1:7" x14ac:dyDescent="0.3">
      <c r="A1981" s="22"/>
      <c r="B1981" s="31" t="s">
        <v>61</v>
      </c>
      <c r="C1981" s="24">
        <v>0</v>
      </c>
      <c r="D1981" s="33">
        <v>-3.06</v>
      </c>
      <c r="E1981" s="32">
        <v>-0.03</v>
      </c>
      <c r="F1981" s="32">
        <v>0</v>
      </c>
      <c r="G1981" s="23"/>
    </row>
    <row r="1982" spans="1:7" x14ac:dyDescent="0.3">
      <c r="A1982" s="22"/>
      <c r="B1982" s="31" t="s">
        <v>62</v>
      </c>
      <c r="C1982" s="24">
        <v>0</v>
      </c>
      <c r="D1982" s="33">
        <v>-3.06</v>
      </c>
      <c r="E1982" s="32">
        <v>-0.03</v>
      </c>
      <c r="F1982" s="32">
        <v>0</v>
      </c>
      <c r="G1982" s="23"/>
    </row>
    <row r="1983" spans="1:7" x14ac:dyDescent="0.3">
      <c r="A1983" s="22"/>
      <c r="B1983" s="31" t="s">
        <v>65</v>
      </c>
      <c r="C1983" s="24">
        <v>0</v>
      </c>
      <c r="D1983" s="32">
        <v>-3.06</v>
      </c>
      <c r="E1983" s="33">
        <v>-0.03</v>
      </c>
      <c r="F1983" s="32">
        <v>0</v>
      </c>
      <c r="G1983" s="23"/>
    </row>
    <row r="1984" spans="1:7" x14ac:dyDescent="0.3">
      <c r="A1984" s="22"/>
      <c r="B1984" s="31" t="s">
        <v>66</v>
      </c>
      <c r="C1984" s="24">
        <v>0</v>
      </c>
      <c r="D1984" s="32">
        <v>-3.06</v>
      </c>
      <c r="E1984" s="33">
        <v>-0.03</v>
      </c>
      <c r="F1984" s="32">
        <v>0</v>
      </c>
      <c r="G1984" s="23"/>
    </row>
    <row r="1985" spans="1:7" x14ac:dyDescent="0.3">
      <c r="A1985" s="22"/>
      <c r="B1985" s="31" t="s">
        <v>67</v>
      </c>
      <c r="C1985" s="24">
        <v>0</v>
      </c>
      <c r="D1985" s="32">
        <v>-3.06</v>
      </c>
      <c r="E1985" s="32">
        <v>-0.03</v>
      </c>
      <c r="F1985" s="33">
        <v>0</v>
      </c>
      <c r="G1985" s="23"/>
    </row>
    <row r="1986" spans="1:7" x14ac:dyDescent="0.3">
      <c r="A1986" s="22"/>
      <c r="B1986" s="31" t="s">
        <v>68</v>
      </c>
      <c r="C1986" s="24">
        <v>0</v>
      </c>
      <c r="D1986" s="32">
        <v>-3.06</v>
      </c>
      <c r="E1986" s="32">
        <v>-0.03</v>
      </c>
      <c r="F1986" s="33">
        <v>0</v>
      </c>
      <c r="G1986" s="23"/>
    </row>
    <row r="1987" spans="1:7" x14ac:dyDescent="0.3">
      <c r="A1987" s="22">
        <v>249</v>
      </c>
      <c r="B1987" s="31">
        <v>17</v>
      </c>
      <c r="C1987" s="24">
        <v>0</v>
      </c>
      <c r="D1987" s="32">
        <v>-2.74</v>
      </c>
      <c r="E1987" s="32">
        <v>-0.03</v>
      </c>
      <c r="F1987" s="32">
        <v>0</v>
      </c>
      <c r="G1987" s="23"/>
    </row>
    <row r="1988" spans="1:7" x14ac:dyDescent="0.3">
      <c r="A1988" s="22"/>
      <c r="B1988" s="31">
        <v>128</v>
      </c>
      <c r="C1988" s="24">
        <v>0.15</v>
      </c>
      <c r="D1988" s="32">
        <v>-2.74</v>
      </c>
      <c r="E1988" s="32">
        <v>-0.03</v>
      </c>
      <c r="F1988" s="32">
        <v>0</v>
      </c>
      <c r="G1988" s="23"/>
    </row>
    <row r="1989" spans="1:7" x14ac:dyDescent="0.3">
      <c r="A1989" s="22"/>
      <c r="B1989" s="31" t="s">
        <v>61</v>
      </c>
      <c r="C1989" s="24">
        <v>0</v>
      </c>
      <c r="D1989" s="33">
        <v>-2.74</v>
      </c>
      <c r="E1989" s="32">
        <v>-0.03</v>
      </c>
      <c r="F1989" s="32">
        <v>0</v>
      </c>
      <c r="G1989" s="23"/>
    </row>
    <row r="1990" spans="1:7" x14ac:dyDescent="0.3">
      <c r="A1990" s="22"/>
      <c r="B1990" s="31" t="s">
        <v>62</v>
      </c>
      <c r="C1990" s="24">
        <v>0</v>
      </c>
      <c r="D1990" s="33">
        <v>-2.74</v>
      </c>
      <c r="E1990" s="32">
        <v>-0.03</v>
      </c>
      <c r="F1990" s="32">
        <v>0</v>
      </c>
      <c r="G1990" s="23"/>
    </row>
    <row r="1991" spans="1:7" x14ac:dyDescent="0.3">
      <c r="A1991" s="22"/>
      <c r="B1991" s="31" t="s">
        <v>65</v>
      </c>
      <c r="C1991" s="24">
        <v>0</v>
      </c>
      <c r="D1991" s="32">
        <v>-2.74</v>
      </c>
      <c r="E1991" s="33">
        <v>-0.03</v>
      </c>
      <c r="F1991" s="32">
        <v>0</v>
      </c>
      <c r="G1991" s="23"/>
    </row>
    <row r="1992" spans="1:7" x14ac:dyDescent="0.3">
      <c r="A1992" s="22"/>
      <c r="B1992" s="31" t="s">
        <v>66</v>
      </c>
      <c r="C1992" s="24">
        <v>0</v>
      </c>
      <c r="D1992" s="32">
        <v>-2.74</v>
      </c>
      <c r="E1992" s="33">
        <v>-0.03</v>
      </c>
      <c r="F1992" s="32">
        <v>0</v>
      </c>
      <c r="G1992" s="23"/>
    </row>
    <row r="1993" spans="1:7" x14ac:dyDescent="0.3">
      <c r="A1993" s="22"/>
      <c r="B1993" s="31" t="s">
        <v>67</v>
      </c>
      <c r="C1993" s="24">
        <v>0</v>
      </c>
      <c r="D1993" s="32">
        <v>-2.74</v>
      </c>
      <c r="E1993" s="32">
        <v>-0.03</v>
      </c>
      <c r="F1993" s="33">
        <v>0</v>
      </c>
      <c r="G1993" s="23"/>
    </row>
    <row r="1994" spans="1:7" x14ac:dyDescent="0.3">
      <c r="A1994" s="22"/>
      <c r="B1994" s="31" t="s">
        <v>68</v>
      </c>
      <c r="C1994" s="24">
        <v>0</v>
      </c>
      <c r="D1994" s="32">
        <v>-2.74</v>
      </c>
      <c r="E1994" s="32">
        <v>-0.03</v>
      </c>
      <c r="F1994" s="33">
        <v>0</v>
      </c>
      <c r="G1994" s="23"/>
    </row>
    <row r="1995" spans="1:7" x14ac:dyDescent="0.3">
      <c r="A1995" s="22">
        <v>250</v>
      </c>
      <c r="B1995" s="31">
        <v>18</v>
      </c>
      <c r="C1995" s="24">
        <v>0</v>
      </c>
      <c r="D1995" s="32">
        <v>2.19</v>
      </c>
      <c r="E1995" s="32">
        <v>0.02</v>
      </c>
      <c r="F1995" s="32">
        <v>0</v>
      </c>
      <c r="G1995" s="23"/>
    </row>
    <row r="1996" spans="1:7" x14ac:dyDescent="0.3">
      <c r="A1996" s="22"/>
      <c r="B1996" s="31">
        <v>129</v>
      </c>
      <c r="C1996" s="24">
        <v>0.15</v>
      </c>
      <c r="D1996" s="32">
        <v>2.19</v>
      </c>
      <c r="E1996" s="32">
        <v>0.02</v>
      </c>
      <c r="F1996" s="32">
        <v>0</v>
      </c>
      <c r="G1996" s="23"/>
    </row>
    <row r="1997" spans="1:7" x14ac:dyDescent="0.3">
      <c r="A1997" s="22"/>
      <c r="B1997" s="31" t="s">
        <v>61</v>
      </c>
      <c r="C1997" s="24">
        <v>0</v>
      </c>
      <c r="D1997" s="33">
        <v>2.19</v>
      </c>
      <c r="E1997" s="32">
        <v>0.02</v>
      </c>
      <c r="F1997" s="32">
        <v>0</v>
      </c>
      <c r="G1997" s="23"/>
    </row>
    <row r="1998" spans="1:7" x14ac:dyDescent="0.3">
      <c r="A1998" s="22"/>
      <c r="B1998" s="31" t="s">
        <v>62</v>
      </c>
      <c r="C1998" s="24">
        <v>0</v>
      </c>
      <c r="D1998" s="33">
        <v>2.19</v>
      </c>
      <c r="E1998" s="32">
        <v>0.02</v>
      </c>
      <c r="F1998" s="32">
        <v>0</v>
      </c>
      <c r="G1998" s="23"/>
    </row>
    <row r="1999" spans="1:7" x14ac:dyDescent="0.3">
      <c r="A1999" s="22"/>
      <c r="B1999" s="31" t="s">
        <v>65</v>
      </c>
      <c r="C1999" s="24">
        <v>0</v>
      </c>
      <c r="D1999" s="32">
        <v>2.19</v>
      </c>
      <c r="E1999" s="33">
        <v>0.02</v>
      </c>
      <c r="F1999" s="32">
        <v>0</v>
      </c>
      <c r="G1999" s="23"/>
    </row>
    <row r="2000" spans="1:7" x14ac:dyDescent="0.3">
      <c r="A2000" s="22"/>
      <c r="B2000" s="31" t="s">
        <v>66</v>
      </c>
      <c r="C2000" s="24">
        <v>0</v>
      </c>
      <c r="D2000" s="32">
        <v>2.19</v>
      </c>
      <c r="E2000" s="33">
        <v>0.02</v>
      </c>
      <c r="F2000" s="32">
        <v>0</v>
      </c>
      <c r="G2000" s="23"/>
    </row>
    <row r="2001" spans="1:7" x14ac:dyDescent="0.3">
      <c r="A2001" s="22"/>
      <c r="B2001" s="31" t="s">
        <v>67</v>
      </c>
      <c r="C2001" s="24">
        <v>0</v>
      </c>
      <c r="D2001" s="32">
        <v>2.19</v>
      </c>
      <c r="E2001" s="32">
        <v>0.02</v>
      </c>
      <c r="F2001" s="33">
        <v>0</v>
      </c>
      <c r="G2001" s="23"/>
    </row>
    <row r="2002" spans="1:7" x14ac:dyDescent="0.3">
      <c r="A2002" s="22"/>
      <c r="B2002" s="31" t="s">
        <v>68</v>
      </c>
      <c r="C2002" s="24">
        <v>0</v>
      </c>
      <c r="D2002" s="32">
        <v>2.19</v>
      </c>
      <c r="E2002" s="32">
        <v>0.02</v>
      </c>
      <c r="F2002" s="33">
        <v>0</v>
      </c>
      <c r="G2002" s="23"/>
    </row>
    <row r="2003" spans="1:7" x14ac:dyDescent="0.3">
      <c r="A2003" s="22">
        <v>251</v>
      </c>
      <c r="B2003" s="31">
        <v>19</v>
      </c>
      <c r="C2003" s="24">
        <v>0</v>
      </c>
      <c r="D2003" s="32">
        <v>1.38</v>
      </c>
      <c r="E2003" s="32">
        <v>0.01</v>
      </c>
      <c r="F2003" s="32">
        <v>0</v>
      </c>
      <c r="G2003" s="23"/>
    </row>
    <row r="2004" spans="1:7" x14ac:dyDescent="0.3">
      <c r="A2004" s="22"/>
      <c r="B2004" s="31">
        <v>130</v>
      </c>
      <c r="C2004" s="24">
        <v>0.15</v>
      </c>
      <c r="D2004" s="32">
        <v>1.38</v>
      </c>
      <c r="E2004" s="32">
        <v>0.01</v>
      </c>
      <c r="F2004" s="32">
        <v>0</v>
      </c>
      <c r="G2004" s="23"/>
    </row>
    <row r="2005" spans="1:7" x14ac:dyDescent="0.3">
      <c r="A2005" s="22"/>
      <c r="B2005" s="31" t="s">
        <v>61</v>
      </c>
      <c r="C2005" s="24">
        <v>0</v>
      </c>
      <c r="D2005" s="33">
        <v>1.38</v>
      </c>
      <c r="E2005" s="32">
        <v>0.01</v>
      </c>
      <c r="F2005" s="32">
        <v>0</v>
      </c>
      <c r="G2005" s="23"/>
    </row>
    <row r="2006" spans="1:7" x14ac:dyDescent="0.3">
      <c r="A2006" s="22"/>
      <c r="B2006" s="31" t="s">
        <v>62</v>
      </c>
      <c r="C2006" s="24">
        <v>0</v>
      </c>
      <c r="D2006" s="33">
        <v>1.38</v>
      </c>
      <c r="E2006" s="32">
        <v>0.01</v>
      </c>
      <c r="F2006" s="32">
        <v>0</v>
      </c>
      <c r="G2006" s="23"/>
    </row>
    <row r="2007" spans="1:7" x14ac:dyDescent="0.3">
      <c r="A2007" s="22"/>
      <c r="B2007" s="31" t="s">
        <v>65</v>
      </c>
      <c r="C2007" s="24">
        <v>0</v>
      </c>
      <c r="D2007" s="32">
        <v>1.38</v>
      </c>
      <c r="E2007" s="33">
        <v>0.01</v>
      </c>
      <c r="F2007" s="32">
        <v>0</v>
      </c>
      <c r="G2007" s="23"/>
    </row>
    <row r="2008" spans="1:7" x14ac:dyDescent="0.3">
      <c r="A2008" s="22"/>
      <c r="B2008" s="31" t="s">
        <v>66</v>
      </c>
      <c r="C2008" s="24">
        <v>0</v>
      </c>
      <c r="D2008" s="32">
        <v>1.38</v>
      </c>
      <c r="E2008" s="33">
        <v>0.01</v>
      </c>
      <c r="F2008" s="32">
        <v>0</v>
      </c>
      <c r="G2008" s="23"/>
    </row>
    <row r="2009" spans="1:7" x14ac:dyDescent="0.3">
      <c r="A2009" s="22"/>
      <c r="B2009" s="31" t="s">
        <v>67</v>
      </c>
      <c r="C2009" s="24">
        <v>0</v>
      </c>
      <c r="D2009" s="32">
        <v>1.38</v>
      </c>
      <c r="E2009" s="32">
        <v>0.01</v>
      </c>
      <c r="F2009" s="33">
        <v>0</v>
      </c>
      <c r="G2009" s="23"/>
    </row>
    <row r="2010" spans="1:7" x14ac:dyDescent="0.3">
      <c r="A2010" s="22"/>
      <c r="B2010" s="31" t="s">
        <v>68</v>
      </c>
      <c r="C2010" s="24">
        <v>0</v>
      </c>
      <c r="D2010" s="32">
        <v>1.38</v>
      </c>
      <c r="E2010" s="32">
        <v>0.01</v>
      </c>
      <c r="F2010" s="33">
        <v>0</v>
      </c>
      <c r="G2010" s="23"/>
    </row>
    <row r="2011" spans="1:7" x14ac:dyDescent="0.3">
      <c r="A2011" s="22">
        <v>252</v>
      </c>
      <c r="B2011" s="31">
        <v>20</v>
      </c>
      <c r="C2011" s="24">
        <v>0</v>
      </c>
      <c r="D2011" s="32">
        <v>0.55000000000000004</v>
      </c>
      <c r="E2011" s="32">
        <v>0.01</v>
      </c>
      <c r="F2011" s="32">
        <v>0</v>
      </c>
      <c r="G2011" s="23"/>
    </row>
    <row r="2012" spans="1:7" x14ac:dyDescent="0.3">
      <c r="A2012" s="22"/>
      <c r="B2012" s="31">
        <v>131</v>
      </c>
      <c r="C2012" s="24">
        <v>0.15</v>
      </c>
      <c r="D2012" s="32">
        <v>0.55000000000000004</v>
      </c>
      <c r="E2012" s="32">
        <v>0.01</v>
      </c>
      <c r="F2012" s="32">
        <v>0</v>
      </c>
      <c r="G2012" s="23"/>
    </row>
    <row r="2013" spans="1:7" x14ac:dyDescent="0.3">
      <c r="A2013" s="22"/>
      <c r="B2013" s="31" t="s">
        <v>61</v>
      </c>
      <c r="C2013" s="24">
        <v>0</v>
      </c>
      <c r="D2013" s="33">
        <v>0.55000000000000004</v>
      </c>
      <c r="E2013" s="32">
        <v>0.01</v>
      </c>
      <c r="F2013" s="32">
        <v>0</v>
      </c>
      <c r="G2013" s="23"/>
    </row>
    <row r="2014" spans="1:7" x14ac:dyDescent="0.3">
      <c r="A2014" s="22"/>
      <c r="B2014" s="31" t="s">
        <v>62</v>
      </c>
      <c r="C2014" s="24">
        <v>0</v>
      </c>
      <c r="D2014" s="33">
        <v>0.55000000000000004</v>
      </c>
      <c r="E2014" s="32">
        <v>0.01</v>
      </c>
      <c r="F2014" s="32">
        <v>0</v>
      </c>
      <c r="G2014" s="23"/>
    </row>
    <row r="2015" spans="1:7" x14ac:dyDescent="0.3">
      <c r="A2015" s="22"/>
      <c r="B2015" s="31" t="s">
        <v>65</v>
      </c>
      <c r="C2015" s="24">
        <v>0</v>
      </c>
      <c r="D2015" s="32">
        <v>0.55000000000000004</v>
      </c>
      <c r="E2015" s="33">
        <v>0.01</v>
      </c>
      <c r="F2015" s="32">
        <v>0</v>
      </c>
      <c r="G2015" s="23"/>
    </row>
    <row r="2016" spans="1:7" x14ac:dyDescent="0.3">
      <c r="A2016" s="22"/>
      <c r="B2016" s="31" t="s">
        <v>66</v>
      </c>
      <c r="C2016" s="24">
        <v>0</v>
      </c>
      <c r="D2016" s="32">
        <v>0.55000000000000004</v>
      </c>
      <c r="E2016" s="33">
        <v>0.01</v>
      </c>
      <c r="F2016" s="32">
        <v>0</v>
      </c>
      <c r="G2016" s="23"/>
    </row>
    <row r="2017" spans="1:7" x14ac:dyDescent="0.3">
      <c r="A2017" s="22"/>
      <c r="B2017" s="31" t="s">
        <v>67</v>
      </c>
      <c r="C2017" s="24">
        <v>0</v>
      </c>
      <c r="D2017" s="32">
        <v>0.55000000000000004</v>
      </c>
      <c r="E2017" s="32">
        <v>0.01</v>
      </c>
      <c r="F2017" s="33">
        <v>0</v>
      </c>
      <c r="G2017" s="23"/>
    </row>
    <row r="2018" spans="1:7" x14ac:dyDescent="0.3">
      <c r="A2018" s="22"/>
      <c r="B2018" s="31" t="s">
        <v>68</v>
      </c>
      <c r="C2018" s="24">
        <v>0</v>
      </c>
      <c r="D2018" s="32">
        <v>0.55000000000000004</v>
      </c>
      <c r="E2018" s="32">
        <v>0.01</v>
      </c>
      <c r="F2018" s="33">
        <v>0</v>
      </c>
      <c r="G2018" s="23"/>
    </row>
    <row r="2019" spans="1:7" x14ac:dyDescent="0.3">
      <c r="A2019" s="22">
        <v>253</v>
      </c>
      <c r="B2019" s="31">
        <v>21</v>
      </c>
      <c r="C2019" s="24">
        <v>0</v>
      </c>
      <c r="D2019" s="32">
        <v>0.06</v>
      </c>
      <c r="E2019" s="32">
        <v>0</v>
      </c>
      <c r="F2019" s="32">
        <v>0</v>
      </c>
      <c r="G2019" s="23"/>
    </row>
    <row r="2020" spans="1:7" x14ac:dyDescent="0.3">
      <c r="A2020" s="22"/>
      <c r="B2020" s="31">
        <v>132</v>
      </c>
      <c r="C2020" s="24">
        <v>0.15</v>
      </c>
      <c r="D2020" s="32">
        <v>0.06</v>
      </c>
      <c r="E2020" s="32">
        <v>0</v>
      </c>
      <c r="F2020" s="32">
        <v>0</v>
      </c>
      <c r="G2020" s="23"/>
    </row>
    <row r="2021" spans="1:7" x14ac:dyDescent="0.3">
      <c r="A2021" s="22"/>
      <c r="B2021" s="31" t="s">
        <v>61</v>
      </c>
      <c r="C2021" s="24">
        <v>0</v>
      </c>
      <c r="D2021" s="33">
        <v>0.06</v>
      </c>
      <c r="E2021" s="32">
        <v>0</v>
      </c>
      <c r="F2021" s="32">
        <v>0</v>
      </c>
      <c r="G2021" s="23"/>
    </row>
    <row r="2022" spans="1:7" x14ac:dyDescent="0.3">
      <c r="A2022" s="22"/>
      <c r="B2022" s="31" t="s">
        <v>62</v>
      </c>
      <c r="C2022" s="24">
        <v>0</v>
      </c>
      <c r="D2022" s="33">
        <v>0.06</v>
      </c>
      <c r="E2022" s="32">
        <v>0</v>
      </c>
      <c r="F2022" s="32">
        <v>0</v>
      </c>
      <c r="G2022" s="23"/>
    </row>
    <row r="2023" spans="1:7" x14ac:dyDescent="0.3">
      <c r="A2023" s="22"/>
      <c r="B2023" s="31" t="s">
        <v>65</v>
      </c>
      <c r="C2023" s="24">
        <v>0</v>
      </c>
      <c r="D2023" s="32">
        <v>0.06</v>
      </c>
      <c r="E2023" s="33">
        <v>0</v>
      </c>
      <c r="F2023" s="32">
        <v>0</v>
      </c>
      <c r="G2023" s="23"/>
    </row>
    <row r="2024" spans="1:7" x14ac:dyDescent="0.3">
      <c r="A2024" s="22"/>
      <c r="B2024" s="31" t="s">
        <v>66</v>
      </c>
      <c r="C2024" s="24">
        <v>0</v>
      </c>
      <c r="D2024" s="32">
        <v>0.06</v>
      </c>
      <c r="E2024" s="33">
        <v>0</v>
      </c>
      <c r="F2024" s="32">
        <v>0</v>
      </c>
      <c r="G2024" s="23"/>
    </row>
    <row r="2025" spans="1:7" x14ac:dyDescent="0.3">
      <c r="A2025" s="22"/>
      <c r="B2025" s="31" t="s">
        <v>67</v>
      </c>
      <c r="C2025" s="24">
        <v>0</v>
      </c>
      <c r="D2025" s="32">
        <v>0.06</v>
      </c>
      <c r="E2025" s="32">
        <v>0</v>
      </c>
      <c r="F2025" s="33">
        <v>0</v>
      </c>
      <c r="G2025" s="23"/>
    </row>
    <row r="2026" spans="1:7" x14ac:dyDescent="0.3">
      <c r="A2026" s="22"/>
      <c r="B2026" s="31" t="s">
        <v>68</v>
      </c>
      <c r="C2026" s="24">
        <v>0</v>
      </c>
      <c r="D2026" s="32">
        <v>0.06</v>
      </c>
      <c r="E2026" s="32">
        <v>0</v>
      </c>
      <c r="F2026" s="33">
        <v>0</v>
      </c>
      <c r="G2026" s="23"/>
    </row>
    <row r="2027" spans="1:7" x14ac:dyDescent="0.3">
      <c r="A2027" s="22">
        <v>254</v>
      </c>
      <c r="B2027" s="31">
        <v>22</v>
      </c>
      <c r="C2027" s="24">
        <v>0</v>
      </c>
      <c r="D2027" s="32">
        <v>-0.23</v>
      </c>
      <c r="E2027" s="32">
        <v>0</v>
      </c>
      <c r="F2027" s="32">
        <v>0</v>
      </c>
      <c r="G2027" s="23"/>
    </row>
    <row r="2028" spans="1:7" x14ac:dyDescent="0.3">
      <c r="A2028" s="22"/>
      <c r="B2028" s="31">
        <v>133</v>
      </c>
      <c r="C2028" s="24">
        <v>0.15</v>
      </c>
      <c r="D2028" s="32">
        <v>-0.23</v>
      </c>
      <c r="E2028" s="32">
        <v>0</v>
      </c>
      <c r="F2028" s="32">
        <v>0</v>
      </c>
      <c r="G2028" s="23"/>
    </row>
    <row r="2029" spans="1:7" x14ac:dyDescent="0.3">
      <c r="A2029" s="22"/>
      <c r="B2029" s="31" t="s">
        <v>61</v>
      </c>
      <c r="C2029" s="24">
        <v>0</v>
      </c>
      <c r="D2029" s="33">
        <v>-0.23</v>
      </c>
      <c r="E2029" s="32">
        <v>0</v>
      </c>
      <c r="F2029" s="32">
        <v>0</v>
      </c>
      <c r="G2029" s="23"/>
    </row>
    <row r="2030" spans="1:7" x14ac:dyDescent="0.3">
      <c r="A2030" s="22"/>
      <c r="B2030" s="31" t="s">
        <v>62</v>
      </c>
      <c r="C2030" s="24">
        <v>0</v>
      </c>
      <c r="D2030" s="33">
        <v>-0.23</v>
      </c>
      <c r="E2030" s="32">
        <v>0</v>
      </c>
      <c r="F2030" s="32">
        <v>0</v>
      </c>
      <c r="G2030" s="23"/>
    </row>
    <row r="2031" spans="1:7" x14ac:dyDescent="0.3">
      <c r="A2031" s="22"/>
      <c r="B2031" s="31" t="s">
        <v>65</v>
      </c>
      <c r="C2031" s="24">
        <v>0</v>
      </c>
      <c r="D2031" s="32">
        <v>-0.23</v>
      </c>
      <c r="E2031" s="33">
        <v>0</v>
      </c>
      <c r="F2031" s="32">
        <v>0</v>
      </c>
      <c r="G2031" s="23"/>
    </row>
    <row r="2032" spans="1:7" x14ac:dyDescent="0.3">
      <c r="A2032" s="22"/>
      <c r="B2032" s="31" t="s">
        <v>66</v>
      </c>
      <c r="C2032" s="24">
        <v>0</v>
      </c>
      <c r="D2032" s="32">
        <v>-0.23</v>
      </c>
      <c r="E2032" s="33">
        <v>0</v>
      </c>
      <c r="F2032" s="32">
        <v>0</v>
      </c>
      <c r="G2032" s="23"/>
    </row>
    <row r="2033" spans="1:7" x14ac:dyDescent="0.3">
      <c r="A2033" s="22"/>
      <c r="B2033" s="31" t="s">
        <v>67</v>
      </c>
      <c r="C2033" s="24">
        <v>0</v>
      </c>
      <c r="D2033" s="32">
        <v>-0.23</v>
      </c>
      <c r="E2033" s="32">
        <v>0</v>
      </c>
      <c r="F2033" s="33">
        <v>0</v>
      </c>
      <c r="G2033" s="23"/>
    </row>
    <row r="2034" spans="1:7" x14ac:dyDescent="0.3">
      <c r="A2034" s="22"/>
      <c r="B2034" s="31" t="s">
        <v>68</v>
      </c>
      <c r="C2034" s="24">
        <v>0</v>
      </c>
      <c r="D2034" s="32">
        <v>-0.23</v>
      </c>
      <c r="E2034" s="32">
        <v>0</v>
      </c>
      <c r="F2034" s="33">
        <v>0</v>
      </c>
      <c r="G2034" s="23"/>
    </row>
    <row r="2035" spans="1:7" x14ac:dyDescent="0.3">
      <c r="A2035" s="22">
        <v>255</v>
      </c>
      <c r="B2035" s="31">
        <v>23</v>
      </c>
      <c r="C2035" s="24">
        <v>0</v>
      </c>
      <c r="D2035" s="32">
        <v>-0.41</v>
      </c>
      <c r="E2035" s="32">
        <v>0</v>
      </c>
      <c r="F2035" s="32">
        <v>0</v>
      </c>
      <c r="G2035" s="23"/>
    </row>
    <row r="2036" spans="1:7" x14ac:dyDescent="0.3">
      <c r="A2036" s="22"/>
      <c r="B2036" s="31">
        <v>134</v>
      </c>
      <c r="C2036" s="24">
        <v>0.15</v>
      </c>
      <c r="D2036" s="32">
        <v>-0.41</v>
      </c>
      <c r="E2036" s="32">
        <v>0</v>
      </c>
      <c r="F2036" s="32">
        <v>0</v>
      </c>
      <c r="G2036" s="23"/>
    </row>
    <row r="2037" spans="1:7" x14ac:dyDescent="0.3">
      <c r="A2037" s="22"/>
      <c r="B2037" s="31" t="s">
        <v>61</v>
      </c>
      <c r="C2037" s="24">
        <v>0</v>
      </c>
      <c r="D2037" s="33">
        <v>-0.41</v>
      </c>
      <c r="E2037" s="32">
        <v>0</v>
      </c>
      <c r="F2037" s="32">
        <v>0</v>
      </c>
      <c r="G2037" s="23"/>
    </row>
    <row r="2038" spans="1:7" x14ac:dyDescent="0.3">
      <c r="A2038" s="22"/>
      <c r="B2038" s="31" t="s">
        <v>62</v>
      </c>
      <c r="C2038" s="24">
        <v>0</v>
      </c>
      <c r="D2038" s="33">
        <v>-0.41</v>
      </c>
      <c r="E2038" s="32">
        <v>0</v>
      </c>
      <c r="F2038" s="32">
        <v>0</v>
      </c>
      <c r="G2038" s="23"/>
    </row>
    <row r="2039" spans="1:7" x14ac:dyDescent="0.3">
      <c r="A2039" s="22"/>
      <c r="B2039" s="31" t="s">
        <v>65</v>
      </c>
      <c r="C2039" s="24">
        <v>0</v>
      </c>
      <c r="D2039" s="32">
        <v>-0.41</v>
      </c>
      <c r="E2039" s="33">
        <v>0</v>
      </c>
      <c r="F2039" s="32">
        <v>0</v>
      </c>
      <c r="G2039" s="23"/>
    </row>
    <row r="2040" spans="1:7" x14ac:dyDescent="0.3">
      <c r="A2040" s="22"/>
      <c r="B2040" s="31" t="s">
        <v>66</v>
      </c>
      <c r="C2040" s="24">
        <v>0</v>
      </c>
      <c r="D2040" s="32">
        <v>-0.41</v>
      </c>
      <c r="E2040" s="33">
        <v>0</v>
      </c>
      <c r="F2040" s="32">
        <v>0</v>
      </c>
      <c r="G2040" s="23"/>
    </row>
    <row r="2041" spans="1:7" x14ac:dyDescent="0.3">
      <c r="A2041" s="22"/>
      <c r="B2041" s="31" t="s">
        <v>67</v>
      </c>
      <c r="C2041" s="24">
        <v>0</v>
      </c>
      <c r="D2041" s="32">
        <v>-0.41</v>
      </c>
      <c r="E2041" s="32">
        <v>0</v>
      </c>
      <c r="F2041" s="33">
        <v>0</v>
      </c>
      <c r="G2041" s="23"/>
    </row>
    <row r="2042" spans="1:7" x14ac:dyDescent="0.3">
      <c r="A2042" s="22"/>
      <c r="B2042" s="31" t="s">
        <v>68</v>
      </c>
      <c r="C2042" s="24">
        <v>0</v>
      </c>
      <c r="D2042" s="32">
        <v>-0.41</v>
      </c>
      <c r="E2042" s="32">
        <v>0</v>
      </c>
      <c r="F2042" s="33">
        <v>0</v>
      </c>
      <c r="G2042" s="23"/>
    </row>
    <row r="2043" spans="1:7" x14ac:dyDescent="0.3">
      <c r="A2043" s="22">
        <v>256</v>
      </c>
      <c r="B2043" s="31">
        <v>24</v>
      </c>
      <c r="C2043" s="24">
        <v>0</v>
      </c>
      <c r="D2043" s="32">
        <v>-0.52</v>
      </c>
      <c r="E2043" s="32">
        <v>0</v>
      </c>
      <c r="F2043" s="32">
        <v>0</v>
      </c>
      <c r="G2043" s="23"/>
    </row>
    <row r="2044" spans="1:7" x14ac:dyDescent="0.3">
      <c r="A2044" s="22"/>
      <c r="B2044" s="31">
        <v>135</v>
      </c>
      <c r="C2044" s="24">
        <v>0.15</v>
      </c>
      <c r="D2044" s="32">
        <v>-0.52</v>
      </c>
      <c r="E2044" s="32">
        <v>0</v>
      </c>
      <c r="F2044" s="32">
        <v>0</v>
      </c>
      <c r="G2044" s="23"/>
    </row>
    <row r="2045" spans="1:7" x14ac:dyDescent="0.3">
      <c r="A2045" s="22"/>
      <c r="B2045" s="31" t="s">
        <v>61</v>
      </c>
      <c r="C2045" s="24">
        <v>0</v>
      </c>
      <c r="D2045" s="33">
        <v>-0.52</v>
      </c>
      <c r="E2045" s="32">
        <v>0</v>
      </c>
      <c r="F2045" s="32">
        <v>0</v>
      </c>
      <c r="G2045" s="23"/>
    </row>
    <row r="2046" spans="1:7" x14ac:dyDescent="0.3">
      <c r="A2046" s="22"/>
      <c r="B2046" s="31" t="s">
        <v>62</v>
      </c>
      <c r="C2046" s="24">
        <v>0</v>
      </c>
      <c r="D2046" s="33">
        <v>-0.52</v>
      </c>
      <c r="E2046" s="32">
        <v>0</v>
      </c>
      <c r="F2046" s="32">
        <v>0</v>
      </c>
      <c r="G2046" s="23"/>
    </row>
    <row r="2047" spans="1:7" x14ac:dyDescent="0.3">
      <c r="A2047" s="22"/>
      <c r="B2047" s="31" t="s">
        <v>65</v>
      </c>
      <c r="C2047" s="24">
        <v>0</v>
      </c>
      <c r="D2047" s="32">
        <v>-0.52</v>
      </c>
      <c r="E2047" s="33">
        <v>0</v>
      </c>
      <c r="F2047" s="32">
        <v>0</v>
      </c>
      <c r="G2047" s="23"/>
    </row>
    <row r="2048" spans="1:7" x14ac:dyDescent="0.3">
      <c r="A2048" s="22"/>
      <c r="B2048" s="31" t="s">
        <v>66</v>
      </c>
      <c r="C2048" s="24">
        <v>0</v>
      </c>
      <c r="D2048" s="32">
        <v>-0.52</v>
      </c>
      <c r="E2048" s="33">
        <v>0</v>
      </c>
      <c r="F2048" s="32">
        <v>0</v>
      </c>
      <c r="G2048" s="23"/>
    </row>
    <row r="2049" spans="1:7" x14ac:dyDescent="0.3">
      <c r="A2049" s="22"/>
      <c r="B2049" s="31" t="s">
        <v>67</v>
      </c>
      <c r="C2049" s="24">
        <v>0</v>
      </c>
      <c r="D2049" s="32">
        <v>-0.52</v>
      </c>
      <c r="E2049" s="32">
        <v>0</v>
      </c>
      <c r="F2049" s="33">
        <v>0</v>
      </c>
      <c r="G2049" s="23"/>
    </row>
    <row r="2050" spans="1:7" x14ac:dyDescent="0.3">
      <c r="A2050" s="22"/>
      <c r="B2050" s="31" t="s">
        <v>68</v>
      </c>
      <c r="C2050" s="24">
        <v>0</v>
      </c>
      <c r="D2050" s="32">
        <v>-0.52</v>
      </c>
      <c r="E2050" s="32">
        <v>0</v>
      </c>
      <c r="F2050" s="33">
        <v>0</v>
      </c>
      <c r="G2050" s="23"/>
    </row>
    <row r="2051" spans="1:7" x14ac:dyDescent="0.3">
      <c r="A2051" s="22">
        <v>257</v>
      </c>
      <c r="B2051" s="31">
        <v>25</v>
      </c>
      <c r="C2051" s="24">
        <v>0</v>
      </c>
      <c r="D2051" s="32">
        <v>-0.59</v>
      </c>
      <c r="E2051" s="32">
        <v>-0.01</v>
      </c>
      <c r="F2051" s="32">
        <v>0</v>
      </c>
      <c r="G2051" s="23"/>
    </row>
    <row r="2052" spans="1:7" x14ac:dyDescent="0.3">
      <c r="A2052" s="22"/>
      <c r="B2052" s="31">
        <v>136</v>
      </c>
      <c r="C2052" s="24">
        <v>0.15</v>
      </c>
      <c r="D2052" s="32">
        <v>-0.59</v>
      </c>
      <c r="E2052" s="32">
        <v>-0.01</v>
      </c>
      <c r="F2052" s="32">
        <v>0</v>
      </c>
      <c r="G2052" s="23"/>
    </row>
    <row r="2053" spans="1:7" x14ac:dyDescent="0.3">
      <c r="A2053" s="22"/>
      <c r="B2053" s="31" t="s">
        <v>61</v>
      </c>
      <c r="C2053" s="24">
        <v>0</v>
      </c>
      <c r="D2053" s="33">
        <v>-0.59</v>
      </c>
      <c r="E2053" s="32">
        <v>-0.01</v>
      </c>
      <c r="F2053" s="32">
        <v>0</v>
      </c>
      <c r="G2053" s="23"/>
    </row>
    <row r="2054" spans="1:7" x14ac:dyDescent="0.3">
      <c r="A2054" s="22"/>
      <c r="B2054" s="31" t="s">
        <v>62</v>
      </c>
      <c r="C2054" s="24">
        <v>0</v>
      </c>
      <c r="D2054" s="33">
        <v>-0.59</v>
      </c>
      <c r="E2054" s="32">
        <v>-0.01</v>
      </c>
      <c r="F2054" s="32">
        <v>0</v>
      </c>
      <c r="G2054" s="23"/>
    </row>
    <row r="2055" spans="1:7" x14ac:dyDescent="0.3">
      <c r="A2055" s="22"/>
      <c r="B2055" s="31" t="s">
        <v>65</v>
      </c>
      <c r="C2055" s="24">
        <v>0</v>
      </c>
      <c r="D2055" s="32">
        <v>-0.59</v>
      </c>
      <c r="E2055" s="33">
        <v>-0.01</v>
      </c>
      <c r="F2055" s="32">
        <v>0</v>
      </c>
      <c r="G2055" s="23"/>
    </row>
    <row r="2056" spans="1:7" x14ac:dyDescent="0.3">
      <c r="A2056" s="22"/>
      <c r="B2056" s="31" t="s">
        <v>66</v>
      </c>
      <c r="C2056" s="24">
        <v>0</v>
      </c>
      <c r="D2056" s="32">
        <v>-0.59</v>
      </c>
      <c r="E2056" s="33">
        <v>-0.01</v>
      </c>
      <c r="F2056" s="32">
        <v>0</v>
      </c>
      <c r="G2056" s="23"/>
    </row>
    <row r="2057" spans="1:7" x14ac:dyDescent="0.3">
      <c r="A2057" s="22"/>
      <c r="B2057" s="31" t="s">
        <v>67</v>
      </c>
      <c r="C2057" s="24">
        <v>0</v>
      </c>
      <c r="D2057" s="32">
        <v>-0.59</v>
      </c>
      <c r="E2057" s="32">
        <v>-0.01</v>
      </c>
      <c r="F2057" s="33">
        <v>0</v>
      </c>
      <c r="G2057" s="23"/>
    </row>
    <row r="2058" spans="1:7" x14ac:dyDescent="0.3">
      <c r="A2058" s="22"/>
      <c r="B2058" s="31" t="s">
        <v>68</v>
      </c>
      <c r="C2058" s="24">
        <v>0</v>
      </c>
      <c r="D2058" s="32">
        <v>-0.59</v>
      </c>
      <c r="E2058" s="32">
        <v>-0.01</v>
      </c>
      <c r="F2058" s="33">
        <v>0</v>
      </c>
      <c r="G2058" s="23"/>
    </row>
    <row r="2059" spans="1:7" x14ac:dyDescent="0.3">
      <c r="A2059" s="22">
        <v>258</v>
      </c>
      <c r="B2059" s="31">
        <v>26</v>
      </c>
      <c r="C2059" s="24">
        <v>0</v>
      </c>
      <c r="D2059" s="32">
        <v>-0.64</v>
      </c>
      <c r="E2059" s="32">
        <v>-0.01</v>
      </c>
      <c r="F2059" s="32">
        <v>0</v>
      </c>
      <c r="G2059" s="23"/>
    </row>
    <row r="2060" spans="1:7" x14ac:dyDescent="0.3">
      <c r="A2060" s="22"/>
      <c r="B2060" s="31">
        <v>137</v>
      </c>
      <c r="C2060" s="24">
        <v>0.15</v>
      </c>
      <c r="D2060" s="32">
        <v>-0.64</v>
      </c>
      <c r="E2060" s="32">
        <v>-0.01</v>
      </c>
      <c r="F2060" s="32">
        <v>0</v>
      </c>
      <c r="G2060" s="23"/>
    </row>
    <row r="2061" spans="1:7" x14ac:dyDescent="0.3">
      <c r="A2061" s="22"/>
      <c r="B2061" s="31" t="s">
        <v>61</v>
      </c>
      <c r="C2061" s="24">
        <v>0</v>
      </c>
      <c r="D2061" s="33">
        <v>-0.64</v>
      </c>
      <c r="E2061" s="32">
        <v>-0.01</v>
      </c>
      <c r="F2061" s="32">
        <v>0</v>
      </c>
      <c r="G2061" s="23"/>
    </row>
    <row r="2062" spans="1:7" x14ac:dyDescent="0.3">
      <c r="A2062" s="22"/>
      <c r="B2062" s="31" t="s">
        <v>62</v>
      </c>
      <c r="C2062" s="24">
        <v>0</v>
      </c>
      <c r="D2062" s="33">
        <v>-0.64</v>
      </c>
      <c r="E2062" s="32">
        <v>-0.01</v>
      </c>
      <c r="F2062" s="32">
        <v>0</v>
      </c>
      <c r="G2062" s="23"/>
    </row>
    <row r="2063" spans="1:7" x14ac:dyDescent="0.3">
      <c r="A2063" s="22"/>
      <c r="B2063" s="31" t="s">
        <v>65</v>
      </c>
      <c r="C2063" s="24">
        <v>0</v>
      </c>
      <c r="D2063" s="32">
        <v>-0.64</v>
      </c>
      <c r="E2063" s="33">
        <v>-0.01</v>
      </c>
      <c r="F2063" s="32">
        <v>0</v>
      </c>
      <c r="G2063" s="23"/>
    </row>
    <row r="2064" spans="1:7" x14ac:dyDescent="0.3">
      <c r="A2064" s="22"/>
      <c r="B2064" s="31" t="s">
        <v>66</v>
      </c>
      <c r="C2064" s="24">
        <v>0</v>
      </c>
      <c r="D2064" s="32">
        <v>-0.64</v>
      </c>
      <c r="E2064" s="33">
        <v>-0.01</v>
      </c>
      <c r="F2064" s="32">
        <v>0</v>
      </c>
      <c r="G2064" s="23"/>
    </row>
    <row r="2065" spans="1:7" x14ac:dyDescent="0.3">
      <c r="A2065" s="22"/>
      <c r="B2065" s="31" t="s">
        <v>67</v>
      </c>
      <c r="C2065" s="24">
        <v>0</v>
      </c>
      <c r="D2065" s="32">
        <v>-0.64</v>
      </c>
      <c r="E2065" s="32">
        <v>-0.01</v>
      </c>
      <c r="F2065" s="33">
        <v>0</v>
      </c>
      <c r="G2065" s="23"/>
    </row>
    <row r="2066" spans="1:7" x14ac:dyDescent="0.3">
      <c r="A2066" s="22"/>
      <c r="B2066" s="31" t="s">
        <v>68</v>
      </c>
      <c r="C2066" s="24">
        <v>0</v>
      </c>
      <c r="D2066" s="32">
        <v>-0.64</v>
      </c>
      <c r="E2066" s="32">
        <v>-0.01</v>
      </c>
      <c r="F2066" s="33">
        <v>0</v>
      </c>
      <c r="G2066" s="23"/>
    </row>
    <row r="2067" spans="1:7" x14ac:dyDescent="0.3">
      <c r="A2067" s="22">
        <v>259</v>
      </c>
      <c r="B2067" s="31">
        <v>27</v>
      </c>
      <c r="C2067" s="24">
        <v>0</v>
      </c>
      <c r="D2067" s="32">
        <v>-0.69</v>
      </c>
      <c r="E2067" s="32">
        <v>-0.01</v>
      </c>
      <c r="F2067" s="32">
        <v>0</v>
      </c>
      <c r="G2067" s="23"/>
    </row>
    <row r="2068" spans="1:7" x14ac:dyDescent="0.3">
      <c r="A2068" s="22"/>
      <c r="B2068" s="31">
        <v>138</v>
      </c>
      <c r="C2068" s="24">
        <v>0.15</v>
      </c>
      <c r="D2068" s="32">
        <v>-0.69</v>
      </c>
      <c r="E2068" s="32">
        <v>-0.01</v>
      </c>
      <c r="F2068" s="32">
        <v>0</v>
      </c>
      <c r="G2068" s="23"/>
    </row>
    <row r="2069" spans="1:7" x14ac:dyDescent="0.3">
      <c r="A2069" s="22"/>
      <c r="B2069" s="31" t="s">
        <v>61</v>
      </c>
      <c r="C2069" s="24">
        <v>0</v>
      </c>
      <c r="D2069" s="33">
        <v>-0.69</v>
      </c>
      <c r="E2069" s="32">
        <v>-0.01</v>
      </c>
      <c r="F2069" s="32">
        <v>0</v>
      </c>
      <c r="G2069" s="23"/>
    </row>
    <row r="2070" spans="1:7" x14ac:dyDescent="0.3">
      <c r="A2070" s="22"/>
      <c r="B2070" s="31" t="s">
        <v>62</v>
      </c>
      <c r="C2070" s="24">
        <v>0</v>
      </c>
      <c r="D2070" s="33">
        <v>-0.69</v>
      </c>
      <c r="E2070" s="32">
        <v>-0.01</v>
      </c>
      <c r="F2070" s="32">
        <v>0</v>
      </c>
      <c r="G2070" s="23"/>
    </row>
    <row r="2071" spans="1:7" x14ac:dyDescent="0.3">
      <c r="A2071" s="22"/>
      <c r="B2071" s="31" t="s">
        <v>65</v>
      </c>
      <c r="C2071" s="24">
        <v>0</v>
      </c>
      <c r="D2071" s="32">
        <v>-0.69</v>
      </c>
      <c r="E2071" s="33">
        <v>-0.01</v>
      </c>
      <c r="F2071" s="32">
        <v>0</v>
      </c>
      <c r="G2071" s="23"/>
    </row>
    <row r="2072" spans="1:7" x14ac:dyDescent="0.3">
      <c r="A2072" s="22"/>
      <c r="B2072" s="31" t="s">
        <v>66</v>
      </c>
      <c r="C2072" s="24">
        <v>0</v>
      </c>
      <c r="D2072" s="32">
        <v>-0.69</v>
      </c>
      <c r="E2072" s="33">
        <v>-0.01</v>
      </c>
      <c r="F2072" s="32">
        <v>0</v>
      </c>
      <c r="G2072" s="23"/>
    </row>
    <row r="2073" spans="1:7" x14ac:dyDescent="0.3">
      <c r="A2073" s="22"/>
      <c r="B2073" s="31" t="s">
        <v>67</v>
      </c>
      <c r="C2073" s="24">
        <v>0</v>
      </c>
      <c r="D2073" s="32">
        <v>-0.69</v>
      </c>
      <c r="E2073" s="32">
        <v>-0.01</v>
      </c>
      <c r="F2073" s="33">
        <v>0</v>
      </c>
      <c r="G2073" s="23"/>
    </row>
    <row r="2074" spans="1:7" x14ac:dyDescent="0.3">
      <c r="A2074" s="22"/>
      <c r="B2074" s="31" t="s">
        <v>68</v>
      </c>
      <c r="C2074" s="24">
        <v>0</v>
      </c>
      <c r="D2074" s="32">
        <v>-0.69</v>
      </c>
      <c r="E2074" s="32">
        <v>-0.01</v>
      </c>
      <c r="F2074" s="33">
        <v>0</v>
      </c>
      <c r="G2074" s="23"/>
    </row>
    <row r="2075" spans="1:7" x14ac:dyDescent="0.3">
      <c r="A2075" s="22">
        <v>260</v>
      </c>
      <c r="B2075" s="31">
        <v>28</v>
      </c>
      <c r="C2075" s="24">
        <v>0</v>
      </c>
      <c r="D2075" s="32">
        <v>-0.75</v>
      </c>
      <c r="E2075" s="32">
        <v>-0.01</v>
      </c>
      <c r="F2075" s="32">
        <v>0</v>
      </c>
      <c r="G2075" s="23"/>
    </row>
    <row r="2076" spans="1:7" x14ac:dyDescent="0.3">
      <c r="A2076" s="22"/>
      <c r="B2076" s="31">
        <v>139</v>
      </c>
      <c r="C2076" s="24">
        <v>0.15</v>
      </c>
      <c r="D2076" s="32">
        <v>-0.75</v>
      </c>
      <c r="E2076" s="32">
        <v>-0.01</v>
      </c>
      <c r="F2076" s="32">
        <v>0</v>
      </c>
      <c r="G2076" s="23"/>
    </row>
    <row r="2077" spans="1:7" x14ac:dyDescent="0.3">
      <c r="A2077" s="22"/>
      <c r="B2077" s="31" t="s">
        <v>61</v>
      </c>
      <c r="C2077" s="24">
        <v>0</v>
      </c>
      <c r="D2077" s="33">
        <v>-0.75</v>
      </c>
      <c r="E2077" s="32">
        <v>-0.01</v>
      </c>
      <c r="F2077" s="32">
        <v>0</v>
      </c>
      <c r="G2077" s="23"/>
    </row>
    <row r="2078" spans="1:7" x14ac:dyDescent="0.3">
      <c r="A2078" s="22"/>
      <c r="B2078" s="31" t="s">
        <v>62</v>
      </c>
      <c r="C2078" s="24">
        <v>0</v>
      </c>
      <c r="D2078" s="33">
        <v>-0.75</v>
      </c>
      <c r="E2078" s="32">
        <v>-0.01</v>
      </c>
      <c r="F2078" s="32">
        <v>0</v>
      </c>
      <c r="G2078" s="23"/>
    </row>
    <row r="2079" spans="1:7" x14ac:dyDescent="0.3">
      <c r="A2079" s="22"/>
      <c r="B2079" s="31" t="s">
        <v>65</v>
      </c>
      <c r="C2079" s="24">
        <v>0</v>
      </c>
      <c r="D2079" s="32">
        <v>-0.75</v>
      </c>
      <c r="E2079" s="33">
        <v>-0.01</v>
      </c>
      <c r="F2079" s="32">
        <v>0</v>
      </c>
      <c r="G2079" s="23"/>
    </row>
    <row r="2080" spans="1:7" x14ac:dyDescent="0.3">
      <c r="A2080" s="22"/>
      <c r="B2080" s="31" t="s">
        <v>66</v>
      </c>
      <c r="C2080" s="24">
        <v>0</v>
      </c>
      <c r="D2080" s="32">
        <v>-0.75</v>
      </c>
      <c r="E2080" s="33">
        <v>-0.01</v>
      </c>
      <c r="F2080" s="32">
        <v>0</v>
      </c>
      <c r="G2080" s="23"/>
    </row>
    <row r="2081" spans="1:7" x14ac:dyDescent="0.3">
      <c r="A2081" s="22"/>
      <c r="B2081" s="31" t="s">
        <v>67</v>
      </c>
      <c r="C2081" s="24">
        <v>0</v>
      </c>
      <c r="D2081" s="32">
        <v>-0.75</v>
      </c>
      <c r="E2081" s="32">
        <v>-0.01</v>
      </c>
      <c r="F2081" s="33">
        <v>0</v>
      </c>
      <c r="G2081" s="23"/>
    </row>
    <row r="2082" spans="1:7" x14ac:dyDescent="0.3">
      <c r="A2082" s="22"/>
      <c r="B2082" s="31" t="s">
        <v>68</v>
      </c>
      <c r="C2082" s="24">
        <v>0</v>
      </c>
      <c r="D2082" s="32">
        <v>-0.75</v>
      </c>
      <c r="E2082" s="32">
        <v>-0.01</v>
      </c>
      <c r="F2082" s="33">
        <v>0</v>
      </c>
      <c r="G2082" s="23"/>
    </row>
    <row r="2083" spans="1:7" x14ac:dyDescent="0.3">
      <c r="A2083" s="22">
        <v>261</v>
      </c>
      <c r="B2083" s="31">
        <v>29</v>
      </c>
      <c r="C2083" s="24">
        <v>0</v>
      </c>
      <c r="D2083" s="32">
        <v>-0.83</v>
      </c>
      <c r="E2083" s="32">
        <v>-0.01</v>
      </c>
      <c r="F2083" s="32">
        <v>0</v>
      </c>
      <c r="G2083" s="23"/>
    </row>
    <row r="2084" spans="1:7" x14ac:dyDescent="0.3">
      <c r="A2084" s="22"/>
      <c r="B2084" s="31">
        <v>140</v>
      </c>
      <c r="C2084" s="24">
        <v>0.15</v>
      </c>
      <c r="D2084" s="32">
        <v>-0.83</v>
      </c>
      <c r="E2084" s="32">
        <v>-0.01</v>
      </c>
      <c r="F2084" s="32">
        <v>0</v>
      </c>
      <c r="G2084" s="23"/>
    </row>
    <row r="2085" spans="1:7" x14ac:dyDescent="0.3">
      <c r="A2085" s="22"/>
      <c r="B2085" s="31" t="s">
        <v>61</v>
      </c>
      <c r="C2085" s="24">
        <v>0</v>
      </c>
      <c r="D2085" s="33">
        <v>-0.83</v>
      </c>
      <c r="E2085" s="32">
        <v>-0.01</v>
      </c>
      <c r="F2085" s="32">
        <v>0</v>
      </c>
      <c r="G2085" s="23"/>
    </row>
    <row r="2086" spans="1:7" x14ac:dyDescent="0.3">
      <c r="A2086" s="22"/>
      <c r="B2086" s="31" t="s">
        <v>62</v>
      </c>
      <c r="C2086" s="24">
        <v>0</v>
      </c>
      <c r="D2086" s="33">
        <v>-0.83</v>
      </c>
      <c r="E2086" s="32">
        <v>-0.01</v>
      </c>
      <c r="F2086" s="32">
        <v>0</v>
      </c>
      <c r="G2086" s="23"/>
    </row>
    <row r="2087" spans="1:7" x14ac:dyDescent="0.3">
      <c r="A2087" s="22"/>
      <c r="B2087" s="31" t="s">
        <v>65</v>
      </c>
      <c r="C2087" s="24">
        <v>0</v>
      </c>
      <c r="D2087" s="32">
        <v>-0.83</v>
      </c>
      <c r="E2087" s="33">
        <v>-0.01</v>
      </c>
      <c r="F2087" s="32">
        <v>0</v>
      </c>
      <c r="G2087" s="23"/>
    </row>
    <row r="2088" spans="1:7" x14ac:dyDescent="0.3">
      <c r="A2088" s="22"/>
      <c r="B2088" s="31" t="s">
        <v>66</v>
      </c>
      <c r="C2088" s="24">
        <v>0</v>
      </c>
      <c r="D2088" s="32">
        <v>-0.83</v>
      </c>
      <c r="E2088" s="33">
        <v>-0.01</v>
      </c>
      <c r="F2088" s="32">
        <v>0</v>
      </c>
      <c r="G2088" s="23"/>
    </row>
    <row r="2089" spans="1:7" x14ac:dyDescent="0.3">
      <c r="A2089" s="22"/>
      <c r="B2089" s="31" t="s">
        <v>67</v>
      </c>
      <c r="C2089" s="24">
        <v>0</v>
      </c>
      <c r="D2089" s="32">
        <v>-0.83</v>
      </c>
      <c r="E2089" s="32">
        <v>-0.01</v>
      </c>
      <c r="F2089" s="33">
        <v>0</v>
      </c>
      <c r="G2089" s="23"/>
    </row>
    <row r="2090" spans="1:7" x14ac:dyDescent="0.3">
      <c r="A2090" s="22"/>
      <c r="B2090" s="31" t="s">
        <v>68</v>
      </c>
      <c r="C2090" s="24">
        <v>0</v>
      </c>
      <c r="D2090" s="32">
        <v>-0.83</v>
      </c>
      <c r="E2090" s="32">
        <v>-0.01</v>
      </c>
      <c r="F2090" s="33">
        <v>0</v>
      </c>
      <c r="G2090" s="23"/>
    </row>
    <row r="2091" spans="1:7" x14ac:dyDescent="0.3">
      <c r="A2091" s="22">
        <v>262</v>
      </c>
      <c r="B2091" s="31">
        <v>30</v>
      </c>
      <c r="C2091" s="24">
        <v>0</v>
      </c>
      <c r="D2091" s="32">
        <v>-0.96</v>
      </c>
      <c r="E2091" s="32">
        <v>-0.01</v>
      </c>
      <c r="F2091" s="32">
        <v>0</v>
      </c>
      <c r="G2091" s="23"/>
    </row>
    <row r="2092" spans="1:7" x14ac:dyDescent="0.3">
      <c r="A2092" s="22"/>
      <c r="B2092" s="31">
        <v>141</v>
      </c>
      <c r="C2092" s="24">
        <v>0.15</v>
      </c>
      <c r="D2092" s="32">
        <v>-0.96</v>
      </c>
      <c r="E2092" s="32">
        <v>-0.01</v>
      </c>
      <c r="F2092" s="32">
        <v>0</v>
      </c>
      <c r="G2092" s="23"/>
    </row>
    <row r="2093" spans="1:7" x14ac:dyDescent="0.3">
      <c r="A2093" s="22"/>
      <c r="B2093" s="31" t="s">
        <v>61</v>
      </c>
      <c r="C2093" s="24">
        <v>0</v>
      </c>
      <c r="D2093" s="33">
        <v>-0.96</v>
      </c>
      <c r="E2093" s="32">
        <v>-0.01</v>
      </c>
      <c r="F2093" s="32">
        <v>0</v>
      </c>
      <c r="G2093" s="23"/>
    </row>
    <row r="2094" spans="1:7" x14ac:dyDescent="0.3">
      <c r="A2094" s="22"/>
      <c r="B2094" s="31" t="s">
        <v>62</v>
      </c>
      <c r="C2094" s="24">
        <v>0</v>
      </c>
      <c r="D2094" s="33">
        <v>-0.96</v>
      </c>
      <c r="E2094" s="32">
        <v>-0.01</v>
      </c>
      <c r="F2094" s="32">
        <v>0</v>
      </c>
      <c r="G2094" s="23"/>
    </row>
    <row r="2095" spans="1:7" x14ac:dyDescent="0.3">
      <c r="A2095" s="22"/>
      <c r="B2095" s="31" t="s">
        <v>65</v>
      </c>
      <c r="C2095" s="24">
        <v>0</v>
      </c>
      <c r="D2095" s="32">
        <v>-0.96</v>
      </c>
      <c r="E2095" s="33">
        <v>-0.01</v>
      </c>
      <c r="F2095" s="32">
        <v>0</v>
      </c>
      <c r="G2095" s="23"/>
    </row>
    <row r="2096" spans="1:7" x14ac:dyDescent="0.3">
      <c r="A2096" s="22"/>
      <c r="B2096" s="31" t="s">
        <v>66</v>
      </c>
      <c r="C2096" s="24">
        <v>0</v>
      </c>
      <c r="D2096" s="32">
        <v>-0.96</v>
      </c>
      <c r="E2096" s="33">
        <v>-0.01</v>
      </c>
      <c r="F2096" s="32">
        <v>0</v>
      </c>
      <c r="G2096" s="23"/>
    </row>
    <row r="2097" spans="1:7" x14ac:dyDescent="0.3">
      <c r="A2097" s="22"/>
      <c r="B2097" s="31" t="s">
        <v>67</v>
      </c>
      <c r="C2097" s="24">
        <v>0</v>
      </c>
      <c r="D2097" s="32">
        <v>-0.96</v>
      </c>
      <c r="E2097" s="32">
        <v>-0.01</v>
      </c>
      <c r="F2097" s="33">
        <v>0</v>
      </c>
      <c r="G2097" s="23"/>
    </row>
    <row r="2098" spans="1:7" x14ac:dyDescent="0.3">
      <c r="A2098" s="22"/>
      <c r="B2098" s="31" t="s">
        <v>68</v>
      </c>
      <c r="C2098" s="24">
        <v>0</v>
      </c>
      <c r="D2098" s="32">
        <v>-0.96</v>
      </c>
      <c r="E2098" s="32">
        <v>-0.01</v>
      </c>
      <c r="F2098" s="33">
        <v>0</v>
      </c>
      <c r="G2098" s="23"/>
    </row>
    <row r="2099" spans="1:7" x14ac:dyDescent="0.3">
      <c r="A2099" s="22">
        <v>263</v>
      </c>
      <c r="B2099" s="31">
        <v>31</v>
      </c>
      <c r="C2099" s="24">
        <v>0</v>
      </c>
      <c r="D2099" s="32">
        <v>-1.1599999999999999</v>
      </c>
      <c r="E2099" s="32">
        <v>-0.01</v>
      </c>
      <c r="F2099" s="32">
        <v>0</v>
      </c>
      <c r="G2099" s="23"/>
    </row>
    <row r="2100" spans="1:7" x14ac:dyDescent="0.3">
      <c r="A2100" s="22"/>
      <c r="B2100" s="31">
        <v>142</v>
      </c>
      <c r="C2100" s="24">
        <v>0.15</v>
      </c>
      <c r="D2100" s="32">
        <v>-1.1599999999999999</v>
      </c>
      <c r="E2100" s="32">
        <v>-0.01</v>
      </c>
      <c r="F2100" s="32">
        <v>0</v>
      </c>
      <c r="G2100" s="23"/>
    </row>
    <row r="2101" spans="1:7" x14ac:dyDescent="0.3">
      <c r="A2101" s="22"/>
      <c r="B2101" s="31" t="s">
        <v>61</v>
      </c>
      <c r="C2101" s="24">
        <v>0</v>
      </c>
      <c r="D2101" s="33">
        <v>-1.1599999999999999</v>
      </c>
      <c r="E2101" s="32">
        <v>-0.01</v>
      </c>
      <c r="F2101" s="32">
        <v>0</v>
      </c>
      <c r="G2101" s="23"/>
    </row>
    <row r="2102" spans="1:7" x14ac:dyDescent="0.3">
      <c r="A2102" s="22"/>
      <c r="B2102" s="31" t="s">
        <v>62</v>
      </c>
      <c r="C2102" s="24">
        <v>0</v>
      </c>
      <c r="D2102" s="33">
        <v>-1.1599999999999999</v>
      </c>
      <c r="E2102" s="32">
        <v>-0.01</v>
      </c>
      <c r="F2102" s="32">
        <v>0</v>
      </c>
      <c r="G2102" s="23"/>
    </row>
    <row r="2103" spans="1:7" x14ac:dyDescent="0.3">
      <c r="A2103" s="22"/>
      <c r="B2103" s="31" t="s">
        <v>65</v>
      </c>
      <c r="C2103" s="24">
        <v>0</v>
      </c>
      <c r="D2103" s="32">
        <v>-1.1599999999999999</v>
      </c>
      <c r="E2103" s="33">
        <v>-0.01</v>
      </c>
      <c r="F2103" s="32">
        <v>0</v>
      </c>
      <c r="G2103" s="23"/>
    </row>
    <row r="2104" spans="1:7" x14ac:dyDescent="0.3">
      <c r="A2104" s="22"/>
      <c r="B2104" s="31" t="s">
        <v>66</v>
      </c>
      <c r="C2104" s="24">
        <v>0</v>
      </c>
      <c r="D2104" s="32">
        <v>-1.1599999999999999</v>
      </c>
      <c r="E2104" s="33">
        <v>-0.01</v>
      </c>
      <c r="F2104" s="32">
        <v>0</v>
      </c>
      <c r="G2104" s="23"/>
    </row>
    <row r="2105" spans="1:7" x14ac:dyDescent="0.3">
      <c r="A2105" s="22"/>
      <c r="B2105" s="31" t="s">
        <v>67</v>
      </c>
      <c r="C2105" s="24">
        <v>0</v>
      </c>
      <c r="D2105" s="32">
        <v>-1.1599999999999999</v>
      </c>
      <c r="E2105" s="32">
        <v>-0.01</v>
      </c>
      <c r="F2105" s="33">
        <v>0</v>
      </c>
      <c r="G2105" s="23"/>
    </row>
    <row r="2106" spans="1:7" x14ac:dyDescent="0.3">
      <c r="A2106" s="22"/>
      <c r="B2106" s="31" t="s">
        <v>68</v>
      </c>
      <c r="C2106" s="24">
        <v>0</v>
      </c>
      <c r="D2106" s="32">
        <v>-1.1599999999999999</v>
      </c>
      <c r="E2106" s="32">
        <v>-0.01</v>
      </c>
      <c r="F2106" s="33">
        <v>0</v>
      </c>
      <c r="G2106" s="23"/>
    </row>
    <row r="2107" spans="1:7" x14ac:dyDescent="0.3">
      <c r="A2107" s="22">
        <v>264</v>
      </c>
      <c r="B2107" s="31">
        <v>32</v>
      </c>
      <c r="C2107" s="24">
        <v>0</v>
      </c>
      <c r="D2107" s="32">
        <v>-1.5</v>
      </c>
      <c r="E2107" s="32">
        <v>-0.01</v>
      </c>
      <c r="F2107" s="32">
        <v>0</v>
      </c>
      <c r="G2107" s="23"/>
    </row>
    <row r="2108" spans="1:7" x14ac:dyDescent="0.3">
      <c r="A2108" s="22"/>
      <c r="B2108" s="31">
        <v>143</v>
      </c>
      <c r="C2108" s="24">
        <v>0.15</v>
      </c>
      <c r="D2108" s="32">
        <v>-1.5</v>
      </c>
      <c r="E2108" s="32">
        <v>-0.01</v>
      </c>
      <c r="F2108" s="32">
        <v>0</v>
      </c>
      <c r="G2108" s="23"/>
    </row>
    <row r="2109" spans="1:7" x14ac:dyDescent="0.3">
      <c r="A2109" s="22"/>
      <c r="B2109" s="31" t="s">
        <v>61</v>
      </c>
      <c r="C2109" s="24">
        <v>0</v>
      </c>
      <c r="D2109" s="33">
        <v>-1.5</v>
      </c>
      <c r="E2109" s="32">
        <v>-0.01</v>
      </c>
      <c r="F2109" s="32">
        <v>0</v>
      </c>
      <c r="G2109" s="23"/>
    </row>
    <row r="2110" spans="1:7" x14ac:dyDescent="0.3">
      <c r="A2110" s="22"/>
      <c r="B2110" s="31" t="s">
        <v>62</v>
      </c>
      <c r="C2110" s="24">
        <v>0</v>
      </c>
      <c r="D2110" s="33">
        <v>-1.5</v>
      </c>
      <c r="E2110" s="32">
        <v>-0.01</v>
      </c>
      <c r="F2110" s="32">
        <v>0</v>
      </c>
      <c r="G2110" s="23"/>
    </row>
    <row r="2111" spans="1:7" x14ac:dyDescent="0.3">
      <c r="A2111" s="22"/>
      <c r="B2111" s="31" t="s">
        <v>65</v>
      </c>
      <c r="C2111" s="24">
        <v>0</v>
      </c>
      <c r="D2111" s="32">
        <v>-1.5</v>
      </c>
      <c r="E2111" s="33">
        <v>-0.01</v>
      </c>
      <c r="F2111" s="32">
        <v>0</v>
      </c>
      <c r="G2111" s="23"/>
    </row>
    <row r="2112" spans="1:7" x14ac:dyDescent="0.3">
      <c r="A2112" s="22"/>
      <c r="B2112" s="31" t="s">
        <v>66</v>
      </c>
      <c r="C2112" s="24">
        <v>0</v>
      </c>
      <c r="D2112" s="32">
        <v>-1.5</v>
      </c>
      <c r="E2112" s="33">
        <v>-0.01</v>
      </c>
      <c r="F2112" s="32">
        <v>0</v>
      </c>
      <c r="G2112" s="23"/>
    </row>
    <row r="2113" spans="1:7" x14ac:dyDescent="0.3">
      <c r="A2113" s="22"/>
      <c r="B2113" s="31" t="s">
        <v>67</v>
      </c>
      <c r="C2113" s="24">
        <v>0</v>
      </c>
      <c r="D2113" s="32">
        <v>-1.5</v>
      </c>
      <c r="E2113" s="32">
        <v>-0.01</v>
      </c>
      <c r="F2113" s="33">
        <v>0</v>
      </c>
      <c r="G2113" s="23"/>
    </row>
    <row r="2114" spans="1:7" x14ac:dyDescent="0.3">
      <c r="A2114" s="22"/>
      <c r="B2114" s="31" t="s">
        <v>68</v>
      </c>
      <c r="C2114" s="24">
        <v>0</v>
      </c>
      <c r="D2114" s="32">
        <v>-1.5</v>
      </c>
      <c r="E2114" s="32">
        <v>-0.01</v>
      </c>
      <c r="F2114" s="33">
        <v>0</v>
      </c>
      <c r="G2114" s="23"/>
    </row>
    <row r="2115" spans="1:7" x14ac:dyDescent="0.3">
      <c r="A2115" s="22">
        <v>265</v>
      </c>
      <c r="B2115" s="31">
        <v>33</v>
      </c>
      <c r="C2115" s="24">
        <v>0</v>
      </c>
      <c r="D2115" s="32">
        <v>-2.08</v>
      </c>
      <c r="E2115" s="32">
        <v>-0.02</v>
      </c>
      <c r="F2115" s="32">
        <v>0</v>
      </c>
      <c r="G2115" s="23"/>
    </row>
    <row r="2116" spans="1:7" x14ac:dyDescent="0.3">
      <c r="A2116" s="22"/>
      <c r="B2116" s="31">
        <v>144</v>
      </c>
      <c r="C2116" s="24">
        <v>0.15</v>
      </c>
      <c r="D2116" s="32">
        <v>-2.08</v>
      </c>
      <c r="E2116" s="32">
        <v>-0.02</v>
      </c>
      <c r="F2116" s="32">
        <v>0</v>
      </c>
      <c r="G2116" s="23"/>
    </row>
    <row r="2117" spans="1:7" x14ac:dyDescent="0.3">
      <c r="A2117" s="22"/>
      <c r="B2117" s="31" t="s">
        <v>61</v>
      </c>
      <c r="C2117" s="24">
        <v>0</v>
      </c>
      <c r="D2117" s="33">
        <v>-2.08</v>
      </c>
      <c r="E2117" s="32">
        <v>-0.02</v>
      </c>
      <c r="F2117" s="32">
        <v>0</v>
      </c>
      <c r="G2117" s="23"/>
    </row>
    <row r="2118" spans="1:7" x14ac:dyDescent="0.3">
      <c r="A2118" s="22"/>
      <c r="B2118" s="31" t="s">
        <v>62</v>
      </c>
      <c r="C2118" s="24">
        <v>0</v>
      </c>
      <c r="D2118" s="33">
        <v>-2.08</v>
      </c>
      <c r="E2118" s="32">
        <v>-0.02</v>
      </c>
      <c r="F2118" s="32">
        <v>0</v>
      </c>
      <c r="G2118" s="23"/>
    </row>
    <row r="2119" spans="1:7" x14ac:dyDescent="0.3">
      <c r="A2119" s="22"/>
      <c r="B2119" s="31" t="s">
        <v>65</v>
      </c>
      <c r="C2119" s="24">
        <v>0</v>
      </c>
      <c r="D2119" s="32">
        <v>-2.08</v>
      </c>
      <c r="E2119" s="33">
        <v>-0.02</v>
      </c>
      <c r="F2119" s="32">
        <v>0</v>
      </c>
      <c r="G2119" s="23"/>
    </row>
    <row r="2120" spans="1:7" x14ac:dyDescent="0.3">
      <c r="A2120" s="22"/>
      <c r="B2120" s="31" t="s">
        <v>66</v>
      </c>
      <c r="C2120" s="24">
        <v>0</v>
      </c>
      <c r="D2120" s="32">
        <v>-2.08</v>
      </c>
      <c r="E2120" s="33">
        <v>-0.02</v>
      </c>
      <c r="F2120" s="32">
        <v>0</v>
      </c>
      <c r="G2120" s="23"/>
    </row>
    <row r="2121" spans="1:7" x14ac:dyDescent="0.3">
      <c r="A2121" s="22"/>
      <c r="B2121" s="31" t="s">
        <v>67</v>
      </c>
      <c r="C2121" s="24">
        <v>0</v>
      </c>
      <c r="D2121" s="32">
        <v>-2.08</v>
      </c>
      <c r="E2121" s="32">
        <v>-0.02</v>
      </c>
      <c r="F2121" s="33">
        <v>0</v>
      </c>
      <c r="G2121" s="23"/>
    </row>
    <row r="2122" spans="1:7" x14ac:dyDescent="0.3">
      <c r="A2122" s="22"/>
      <c r="B2122" s="31" t="s">
        <v>68</v>
      </c>
      <c r="C2122" s="24">
        <v>0</v>
      </c>
      <c r="D2122" s="32">
        <v>-2.08</v>
      </c>
      <c r="E2122" s="32">
        <v>-0.02</v>
      </c>
      <c r="F2122" s="33">
        <v>0</v>
      </c>
      <c r="G2122" s="23"/>
    </row>
    <row r="2123" spans="1:7" x14ac:dyDescent="0.3">
      <c r="A2123" s="22">
        <v>266</v>
      </c>
      <c r="B2123" s="31">
        <v>34</v>
      </c>
      <c r="C2123" s="24">
        <v>0</v>
      </c>
      <c r="D2123" s="32">
        <v>-2.72</v>
      </c>
      <c r="E2123" s="32">
        <v>-0.02</v>
      </c>
      <c r="F2123" s="32">
        <v>0</v>
      </c>
      <c r="G2123" s="23"/>
    </row>
    <row r="2124" spans="1:7" x14ac:dyDescent="0.3">
      <c r="A2124" s="22"/>
      <c r="B2124" s="31">
        <v>145</v>
      </c>
      <c r="C2124" s="24">
        <v>0.15</v>
      </c>
      <c r="D2124" s="32">
        <v>-2.72</v>
      </c>
      <c r="E2124" s="32">
        <v>-0.02</v>
      </c>
      <c r="F2124" s="32">
        <v>0</v>
      </c>
      <c r="G2124" s="23"/>
    </row>
    <row r="2125" spans="1:7" x14ac:dyDescent="0.3">
      <c r="A2125" s="22"/>
      <c r="B2125" s="31" t="s">
        <v>61</v>
      </c>
      <c r="C2125" s="24">
        <v>0</v>
      </c>
      <c r="D2125" s="33">
        <v>-2.72</v>
      </c>
      <c r="E2125" s="32">
        <v>-0.02</v>
      </c>
      <c r="F2125" s="32">
        <v>0</v>
      </c>
      <c r="G2125" s="23"/>
    </row>
    <row r="2126" spans="1:7" x14ac:dyDescent="0.3">
      <c r="A2126" s="22"/>
      <c r="B2126" s="31" t="s">
        <v>62</v>
      </c>
      <c r="C2126" s="24">
        <v>0</v>
      </c>
      <c r="D2126" s="33">
        <v>-2.72</v>
      </c>
      <c r="E2126" s="32">
        <v>-0.02</v>
      </c>
      <c r="F2126" s="32">
        <v>0</v>
      </c>
      <c r="G2126" s="23"/>
    </row>
    <row r="2127" spans="1:7" x14ac:dyDescent="0.3">
      <c r="A2127" s="22"/>
      <c r="B2127" s="31" t="s">
        <v>65</v>
      </c>
      <c r="C2127" s="24">
        <v>0</v>
      </c>
      <c r="D2127" s="32">
        <v>-2.72</v>
      </c>
      <c r="E2127" s="33">
        <v>-0.02</v>
      </c>
      <c r="F2127" s="32">
        <v>0</v>
      </c>
      <c r="G2127" s="23"/>
    </row>
    <row r="2128" spans="1:7" x14ac:dyDescent="0.3">
      <c r="A2128" s="22"/>
      <c r="B2128" s="31" t="s">
        <v>66</v>
      </c>
      <c r="C2128" s="24">
        <v>0</v>
      </c>
      <c r="D2128" s="32">
        <v>-2.72</v>
      </c>
      <c r="E2128" s="33">
        <v>-0.02</v>
      </c>
      <c r="F2128" s="32">
        <v>0</v>
      </c>
      <c r="G2128" s="23"/>
    </row>
    <row r="2129" spans="1:7" x14ac:dyDescent="0.3">
      <c r="A2129" s="22"/>
      <c r="B2129" s="31" t="s">
        <v>67</v>
      </c>
      <c r="C2129" s="24">
        <v>0</v>
      </c>
      <c r="D2129" s="32">
        <v>-2.72</v>
      </c>
      <c r="E2129" s="32">
        <v>-0.02</v>
      </c>
      <c r="F2129" s="33">
        <v>0</v>
      </c>
      <c r="G2129" s="23"/>
    </row>
    <row r="2130" spans="1:7" x14ac:dyDescent="0.3">
      <c r="A2130" s="22"/>
      <c r="B2130" s="31" t="s">
        <v>68</v>
      </c>
      <c r="C2130" s="24">
        <v>0</v>
      </c>
      <c r="D2130" s="32">
        <v>-2.72</v>
      </c>
      <c r="E2130" s="32">
        <v>-0.02</v>
      </c>
      <c r="F2130" s="33">
        <v>0</v>
      </c>
      <c r="G2130" s="23"/>
    </row>
    <row r="2131" spans="1:7" x14ac:dyDescent="0.3">
      <c r="A2131" s="22">
        <v>267</v>
      </c>
      <c r="B2131" s="31">
        <v>35</v>
      </c>
      <c r="C2131" s="24">
        <v>0</v>
      </c>
      <c r="D2131" s="32">
        <v>1.26</v>
      </c>
      <c r="E2131" s="32">
        <v>0.01</v>
      </c>
      <c r="F2131" s="32">
        <v>0</v>
      </c>
      <c r="G2131" s="23"/>
    </row>
    <row r="2132" spans="1:7" x14ac:dyDescent="0.3">
      <c r="A2132" s="22"/>
      <c r="B2132" s="31">
        <v>146</v>
      </c>
      <c r="C2132" s="24">
        <v>0.15</v>
      </c>
      <c r="D2132" s="32">
        <v>1.26</v>
      </c>
      <c r="E2132" s="32">
        <v>0.01</v>
      </c>
      <c r="F2132" s="32">
        <v>0</v>
      </c>
      <c r="G2132" s="23"/>
    </row>
    <row r="2133" spans="1:7" x14ac:dyDescent="0.3">
      <c r="A2133" s="22"/>
      <c r="B2133" s="31" t="s">
        <v>61</v>
      </c>
      <c r="C2133" s="24">
        <v>0</v>
      </c>
      <c r="D2133" s="33">
        <v>1.26</v>
      </c>
      <c r="E2133" s="32">
        <v>0.01</v>
      </c>
      <c r="F2133" s="32">
        <v>0</v>
      </c>
      <c r="G2133" s="23"/>
    </row>
    <row r="2134" spans="1:7" x14ac:dyDescent="0.3">
      <c r="A2134" s="22"/>
      <c r="B2134" s="31" t="s">
        <v>62</v>
      </c>
      <c r="C2134" s="24">
        <v>0</v>
      </c>
      <c r="D2134" s="33">
        <v>1.26</v>
      </c>
      <c r="E2134" s="32">
        <v>0.01</v>
      </c>
      <c r="F2134" s="32">
        <v>0</v>
      </c>
      <c r="G2134" s="23"/>
    </row>
    <row r="2135" spans="1:7" x14ac:dyDescent="0.3">
      <c r="A2135" s="22"/>
      <c r="B2135" s="31" t="s">
        <v>65</v>
      </c>
      <c r="C2135" s="24">
        <v>0</v>
      </c>
      <c r="D2135" s="32">
        <v>1.26</v>
      </c>
      <c r="E2135" s="33">
        <v>0.01</v>
      </c>
      <c r="F2135" s="32">
        <v>0</v>
      </c>
      <c r="G2135" s="23"/>
    </row>
    <row r="2136" spans="1:7" x14ac:dyDescent="0.3">
      <c r="A2136" s="22"/>
      <c r="B2136" s="31" t="s">
        <v>66</v>
      </c>
      <c r="C2136" s="24">
        <v>0</v>
      </c>
      <c r="D2136" s="32">
        <v>1.26</v>
      </c>
      <c r="E2136" s="33">
        <v>0.01</v>
      </c>
      <c r="F2136" s="32">
        <v>0</v>
      </c>
      <c r="G2136" s="23"/>
    </row>
    <row r="2137" spans="1:7" x14ac:dyDescent="0.3">
      <c r="A2137" s="22"/>
      <c r="B2137" s="31" t="s">
        <v>67</v>
      </c>
      <c r="C2137" s="24">
        <v>0</v>
      </c>
      <c r="D2137" s="32">
        <v>1.26</v>
      </c>
      <c r="E2137" s="32">
        <v>0.01</v>
      </c>
      <c r="F2137" s="33">
        <v>0</v>
      </c>
      <c r="G2137" s="23"/>
    </row>
    <row r="2138" spans="1:7" x14ac:dyDescent="0.3">
      <c r="A2138" s="22"/>
      <c r="B2138" s="31" t="s">
        <v>68</v>
      </c>
      <c r="C2138" s="24">
        <v>0</v>
      </c>
      <c r="D2138" s="32">
        <v>1.26</v>
      </c>
      <c r="E2138" s="32">
        <v>0.01</v>
      </c>
      <c r="F2138" s="33">
        <v>0</v>
      </c>
      <c r="G2138" s="23"/>
    </row>
    <row r="2139" spans="1:7" x14ac:dyDescent="0.3">
      <c r="A2139" s="22">
        <v>268</v>
      </c>
      <c r="B2139" s="31">
        <v>36</v>
      </c>
      <c r="C2139" s="24">
        <v>0</v>
      </c>
      <c r="D2139" s="32">
        <v>1.28</v>
      </c>
      <c r="E2139" s="32">
        <v>0.01</v>
      </c>
      <c r="F2139" s="32">
        <v>0</v>
      </c>
      <c r="G2139" s="23"/>
    </row>
    <row r="2140" spans="1:7" x14ac:dyDescent="0.3">
      <c r="A2140" s="22"/>
      <c r="B2140" s="31">
        <v>147</v>
      </c>
      <c r="C2140" s="24">
        <v>0.15</v>
      </c>
      <c r="D2140" s="32">
        <v>1.28</v>
      </c>
      <c r="E2140" s="32">
        <v>0.01</v>
      </c>
      <c r="F2140" s="32">
        <v>0</v>
      </c>
      <c r="G2140" s="23"/>
    </row>
    <row r="2141" spans="1:7" x14ac:dyDescent="0.3">
      <c r="A2141" s="22"/>
      <c r="B2141" s="31" t="s">
        <v>61</v>
      </c>
      <c r="C2141" s="24">
        <v>0</v>
      </c>
      <c r="D2141" s="33">
        <v>1.28</v>
      </c>
      <c r="E2141" s="32">
        <v>0.01</v>
      </c>
      <c r="F2141" s="32">
        <v>0</v>
      </c>
      <c r="G2141" s="23"/>
    </row>
    <row r="2142" spans="1:7" x14ac:dyDescent="0.3">
      <c r="A2142" s="22"/>
      <c r="B2142" s="31" t="s">
        <v>62</v>
      </c>
      <c r="C2142" s="24">
        <v>0</v>
      </c>
      <c r="D2142" s="33">
        <v>1.28</v>
      </c>
      <c r="E2142" s="32">
        <v>0.01</v>
      </c>
      <c r="F2142" s="32">
        <v>0</v>
      </c>
      <c r="G2142" s="23"/>
    </row>
    <row r="2143" spans="1:7" x14ac:dyDescent="0.3">
      <c r="A2143" s="22"/>
      <c r="B2143" s="31" t="s">
        <v>65</v>
      </c>
      <c r="C2143" s="24">
        <v>0</v>
      </c>
      <c r="D2143" s="32">
        <v>1.28</v>
      </c>
      <c r="E2143" s="33">
        <v>0.01</v>
      </c>
      <c r="F2143" s="32">
        <v>0</v>
      </c>
      <c r="G2143" s="23"/>
    </row>
    <row r="2144" spans="1:7" x14ac:dyDescent="0.3">
      <c r="A2144" s="22"/>
      <c r="B2144" s="31" t="s">
        <v>66</v>
      </c>
      <c r="C2144" s="24">
        <v>0</v>
      </c>
      <c r="D2144" s="32">
        <v>1.28</v>
      </c>
      <c r="E2144" s="33">
        <v>0.01</v>
      </c>
      <c r="F2144" s="32">
        <v>0</v>
      </c>
      <c r="G2144" s="23"/>
    </row>
    <row r="2145" spans="1:7" x14ac:dyDescent="0.3">
      <c r="A2145" s="22"/>
      <c r="B2145" s="31" t="s">
        <v>67</v>
      </c>
      <c r="C2145" s="24">
        <v>0</v>
      </c>
      <c r="D2145" s="32">
        <v>1.28</v>
      </c>
      <c r="E2145" s="32">
        <v>0.01</v>
      </c>
      <c r="F2145" s="33">
        <v>0</v>
      </c>
      <c r="G2145" s="23"/>
    </row>
    <row r="2146" spans="1:7" x14ac:dyDescent="0.3">
      <c r="A2146" s="22"/>
      <c r="B2146" s="31" t="s">
        <v>68</v>
      </c>
      <c r="C2146" s="24">
        <v>0</v>
      </c>
      <c r="D2146" s="32">
        <v>1.28</v>
      </c>
      <c r="E2146" s="32">
        <v>0.01</v>
      </c>
      <c r="F2146" s="33">
        <v>0</v>
      </c>
      <c r="G2146" s="23"/>
    </row>
    <row r="2147" spans="1:7" x14ac:dyDescent="0.3">
      <c r="A2147" s="22">
        <v>269</v>
      </c>
      <c r="B2147" s="31">
        <v>37</v>
      </c>
      <c r="C2147" s="24">
        <v>0</v>
      </c>
      <c r="D2147" s="32">
        <v>0.46</v>
      </c>
      <c r="E2147" s="32">
        <v>0</v>
      </c>
      <c r="F2147" s="32">
        <v>0</v>
      </c>
      <c r="G2147" s="23"/>
    </row>
    <row r="2148" spans="1:7" x14ac:dyDescent="0.3">
      <c r="A2148" s="22"/>
      <c r="B2148" s="31">
        <v>148</v>
      </c>
      <c r="C2148" s="24">
        <v>0.15</v>
      </c>
      <c r="D2148" s="32">
        <v>0.46</v>
      </c>
      <c r="E2148" s="32">
        <v>0</v>
      </c>
      <c r="F2148" s="32">
        <v>0</v>
      </c>
      <c r="G2148" s="23"/>
    </row>
    <row r="2149" spans="1:7" x14ac:dyDescent="0.3">
      <c r="A2149" s="22"/>
      <c r="B2149" s="31" t="s">
        <v>61</v>
      </c>
      <c r="C2149" s="24">
        <v>0</v>
      </c>
      <c r="D2149" s="33">
        <v>0.46</v>
      </c>
      <c r="E2149" s="32">
        <v>0</v>
      </c>
      <c r="F2149" s="32">
        <v>0</v>
      </c>
      <c r="G2149" s="23"/>
    </row>
    <row r="2150" spans="1:7" x14ac:dyDescent="0.3">
      <c r="A2150" s="22"/>
      <c r="B2150" s="31" t="s">
        <v>62</v>
      </c>
      <c r="C2150" s="24">
        <v>0</v>
      </c>
      <c r="D2150" s="33">
        <v>0.46</v>
      </c>
      <c r="E2150" s="32">
        <v>0</v>
      </c>
      <c r="F2150" s="32">
        <v>0</v>
      </c>
      <c r="G2150" s="23"/>
    </row>
    <row r="2151" spans="1:7" x14ac:dyDescent="0.3">
      <c r="A2151" s="22"/>
      <c r="B2151" s="31" t="s">
        <v>65</v>
      </c>
      <c r="C2151" s="24">
        <v>0</v>
      </c>
      <c r="D2151" s="32">
        <v>0.46</v>
      </c>
      <c r="E2151" s="33">
        <v>0</v>
      </c>
      <c r="F2151" s="32">
        <v>0</v>
      </c>
      <c r="G2151" s="23"/>
    </row>
    <row r="2152" spans="1:7" x14ac:dyDescent="0.3">
      <c r="A2152" s="22"/>
      <c r="B2152" s="31" t="s">
        <v>66</v>
      </c>
      <c r="C2152" s="24">
        <v>0</v>
      </c>
      <c r="D2152" s="32">
        <v>0.46</v>
      </c>
      <c r="E2152" s="33">
        <v>0</v>
      </c>
      <c r="F2152" s="32">
        <v>0</v>
      </c>
      <c r="G2152" s="23"/>
    </row>
    <row r="2153" spans="1:7" x14ac:dyDescent="0.3">
      <c r="A2153" s="22"/>
      <c r="B2153" s="31" t="s">
        <v>67</v>
      </c>
      <c r="C2153" s="24">
        <v>0</v>
      </c>
      <c r="D2153" s="32">
        <v>0.46</v>
      </c>
      <c r="E2153" s="32">
        <v>0</v>
      </c>
      <c r="F2153" s="33">
        <v>0</v>
      </c>
      <c r="G2153" s="23"/>
    </row>
    <row r="2154" spans="1:7" x14ac:dyDescent="0.3">
      <c r="A2154" s="22"/>
      <c r="B2154" s="31" t="s">
        <v>68</v>
      </c>
      <c r="C2154" s="24">
        <v>0</v>
      </c>
      <c r="D2154" s="32">
        <v>0.46</v>
      </c>
      <c r="E2154" s="32">
        <v>0</v>
      </c>
      <c r="F2154" s="33">
        <v>0</v>
      </c>
      <c r="G2154" s="23"/>
    </row>
    <row r="2155" spans="1:7" x14ac:dyDescent="0.3">
      <c r="A2155" s="22">
        <v>270</v>
      </c>
      <c r="B2155" s="31">
        <v>38</v>
      </c>
      <c r="C2155" s="24">
        <v>0</v>
      </c>
      <c r="D2155" s="32">
        <v>-0.02</v>
      </c>
      <c r="E2155" s="32">
        <v>0</v>
      </c>
      <c r="F2155" s="32">
        <v>0</v>
      </c>
      <c r="G2155" s="23"/>
    </row>
    <row r="2156" spans="1:7" x14ac:dyDescent="0.3">
      <c r="A2156" s="22"/>
      <c r="B2156" s="31">
        <v>149</v>
      </c>
      <c r="C2156" s="24">
        <v>0.15</v>
      </c>
      <c r="D2156" s="32">
        <v>-0.02</v>
      </c>
      <c r="E2156" s="32">
        <v>0</v>
      </c>
      <c r="F2156" s="32">
        <v>0</v>
      </c>
      <c r="G2156" s="23"/>
    </row>
    <row r="2157" spans="1:7" x14ac:dyDescent="0.3">
      <c r="A2157" s="22"/>
      <c r="B2157" s="31" t="s">
        <v>61</v>
      </c>
      <c r="C2157" s="24">
        <v>0</v>
      </c>
      <c r="D2157" s="33">
        <v>-0.02</v>
      </c>
      <c r="E2157" s="32">
        <v>0</v>
      </c>
      <c r="F2157" s="32">
        <v>0</v>
      </c>
      <c r="G2157" s="23"/>
    </row>
    <row r="2158" spans="1:7" x14ac:dyDescent="0.3">
      <c r="A2158" s="22"/>
      <c r="B2158" s="31" t="s">
        <v>62</v>
      </c>
      <c r="C2158" s="24">
        <v>0</v>
      </c>
      <c r="D2158" s="33">
        <v>-0.02</v>
      </c>
      <c r="E2158" s="32">
        <v>0</v>
      </c>
      <c r="F2158" s="32">
        <v>0</v>
      </c>
      <c r="G2158" s="23"/>
    </row>
    <row r="2159" spans="1:7" x14ac:dyDescent="0.3">
      <c r="A2159" s="22"/>
      <c r="B2159" s="31" t="s">
        <v>65</v>
      </c>
      <c r="C2159" s="24">
        <v>0</v>
      </c>
      <c r="D2159" s="32">
        <v>-0.02</v>
      </c>
      <c r="E2159" s="33">
        <v>0</v>
      </c>
      <c r="F2159" s="32">
        <v>0</v>
      </c>
      <c r="G2159" s="23"/>
    </row>
    <row r="2160" spans="1:7" x14ac:dyDescent="0.3">
      <c r="A2160" s="22"/>
      <c r="B2160" s="31" t="s">
        <v>66</v>
      </c>
      <c r="C2160" s="24">
        <v>0</v>
      </c>
      <c r="D2160" s="32">
        <v>-0.02</v>
      </c>
      <c r="E2160" s="33">
        <v>0</v>
      </c>
      <c r="F2160" s="32">
        <v>0</v>
      </c>
      <c r="G2160" s="23"/>
    </row>
    <row r="2161" spans="1:7" x14ac:dyDescent="0.3">
      <c r="A2161" s="22"/>
      <c r="B2161" s="31" t="s">
        <v>67</v>
      </c>
      <c r="C2161" s="24">
        <v>0</v>
      </c>
      <c r="D2161" s="32">
        <v>-0.02</v>
      </c>
      <c r="E2161" s="32">
        <v>0</v>
      </c>
      <c r="F2161" s="33">
        <v>0</v>
      </c>
      <c r="G2161" s="23"/>
    </row>
    <row r="2162" spans="1:7" x14ac:dyDescent="0.3">
      <c r="A2162" s="22"/>
      <c r="B2162" s="31" t="s">
        <v>68</v>
      </c>
      <c r="C2162" s="24">
        <v>0</v>
      </c>
      <c r="D2162" s="32">
        <v>-0.02</v>
      </c>
      <c r="E2162" s="32">
        <v>0</v>
      </c>
      <c r="F2162" s="33">
        <v>0</v>
      </c>
      <c r="G2162" s="23"/>
    </row>
    <row r="2163" spans="1:7" x14ac:dyDescent="0.3">
      <c r="A2163" s="22">
        <v>271</v>
      </c>
      <c r="B2163" s="31">
        <v>39</v>
      </c>
      <c r="C2163" s="24">
        <v>0</v>
      </c>
      <c r="D2163" s="32">
        <v>-0.31</v>
      </c>
      <c r="E2163" s="32">
        <v>0</v>
      </c>
      <c r="F2163" s="32">
        <v>0</v>
      </c>
      <c r="G2163" s="23"/>
    </row>
    <row r="2164" spans="1:7" x14ac:dyDescent="0.3">
      <c r="A2164" s="22"/>
      <c r="B2164" s="31">
        <v>150</v>
      </c>
      <c r="C2164" s="24">
        <v>0.15</v>
      </c>
      <c r="D2164" s="32">
        <v>-0.31</v>
      </c>
      <c r="E2164" s="32">
        <v>0</v>
      </c>
      <c r="F2164" s="32">
        <v>0</v>
      </c>
      <c r="G2164" s="23"/>
    </row>
    <row r="2165" spans="1:7" x14ac:dyDescent="0.3">
      <c r="A2165" s="22"/>
      <c r="B2165" s="31" t="s">
        <v>61</v>
      </c>
      <c r="C2165" s="24">
        <v>0</v>
      </c>
      <c r="D2165" s="33">
        <v>-0.31</v>
      </c>
      <c r="E2165" s="32">
        <v>0</v>
      </c>
      <c r="F2165" s="32">
        <v>0</v>
      </c>
      <c r="G2165" s="23"/>
    </row>
    <row r="2166" spans="1:7" x14ac:dyDescent="0.3">
      <c r="A2166" s="22"/>
      <c r="B2166" s="31" t="s">
        <v>62</v>
      </c>
      <c r="C2166" s="24">
        <v>0</v>
      </c>
      <c r="D2166" s="33">
        <v>-0.31</v>
      </c>
      <c r="E2166" s="32">
        <v>0</v>
      </c>
      <c r="F2166" s="32">
        <v>0</v>
      </c>
      <c r="G2166" s="23"/>
    </row>
    <row r="2167" spans="1:7" x14ac:dyDescent="0.3">
      <c r="A2167" s="22"/>
      <c r="B2167" s="31" t="s">
        <v>65</v>
      </c>
      <c r="C2167" s="24">
        <v>0</v>
      </c>
      <c r="D2167" s="32">
        <v>-0.31</v>
      </c>
      <c r="E2167" s="33">
        <v>0</v>
      </c>
      <c r="F2167" s="32">
        <v>0</v>
      </c>
      <c r="G2167" s="23"/>
    </row>
    <row r="2168" spans="1:7" x14ac:dyDescent="0.3">
      <c r="A2168" s="22"/>
      <c r="B2168" s="31" t="s">
        <v>66</v>
      </c>
      <c r="C2168" s="24">
        <v>0</v>
      </c>
      <c r="D2168" s="32">
        <v>-0.31</v>
      </c>
      <c r="E2168" s="33">
        <v>0</v>
      </c>
      <c r="F2168" s="32">
        <v>0</v>
      </c>
      <c r="G2168" s="23"/>
    </row>
    <row r="2169" spans="1:7" x14ac:dyDescent="0.3">
      <c r="A2169" s="22"/>
      <c r="B2169" s="31" t="s">
        <v>67</v>
      </c>
      <c r="C2169" s="24">
        <v>0</v>
      </c>
      <c r="D2169" s="32">
        <v>-0.31</v>
      </c>
      <c r="E2169" s="32">
        <v>0</v>
      </c>
      <c r="F2169" s="33">
        <v>0</v>
      </c>
      <c r="G2169" s="23"/>
    </row>
    <row r="2170" spans="1:7" x14ac:dyDescent="0.3">
      <c r="A2170" s="22"/>
      <c r="B2170" s="31" t="s">
        <v>68</v>
      </c>
      <c r="C2170" s="24">
        <v>0</v>
      </c>
      <c r="D2170" s="32">
        <v>-0.31</v>
      </c>
      <c r="E2170" s="32">
        <v>0</v>
      </c>
      <c r="F2170" s="33">
        <v>0</v>
      </c>
      <c r="G2170" s="23"/>
    </row>
    <row r="2171" spans="1:7" x14ac:dyDescent="0.3">
      <c r="A2171" s="22">
        <v>272</v>
      </c>
      <c r="B2171" s="31">
        <v>40</v>
      </c>
      <c r="C2171" s="24">
        <v>0</v>
      </c>
      <c r="D2171" s="32">
        <v>-0.48</v>
      </c>
      <c r="E2171" s="32">
        <v>0</v>
      </c>
      <c r="F2171" s="32">
        <v>0</v>
      </c>
      <c r="G2171" s="23"/>
    </row>
    <row r="2172" spans="1:7" x14ac:dyDescent="0.3">
      <c r="A2172" s="22"/>
      <c r="B2172" s="31">
        <v>151</v>
      </c>
      <c r="C2172" s="24">
        <v>0.15</v>
      </c>
      <c r="D2172" s="32">
        <v>-0.48</v>
      </c>
      <c r="E2172" s="32">
        <v>0</v>
      </c>
      <c r="F2172" s="32">
        <v>0</v>
      </c>
      <c r="G2172" s="23"/>
    </row>
    <row r="2173" spans="1:7" x14ac:dyDescent="0.3">
      <c r="A2173" s="22"/>
      <c r="B2173" s="31" t="s">
        <v>61</v>
      </c>
      <c r="C2173" s="24">
        <v>0</v>
      </c>
      <c r="D2173" s="33">
        <v>-0.48</v>
      </c>
      <c r="E2173" s="32">
        <v>0</v>
      </c>
      <c r="F2173" s="32">
        <v>0</v>
      </c>
      <c r="G2173" s="23"/>
    </row>
    <row r="2174" spans="1:7" x14ac:dyDescent="0.3">
      <c r="A2174" s="22"/>
      <c r="B2174" s="31" t="s">
        <v>62</v>
      </c>
      <c r="C2174" s="24">
        <v>0</v>
      </c>
      <c r="D2174" s="33">
        <v>-0.48</v>
      </c>
      <c r="E2174" s="32">
        <v>0</v>
      </c>
      <c r="F2174" s="32">
        <v>0</v>
      </c>
      <c r="G2174" s="23"/>
    </row>
    <row r="2175" spans="1:7" x14ac:dyDescent="0.3">
      <c r="A2175" s="22"/>
      <c r="B2175" s="31" t="s">
        <v>65</v>
      </c>
      <c r="C2175" s="24">
        <v>0</v>
      </c>
      <c r="D2175" s="32">
        <v>-0.48</v>
      </c>
      <c r="E2175" s="33">
        <v>0</v>
      </c>
      <c r="F2175" s="32">
        <v>0</v>
      </c>
      <c r="G2175" s="23"/>
    </row>
    <row r="2176" spans="1:7" x14ac:dyDescent="0.3">
      <c r="A2176" s="22"/>
      <c r="B2176" s="31" t="s">
        <v>66</v>
      </c>
      <c r="C2176" s="24">
        <v>0</v>
      </c>
      <c r="D2176" s="32">
        <v>-0.48</v>
      </c>
      <c r="E2176" s="33">
        <v>0</v>
      </c>
      <c r="F2176" s="32">
        <v>0</v>
      </c>
      <c r="G2176" s="23"/>
    </row>
    <row r="2177" spans="1:7" x14ac:dyDescent="0.3">
      <c r="A2177" s="22"/>
      <c r="B2177" s="31" t="s">
        <v>67</v>
      </c>
      <c r="C2177" s="24">
        <v>0</v>
      </c>
      <c r="D2177" s="32">
        <v>-0.48</v>
      </c>
      <c r="E2177" s="32">
        <v>0</v>
      </c>
      <c r="F2177" s="33">
        <v>0</v>
      </c>
      <c r="G2177" s="23"/>
    </row>
    <row r="2178" spans="1:7" x14ac:dyDescent="0.3">
      <c r="A2178" s="22"/>
      <c r="B2178" s="31" t="s">
        <v>68</v>
      </c>
      <c r="C2178" s="24">
        <v>0</v>
      </c>
      <c r="D2178" s="32">
        <v>-0.48</v>
      </c>
      <c r="E2178" s="32">
        <v>0</v>
      </c>
      <c r="F2178" s="33">
        <v>0</v>
      </c>
      <c r="G2178" s="23"/>
    </row>
    <row r="2179" spans="1:7" x14ac:dyDescent="0.3">
      <c r="A2179" s="22">
        <v>273</v>
      </c>
      <c r="B2179" s="31">
        <v>41</v>
      </c>
      <c r="C2179" s="24">
        <v>0</v>
      </c>
      <c r="D2179" s="32">
        <v>-0.57999999999999996</v>
      </c>
      <c r="E2179" s="32">
        <v>0</v>
      </c>
      <c r="F2179" s="32">
        <v>0</v>
      </c>
      <c r="G2179" s="23"/>
    </row>
    <row r="2180" spans="1:7" x14ac:dyDescent="0.3">
      <c r="A2180" s="22"/>
      <c r="B2180" s="31">
        <v>152</v>
      </c>
      <c r="C2180" s="24">
        <v>0.15</v>
      </c>
      <c r="D2180" s="32">
        <v>-0.57999999999999996</v>
      </c>
      <c r="E2180" s="32">
        <v>0</v>
      </c>
      <c r="F2180" s="32">
        <v>0</v>
      </c>
      <c r="G2180" s="23"/>
    </row>
    <row r="2181" spans="1:7" x14ac:dyDescent="0.3">
      <c r="A2181" s="22"/>
      <c r="B2181" s="31" t="s">
        <v>61</v>
      </c>
      <c r="C2181" s="24">
        <v>0</v>
      </c>
      <c r="D2181" s="33">
        <v>-0.57999999999999996</v>
      </c>
      <c r="E2181" s="32">
        <v>0</v>
      </c>
      <c r="F2181" s="32">
        <v>0</v>
      </c>
      <c r="G2181" s="23"/>
    </row>
    <row r="2182" spans="1:7" x14ac:dyDescent="0.3">
      <c r="A2182" s="22"/>
      <c r="B2182" s="31" t="s">
        <v>62</v>
      </c>
      <c r="C2182" s="24">
        <v>0</v>
      </c>
      <c r="D2182" s="33">
        <v>-0.57999999999999996</v>
      </c>
      <c r="E2182" s="32">
        <v>0</v>
      </c>
      <c r="F2182" s="32">
        <v>0</v>
      </c>
      <c r="G2182" s="23"/>
    </row>
    <row r="2183" spans="1:7" x14ac:dyDescent="0.3">
      <c r="A2183" s="22"/>
      <c r="B2183" s="31" t="s">
        <v>65</v>
      </c>
      <c r="C2183" s="24">
        <v>0</v>
      </c>
      <c r="D2183" s="32">
        <v>-0.57999999999999996</v>
      </c>
      <c r="E2183" s="33">
        <v>0</v>
      </c>
      <c r="F2183" s="32">
        <v>0</v>
      </c>
      <c r="G2183" s="23"/>
    </row>
    <row r="2184" spans="1:7" x14ac:dyDescent="0.3">
      <c r="A2184" s="22"/>
      <c r="B2184" s="31" t="s">
        <v>66</v>
      </c>
      <c r="C2184" s="24">
        <v>0</v>
      </c>
      <c r="D2184" s="32">
        <v>-0.57999999999999996</v>
      </c>
      <c r="E2184" s="33">
        <v>0</v>
      </c>
      <c r="F2184" s="32">
        <v>0</v>
      </c>
      <c r="G2184" s="23"/>
    </row>
    <row r="2185" spans="1:7" x14ac:dyDescent="0.3">
      <c r="A2185" s="22"/>
      <c r="B2185" s="31" t="s">
        <v>67</v>
      </c>
      <c r="C2185" s="24">
        <v>0</v>
      </c>
      <c r="D2185" s="32">
        <v>-0.57999999999999996</v>
      </c>
      <c r="E2185" s="32">
        <v>0</v>
      </c>
      <c r="F2185" s="33">
        <v>0</v>
      </c>
      <c r="G2185" s="23"/>
    </row>
    <row r="2186" spans="1:7" x14ac:dyDescent="0.3">
      <c r="A2186" s="22"/>
      <c r="B2186" s="31" t="s">
        <v>68</v>
      </c>
      <c r="C2186" s="24">
        <v>0</v>
      </c>
      <c r="D2186" s="32">
        <v>-0.57999999999999996</v>
      </c>
      <c r="E2186" s="32">
        <v>0</v>
      </c>
      <c r="F2186" s="33">
        <v>0</v>
      </c>
      <c r="G2186" s="23"/>
    </row>
    <row r="2187" spans="1:7" x14ac:dyDescent="0.3">
      <c r="A2187" s="22">
        <v>274</v>
      </c>
      <c r="B2187" s="31">
        <v>42</v>
      </c>
      <c r="C2187" s="24">
        <v>0</v>
      </c>
      <c r="D2187" s="32">
        <v>-0.64</v>
      </c>
      <c r="E2187" s="32">
        <v>0</v>
      </c>
      <c r="F2187" s="32">
        <v>0</v>
      </c>
      <c r="G2187" s="23"/>
    </row>
    <row r="2188" spans="1:7" x14ac:dyDescent="0.3">
      <c r="A2188" s="22"/>
      <c r="B2188" s="31">
        <v>153</v>
      </c>
      <c r="C2188" s="24">
        <v>0.15</v>
      </c>
      <c r="D2188" s="32">
        <v>-0.64</v>
      </c>
      <c r="E2188" s="32">
        <v>0</v>
      </c>
      <c r="F2188" s="32">
        <v>0</v>
      </c>
      <c r="G2188" s="23"/>
    </row>
    <row r="2189" spans="1:7" x14ac:dyDescent="0.3">
      <c r="A2189" s="22"/>
      <c r="B2189" s="31" t="s">
        <v>61</v>
      </c>
      <c r="C2189" s="24">
        <v>0</v>
      </c>
      <c r="D2189" s="33">
        <v>-0.64</v>
      </c>
      <c r="E2189" s="32">
        <v>0</v>
      </c>
      <c r="F2189" s="32">
        <v>0</v>
      </c>
      <c r="G2189" s="23"/>
    </row>
    <row r="2190" spans="1:7" x14ac:dyDescent="0.3">
      <c r="A2190" s="22"/>
      <c r="B2190" s="31" t="s">
        <v>62</v>
      </c>
      <c r="C2190" s="24">
        <v>0</v>
      </c>
      <c r="D2190" s="33">
        <v>-0.64</v>
      </c>
      <c r="E2190" s="32">
        <v>0</v>
      </c>
      <c r="F2190" s="32">
        <v>0</v>
      </c>
      <c r="G2190" s="23"/>
    </row>
    <row r="2191" spans="1:7" x14ac:dyDescent="0.3">
      <c r="A2191" s="22"/>
      <c r="B2191" s="31" t="s">
        <v>65</v>
      </c>
      <c r="C2191" s="24">
        <v>0</v>
      </c>
      <c r="D2191" s="32">
        <v>-0.64</v>
      </c>
      <c r="E2191" s="33">
        <v>0</v>
      </c>
      <c r="F2191" s="32">
        <v>0</v>
      </c>
      <c r="G2191" s="23"/>
    </row>
    <row r="2192" spans="1:7" x14ac:dyDescent="0.3">
      <c r="A2192" s="22"/>
      <c r="B2192" s="31" t="s">
        <v>66</v>
      </c>
      <c r="C2192" s="24">
        <v>0</v>
      </c>
      <c r="D2192" s="32">
        <v>-0.64</v>
      </c>
      <c r="E2192" s="33">
        <v>0</v>
      </c>
      <c r="F2192" s="32">
        <v>0</v>
      </c>
      <c r="G2192" s="23"/>
    </row>
    <row r="2193" spans="1:7" x14ac:dyDescent="0.3">
      <c r="A2193" s="22"/>
      <c r="B2193" s="31" t="s">
        <v>67</v>
      </c>
      <c r="C2193" s="24">
        <v>0</v>
      </c>
      <c r="D2193" s="32">
        <v>-0.64</v>
      </c>
      <c r="E2193" s="32">
        <v>0</v>
      </c>
      <c r="F2193" s="33">
        <v>0</v>
      </c>
      <c r="G2193" s="23"/>
    </row>
    <row r="2194" spans="1:7" x14ac:dyDescent="0.3">
      <c r="A2194" s="22"/>
      <c r="B2194" s="31" t="s">
        <v>68</v>
      </c>
      <c r="C2194" s="24">
        <v>0</v>
      </c>
      <c r="D2194" s="32">
        <v>-0.64</v>
      </c>
      <c r="E2194" s="32">
        <v>0</v>
      </c>
      <c r="F2194" s="33">
        <v>0</v>
      </c>
      <c r="G2194" s="23"/>
    </row>
    <row r="2195" spans="1:7" x14ac:dyDescent="0.3">
      <c r="A2195" s="22">
        <v>275</v>
      </c>
      <c r="B2195" s="31">
        <v>43</v>
      </c>
      <c r="C2195" s="24">
        <v>0</v>
      </c>
      <c r="D2195" s="32">
        <v>-0.68</v>
      </c>
      <c r="E2195" s="32">
        <v>0</v>
      </c>
      <c r="F2195" s="32">
        <v>0</v>
      </c>
      <c r="G2195" s="23"/>
    </row>
    <row r="2196" spans="1:7" x14ac:dyDescent="0.3">
      <c r="A2196" s="22"/>
      <c r="B2196" s="31">
        <v>154</v>
      </c>
      <c r="C2196" s="24">
        <v>0.15</v>
      </c>
      <c r="D2196" s="32">
        <v>-0.68</v>
      </c>
      <c r="E2196" s="32">
        <v>0</v>
      </c>
      <c r="F2196" s="32">
        <v>0</v>
      </c>
      <c r="G2196" s="23"/>
    </row>
    <row r="2197" spans="1:7" x14ac:dyDescent="0.3">
      <c r="A2197" s="22"/>
      <c r="B2197" s="31" t="s">
        <v>61</v>
      </c>
      <c r="C2197" s="24">
        <v>0</v>
      </c>
      <c r="D2197" s="33">
        <v>-0.68</v>
      </c>
      <c r="E2197" s="32">
        <v>0</v>
      </c>
      <c r="F2197" s="32">
        <v>0</v>
      </c>
      <c r="G2197" s="23"/>
    </row>
    <row r="2198" spans="1:7" x14ac:dyDescent="0.3">
      <c r="A2198" s="22"/>
      <c r="B2198" s="31" t="s">
        <v>62</v>
      </c>
      <c r="C2198" s="24">
        <v>0</v>
      </c>
      <c r="D2198" s="33">
        <v>-0.68</v>
      </c>
      <c r="E2198" s="32">
        <v>0</v>
      </c>
      <c r="F2198" s="32">
        <v>0</v>
      </c>
      <c r="G2198" s="23"/>
    </row>
    <row r="2199" spans="1:7" x14ac:dyDescent="0.3">
      <c r="A2199" s="22"/>
      <c r="B2199" s="31" t="s">
        <v>65</v>
      </c>
      <c r="C2199" s="24">
        <v>0</v>
      </c>
      <c r="D2199" s="32">
        <v>-0.68</v>
      </c>
      <c r="E2199" s="33">
        <v>0</v>
      </c>
      <c r="F2199" s="32">
        <v>0</v>
      </c>
      <c r="G2199" s="23"/>
    </row>
    <row r="2200" spans="1:7" x14ac:dyDescent="0.3">
      <c r="A2200" s="22"/>
      <c r="B2200" s="31" t="s">
        <v>66</v>
      </c>
      <c r="C2200" s="24">
        <v>0</v>
      </c>
      <c r="D2200" s="32">
        <v>-0.68</v>
      </c>
      <c r="E2200" s="33">
        <v>0</v>
      </c>
      <c r="F2200" s="32">
        <v>0</v>
      </c>
      <c r="G2200" s="23"/>
    </row>
    <row r="2201" spans="1:7" x14ac:dyDescent="0.3">
      <c r="A2201" s="22"/>
      <c r="B2201" s="31" t="s">
        <v>67</v>
      </c>
      <c r="C2201" s="24">
        <v>0</v>
      </c>
      <c r="D2201" s="32">
        <v>-0.68</v>
      </c>
      <c r="E2201" s="32">
        <v>0</v>
      </c>
      <c r="F2201" s="33">
        <v>0</v>
      </c>
      <c r="G2201" s="23"/>
    </row>
    <row r="2202" spans="1:7" x14ac:dyDescent="0.3">
      <c r="A2202" s="22"/>
      <c r="B2202" s="31" t="s">
        <v>68</v>
      </c>
      <c r="C2202" s="24">
        <v>0</v>
      </c>
      <c r="D2202" s="32">
        <v>-0.68</v>
      </c>
      <c r="E2202" s="32">
        <v>0</v>
      </c>
      <c r="F2202" s="33">
        <v>0</v>
      </c>
      <c r="G2202" s="23"/>
    </row>
    <row r="2203" spans="1:7" x14ac:dyDescent="0.3">
      <c r="A2203" s="22">
        <v>276</v>
      </c>
      <c r="B2203" s="31">
        <v>44</v>
      </c>
      <c r="C2203" s="24">
        <v>0</v>
      </c>
      <c r="D2203" s="32">
        <v>-0.7</v>
      </c>
      <c r="E2203" s="32">
        <v>0</v>
      </c>
      <c r="F2203" s="32">
        <v>0</v>
      </c>
      <c r="G2203" s="23"/>
    </row>
    <row r="2204" spans="1:7" x14ac:dyDescent="0.3">
      <c r="A2204" s="22"/>
      <c r="B2204" s="31">
        <v>155</v>
      </c>
      <c r="C2204" s="24">
        <v>0.15</v>
      </c>
      <c r="D2204" s="32">
        <v>-0.7</v>
      </c>
      <c r="E2204" s="32">
        <v>0</v>
      </c>
      <c r="F2204" s="32">
        <v>0</v>
      </c>
      <c r="G2204" s="23"/>
    </row>
    <row r="2205" spans="1:7" x14ac:dyDescent="0.3">
      <c r="A2205" s="22"/>
      <c r="B2205" s="31" t="s">
        <v>61</v>
      </c>
      <c r="C2205" s="24">
        <v>0</v>
      </c>
      <c r="D2205" s="33">
        <v>-0.7</v>
      </c>
      <c r="E2205" s="32">
        <v>0</v>
      </c>
      <c r="F2205" s="32">
        <v>0</v>
      </c>
      <c r="G2205" s="23"/>
    </row>
    <row r="2206" spans="1:7" x14ac:dyDescent="0.3">
      <c r="A2206" s="22"/>
      <c r="B2206" s="31" t="s">
        <v>62</v>
      </c>
      <c r="C2206" s="24">
        <v>0</v>
      </c>
      <c r="D2206" s="33">
        <v>-0.7</v>
      </c>
      <c r="E2206" s="32">
        <v>0</v>
      </c>
      <c r="F2206" s="32">
        <v>0</v>
      </c>
      <c r="G2206" s="23"/>
    </row>
    <row r="2207" spans="1:7" x14ac:dyDescent="0.3">
      <c r="A2207" s="22"/>
      <c r="B2207" s="31" t="s">
        <v>65</v>
      </c>
      <c r="C2207" s="24">
        <v>0</v>
      </c>
      <c r="D2207" s="32">
        <v>-0.7</v>
      </c>
      <c r="E2207" s="33">
        <v>0</v>
      </c>
      <c r="F2207" s="32">
        <v>0</v>
      </c>
      <c r="G2207" s="23"/>
    </row>
    <row r="2208" spans="1:7" x14ac:dyDescent="0.3">
      <c r="A2208" s="22"/>
      <c r="B2208" s="31" t="s">
        <v>66</v>
      </c>
      <c r="C2208" s="24">
        <v>0</v>
      </c>
      <c r="D2208" s="32">
        <v>-0.7</v>
      </c>
      <c r="E2208" s="33">
        <v>0</v>
      </c>
      <c r="F2208" s="32">
        <v>0</v>
      </c>
      <c r="G2208" s="23"/>
    </row>
    <row r="2209" spans="1:7" x14ac:dyDescent="0.3">
      <c r="A2209" s="22"/>
      <c r="B2209" s="31" t="s">
        <v>67</v>
      </c>
      <c r="C2209" s="24">
        <v>0</v>
      </c>
      <c r="D2209" s="32">
        <v>-0.7</v>
      </c>
      <c r="E2209" s="32">
        <v>0</v>
      </c>
      <c r="F2209" s="33">
        <v>0</v>
      </c>
      <c r="G2209" s="23"/>
    </row>
    <row r="2210" spans="1:7" x14ac:dyDescent="0.3">
      <c r="A2210" s="22"/>
      <c r="B2210" s="31" t="s">
        <v>68</v>
      </c>
      <c r="C2210" s="24">
        <v>0</v>
      </c>
      <c r="D2210" s="32">
        <v>-0.7</v>
      </c>
      <c r="E2210" s="32">
        <v>0</v>
      </c>
      <c r="F2210" s="33">
        <v>0</v>
      </c>
      <c r="G2210" s="23"/>
    </row>
    <row r="2211" spans="1:7" x14ac:dyDescent="0.3">
      <c r="A2211" s="22">
        <v>277</v>
      </c>
      <c r="B2211" s="31">
        <v>45</v>
      </c>
      <c r="C2211" s="24">
        <v>0</v>
      </c>
      <c r="D2211" s="32">
        <v>-0.72</v>
      </c>
      <c r="E2211" s="32">
        <v>0</v>
      </c>
      <c r="F2211" s="32">
        <v>0</v>
      </c>
      <c r="G2211" s="23"/>
    </row>
    <row r="2212" spans="1:7" x14ac:dyDescent="0.3">
      <c r="A2212" s="22"/>
      <c r="B2212" s="31">
        <v>156</v>
      </c>
      <c r="C2212" s="24">
        <v>0.15</v>
      </c>
      <c r="D2212" s="32">
        <v>-0.72</v>
      </c>
      <c r="E2212" s="32">
        <v>0</v>
      </c>
      <c r="F2212" s="32">
        <v>0</v>
      </c>
      <c r="G2212" s="23"/>
    </row>
    <row r="2213" spans="1:7" x14ac:dyDescent="0.3">
      <c r="A2213" s="22"/>
      <c r="B2213" s="31" t="s">
        <v>61</v>
      </c>
      <c r="C2213" s="24">
        <v>0</v>
      </c>
      <c r="D2213" s="33">
        <v>-0.72</v>
      </c>
      <c r="E2213" s="32">
        <v>0</v>
      </c>
      <c r="F2213" s="32">
        <v>0</v>
      </c>
      <c r="G2213" s="23"/>
    </row>
    <row r="2214" spans="1:7" x14ac:dyDescent="0.3">
      <c r="A2214" s="22"/>
      <c r="B2214" s="31" t="s">
        <v>62</v>
      </c>
      <c r="C2214" s="24">
        <v>0</v>
      </c>
      <c r="D2214" s="33">
        <v>-0.72</v>
      </c>
      <c r="E2214" s="32">
        <v>0</v>
      </c>
      <c r="F2214" s="32">
        <v>0</v>
      </c>
      <c r="G2214" s="23"/>
    </row>
    <row r="2215" spans="1:7" x14ac:dyDescent="0.3">
      <c r="A2215" s="22"/>
      <c r="B2215" s="31" t="s">
        <v>65</v>
      </c>
      <c r="C2215" s="24">
        <v>0</v>
      </c>
      <c r="D2215" s="32">
        <v>-0.72</v>
      </c>
      <c r="E2215" s="33">
        <v>0</v>
      </c>
      <c r="F2215" s="32">
        <v>0</v>
      </c>
      <c r="G2215" s="23"/>
    </row>
    <row r="2216" spans="1:7" x14ac:dyDescent="0.3">
      <c r="A2216" s="22"/>
      <c r="B2216" s="31" t="s">
        <v>66</v>
      </c>
      <c r="C2216" s="24">
        <v>0</v>
      </c>
      <c r="D2216" s="32">
        <v>-0.72</v>
      </c>
      <c r="E2216" s="33">
        <v>0</v>
      </c>
      <c r="F2216" s="32">
        <v>0</v>
      </c>
      <c r="G2216" s="23"/>
    </row>
    <row r="2217" spans="1:7" x14ac:dyDescent="0.3">
      <c r="A2217" s="22"/>
      <c r="B2217" s="31" t="s">
        <v>67</v>
      </c>
      <c r="C2217" s="24">
        <v>0</v>
      </c>
      <c r="D2217" s="32">
        <v>-0.72</v>
      </c>
      <c r="E2217" s="32">
        <v>0</v>
      </c>
      <c r="F2217" s="33">
        <v>0</v>
      </c>
      <c r="G2217" s="23"/>
    </row>
    <row r="2218" spans="1:7" x14ac:dyDescent="0.3">
      <c r="A2218" s="22"/>
      <c r="B2218" s="31" t="s">
        <v>68</v>
      </c>
      <c r="C2218" s="24">
        <v>0</v>
      </c>
      <c r="D2218" s="32">
        <v>-0.72</v>
      </c>
      <c r="E2218" s="32">
        <v>0</v>
      </c>
      <c r="F2218" s="33">
        <v>0</v>
      </c>
      <c r="G2218" s="23"/>
    </row>
    <row r="2219" spans="1:7" x14ac:dyDescent="0.3">
      <c r="A2219" s="22">
        <v>278</v>
      </c>
      <c r="B2219" s="31">
        <v>46</v>
      </c>
      <c r="C2219" s="24">
        <v>0</v>
      </c>
      <c r="D2219" s="32">
        <v>-0.73</v>
      </c>
      <c r="E2219" s="32">
        <v>0</v>
      </c>
      <c r="F2219" s="32">
        <v>0</v>
      </c>
      <c r="G2219" s="23"/>
    </row>
    <row r="2220" spans="1:7" x14ac:dyDescent="0.3">
      <c r="A2220" s="22"/>
      <c r="B2220" s="31">
        <v>157</v>
      </c>
      <c r="C2220" s="24">
        <v>0.15</v>
      </c>
      <c r="D2220" s="32">
        <v>-0.73</v>
      </c>
      <c r="E2220" s="32">
        <v>0</v>
      </c>
      <c r="F2220" s="32">
        <v>0</v>
      </c>
      <c r="G2220" s="23"/>
    </row>
    <row r="2221" spans="1:7" x14ac:dyDescent="0.3">
      <c r="A2221" s="22"/>
      <c r="B2221" s="31" t="s">
        <v>61</v>
      </c>
      <c r="C2221" s="24">
        <v>0</v>
      </c>
      <c r="D2221" s="33">
        <v>-0.73</v>
      </c>
      <c r="E2221" s="32">
        <v>0</v>
      </c>
      <c r="F2221" s="32">
        <v>0</v>
      </c>
      <c r="G2221" s="23"/>
    </row>
    <row r="2222" spans="1:7" x14ac:dyDescent="0.3">
      <c r="A2222" s="22"/>
      <c r="B2222" s="31" t="s">
        <v>62</v>
      </c>
      <c r="C2222" s="24">
        <v>0</v>
      </c>
      <c r="D2222" s="33">
        <v>-0.73</v>
      </c>
      <c r="E2222" s="32">
        <v>0</v>
      </c>
      <c r="F2222" s="32">
        <v>0</v>
      </c>
      <c r="G2222" s="23"/>
    </row>
    <row r="2223" spans="1:7" x14ac:dyDescent="0.3">
      <c r="A2223" s="22"/>
      <c r="B2223" s="31" t="s">
        <v>65</v>
      </c>
      <c r="C2223" s="24">
        <v>0</v>
      </c>
      <c r="D2223" s="32">
        <v>-0.73</v>
      </c>
      <c r="E2223" s="33">
        <v>0</v>
      </c>
      <c r="F2223" s="32">
        <v>0</v>
      </c>
      <c r="G2223" s="23"/>
    </row>
    <row r="2224" spans="1:7" x14ac:dyDescent="0.3">
      <c r="A2224" s="22"/>
      <c r="B2224" s="31" t="s">
        <v>66</v>
      </c>
      <c r="C2224" s="24">
        <v>0</v>
      </c>
      <c r="D2224" s="32">
        <v>-0.73</v>
      </c>
      <c r="E2224" s="33">
        <v>0</v>
      </c>
      <c r="F2224" s="32">
        <v>0</v>
      </c>
      <c r="G2224" s="23"/>
    </row>
    <row r="2225" spans="1:7" x14ac:dyDescent="0.3">
      <c r="A2225" s="22"/>
      <c r="B2225" s="31" t="s">
        <v>67</v>
      </c>
      <c r="C2225" s="24">
        <v>0</v>
      </c>
      <c r="D2225" s="32">
        <v>-0.73</v>
      </c>
      <c r="E2225" s="32">
        <v>0</v>
      </c>
      <c r="F2225" s="33">
        <v>0</v>
      </c>
      <c r="G2225" s="23"/>
    </row>
    <row r="2226" spans="1:7" x14ac:dyDescent="0.3">
      <c r="A2226" s="22"/>
      <c r="B2226" s="31" t="s">
        <v>68</v>
      </c>
      <c r="C2226" s="24">
        <v>0</v>
      </c>
      <c r="D2226" s="32">
        <v>-0.73</v>
      </c>
      <c r="E2226" s="32">
        <v>0</v>
      </c>
      <c r="F2226" s="33">
        <v>0</v>
      </c>
      <c r="G2226" s="23"/>
    </row>
    <row r="2227" spans="1:7" x14ac:dyDescent="0.3">
      <c r="A2227" s="22">
        <v>279</v>
      </c>
      <c r="B2227" s="31">
        <v>47</v>
      </c>
      <c r="C2227" s="24">
        <v>0</v>
      </c>
      <c r="D2227" s="32">
        <v>-0.73</v>
      </c>
      <c r="E2227" s="32">
        <v>0</v>
      </c>
      <c r="F2227" s="32">
        <v>0</v>
      </c>
      <c r="G2227" s="23"/>
    </row>
    <row r="2228" spans="1:7" x14ac:dyDescent="0.3">
      <c r="A2228" s="22"/>
      <c r="B2228" s="31">
        <v>158</v>
      </c>
      <c r="C2228" s="24">
        <v>0.15</v>
      </c>
      <c r="D2228" s="32">
        <v>-0.73</v>
      </c>
      <c r="E2228" s="32">
        <v>0</v>
      </c>
      <c r="F2228" s="32">
        <v>0</v>
      </c>
      <c r="G2228" s="23"/>
    </row>
    <row r="2229" spans="1:7" x14ac:dyDescent="0.3">
      <c r="A2229" s="22"/>
      <c r="B2229" s="31" t="s">
        <v>61</v>
      </c>
      <c r="C2229" s="24">
        <v>0</v>
      </c>
      <c r="D2229" s="33">
        <v>-0.73</v>
      </c>
      <c r="E2229" s="32">
        <v>0</v>
      </c>
      <c r="F2229" s="32">
        <v>0</v>
      </c>
      <c r="G2229" s="23"/>
    </row>
    <row r="2230" spans="1:7" x14ac:dyDescent="0.3">
      <c r="A2230" s="22"/>
      <c r="B2230" s="31" t="s">
        <v>62</v>
      </c>
      <c r="C2230" s="24">
        <v>0</v>
      </c>
      <c r="D2230" s="33">
        <v>-0.73</v>
      </c>
      <c r="E2230" s="32">
        <v>0</v>
      </c>
      <c r="F2230" s="32">
        <v>0</v>
      </c>
      <c r="G2230" s="23"/>
    </row>
    <row r="2231" spans="1:7" x14ac:dyDescent="0.3">
      <c r="A2231" s="22"/>
      <c r="B2231" s="31" t="s">
        <v>65</v>
      </c>
      <c r="C2231" s="24">
        <v>0</v>
      </c>
      <c r="D2231" s="32">
        <v>-0.73</v>
      </c>
      <c r="E2231" s="33">
        <v>0</v>
      </c>
      <c r="F2231" s="32">
        <v>0</v>
      </c>
      <c r="G2231" s="23"/>
    </row>
    <row r="2232" spans="1:7" x14ac:dyDescent="0.3">
      <c r="A2232" s="22"/>
      <c r="B2232" s="31" t="s">
        <v>66</v>
      </c>
      <c r="C2232" s="24">
        <v>0</v>
      </c>
      <c r="D2232" s="32">
        <v>-0.73</v>
      </c>
      <c r="E2232" s="33">
        <v>0</v>
      </c>
      <c r="F2232" s="32">
        <v>0</v>
      </c>
      <c r="G2232" s="23"/>
    </row>
    <row r="2233" spans="1:7" x14ac:dyDescent="0.3">
      <c r="A2233" s="22"/>
      <c r="B2233" s="31" t="s">
        <v>67</v>
      </c>
      <c r="C2233" s="24">
        <v>0</v>
      </c>
      <c r="D2233" s="32">
        <v>-0.73</v>
      </c>
      <c r="E2233" s="32">
        <v>0</v>
      </c>
      <c r="F2233" s="33">
        <v>0</v>
      </c>
      <c r="G2233" s="23"/>
    </row>
    <row r="2234" spans="1:7" x14ac:dyDescent="0.3">
      <c r="A2234" s="22"/>
      <c r="B2234" s="31" t="s">
        <v>68</v>
      </c>
      <c r="C2234" s="24">
        <v>0</v>
      </c>
      <c r="D2234" s="32">
        <v>-0.73</v>
      </c>
      <c r="E2234" s="32">
        <v>0</v>
      </c>
      <c r="F2234" s="33">
        <v>0</v>
      </c>
      <c r="G2234" s="23"/>
    </row>
    <row r="2235" spans="1:7" x14ac:dyDescent="0.3">
      <c r="A2235" s="22">
        <v>280</v>
      </c>
      <c r="B2235" s="31">
        <v>48</v>
      </c>
      <c r="C2235" s="24">
        <v>0</v>
      </c>
      <c r="D2235" s="32">
        <v>-0.74</v>
      </c>
      <c r="E2235" s="32">
        <v>0</v>
      </c>
      <c r="F2235" s="32">
        <v>0</v>
      </c>
      <c r="G2235" s="23"/>
    </row>
    <row r="2236" spans="1:7" x14ac:dyDescent="0.3">
      <c r="A2236" s="22"/>
      <c r="B2236" s="31">
        <v>159</v>
      </c>
      <c r="C2236" s="24">
        <v>0.15</v>
      </c>
      <c r="D2236" s="32">
        <v>-0.74</v>
      </c>
      <c r="E2236" s="32">
        <v>0</v>
      </c>
      <c r="F2236" s="32">
        <v>0</v>
      </c>
      <c r="G2236" s="23"/>
    </row>
    <row r="2237" spans="1:7" x14ac:dyDescent="0.3">
      <c r="A2237" s="22"/>
      <c r="B2237" s="31" t="s">
        <v>61</v>
      </c>
      <c r="C2237" s="24">
        <v>0</v>
      </c>
      <c r="D2237" s="33">
        <v>-0.74</v>
      </c>
      <c r="E2237" s="32">
        <v>0</v>
      </c>
      <c r="F2237" s="32">
        <v>0</v>
      </c>
      <c r="G2237" s="23"/>
    </row>
    <row r="2238" spans="1:7" x14ac:dyDescent="0.3">
      <c r="A2238" s="22"/>
      <c r="B2238" s="31" t="s">
        <v>62</v>
      </c>
      <c r="C2238" s="24">
        <v>0</v>
      </c>
      <c r="D2238" s="33">
        <v>-0.74</v>
      </c>
      <c r="E2238" s="32">
        <v>0</v>
      </c>
      <c r="F2238" s="32">
        <v>0</v>
      </c>
      <c r="G2238" s="23"/>
    </row>
    <row r="2239" spans="1:7" x14ac:dyDescent="0.3">
      <c r="A2239" s="22"/>
      <c r="B2239" s="31" t="s">
        <v>65</v>
      </c>
      <c r="C2239" s="24">
        <v>0</v>
      </c>
      <c r="D2239" s="32">
        <v>-0.74</v>
      </c>
      <c r="E2239" s="33">
        <v>0</v>
      </c>
      <c r="F2239" s="32">
        <v>0</v>
      </c>
      <c r="G2239" s="23"/>
    </row>
    <row r="2240" spans="1:7" x14ac:dyDescent="0.3">
      <c r="A2240" s="22"/>
      <c r="B2240" s="31" t="s">
        <v>66</v>
      </c>
      <c r="C2240" s="24">
        <v>0</v>
      </c>
      <c r="D2240" s="32">
        <v>-0.74</v>
      </c>
      <c r="E2240" s="33">
        <v>0</v>
      </c>
      <c r="F2240" s="32">
        <v>0</v>
      </c>
      <c r="G2240" s="23"/>
    </row>
    <row r="2241" spans="1:7" x14ac:dyDescent="0.3">
      <c r="A2241" s="22"/>
      <c r="B2241" s="31" t="s">
        <v>67</v>
      </c>
      <c r="C2241" s="24">
        <v>0</v>
      </c>
      <c r="D2241" s="32">
        <v>-0.74</v>
      </c>
      <c r="E2241" s="32">
        <v>0</v>
      </c>
      <c r="F2241" s="33">
        <v>0</v>
      </c>
      <c r="G2241" s="23"/>
    </row>
    <row r="2242" spans="1:7" x14ac:dyDescent="0.3">
      <c r="A2242" s="22"/>
      <c r="B2242" s="31" t="s">
        <v>68</v>
      </c>
      <c r="C2242" s="24">
        <v>0</v>
      </c>
      <c r="D2242" s="32">
        <v>-0.74</v>
      </c>
      <c r="E2242" s="32">
        <v>0</v>
      </c>
      <c r="F2242" s="33">
        <v>0</v>
      </c>
      <c r="G2242" s="23"/>
    </row>
    <row r="2243" spans="1:7" x14ac:dyDescent="0.3">
      <c r="A2243" s="22">
        <v>281</v>
      </c>
      <c r="B2243" s="31">
        <v>49</v>
      </c>
      <c r="C2243" s="24">
        <v>0</v>
      </c>
      <c r="D2243" s="32">
        <v>-0.74</v>
      </c>
      <c r="E2243" s="32">
        <v>0</v>
      </c>
      <c r="F2243" s="32">
        <v>0</v>
      </c>
      <c r="G2243" s="23"/>
    </row>
    <row r="2244" spans="1:7" x14ac:dyDescent="0.3">
      <c r="A2244" s="22"/>
      <c r="B2244" s="31">
        <v>160</v>
      </c>
      <c r="C2244" s="24">
        <v>0.15</v>
      </c>
      <c r="D2244" s="32">
        <v>-0.74</v>
      </c>
      <c r="E2244" s="32">
        <v>0</v>
      </c>
      <c r="F2244" s="32">
        <v>0</v>
      </c>
      <c r="G2244" s="23"/>
    </row>
    <row r="2245" spans="1:7" x14ac:dyDescent="0.3">
      <c r="A2245" s="22"/>
      <c r="B2245" s="31" t="s">
        <v>61</v>
      </c>
      <c r="C2245" s="24">
        <v>0</v>
      </c>
      <c r="D2245" s="33">
        <v>-0.74</v>
      </c>
      <c r="E2245" s="32">
        <v>0</v>
      </c>
      <c r="F2245" s="32">
        <v>0</v>
      </c>
      <c r="G2245" s="23"/>
    </row>
    <row r="2246" spans="1:7" x14ac:dyDescent="0.3">
      <c r="A2246" s="22"/>
      <c r="B2246" s="31" t="s">
        <v>62</v>
      </c>
      <c r="C2246" s="24">
        <v>0</v>
      </c>
      <c r="D2246" s="33">
        <v>-0.74</v>
      </c>
      <c r="E2246" s="32">
        <v>0</v>
      </c>
      <c r="F2246" s="32">
        <v>0</v>
      </c>
      <c r="G2246" s="23"/>
    </row>
    <row r="2247" spans="1:7" x14ac:dyDescent="0.3">
      <c r="A2247" s="22"/>
      <c r="B2247" s="31" t="s">
        <v>65</v>
      </c>
      <c r="C2247" s="24">
        <v>0</v>
      </c>
      <c r="D2247" s="32">
        <v>-0.74</v>
      </c>
      <c r="E2247" s="33">
        <v>0</v>
      </c>
      <c r="F2247" s="32">
        <v>0</v>
      </c>
      <c r="G2247" s="23"/>
    </row>
    <row r="2248" spans="1:7" x14ac:dyDescent="0.3">
      <c r="A2248" s="22"/>
      <c r="B2248" s="31" t="s">
        <v>66</v>
      </c>
      <c r="C2248" s="24">
        <v>0</v>
      </c>
      <c r="D2248" s="32">
        <v>-0.74</v>
      </c>
      <c r="E2248" s="33">
        <v>0</v>
      </c>
      <c r="F2248" s="32">
        <v>0</v>
      </c>
      <c r="G2248" s="23"/>
    </row>
    <row r="2249" spans="1:7" x14ac:dyDescent="0.3">
      <c r="A2249" s="22"/>
      <c r="B2249" s="31" t="s">
        <v>67</v>
      </c>
      <c r="C2249" s="24">
        <v>0</v>
      </c>
      <c r="D2249" s="32">
        <v>-0.74</v>
      </c>
      <c r="E2249" s="32">
        <v>0</v>
      </c>
      <c r="F2249" s="33">
        <v>0</v>
      </c>
      <c r="G2249" s="23"/>
    </row>
    <row r="2250" spans="1:7" x14ac:dyDescent="0.3">
      <c r="A2250" s="22"/>
      <c r="B2250" s="31" t="s">
        <v>68</v>
      </c>
      <c r="C2250" s="24">
        <v>0</v>
      </c>
      <c r="D2250" s="32">
        <v>-0.74</v>
      </c>
      <c r="E2250" s="32">
        <v>0</v>
      </c>
      <c r="F2250" s="33">
        <v>0</v>
      </c>
      <c r="G2250" s="23"/>
    </row>
    <row r="2251" spans="1:7" x14ac:dyDescent="0.3">
      <c r="A2251" s="22">
        <v>282</v>
      </c>
      <c r="B2251" s="31">
        <v>50</v>
      </c>
      <c r="C2251" s="24">
        <v>0</v>
      </c>
      <c r="D2251" s="32">
        <v>-0.75</v>
      </c>
      <c r="E2251" s="32">
        <v>0</v>
      </c>
      <c r="F2251" s="32">
        <v>0</v>
      </c>
      <c r="G2251" s="23"/>
    </row>
    <row r="2252" spans="1:7" x14ac:dyDescent="0.3">
      <c r="A2252" s="22"/>
      <c r="B2252" s="31">
        <v>161</v>
      </c>
      <c r="C2252" s="24">
        <v>0.15</v>
      </c>
      <c r="D2252" s="32">
        <v>-0.75</v>
      </c>
      <c r="E2252" s="32">
        <v>0</v>
      </c>
      <c r="F2252" s="32">
        <v>0</v>
      </c>
      <c r="G2252" s="23"/>
    </row>
    <row r="2253" spans="1:7" x14ac:dyDescent="0.3">
      <c r="A2253" s="22"/>
      <c r="B2253" s="31" t="s">
        <v>61</v>
      </c>
      <c r="C2253" s="24">
        <v>0</v>
      </c>
      <c r="D2253" s="33">
        <v>-0.75</v>
      </c>
      <c r="E2253" s="32">
        <v>0</v>
      </c>
      <c r="F2253" s="32">
        <v>0</v>
      </c>
      <c r="G2253" s="23"/>
    </row>
    <row r="2254" spans="1:7" x14ac:dyDescent="0.3">
      <c r="A2254" s="22"/>
      <c r="B2254" s="31" t="s">
        <v>62</v>
      </c>
      <c r="C2254" s="24">
        <v>0</v>
      </c>
      <c r="D2254" s="33">
        <v>-0.75</v>
      </c>
      <c r="E2254" s="32">
        <v>0</v>
      </c>
      <c r="F2254" s="32">
        <v>0</v>
      </c>
      <c r="G2254" s="23"/>
    </row>
    <row r="2255" spans="1:7" x14ac:dyDescent="0.3">
      <c r="A2255" s="22"/>
      <c r="B2255" s="31" t="s">
        <v>65</v>
      </c>
      <c r="C2255" s="24">
        <v>0</v>
      </c>
      <c r="D2255" s="32">
        <v>-0.75</v>
      </c>
      <c r="E2255" s="33">
        <v>0</v>
      </c>
      <c r="F2255" s="32">
        <v>0</v>
      </c>
      <c r="G2255" s="23"/>
    </row>
    <row r="2256" spans="1:7" x14ac:dyDescent="0.3">
      <c r="A2256" s="22"/>
      <c r="B2256" s="31" t="s">
        <v>66</v>
      </c>
      <c r="C2256" s="24">
        <v>0</v>
      </c>
      <c r="D2256" s="32">
        <v>-0.75</v>
      </c>
      <c r="E2256" s="33">
        <v>0</v>
      </c>
      <c r="F2256" s="32">
        <v>0</v>
      </c>
      <c r="G2256" s="23"/>
    </row>
    <row r="2257" spans="1:7" x14ac:dyDescent="0.3">
      <c r="A2257" s="22"/>
      <c r="B2257" s="31" t="s">
        <v>67</v>
      </c>
      <c r="C2257" s="24">
        <v>0</v>
      </c>
      <c r="D2257" s="32">
        <v>-0.75</v>
      </c>
      <c r="E2257" s="32">
        <v>0</v>
      </c>
      <c r="F2257" s="33">
        <v>0</v>
      </c>
      <c r="G2257" s="23"/>
    </row>
    <row r="2258" spans="1:7" x14ac:dyDescent="0.3">
      <c r="A2258" s="22"/>
      <c r="B2258" s="31" t="s">
        <v>68</v>
      </c>
      <c r="C2258" s="24">
        <v>0</v>
      </c>
      <c r="D2258" s="32">
        <v>-0.75</v>
      </c>
      <c r="E2258" s="32">
        <v>0</v>
      </c>
      <c r="F2258" s="33">
        <v>0</v>
      </c>
      <c r="G2258" s="23"/>
    </row>
    <row r="2259" spans="1:7" x14ac:dyDescent="0.3">
      <c r="A2259" s="22">
        <v>283</v>
      </c>
      <c r="B2259" s="31">
        <v>51</v>
      </c>
      <c r="C2259" s="24">
        <v>0</v>
      </c>
      <c r="D2259" s="32">
        <v>-0.75</v>
      </c>
      <c r="E2259" s="32">
        <v>0</v>
      </c>
      <c r="F2259" s="32">
        <v>0</v>
      </c>
      <c r="G2259" s="23"/>
    </row>
    <row r="2260" spans="1:7" x14ac:dyDescent="0.3">
      <c r="A2260" s="22"/>
      <c r="B2260" s="31">
        <v>162</v>
      </c>
      <c r="C2260" s="24">
        <v>0.15</v>
      </c>
      <c r="D2260" s="32">
        <v>-0.75</v>
      </c>
      <c r="E2260" s="32">
        <v>0</v>
      </c>
      <c r="F2260" s="32">
        <v>0</v>
      </c>
      <c r="G2260" s="23"/>
    </row>
    <row r="2261" spans="1:7" x14ac:dyDescent="0.3">
      <c r="A2261" s="22"/>
      <c r="B2261" s="31" t="s">
        <v>61</v>
      </c>
      <c r="C2261" s="24">
        <v>0</v>
      </c>
      <c r="D2261" s="33">
        <v>-0.75</v>
      </c>
      <c r="E2261" s="32">
        <v>0</v>
      </c>
      <c r="F2261" s="32">
        <v>0</v>
      </c>
      <c r="G2261" s="23"/>
    </row>
    <row r="2262" spans="1:7" x14ac:dyDescent="0.3">
      <c r="A2262" s="22"/>
      <c r="B2262" s="31" t="s">
        <v>62</v>
      </c>
      <c r="C2262" s="24">
        <v>0</v>
      </c>
      <c r="D2262" s="33">
        <v>-0.75</v>
      </c>
      <c r="E2262" s="32">
        <v>0</v>
      </c>
      <c r="F2262" s="32">
        <v>0</v>
      </c>
      <c r="G2262" s="23"/>
    </row>
    <row r="2263" spans="1:7" x14ac:dyDescent="0.3">
      <c r="A2263" s="22"/>
      <c r="B2263" s="31" t="s">
        <v>65</v>
      </c>
      <c r="C2263" s="24">
        <v>0</v>
      </c>
      <c r="D2263" s="32">
        <v>-0.75</v>
      </c>
      <c r="E2263" s="33">
        <v>0</v>
      </c>
      <c r="F2263" s="32">
        <v>0</v>
      </c>
      <c r="G2263" s="23"/>
    </row>
    <row r="2264" spans="1:7" x14ac:dyDescent="0.3">
      <c r="A2264" s="22"/>
      <c r="B2264" s="31" t="s">
        <v>66</v>
      </c>
      <c r="C2264" s="24">
        <v>0</v>
      </c>
      <c r="D2264" s="32">
        <v>-0.75</v>
      </c>
      <c r="E2264" s="33">
        <v>0</v>
      </c>
      <c r="F2264" s="32">
        <v>0</v>
      </c>
      <c r="G2264" s="23"/>
    </row>
    <row r="2265" spans="1:7" x14ac:dyDescent="0.3">
      <c r="A2265" s="22"/>
      <c r="B2265" s="31" t="s">
        <v>67</v>
      </c>
      <c r="C2265" s="24">
        <v>0</v>
      </c>
      <c r="D2265" s="32">
        <v>-0.75</v>
      </c>
      <c r="E2265" s="32">
        <v>0</v>
      </c>
      <c r="F2265" s="33">
        <v>0</v>
      </c>
      <c r="G2265" s="23"/>
    </row>
    <row r="2266" spans="1:7" x14ac:dyDescent="0.3">
      <c r="A2266" s="22"/>
      <c r="B2266" s="31" t="s">
        <v>68</v>
      </c>
      <c r="C2266" s="24">
        <v>0</v>
      </c>
      <c r="D2266" s="32">
        <v>-0.75</v>
      </c>
      <c r="E2266" s="32">
        <v>0</v>
      </c>
      <c r="F2266" s="33">
        <v>0</v>
      </c>
      <c r="G2266" s="23"/>
    </row>
    <row r="2267" spans="1:7" x14ac:dyDescent="0.3">
      <c r="A2267" s="22">
        <v>284</v>
      </c>
      <c r="B2267" s="31">
        <v>52</v>
      </c>
      <c r="C2267" s="24">
        <v>0</v>
      </c>
      <c r="D2267" s="32">
        <v>-0.75</v>
      </c>
      <c r="E2267" s="32">
        <v>0</v>
      </c>
      <c r="F2267" s="32">
        <v>0</v>
      </c>
      <c r="G2267" s="23"/>
    </row>
    <row r="2268" spans="1:7" x14ac:dyDescent="0.3">
      <c r="A2268" s="22"/>
      <c r="B2268" s="31">
        <v>163</v>
      </c>
      <c r="C2268" s="24">
        <v>0.15</v>
      </c>
      <c r="D2268" s="32">
        <v>-0.75</v>
      </c>
      <c r="E2268" s="32">
        <v>0</v>
      </c>
      <c r="F2268" s="32">
        <v>0</v>
      </c>
      <c r="G2268" s="23"/>
    </row>
    <row r="2269" spans="1:7" x14ac:dyDescent="0.3">
      <c r="A2269" s="22"/>
      <c r="B2269" s="31" t="s">
        <v>61</v>
      </c>
      <c r="C2269" s="24">
        <v>0</v>
      </c>
      <c r="D2269" s="33">
        <v>-0.75</v>
      </c>
      <c r="E2269" s="32">
        <v>0</v>
      </c>
      <c r="F2269" s="32">
        <v>0</v>
      </c>
      <c r="G2269" s="23"/>
    </row>
    <row r="2270" spans="1:7" x14ac:dyDescent="0.3">
      <c r="A2270" s="22"/>
      <c r="B2270" s="31" t="s">
        <v>62</v>
      </c>
      <c r="C2270" s="24">
        <v>0</v>
      </c>
      <c r="D2270" s="33">
        <v>-0.75</v>
      </c>
      <c r="E2270" s="32">
        <v>0</v>
      </c>
      <c r="F2270" s="32">
        <v>0</v>
      </c>
      <c r="G2270" s="23"/>
    </row>
    <row r="2271" spans="1:7" x14ac:dyDescent="0.3">
      <c r="A2271" s="22"/>
      <c r="B2271" s="31" t="s">
        <v>65</v>
      </c>
      <c r="C2271" s="24">
        <v>0</v>
      </c>
      <c r="D2271" s="32">
        <v>-0.75</v>
      </c>
      <c r="E2271" s="33">
        <v>0</v>
      </c>
      <c r="F2271" s="32">
        <v>0</v>
      </c>
      <c r="G2271" s="23"/>
    </row>
    <row r="2272" spans="1:7" x14ac:dyDescent="0.3">
      <c r="A2272" s="22"/>
      <c r="B2272" s="31" t="s">
        <v>66</v>
      </c>
      <c r="C2272" s="24">
        <v>0</v>
      </c>
      <c r="D2272" s="32">
        <v>-0.75</v>
      </c>
      <c r="E2272" s="33">
        <v>0</v>
      </c>
      <c r="F2272" s="32">
        <v>0</v>
      </c>
      <c r="G2272" s="23"/>
    </row>
    <row r="2273" spans="1:7" x14ac:dyDescent="0.3">
      <c r="A2273" s="22"/>
      <c r="B2273" s="31" t="s">
        <v>67</v>
      </c>
      <c r="C2273" s="24">
        <v>0</v>
      </c>
      <c r="D2273" s="32">
        <v>-0.75</v>
      </c>
      <c r="E2273" s="32">
        <v>0</v>
      </c>
      <c r="F2273" s="33">
        <v>0</v>
      </c>
      <c r="G2273" s="23"/>
    </row>
    <row r="2274" spans="1:7" x14ac:dyDescent="0.3">
      <c r="A2274" s="22"/>
      <c r="B2274" s="31" t="s">
        <v>68</v>
      </c>
      <c r="C2274" s="24">
        <v>0</v>
      </c>
      <c r="D2274" s="32">
        <v>-0.75</v>
      </c>
      <c r="E2274" s="32">
        <v>0</v>
      </c>
      <c r="F2274" s="33">
        <v>0</v>
      </c>
      <c r="G2274" s="23"/>
    </row>
    <row r="2275" spans="1:7" x14ac:dyDescent="0.3">
      <c r="A2275" s="22">
        <v>285</v>
      </c>
      <c r="B2275" s="31">
        <v>53</v>
      </c>
      <c r="C2275" s="24">
        <v>0</v>
      </c>
      <c r="D2275" s="32">
        <v>-0.75</v>
      </c>
      <c r="E2275" s="32">
        <v>0</v>
      </c>
      <c r="F2275" s="32">
        <v>0</v>
      </c>
      <c r="G2275" s="23"/>
    </row>
    <row r="2276" spans="1:7" x14ac:dyDescent="0.3">
      <c r="A2276" s="22"/>
      <c r="B2276" s="31">
        <v>164</v>
      </c>
      <c r="C2276" s="24">
        <v>0.15</v>
      </c>
      <c r="D2276" s="32">
        <v>-0.75</v>
      </c>
      <c r="E2276" s="32">
        <v>0</v>
      </c>
      <c r="F2276" s="32">
        <v>0</v>
      </c>
      <c r="G2276" s="23"/>
    </row>
    <row r="2277" spans="1:7" x14ac:dyDescent="0.3">
      <c r="A2277" s="22"/>
      <c r="B2277" s="31" t="s">
        <v>61</v>
      </c>
      <c r="C2277" s="24">
        <v>0</v>
      </c>
      <c r="D2277" s="33">
        <v>-0.75</v>
      </c>
      <c r="E2277" s="32">
        <v>0</v>
      </c>
      <c r="F2277" s="32">
        <v>0</v>
      </c>
      <c r="G2277" s="23"/>
    </row>
    <row r="2278" spans="1:7" x14ac:dyDescent="0.3">
      <c r="A2278" s="22"/>
      <c r="B2278" s="31" t="s">
        <v>62</v>
      </c>
      <c r="C2278" s="24">
        <v>0</v>
      </c>
      <c r="D2278" s="33">
        <v>-0.75</v>
      </c>
      <c r="E2278" s="32">
        <v>0</v>
      </c>
      <c r="F2278" s="32">
        <v>0</v>
      </c>
      <c r="G2278" s="23"/>
    </row>
    <row r="2279" spans="1:7" x14ac:dyDescent="0.3">
      <c r="A2279" s="22"/>
      <c r="B2279" s="31" t="s">
        <v>65</v>
      </c>
      <c r="C2279" s="24">
        <v>0</v>
      </c>
      <c r="D2279" s="32">
        <v>-0.75</v>
      </c>
      <c r="E2279" s="33">
        <v>0</v>
      </c>
      <c r="F2279" s="32">
        <v>0</v>
      </c>
      <c r="G2279" s="23"/>
    </row>
    <row r="2280" spans="1:7" x14ac:dyDescent="0.3">
      <c r="A2280" s="22"/>
      <c r="B2280" s="31" t="s">
        <v>66</v>
      </c>
      <c r="C2280" s="24">
        <v>0</v>
      </c>
      <c r="D2280" s="32">
        <v>-0.75</v>
      </c>
      <c r="E2280" s="33">
        <v>0</v>
      </c>
      <c r="F2280" s="32">
        <v>0</v>
      </c>
      <c r="G2280" s="23"/>
    </row>
    <row r="2281" spans="1:7" x14ac:dyDescent="0.3">
      <c r="A2281" s="22"/>
      <c r="B2281" s="31" t="s">
        <v>67</v>
      </c>
      <c r="C2281" s="24">
        <v>0</v>
      </c>
      <c r="D2281" s="32">
        <v>-0.75</v>
      </c>
      <c r="E2281" s="32">
        <v>0</v>
      </c>
      <c r="F2281" s="33">
        <v>0</v>
      </c>
      <c r="G2281" s="23"/>
    </row>
    <row r="2282" spans="1:7" x14ac:dyDescent="0.3">
      <c r="A2282" s="22"/>
      <c r="B2282" s="31" t="s">
        <v>68</v>
      </c>
      <c r="C2282" s="24">
        <v>0</v>
      </c>
      <c r="D2282" s="32">
        <v>-0.75</v>
      </c>
      <c r="E2282" s="32">
        <v>0</v>
      </c>
      <c r="F2282" s="33">
        <v>0</v>
      </c>
      <c r="G2282" s="23"/>
    </row>
    <row r="2283" spans="1:7" x14ac:dyDescent="0.3">
      <c r="A2283" s="22">
        <v>286</v>
      </c>
      <c r="B2283" s="31">
        <v>54</v>
      </c>
      <c r="C2283" s="24">
        <v>0</v>
      </c>
      <c r="D2283" s="32">
        <v>-0.75</v>
      </c>
      <c r="E2283" s="32">
        <v>0</v>
      </c>
      <c r="F2283" s="32">
        <v>0</v>
      </c>
      <c r="G2283" s="23"/>
    </row>
    <row r="2284" spans="1:7" x14ac:dyDescent="0.3">
      <c r="A2284" s="22"/>
      <c r="B2284" s="31">
        <v>165</v>
      </c>
      <c r="C2284" s="24">
        <v>0.15</v>
      </c>
      <c r="D2284" s="32">
        <v>-0.75</v>
      </c>
      <c r="E2284" s="32">
        <v>0</v>
      </c>
      <c r="F2284" s="32">
        <v>0</v>
      </c>
      <c r="G2284" s="23"/>
    </row>
    <row r="2285" spans="1:7" x14ac:dyDescent="0.3">
      <c r="A2285" s="22"/>
      <c r="B2285" s="31" t="s">
        <v>61</v>
      </c>
      <c r="C2285" s="24">
        <v>0</v>
      </c>
      <c r="D2285" s="33">
        <v>-0.75</v>
      </c>
      <c r="E2285" s="32">
        <v>0</v>
      </c>
      <c r="F2285" s="32">
        <v>0</v>
      </c>
      <c r="G2285" s="23"/>
    </row>
    <row r="2286" spans="1:7" x14ac:dyDescent="0.3">
      <c r="A2286" s="22"/>
      <c r="B2286" s="31" t="s">
        <v>62</v>
      </c>
      <c r="C2286" s="24">
        <v>0</v>
      </c>
      <c r="D2286" s="33">
        <v>-0.75</v>
      </c>
      <c r="E2286" s="32">
        <v>0</v>
      </c>
      <c r="F2286" s="32">
        <v>0</v>
      </c>
      <c r="G2286" s="23"/>
    </row>
    <row r="2287" spans="1:7" x14ac:dyDescent="0.3">
      <c r="A2287" s="22"/>
      <c r="B2287" s="31" t="s">
        <v>65</v>
      </c>
      <c r="C2287" s="24">
        <v>0</v>
      </c>
      <c r="D2287" s="32">
        <v>-0.75</v>
      </c>
      <c r="E2287" s="33">
        <v>0</v>
      </c>
      <c r="F2287" s="32">
        <v>0</v>
      </c>
      <c r="G2287" s="23"/>
    </row>
    <row r="2288" spans="1:7" x14ac:dyDescent="0.3">
      <c r="A2288" s="22"/>
      <c r="B2288" s="31" t="s">
        <v>66</v>
      </c>
      <c r="C2288" s="24">
        <v>0</v>
      </c>
      <c r="D2288" s="32">
        <v>-0.75</v>
      </c>
      <c r="E2288" s="33">
        <v>0</v>
      </c>
      <c r="F2288" s="32">
        <v>0</v>
      </c>
      <c r="G2288" s="23"/>
    </row>
    <row r="2289" spans="1:7" x14ac:dyDescent="0.3">
      <c r="A2289" s="22"/>
      <c r="B2289" s="31" t="s">
        <v>67</v>
      </c>
      <c r="C2289" s="24">
        <v>0</v>
      </c>
      <c r="D2289" s="32">
        <v>-0.75</v>
      </c>
      <c r="E2289" s="32">
        <v>0</v>
      </c>
      <c r="F2289" s="33">
        <v>0</v>
      </c>
      <c r="G2289" s="23"/>
    </row>
    <row r="2290" spans="1:7" x14ac:dyDescent="0.3">
      <c r="A2290" s="22"/>
      <c r="B2290" s="31" t="s">
        <v>68</v>
      </c>
      <c r="C2290" s="24">
        <v>0</v>
      </c>
      <c r="D2290" s="32">
        <v>-0.75</v>
      </c>
      <c r="E2290" s="32">
        <v>0</v>
      </c>
      <c r="F2290" s="33">
        <v>0</v>
      </c>
      <c r="G2290" s="23"/>
    </row>
    <row r="2291" spans="1:7" x14ac:dyDescent="0.3">
      <c r="A2291" s="22">
        <v>287</v>
      </c>
      <c r="B2291" s="31">
        <v>55</v>
      </c>
      <c r="C2291" s="24">
        <v>0</v>
      </c>
      <c r="D2291" s="32">
        <v>-0.75</v>
      </c>
      <c r="E2291" s="32">
        <v>0</v>
      </c>
      <c r="F2291" s="32">
        <v>0</v>
      </c>
      <c r="G2291" s="23"/>
    </row>
    <row r="2292" spans="1:7" x14ac:dyDescent="0.3">
      <c r="A2292" s="22"/>
      <c r="B2292" s="31">
        <v>166</v>
      </c>
      <c r="C2292" s="24">
        <v>0.15</v>
      </c>
      <c r="D2292" s="32">
        <v>-0.75</v>
      </c>
      <c r="E2292" s="32">
        <v>0</v>
      </c>
      <c r="F2292" s="32">
        <v>0</v>
      </c>
      <c r="G2292" s="23"/>
    </row>
    <row r="2293" spans="1:7" x14ac:dyDescent="0.3">
      <c r="A2293" s="22"/>
      <c r="B2293" s="31" t="s">
        <v>61</v>
      </c>
      <c r="C2293" s="24">
        <v>0</v>
      </c>
      <c r="D2293" s="33">
        <v>-0.75</v>
      </c>
      <c r="E2293" s="32">
        <v>0</v>
      </c>
      <c r="F2293" s="32">
        <v>0</v>
      </c>
      <c r="G2293" s="23"/>
    </row>
    <row r="2294" spans="1:7" x14ac:dyDescent="0.3">
      <c r="A2294" s="22"/>
      <c r="B2294" s="31" t="s">
        <v>62</v>
      </c>
      <c r="C2294" s="24">
        <v>0</v>
      </c>
      <c r="D2294" s="33">
        <v>-0.75</v>
      </c>
      <c r="E2294" s="32">
        <v>0</v>
      </c>
      <c r="F2294" s="32">
        <v>0</v>
      </c>
      <c r="G2294" s="23"/>
    </row>
    <row r="2295" spans="1:7" x14ac:dyDescent="0.3">
      <c r="A2295" s="22"/>
      <c r="B2295" s="31" t="s">
        <v>65</v>
      </c>
      <c r="C2295" s="24">
        <v>0</v>
      </c>
      <c r="D2295" s="32">
        <v>-0.75</v>
      </c>
      <c r="E2295" s="33">
        <v>0</v>
      </c>
      <c r="F2295" s="32">
        <v>0</v>
      </c>
      <c r="G2295" s="23"/>
    </row>
    <row r="2296" spans="1:7" x14ac:dyDescent="0.3">
      <c r="A2296" s="22"/>
      <c r="B2296" s="31" t="s">
        <v>66</v>
      </c>
      <c r="C2296" s="24">
        <v>0</v>
      </c>
      <c r="D2296" s="32">
        <v>-0.75</v>
      </c>
      <c r="E2296" s="33">
        <v>0</v>
      </c>
      <c r="F2296" s="32">
        <v>0</v>
      </c>
      <c r="G2296" s="23"/>
    </row>
    <row r="2297" spans="1:7" x14ac:dyDescent="0.3">
      <c r="A2297" s="22"/>
      <c r="B2297" s="31" t="s">
        <v>67</v>
      </c>
      <c r="C2297" s="24">
        <v>0</v>
      </c>
      <c r="D2297" s="32">
        <v>-0.75</v>
      </c>
      <c r="E2297" s="32">
        <v>0</v>
      </c>
      <c r="F2297" s="33">
        <v>0</v>
      </c>
      <c r="G2297" s="23"/>
    </row>
    <row r="2298" spans="1:7" x14ac:dyDescent="0.3">
      <c r="A2298" s="22"/>
      <c r="B2298" s="31" t="s">
        <v>68</v>
      </c>
      <c r="C2298" s="24">
        <v>0</v>
      </c>
      <c r="D2298" s="32">
        <v>-0.75</v>
      </c>
      <c r="E2298" s="32">
        <v>0</v>
      </c>
      <c r="F2298" s="33">
        <v>0</v>
      </c>
      <c r="G2298" s="23"/>
    </row>
    <row r="2299" spans="1:7" x14ac:dyDescent="0.3">
      <c r="A2299" s="22">
        <v>288</v>
      </c>
      <c r="B2299" s="31">
        <v>56</v>
      </c>
      <c r="C2299" s="24">
        <v>0</v>
      </c>
      <c r="D2299" s="32">
        <v>-0.75</v>
      </c>
      <c r="E2299" s="32">
        <v>0</v>
      </c>
      <c r="F2299" s="32">
        <v>0</v>
      </c>
      <c r="G2299" s="23"/>
    </row>
    <row r="2300" spans="1:7" x14ac:dyDescent="0.3">
      <c r="A2300" s="22"/>
      <c r="B2300" s="31">
        <v>167</v>
      </c>
      <c r="C2300" s="24">
        <v>0.15</v>
      </c>
      <c r="D2300" s="32">
        <v>-0.75</v>
      </c>
      <c r="E2300" s="32">
        <v>0</v>
      </c>
      <c r="F2300" s="32">
        <v>0</v>
      </c>
      <c r="G2300" s="23"/>
    </row>
    <row r="2301" spans="1:7" x14ac:dyDescent="0.3">
      <c r="A2301" s="22"/>
      <c r="B2301" s="31" t="s">
        <v>61</v>
      </c>
      <c r="C2301" s="24">
        <v>0</v>
      </c>
      <c r="D2301" s="33">
        <v>-0.75</v>
      </c>
      <c r="E2301" s="32">
        <v>0</v>
      </c>
      <c r="F2301" s="32">
        <v>0</v>
      </c>
      <c r="G2301" s="23"/>
    </row>
    <row r="2302" spans="1:7" x14ac:dyDescent="0.3">
      <c r="A2302" s="22"/>
      <c r="B2302" s="31" t="s">
        <v>62</v>
      </c>
      <c r="C2302" s="24">
        <v>0</v>
      </c>
      <c r="D2302" s="33">
        <v>-0.75</v>
      </c>
      <c r="E2302" s="32">
        <v>0</v>
      </c>
      <c r="F2302" s="32">
        <v>0</v>
      </c>
      <c r="G2302" s="23"/>
    </row>
    <row r="2303" spans="1:7" x14ac:dyDescent="0.3">
      <c r="A2303" s="22"/>
      <c r="B2303" s="31" t="s">
        <v>65</v>
      </c>
      <c r="C2303" s="24">
        <v>0</v>
      </c>
      <c r="D2303" s="32">
        <v>-0.75</v>
      </c>
      <c r="E2303" s="33">
        <v>0</v>
      </c>
      <c r="F2303" s="32">
        <v>0</v>
      </c>
      <c r="G2303" s="23"/>
    </row>
    <row r="2304" spans="1:7" x14ac:dyDescent="0.3">
      <c r="A2304" s="22"/>
      <c r="B2304" s="31" t="s">
        <v>66</v>
      </c>
      <c r="C2304" s="24">
        <v>0</v>
      </c>
      <c r="D2304" s="32">
        <v>-0.75</v>
      </c>
      <c r="E2304" s="33">
        <v>0</v>
      </c>
      <c r="F2304" s="32">
        <v>0</v>
      </c>
      <c r="G2304" s="23"/>
    </row>
    <row r="2305" spans="1:7" x14ac:dyDescent="0.3">
      <c r="A2305" s="22"/>
      <c r="B2305" s="31" t="s">
        <v>67</v>
      </c>
      <c r="C2305" s="24">
        <v>0</v>
      </c>
      <c r="D2305" s="32">
        <v>-0.75</v>
      </c>
      <c r="E2305" s="32">
        <v>0</v>
      </c>
      <c r="F2305" s="33">
        <v>0</v>
      </c>
      <c r="G2305" s="23"/>
    </row>
    <row r="2306" spans="1:7" x14ac:dyDescent="0.3">
      <c r="A2306" s="22"/>
      <c r="B2306" s="31" t="s">
        <v>68</v>
      </c>
      <c r="C2306" s="24">
        <v>0</v>
      </c>
      <c r="D2306" s="32">
        <v>-0.75</v>
      </c>
      <c r="E2306" s="32">
        <v>0</v>
      </c>
      <c r="F2306" s="33">
        <v>0</v>
      </c>
      <c r="G2306" s="23"/>
    </row>
    <row r="2307" spans="1:7" x14ac:dyDescent="0.3">
      <c r="A2307" s="22">
        <v>289</v>
      </c>
      <c r="B2307" s="31">
        <v>57</v>
      </c>
      <c r="C2307" s="24">
        <v>0</v>
      </c>
      <c r="D2307" s="32">
        <v>-0.75</v>
      </c>
      <c r="E2307" s="32">
        <v>0</v>
      </c>
      <c r="F2307" s="32">
        <v>0</v>
      </c>
      <c r="G2307" s="23"/>
    </row>
    <row r="2308" spans="1:7" x14ac:dyDescent="0.3">
      <c r="A2308" s="22"/>
      <c r="B2308" s="31">
        <v>168</v>
      </c>
      <c r="C2308" s="24">
        <v>0.15</v>
      </c>
      <c r="D2308" s="32">
        <v>-0.75</v>
      </c>
      <c r="E2308" s="32">
        <v>0</v>
      </c>
      <c r="F2308" s="32">
        <v>0</v>
      </c>
      <c r="G2308" s="23"/>
    </row>
    <row r="2309" spans="1:7" x14ac:dyDescent="0.3">
      <c r="A2309" s="22"/>
      <c r="B2309" s="31" t="s">
        <v>61</v>
      </c>
      <c r="C2309" s="24">
        <v>0</v>
      </c>
      <c r="D2309" s="33">
        <v>-0.75</v>
      </c>
      <c r="E2309" s="32">
        <v>0</v>
      </c>
      <c r="F2309" s="32">
        <v>0</v>
      </c>
      <c r="G2309" s="23"/>
    </row>
    <row r="2310" spans="1:7" x14ac:dyDescent="0.3">
      <c r="A2310" s="22"/>
      <c r="B2310" s="31" t="s">
        <v>62</v>
      </c>
      <c r="C2310" s="24">
        <v>0</v>
      </c>
      <c r="D2310" s="33">
        <v>-0.75</v>
      </c>
      <c r="E2310" s="32">
        <v>0</v>
      </c>
      <c r="F2310" s="32">
        <v>0</v>
      </c>
      <c r="G2310" s="23"/>
    </row>
    <row r="2311" spans="1:7" x14ac:dyDescent="0.3">
      <c r="A2311" s="22"/>
      <c r="B2311" s="31" t="s">
        <v>65</v>
      </c>
      <c r="C2311" s="24">
        <v>0</v>
      </c>
      <c r="D2311" s="32">
        <v>-0.75</v>
      </c>
      <c r="E2311" s="33">
        <v>0</v>
      </c>
      <c r="F2311" s="32">
        <v>0</v>
      </c>
      <c r="G2311" s="23"/>
    </row>
    <row r="2312" spans="1:7" x14ac:dyDescent="0.3">
      <c r="A2312" s="22"/>
      <c r="B2312" s="31" t="s">
        <v>66</v>
      </c>
      <c r="C2312" s="24">
        <v>0</v>
      </c>
      <c r="D2312" s="32">
        <v>-0.75</v>
      </c>
      <c r="E2312" s="33">
        <v>0</v>
      </c>
      <c r="F2312" s="32">
        <v>0</v>
      </c>
      <c r="G2312" s="23"/>
    </row>
    <row r="2313" spans="1:7" x14ac:dyDescent="0.3">
      <c r="A2313" s="22"/>
      <c r="B2313" s="31" t="s">
        <v>67</v>
      </c>
      <c r="C2313" s="24">
        <v>0</v>
      </c>
      <c r="D2313" s="32">
        <v>-0.75</v>
      </c>
      <c r="E2313" s="32">
        <v>0</v>
      </c>
      <c r="F2313" s="33">
        <v>0</v>
      </c>
      <c r="G2313" s="23"/>
    </row>
    <row r="2314" spans="1:7" x14ac:dyDescent="0.3">
      <c r="A2314" s="22"/>
      <c r="B2314" s="31" t="s">
        <v>68</v>
      </c>
      <c r="C2314" s="24">
        <v>0</v>
      </c>
      <c r="D2314" s="32">
        <v>-0.75</v>
      </c>
      <c r="E2314" s="32">
        <v>0</v>
      </c>
      <c r="F2314" s="33">
        <v>0</v>
      </c>
      <c r="G2314" s="23"/>
    </row>
    <row r="2315" spans="1:7" x14ac:dyDescent="0.3">
      <c r="A2315" s="22">
        <v>290</v>
      </c>
      <c r="B2315" s="31">
        <v>58</v>
      </c>
      <c r="C2315" s="24">
        <v>0</v>
      </c>
      <c r="D2315" s="32">
        <v>-0.75</v>
      </c>
      <c r="E2315" s="32">
        <v>0</v>
      </c>
      <c r="F2315" s="32">
        <v>0</v>
      </c>
      <c r="G2315" s="23"/>
    </row>
    <row r="2316" spans="1:7" x14ac:dyDescent="0.3">
      <c r="A2316" s="22"/>
      <c r="B2316" s="31">
        <v>169</v>
      </c>
      <c r="C2316" s="24">
        <v>0.15</v>
      </c>
      <c r="D2316" s="32">
        <v>-0.75</v>
      </c>
      <c r="E2316" s="32">
        <v>0</v>
      </c>
      <c r="F2316" s="32">
        <v>0</v>
      </c>
      <c r="G2316" s="23"/>
    </row>
    <row r="2317" spans="1:7" x14ac:dyDescent="0.3">
      <c r="A2317" s="22"/>
      <c r="B2317" s="31" t="s">
        <v>61</v>
      </c>
      <c r="C2317" s="24">
        <v>0</v>
      </c>
      <c r="D2317" s="33">
        <v>-0.75</v>
      </c>
      <c r="E2317" s="32">
        <v>0</v>
      </c>
      <c r="F2317" s="32">
        <v>0</v>
      </c>
      <c r="G2317" s="23"/>
    </row>
    <row r="2318" spans="1:7" x14ac:dyDescent="0.3">
      <c r="A2318" s="22"/>
      <c r="B2318" s="31" t="s">
        <v>62</v>
      </c>
      <c r="C2318" s="24">
        <v>0</v>
      </c>
      <c r="D2318" s="33">
        <v>-0.75</v>
      </c>
      <c r="E2318" s="32">
        <v>0</v>
      </c>
      <c r="F2318" s="32">
        <v>0</v>
      </c>
      <c r="G2318" s="23"/>
    </row>
    <row r="2319" spans="1:7" x14ac:dyDescent="0.3">
      <c r="A2319" s="22"/>
      <c r="B2319" s="31" t="s">
        <v>65</v>
      </c>
      <c r="C2319" s="24">
        <v>0</v>
      </c>
      <c r="D2319" s="32">
        <v>-0.75</v>
      </c>
      <c r="E2319" s="33">
        <v>0</v>
      </c>
      <c r="F2319" s="32">
        <v>0</v>
      </c>
      <c r="G2319" s="23"/>
    </row>
    <row r="2320" spans="1:7" x14ac:dyDescent="0.3">
      <c r="A2320" s="22"/>
      <c r="B2320" s="31" t="s">
        <v>66</v>
      </c>
      <c r="C2320" s="24">
        <v>0</v>
      </c>
      <c r="D2320" s="32">
        <v>-0.75</v>
      </c>
      <c r="E2320" s="33">
        <v>0</v>
      </c>
      <c r="F2320" s="32">
        <v>0</v>
      </c>
      <c r="G2320" s="23"/>
    </row>
    <row r="2321" spans="1:7" x14ac:dyDescent="0.3">
      <c r="A2321" s="22"/>
      <c r="B2321" s="31" t="s">
        <v>67</v>
      </c>
      <c r="C2321" s="24">
        <v>0</v>
      </c>
      <c r="D2321" s="32">
        <v>-0.75</v>
      </c>
      <c r="E2321" s="32">
        <v>0</v>
      </c>
      <c r="F2321" s="33">
        <v>0</v>
      </c>
      <c r="G2321" s="23"/>
    </row>
    <row r="2322" spans="1:7" x14ac:dyDescent="0.3">
      <c r="A2322" s="22"/>
      <c r="B2322" s="31" t="s">
        <v>68</v>
      </c>
      <c r="C2322" s="24">
        <v>0</v>
      </c>
      <c r="D2322" s="32">
        <v>-0.75</v>
      </c>
      <c r="E2322" s="32">
        <v>0</v>
      </c>
      <c r="F2322" s="33">
        <v>0</v>
      </c>
      <c r="G2322" s="23"/>
    </row>
    <row r="2323" spans="1:7" x14ac:dyDescent="0.3">
      <c r="A2323" s="22">
        <v>291</v>
      </c>
      <c r="B2323" s="31">
        <v>59</v>
      </c>
      <c r="C2323" s="24">
        <v>0</v>
      </c>
      <c r="D2323" s="32">
        <v>-0.75</v>
      </c>
      <c r="E2323" s="32">
        <v>0</v>
      </c>
      <c r="F2323" s="32">
        <v>0</v>
      </c>
      <c r="G2323" s="23"/>
    </row>
    <row r="2324" spans="1:7" x14ac:dyDescent="0.3">
      <c r="A2324" s="22"/>
      <c r="B2324" s="31">
        <v>170</v>
      </c>
      <c r="C2324" s="24">
        <v>0.15</v>
      </c>
      <c r="D2324" s="32">
        <v>-0.75</v>
      </c>
      <c r="E2324" s="32">
        <v>0</v>
      </c>
      <c r="F2324" s="32">
        <v>0</v>
      </c>
      <c r="G2324" s="23"/>
    </row>
    <row r="2325" spans="1:7" x14ac:dyDescent="0.3">
      <c r="A2325" s="22"/>
      <c r="B2325" s="31" t="s">
        <v>61</v>
      </c>
      <c r="C2325" s="24">
        <v>0</v>
      </c>
      <c r="D2325" s="33">
        <v>-0.75</v>
      </c>
      <c r="E2325" s="32">
        <v>0</v>
      </c>
      <c r="F2325" s="32">
        <v>0</v>
      </c>
      <c r="G2325" s="23"/>
    </row>
    <row r="2326" spans="1:7" x14ac:dyDescent="0.3">
      <c r="A2326" s="22"/>
      <c r="B2326" s="31" t="s">
        <v>62</v>
      </c>
      <c r="C2326" s="24">
        <v>0</v>
      </c>
      <c r="D2326" s="33">
        <v>-0.75</v>
      </c>
      <c r="E2326" s="32">
        <v>0</v>
      </c>
      <c r="F2326" s="32">
        <v>0</v>
      </c>
      <c r="G2326" s="23"/>
    </row>
    <row r="2327" spans="1:7" x14ac:dyDescent="0.3">
      <c r="A2327" s="22"/>
      <c r="B2327" s="31" t="s">
        <v>65</v>
      </c>
      <c r="C2327" s="24">
        <v>0</v>
      </c>
      <c r="D2327" s="32">
        <v>-0.75</v>
      </c>
      <c r="E2327" s="33">
        <v>0</v>
      </c>
      <c r="F2327" s="32">
        <v>0</v>
      </c>
      <c r="G2327" s="23"/>
    </row>
    <row r="2328" spans="1:7" x14ac:dyDescent="0.3">
      <c r="A2328" s="22"/>
      <c r="B2328" s="31" t="s">
        <v>66</v>
      </c>
      <c r="C2328" s="24">
        <v>0</v>
      </c>
      <c r="D2328" s="32">
        <v>-0.75</v>
      </c>
      <c r="E2328" s="33">
        <v>0</v>
      </c>
      <c r="F2328" s="32">
        <v>0</v>
      </c>
      <c r="G2328" s="23"/>
    </row>
    <row r="2329" spans="1:7" x14ac:dyDescent="0.3">
      <c r="A2329" s="22"/>
      <c r="B2329" s="31" t="s">
        <v>67</v>
      </c>
      <c r="C2329" s="24">
        <v>0</v>
      </c>
      <c r="D2329" s="32">
        <v>-0.75</v>
      </c>
      <c r="E2329" s="32">
        <v>0</v>
      </c>
      <c r="F2329" s="33">
        <v>0</v>
      </c>
      <c r="G2329" s="23"/>
    </row>
    <row r="2330" spans="1:7" x14ac:dyDescent="0.3">
      <c r="A2330" s="22"/>
      <c r="B2330" s="31" t="s">
        <v>68</v>
      </c>
      <c r="C2330" s="24">
        <v>0</v>
      </c>
      <c r="D2330" s="32">
        <v>-0.75</v>
      </c>
      <c r="E2330" s="32">
        <v>0</v>
      </c>
      <c r="F2330" s="33">
        <v>0</v>
      </c>
      <c r="G2330" s="23"/>
    </row>
    <row r="2331" spans="1:7" x14ac:dyDescent="0.3">
      <c r="A2331" s="22">
        <v>292</v>
      </c>
      <c r="B2331" s="31">
        <v>60</v>
      </c>
      <c r="C2331" s="24">
        <v>0</v>
      </c>
      <c r="D2331" s="32">
        <v>-0.75</v>
      </c>
      <c r="E2331" s="32">
        <v>0</v>
      </c>
      <c r="F2331" s="32">
        <v>0</v>
      </c>
      <c r="G2331" s="23"/>
    </row>
    <row r="2332" spans="1:7" x14ac:dyDescent="0.3">
      <c r="A2332" s="22"/>
      <c r="B2332" s="31">
        <v>171</v>
      </c>
      <c r="C2332" s="24">
        <v>0.15</v>
      </c>
      <c r="D2332" s="32">
        <v>-0.75</v>
      </c>
      <c r="E2332" s="32">
        <v>0</v>
      </c>
      <c r="F2332" s="32">
        <v>0</v>
      </c>
      <c r="G2332" s="23"/>
    </row>
    <row r="2333" spans="1:7" x14ac:dyDescent="0.3">
      <c r="A2333" s="22"/>
      <c r="B2333" s="31" t="s">
        <v>61</v>
      </c>
      <c r="C2333" s="24">
        <v>0</v>
      </c>
      <c r="D2333" s="33">
        <v>-0.75</v>
      </c>
      <c r="E2333" s="32">
        <v>0</v>
      </c>
      <c r="F2333" s="32">
        <v>0</v>
      </c>
      <c r="G2333" s="23"/>
    </row>
    <row r="2334" spans="1:7" x14ac:dyDescent="0.3">
      <c r="A2334" s="22"/>
      <c r="B2334" s="31" t="s">
        <v>62</v>
      </c>
      <c r="C2334" s="24">
        <v>0</v>
      </c>
      <c r="D2334" s="33">
        <v>-0.75</v>
      </c>
      <c r="E2334" s="32">
        <v>0</v>
      </c>
      <c r="F2334" s="32">
        <v>0</v>
      </c>
      <c r="G2334" s="23"/>
    </row>
    <row r="2335" spans="1:7" x14ac:dyDescent="0.3">
      <c r="A2335" s="22"/>
      <c r="B2335" s="31" t="s">
        <v>65</v>
      </c>
      <c r="C2335" s="24">
        <v>0</v>
      </c>
      <c r="D2335" s="32">
        <v>-0.75</v>
      </c>
      <c r="E2335" s="33">
        <v>0</v>
      </c>
      <c r="F2335" s="32">
        <v>0</v>
      </c>
      <c r="G2335" s="23"/>
    </row>
    <row r="2336" spans="1:7" x14ac:dyDescent="0.3">
      <c r="A2336" s="22"/>
      <c r="B2336" s="31" t="s">
        <v>66</v>
      </c>
      <c r="C2336" s="24">
        <v>0</v>
      </c>
      <c r="D2336" s="32">
        <v>-0.75</v>
      </c>
      <c r="E2336" s="33">
        <v>0</v>
      </c>
      <c r="F2336" s="32">
        <v>0</v>
      </c>
      <c r="G2336" s="23"/>
    </row>
    <row r="2337" spans="1:7" x14ac:dyDescent="0.3">
      <c r="A2337" s="22"/>
      <c r="B2337" s="31" t="s">
        <v>67</v>
      </c>
      <c r="C2337" s="24">
        <v>0</v>
      </c>
      <c r="D2337" s="32">
        <v>-0.75</v>
      </c>
      <c r="E2337" s="32">
        <v>0</v>
      </c>
      <c r="F2337" s="33">
        <v>0</v>
      </c>
      <c r="G2337" s="23"/>
    </row>
    <row r="2338" spans="1:7" x14ac:dyDescent="0.3">
      <c r="A2338" s="22"/>
      <c r="B2338" s="31" t="s">
        <v>68</v>
      </c>
      <c r="C2338" s="24">
        <v>0</v>
      </c>
      <c r="D2338" s="32">
        <v>-0.75</v>
      </c>
      <c r="E2338" s="32">
        <v>0</v>
      </c>
      <c r="F2338" s="33">
        <v>0</v>
      </c>
      <c r="G2338" s="23"/>
    </row>
    <row r="2339" spans="1:7" x14ac:dyDescent="0.3">
      <c r="A2339" s="22">
        <v>293</v>
      </c>
      <c r="B2339" s="31">
        <v>61</v>
      </c>
      <c r="C2339" s="24">
        <v>0</v>
      </c>
      <c r="D2339" s="32">
        <v>-0.75</v>
      </c>
      <c r="E2339" s="32">
        <v>0</v>
      </c>
      <c r="F2339" s="32">
        <v>0</v>
      </c>
      <c r="G2339" s="23"/>
    </row>
    <row r="2340" spans="1:7" x14ac:dyDescent="0.3">
      <c r="A2340" s="22"/>
      <c r="B2340" s="31">
        <v>172</v>
      </c>
      <c r="C2340" s="24">
        <v>0.15</v>
      </c>
      <c r="D2340" s="32">
        <v>-0.75</v>
      </c>
      <c r="E2340" s="32">
        <v>0</v>
      </c>
      <c r="F2340" s="32">
        <v>0</v>
      </c>
      <c r="G2340" s="23"/>
    </row>
    <row r="2341" spans="1:7" x14ac:dyDescent="0.3">
      <c r="A2341" s="22"/>
      <c r="B2341" s="31" t="s">
        <v>61</v>
      </c>
      <c r="C2341" s="24">
        <v>0</v>
      </c>
      <c r="D2341" s="33">
        <v>-0.75</v>
      </c>
      <c r="E2341" s="32">
        <v>0</v>
      </c>
      <c r="F2341" s="32">
        <v>0</v>
      </c>
      <c r="G2341" s="23"/>
    </row>
    <row r="2342" spans="1:7" x14ac:dyDescent="0.3">
      <c r="A2342" s="22"/>
      <c r="B2342" s="31" t="s">
        <v>62</v>
      </c>
      <c r="C2342" s="24">
        <v>0</v>
      </c>
      <c r="D2342" s="33">
        <v>-0.75</v>
      </c>
      <c r="E2342" s="32">
        <v>0</v>
      </c>
      <c r="F2342" s="32">
        <v>0</v>
      </c>
      <c r="G2342" s="23"/>
    </row>
    <row r="2343" spans="1:7" x14ac:dyDescent="0.3">
      <c r="A2343" s="22"/>
      <c r="B2343" s="31" t="s">
        <v>65</v>
      </c>
      <c r="C2343" s="24">
        <v>0</v>
      </c>
      <c r="D2343" s="32">
        <v>-0.75</v>
      </c>
      <c r="E2343" s="33">
        <v>0</v>
      </c>
      <c r="F2343" s="32">
        <v>0</v>
      </c>
      <c r="G2343" s="23"/>
    </row>
    <row r="2344" spans="1:7" x14ac:dyDescent="0.3">
      <c r="A2344" s="22"/>
      <c r="B2344" s="31" t="s">
        <v>66</v>
      </c>
      <c r="C2344" s="24">
        <v>0</v>
      </c>
      <c r="D2344" s="32">
        <v>-0.75</v>
      </c>
      <c r="E2344" s="33">
        <v>0</v>
      </c>
      <c r="F2344" s="32">
        <v>0</v>
      </c>
      <c r="G2344" s="23"/>
    </row>
    <row r="2345" spans="1:7" x14ac:dyDescent="0.3">
      <c r="A2345" s="22"/>
      <c r="B2345" s="31" t="s">
        <v>67</v>
      </c>
      <c r="C2345" s="24">
        <v>0</v>
      </c>
      <c r="D2345" s="32">
        <v>-0.75</v>
      </c>
      <c r="E2345" s="32">
        <v>0</v>
      </c>
      <c r="F2345" s="33">
        <v>0</v>
      </c>
      <c r="G2345" s="23"/>
    </row>
    <row r="2346" spans="1:7" x14ac:dyDescent="0.3">
      <c r="A2346" s="22"/>
      <c r="B2346" s="31" t="s">
        <v>68</v>
      </c>
      <c r="C2346" s="24">
        <v>0</v>
      </c>
      <c r="D2346" s="32">
        <v>-0.75</v>
      </c>
      <c r="E2346" s="32">
        <v>0</v>
      </c>
      <c r="F2346" s="33">
        <v>0</v>
      </c>
      <c r="G2346" s="23"/>
    </row>
    <row r="2347" spans="1:7" x14ac:dyDescent="0.3">
      <c r="A2347" s="22">
        <v>294</v>
      </c>
      <c r="B2347" s="31">
        <v>62</v>
      </c>
      <c r="C2347" s="24">
        <v>0</v>
      </c>
      <c r="D2347" s="32">
        <v>-0.75</v>
      </c>
      <c r="E2347" s="32">
        <v>0</v>
      </c>
      <c r="F2347" s="32">
        <v>0</v>
      </c>
      <c r="G2347" s="23"/>
    </row>
    <row r="2348" spans="1:7" x14ac:dyDescent="0.3">
      <c r="A2348" s="22"/>
      <c r="B2348" s="31">
        <v>173</v>
      </c>
      <c r="C2348" s="24">
        <v>0.15</v>
      </c>
      <c r="D2348" s="32">
        <v>-0.75</v>
      </c>
      <c r="E2348" s="32">
        <v>0</v>
      </c>
      <c r="F2348" s="32">
        <v>0</v>
      </c>
      <c r="G2348" s="23"/>
    </row>
    <row r="2349" spans="1:7" x14ac:dyDescent="0.3">
      <c r="A2349" s="22"/>
      <c r="B2349" s="31" t="s">
        <v>61</v>
      </c>
      <c r="C2349" s="24">
        <v>0</v>
      </c>
      <c r="D2349" s="33">
        <v>-0.75</v>
      </c>
      <c r="E2349" s="32">
        <v>0</v>
      </c>
      <c r="F2349" s="32">
        <v>0</v>
      </c>
      <c r="G2349" s="23"/>
    </row>
    <row r="2350" spans="1:7" x14ac:dyDescent="0.3">
      <c r="A2350" s="22"/>
      <c r="B2350" s="31" t="s">
        <v>62</v>
      </c>
      <c r="C2350" s="24">
        <v>0</v>
      </c>
      <c r="D2350" s="33">
        <v>-0.75</v>
      </c>
      <c r="E2350" s="32">
        <v>0</v>
      </c>
      <c r="F2350" s="32">
        <v>0</v>
      </c>
      <c r="G2350" s="23"/>
    </row>
    <row r="2351" spans="1:7" x14ac:dyDescent="0.3">
      <c r="A2351" s="22"/>
      <c r="B2351" s="31" t="s">
        <v>65</v>
      </c>
      <c r="C2351" s="24">
        <v>0</v>
      </c>
      <c r="D2351" s="32">
        <v>-0.75</v>
      </c>
      <c r="E2351" s="33">
        <v>0</v>
      </c>
      <c r="F2351" s="32">
        <v>0</v>
      </c>
      <c r="G2351" s="23"/>
    </row>
    <row r="2352" spans="1:7" x14ac:dyDescent="0.3">
      <c r="A2352" s="22"/>
      <c r="B2352" s="31" t="s">
        <v>66</v>
      </c>
      <c r="C2352" s="24">
        <v>0</v>
      </c>
      <c r="D2352" s="32">
        <v>-0.75</v>
      </c>
      <c r="E2352" s="33">
        <v>0</v>
      </c>
      <c r="F2352" s="32">
        <v>0</v>
      </c>
      <c r="G2352" s="23"/>
    </row>
    <row r="2353" spans="1:7" x14ac:dyDescent="0.3">
      <c r="A2353" s="22"/>
      <c r="B2353" s="31" t="s">
        <v>67</v>
      </c>
      <c r="C2353" s="24">
        <v>0</v>
      </c>
      <c r="D2353" s="32">
        <v>-0.75</v>
      </c>
      <c r="E2353" s="32">
        <v>0</v>
      </c>
      <c r="F2353" s="33">
        <v>0</v>
      </c>
      <c r="G2353" s="23"/>
    </row>
    <row r="2354" spans="1:7" x14ac:dyDescent="0.3">
      <c r="A2354" s="22"/>
      <c r="B2354" s="31" t="s">
        <v>68</v>
      </c>
      <c r="C2354" s="24">
        <v>0</v>
      </c>
      <c r="D2354" s="32">
        <v>-0.75</v>
      </c>
      <c r="E2354" s="32">
        <v>0</v>
      </c>
      <c r="F2354" s="33">
        <v>0</v>
      </c>
      <c r="G2354" s="23"/>
    </row>
    <row r="2355" spans="1:7" x14ac:dyDescent="0.3">
      <c r="A2355" s="22">
        <v>295</v>
      </c>
      <c r="B2355" s="31">
        <v>63</v>
      </c>
      <c r="C2355" s="24">
        <v>0</v>
      </c>
      <c r="D2355" s="32">
        <v>-0.74</v>
      </c>
      <c r="E2355" s="32">
        <v>0</v>
      </c>
      <c r="F2355" s="32">
        <v>0</v>
      </c>
      <c r="G2355" s="23"/>
    </row>
    <row r="2356" spans="1:7" x14ac:dyDescent="0.3">
      <c r="A2356" s="22"/>
      <c r="B2356" s="31">
        <v>174</v>
      </c>
      <c r="C2356" s="24">
        <v>0.15</v>
      </c>
      <c r="D2356" s="32">
        <v>-0.74</v>
      </c>
      <c r="E2356" s="32">
        <v>0</v>
      </c>
      <c r="F2356" s="32">
        <v>0</v>
      </c>
      <c r="G2356" s="23"/>
    </row>
    <row r="2357" spans="1:7" x14ac:dyDescent="0.3">
      <c r="A2357" s="22"/>
      <c r="B2357" s="31" t="s">
        <v>61</v>
      </c>
      <c r="C2357" s="24">
        <v>0</v>
      </c>
      <c r="D2357" s="33">
        <v>-0.74</v>
      </c>
      <c r="E2357" s="32">
        <v>0</v>
      </c>
      <c r="F2357" s="32">
        <v>0</v>
      </c>
      <c r="G2357" s="23"/>
    </row>
    <row r="2358" spans="1:7" x14ac:dyDescent="0.3">
      <c r="A2358" s="22"/>
      <c r="B2358" s="31" t="s">
        <v>62</v>
      </c>
      <c r="C2358" s="24">
        <v>0</v>
      </c>
      <c r="D2358" s="33">
        <v>-0.74</v>
      </c>
      <c r="E2358" s="32">
        <v>0</v>
      </c>
      <c r="F2358" s="32">
        <v>0</v>
      </c>
      <c r="G2358" s="23"/>
    </row>
    <row r="2359" spans="1:7" x14ac:dyDescent="0.3">
      <c r="A2359" s="22"/>
      <c r="B2359" s="31" t="s">
        <v>65</v>
      </c>
      <c r="C2359" s="24">
        <v>0</v>
      </c>
      <c r="D2359" s="32">
        <v>-0.74</v>
      </c>
      <c r="E2359" s="33">
        <v>0</v>
      </c>
      <c r="F2359" s="32">
        <v>0</v>
      </c>
      <c r="G2359" s="23"/>
    </row>
    <row r="2360" spans="1:7" x14ac:dyDescent="0.3">
      <c r="A2360" s="22"/>
      <c r="B2360" s="31" t="s">
        <v>66</v>
      </c>
      <c r="C2360" s="24">
        <v>0</v>
      </c>
      <c r="D2360" s="32">
        <v>-0.74</v>
      </c>
      <c r="E2360" s="33">
        <v>0</v>
      </c>
      <c r="F2360" s="32">
        <v>0</v>
      </c>
      <c r="G2360" s="23"/>
    </row>
    <row r="2361" spans="1:7" x14ac:dyDescent="0.3">
      <c r="A2361" s="22"/>
      <c r="B2361" s="31" t="s">
        <v>67</v>
      </c>
      <c r="C2361" s="24">
        <v>0</v>
      </c>
      <c r="D2361" s="32">
        <v>-0.74</v>
      </c>
      <c r="E2361" s="32">
        <v>0</v>
      </c>
      <c r="F2361" s="33">
        <v>0</v>
      </c>
      <c r="G2361" s="23"/>
    </row>
    <row r="2362" spans="1:7" x14ac:dyDescent="0.3">
      <c r="A2362" s="22"/>
      <c r="B2362" s="31" t="s">
        <v>68</v>
      </c>
      <c r="C2362" s="24">
        <v>0</v>
      </c>
      <c r="D2362" s="32">
        <v>-0.74</v>
      </c>
      <c r="E2362" s="32">
        <v>0</v>
      </c>
      <c r="F2362" s="33">
        <v>0</v>
      </c>
      <c r="G2362" s="23"/>
    </row>
    <row r="2363" spans="1:7" x14ac:dyDescent="0.3">
      <c r="A2363" s="22">
        <v>296</v>
      </c>
      <c r="B2363" s="31">
        <v>64</v>
      </c>
      <c r="C2363" s="24">
        <v>0</v>
      </c>
      <c r="D2363" s="32">
        <v>-0.74</v>
      </c>
      <c r="E2363" s="32">
        <v>0</v>
      </c>
      <c r="F2363" s="32">
        <v>0</v>
      </c>
      <c r="G2363" s="23"/>
    </row>
    <row r="2364" spans="1:7" x14ac:dyDescent="0.3">
      <c r="A2364" s="22"/>
      <c r="B2364" s="31">
        <v>175</v>
      </c>
      <c r="C2364" s="24">
        <v>0.15</v>
      </c>
      <c r="D2364" s="32">
        <v>-0.74</v>
      </c>
      <c r="E2364" s="32">
        <v>0</v>
      </c>
      <c r="F2364" s="32">
        <v>0</v>
      </c>
      <c r="G2364" s="23"/>
    </row>
    <row r="2365" spans="1:7" x14ac:dyDescent="0.3">
      <c r="A2365" s="22"/>
      <c r="B2365" s="31" t="s">
        <v>61</v>
      </c>
      <c r="C2365" s="24">
        <v>0</v>
      </c>
      <c r="D2365" s="33">
        <v>-0.74</v>
      </c>
      <c r="E2365" s="32">
        <v>0</v>
      </c>
      <c r="F2365" s="32">
        <v>0</v>
      </c>
      <c r="G2365" s="23"/>
    </row>
    <row r="2366" spans="1:7" x14ac:dyDescent="0.3">
      <c r="A2366" s="22"/>
      <c r="B2366" s="31" t="s">
        <v>62</v>
      </c>
      <c r="C2366" s="24">
        <v>0</v>
      </c>
      <c r="D2366" s="33">
        <v>-0.74</v>
      </c>
      <c r="E2366" s="32">
        <v>0</v>
      </c>
      <c r="F2366" s="32">
        <v>0</v>
      </c>
      <c r="G2366" s="23"/>
    </row>
    <row r="2367" spans="1:7" x14ac:dyDescent="0.3">
      <c r="A2367" s="22"/>
      <c r="B2367" s="31" t="s">
        <v>65</v>
      </c>
      <c r="C2367" s="24">
        <v>0</v>
      </c>
      <c r="D2367" s="32">
        <v>-0.74</v>
      </c>
      <c r="E2367" s="33">
        <v>0</v>
      </c>
      <c r="F2367" s="32">
        <v>0</v>
      </c>
      <c r="G2367" s="23"/>
    </row>
    <row r="2368" spans="1:7" x14ac:dyDescent="0.3">
      <c r="A2368" s="22"/>
      <c r="B2368" s="31" t="s">
        <v>66</v>
      </c>
      <c r="C2368" s="24">
        <v>0</v>
      </c>
      <c r="D2368" s="32">
        <v>-0.74</v>
      </c>
      <c r="E2368" s="33">
        <v>0</v>
      </c>
      <c r="F2368" s="32">
        <v>0</v>
      </c>
      <c r="G2368" s="23"/>
    </row>
    <row r="2369" spans="1:7" x14ac:dyDescent="0.3">
      <c r="A2369" s="22"/>
      <c r="B2369" s="31" t="s">
        <v>67</v>
      </c>
      <c r="C2369" s="24">
        <v>0</v>
      </c>
      <c r="D2369" s="32">
        <v>-0.74</v>
      </c>
      <c r="E2369" s="32">
        <v>0</v>
      </c>
      <c r="F2369" s="33">
        <v>0</v>
      </c>
      <c r="G2369" s="23"/>
    </row>
    <row r="2370" spans="1:7" x14ac:dyDescent="0.3">
      <c r="A2370" s="22"/>
      <c r="B2370" s="31" t="s">
        <v>68</v>
      </c>
      <c r="C2370" s="24">
        <v>0</v>
      </c>
      <c r="D2370" s="32">
        <v>-0.74</v>
      </c>
      <c r="E2370" s="32">
        <v>0</v>
      </c>
      <c r="F2370" s="33">
        <v>0</v>
      </c>
      <c r="G2370" s="23"/>
    </row>
    <row r="2371" spans="1:7" x14ac:dyDescent="0.3">
      <c r="A2371" s="22">
        <v>297</v>
      </c>
      <c r="B2371" s="31">
        <v>65</v>
      </c>
      <c r="C2371" s="24">
        <v>0</v>
      </c>
      <c r="D2371" s="32">
        <v>-0.73</v>
      </c>
      <c r="E2371" s="32">
        <v>0</v>
      </c>
      <c r="F2371" s="32">
        <v>0</v>
      </c>
      <c r="G2371" s="23"/>
    </row>
    <row r="2372" spans="1:7" x14ac:dyDescent="0.3">
      <c r="A2372" s="22"/>
      <c r="B2372" s="31">
        <v>176</v>
      </c>
      <c r="C2372" s="24">
        <v>0.15</v>
      </c>
      <c r="D2372" s="32">
        <v>-0.73</v>
      </c>
      <c r="E2372" s="32">
        <v>0</v>
      </c>
      <c r="F2372" s="32">
        <v>0</v>
      </c>
      <c r="G2372" s="23"/>
    </row>
    <row r="2373" spans="1:7" x14ac:dyDescent="0.3">
      <c r="A2373" s="22"/>
      <c r="B2373" s="31" t="s">
        <v>61</v>
      </c>
      <c r="C2373" s="24">
        <v>0</v>
      </c>
      <c r="D2373" s="33">
        <v>-0.73</v>
      </c>
      <c r="E2373" s="32">
        <v>0</v>
      </c>
      <c r="F2373" s="32">
        <v>0</v>
      </c>
      <c r="G2373" s="23"/>
    </row>
    <row r="2374" spans="1:7" x14ac:dyDescent="0.3">
      <c r="A2374" s="22"/>
      <c r="B2374" s="31" t="s">
        <v>62</v>
      </c>
      <c r="C2374" s="24">
        <v>0</v>
      </c>
      <c r="D2374" s="33">
        <v>-0.73</v>
      </c>
      <c r="E2374" s="32">
        <v>0</v>
      </c>
      <c r="F2374" s="32">
        <v>0</v>
      </c>
      <c r="G2374" s="23"/>
    </row>
    <row r="2375" spans="1:7" x14ac:dyDescent="0.3">
      <c r="A2375" s="22"/>
      <c r="B2375" s="31" t="s">
        <v>65</v>
      </c>
      <c r="C2375" s="24">
        <v>0</v>
      </c>
      <c r="D2375" s="32">
        <v>-0.73</v>
      </c>
      <c r="E2375" s="33">
        <v>0</v>
      </c>
      <c r="F2375" s="32">
        <v>0</v>
      </c>
      <c r="G2375" s="23"/>
    </row>
    <row r="2376" spans="1:7" x14ac:dyDescent="0.3">
      <c r="A2376" s="22"/>
      <c r="B2376" s="31" t="s">
        <v>66</v>
      </c>
      <c r="C2376" s="24">
        <v>0</v>
      </c>
      <c r="D2376" s="32">
        <v>-0.73</v>
      </c>
      <c r="E2376" s="33">
        <v>0</v>
      </c>
      <c r="F2376" s="32">
        <v>0</v>
      </c>
      <c r="G2376" s="23"/>
    </row>
    <row r="2377" spans="1:7" x14ac:dyDescent="0.3">
      <c r="A2377" s="22"/>
      <c r="B2377" s="31" t="s">
        <v>67</v>
      </c>
      <c r="C2377" s="24">
        <v>0</v>
      </c>
      <c r="D2377" s="32">
        <v>-0.73</v>
      </c>
      <c r="E2377" s="32">
        <v>0</v>
      </c>
      <c r="F2377" s="33">
        <v>0</v>
      </c>
      <c r="G2377" s="23"/>
    </row>
    <row r="2378" spans="1:7" x14ac:dyDescent="0.3">
      <c r="A2378" s="22"/>
      <c r="B2378" s="31" t="s">
        <v>68</v>
      </c>
      <c r="C2378" s="24">
        <v>0</v>
      </c>
      <c r="D2378" s="32">
        <v>-0.73</v>
      </c>
      <c r="E2378" s="32">
        <v>0</v>
      </c>
      <c r="F2378" s="33">
        <v>0</v>
      </c>
      <c r="G2378" s="23"/>
    </row>
    <row r="2379" spans="1:7" x14ac:dyDescent="0.3">
      <c r="A2379" s="22">
        <v>298</v>
      </c>
      <c r="B2379" s="31">
        <v>66</v>
      </c>
      <c r="C2379" s="24">
        <v>0</v>
      </c>
      <c r="D2379" s="32">
        <v>-0.73</v>
      </c>
      <c r="E2379" s="32">
        <v>0</v>
      </c>
      <c r="F2379" s="32">
        <v>0</v>
      </c>
      <c r="G2379" s="23"/>
    </row>
    <row r="2380" spans="1:7" x14ac:dyDescent="0.3">
      <c r="A2380" s="22"/>
      <c r="B2380" s="31">
        <v>177</v>
      </c>
      <c r="C2380" s="24">
        <v>0.15</v>
      </c>
      <c r="D2380" s="32">
        <v>-0.73</v>
      </c>
      <c r="E2380" s="32">
        <v>0</v>
      </c>
      <c r="F2380" s="32">
        <v>0</v>
      </c>
      <c r="G2380" s="23"/>
    </row>
    <row r="2381" spans="1:7" x14ac:dyDescent="0.3">
      <c r="A2381" s="22"/>
      <c r="B2381" s="31" t="s">
        <v>61</v>
      </c>
      <c r="C2381" s="24">
        <v>0</v>
      </c>
      <c r="D2381" s="33">
        <v>-0.73</v>
      </c>
      <c r="E2381" s="32">
        <v>0</v>
      </c>
      <c r="F2381" s="32">
        <v>0</v>
      </c>
      <c r="G2381" s="23"/>
    </row>
    <row r="2382" spans="1:7" x14ac:dyDescent="0.3">
      <c r="A2382" s="22"/>
      <c r="B2382" s="31" t="s">
        <v>62</v>
      </c>
      <c r="C2382" s="24">
        <v>0</v>
      </c>
      <c r="D2382" s="33">
        <v>-0.73</v>
      </c>
      <c r="E2382" s="32">
        <v>0</v>
      </c>
      <c r="F2382" s="32">
        <v>0</v>
      </c>
      <c r="G2382" s="23"/>
    </row>
    <row r="2383" spans="1:7" x14ac:dyDescent="0.3">
      <c r="A2383" s="22"/>
      <c r="B2383" s="31" t="s">
        <v>65</v>
      </c>
      <c r="C2383" s="24">
        <v>0</v>
      </c>
      <c r="D2383" s="32">
        <v>-0.73</v>
      </c>
      <c r="E2383" s="33">
        <v>0</v>
      </c>
      <c r="F2383" s="32">
        <v>0</v>
      </c>
      <c r="G2383" s="23"/>
    </row>
    <row r="2384" spans="1:7" x14ac:dyDescent="0.3">
      <c r="A2384" s="22"/>
      <c r="B2384" s="31" t="s">
        <v>66</v>
      </c>
      <c r="C2384" s="24">
        <v>0</v>
      </c>
      <c r="D2384" s="32">
        <v>-0.73</v>
      </c>
      <c r="E2384" s="33">
        <v>0</v>
      </c>
      <c r="F2384" s="32">
        <v>0</v>
      </c>
      <c r="G2384" s="23"/>
    </row>
    <row r="2385" spans="1:7" x14ac:dyDescent="0.3">
      <c r="A2385" s="22"/>
      <c r="B2385" s="31" t="s">
        <v>67</v>
      </c>
      <c r="C2385" s="24">
        <v>0</v>
      </c>
      <c r="D2385" s="32">
        <v>-0.73</v>
      </c>
      <c r="E2385" s="32">
        <v>0</v>
      </c>
      <c r="F2385" s="33">
        <v>0</v>
      </c>
      <c r="G2385" s="23"/>
    </row>
    <row r="2386" spans="1:7" x14ac:dyDescent="0.3">
      <c r="A2386" s="22"/>
      <c r="B2386" s="31" t="s">
        <v>68</v>
      </c>
      <c r="C2386" s="24">
        <v>0</v>
      </c>
      <c r="D2386" s="32">
        <v>-0.73</v>
      </c>
      <c r="E2386" s="32">
        <v>0</v>
      </c>
      <c r="F2386" s="33">
        <v>0</v>
      </c>
      <c r="G2386" s="23"/>
    </row>
    <row r="2387" spans="1:7" x14ac:dyDescent="0.3">
      <c r="A2387" s="22">
        <v>299</v>
      </c>
      <c r="B2387" s="31">
        <v>67</v>
      </c>
      <c r="C2387" s="24">
        <v>0</v>
      </c>
      <c r="D2387" s="32">
        <v>-0.72</v>
      </c>
      <c r="E2387" s="32">
        <v>0</v>
      </c>
      <c r="F2387" s="32">
        <v>0</v>
      </c>
      <c r="G2387" s="23"/>
    </row>
    <row r="2388" spans="1:7" x14ac:dyDescent="0.3">
      <c r="A2388" s="22"/>
      <c r="B2388" s="31">
        <v>178</v>
      </c>
      <c r="C2388" s="24">
        <v>0.15</v>
      </c>
      <c r="D2388" s="32">
        <v>-0.72</v>
      </c>
      <c r="E2388" s="32">
        <v>0</v>
      </c>
      <c r="F2388" s="32">
        <v>0</v>
      </c>
      <c r="G2388" s="23"/>
    </row>
    <row r="2389" spans="1:7" x14ac:dyDescent="0.3">
      <c r="A2389" s="22"/>
      <c r="B2389" s="31" t="s">
        <v>61</v>
      </c>
      <c r="C2389" s="24">
        <v>0</v>
      </c>
      <c r="D2389" s="33">
        <v>-0.72</v>
      </c>
      <c r="E2389" s="32">
        <v>0</v>
      </c>
      <c r="F2389" s="32">
        <v>0</v>
      </c>
      <c r="G2389" s="23"/>
    </row>
    <row r="2390" spans="1:7" x14ac:dyDescent="0.3">
      <c r="A2390" s="22"/>
      <c r="B2390" s="31" t="s">
        <v>62</v>
      </c>
      <c r="C2390" s="24">
        <v>0</v>
      </c>
      <c r="D2390" s="33">
        <v>-0.72</v>
      </c>
      <c r="E2390" s="32">
        <v>0</v>
      </c>
      <c r="F2390" s="32">
        <v>0</v>
      </c>
      <c r="G2390" s="23"/>
    </row>
    <row r="2391" spans="1:7" x14ac:dyDescent="0.3">
      <c r="A2391" s="22"/>
      <c r="B2391" s="31" t="s">
        <v>65</v>
      </c>
      <c r="C2391" s="24">
        <v>0</v>
      </c>
      <c r="D2391" s="32">
        <v>-0.72</v>
      </c>
      <c r="E2391" s="33">
        <v>0</v>
      </c>
      <c r="F2391" s="32">
        <v>0</v>
      </c>
      <c r="G2391" s="23"/>
    </row>
    <row r="2392" spans="1:7" x14ac:dyDescent="0.3">
      <c r="A2392" s="22"/>
      <c r="B2392" s="31" t="s">
        <v>66</v>
      </c>
      <c r="C2392" s="24">
        <v>0</v>
      </c>
      <c r="D2392" s="32">
        <v>-0.72</v>
      </c>
      <c r="E2392" s="33">
        <v>0</v>
      </c>
      <c r="F2392" s="32">
        <v>0</v>
      </c>
      <c r="G2392" s="23"/>
    </row>
    <row r="2393" spans="1:7" x14ac:dyDescent="0.3">
      <c r="A2393" s="22"/>
      <c r="B2393" s="31" t="s">
        <v>67</v>
      </c>
      <c r="C2393" s="24">
        <v>0</v>
      </c>
      <c r="D2393" s="32">
        <v>-0.72</v>
      </c>
      <c r="E2393" s="32">
        <v>0</v>
      </c>
      <c r="F2393" s="33">
        <v>0</v>
      </c>
      <c r="G2393" s="23"/>
    </row>
    <row r="2394" spans="1:7" x14ac:dyDescent="0.3">
      <c r="A2394" s="22"/>
      <c r="B2394" s="31" t="s">
        <v>68</v>
      </c>
      <c r="C2394" s="24">
        <v>0</v>
      </c>
      <c r="D2394" s="32">
        <v>-0.72</v>
      </c>
      <c r="E2394" s="32">
        <v>0</v>
      </c>
      <c r="F2394" s="33">
        <v>0</v>
      </c>
      <c r="G2394" s="23"/>
    </row>
    <row r="2395" spans="1:7" x14ac:dyDescent="0.3">
      <c r="A2395" s="22">
        <v>300</v>
      </c>
      <c r="B2395" s="31">
        <v>68</v>
      </c>
      <c r="C2395" s="24">
        <v>0</v>
      </c>
      <c r="D2395" s="32">
        <v>-0.7</v>
      </c>
      <c r="E2395" s="32">
        <v>0</v>
      </c>
      <c r="F2395" s="32">
        <v>0</v>
      </c>
      <c r="G2395" s="23"/>
    </row>
    <row r="2396" spans="1:7" x14ac:dyDescent="0.3">
      <c r="A2396" s="22"/>
      <c r="B2396" s="31">
        <v>179</v>
      </c>
      <c r="C2396" s="24">
        <v>0.15</v>
      </c>
      <c r="D2396" s="32">
        <v>-0.7</v>
      </c>
      <c r="E2396" s="32">
        <v>0</v>
      </c>
      <c r="F2396" s="32">
        <v>0</v>
      </c>
      <c r="G2396" s="23"/>
    </row>
    <row r="2397" spans="1:7" x14ac:dyDescent="0.3">
      <c r="A2397" s="22"/>
      <c r="B2397" s="31" t="s">
        <v>61</v>
      </c>
      <c r="C2397" s="24">
        <v>0</v>
      </c>
      <c r="D2397" s="33">
        <v>-0.7</v>
      </c>
      <c r="E2397" s="32">
        <v>0</v>
      </c>
      <c r="F2397" s="32">
        <v>0</v>
      </c>
      <c r="G2397" s="23"/>
    </row>
    <row r="2398" spans="1:7" x14ac:dyDescent="0.3">
      <c r="A2398" s="22"/>
      <c r="B2398" s="31" t="s">
        <v>62</v>
      </c>
      <c r="C2398" s="24">
        <v>0</v>
      </c>
      <c r="D2398" s="33">
        <v>-0.7</v>
      </c>
      <c r="E2398" s="32">
        <v>0</v>
      </c>
      <c r="F2398" s="32">
        <v>0</v>
      </c>
      <c r="G2398" s="23"/>
    </row>
    <row r="2399" spans="1:7" x14ac:dyDescent="0.3">
      <c r="A2399" s="22"/>
      <c r="B2399" s="31" t="s">
        <v>65</v>
      </c>
      <c r="C2399" s="24">
        <v>0</v>
      </c>
      <c r="D2399" s="32">
        <v>-0.7</v>
      </c>
      <c r="E2399" s="33">
        <v>0</v>
      </c>
      <c r="F2399" s="32">
        <v>0</v>
      </c>
      <c r="G2399" s="23"/>
    </row>
    <row r="2400" spans="1:7" x14ac:dyDescent="0.3">
      <c r="A2400" s="22"/>
      <c r="B2400" s="31" t="s">
        <v>66</v>
      </c>
      <c r="C2400" s="24">
        <v>0</v>
      </c>
      <c r="D2400" s="32">
        <v>-0.7</v>
      </c>
      <c r="E2400" s="33">
        <v>0</v>
      </c>
      <c r="F2400" s="32">
        <v>0</v>
      </c>
      <c r="G2400" s="23"/>
    </row>
    <row r="2401" spans="1:7" x14ac:dyDescent="0.3">
      <c r="A2401" s="22"/>
      <c r="B2401" s="31" t="s">
        <v>67</v>
      </c>
      <c r="C2401" s="24">
        <v>0</v>
      </c>
      <c r="D2401" s="32">
        <v>-0.7</v>
      </c>
      <c r="E2401" s="32">
        <v>0</v>
      </c>
      <c r="F2401" s="33">
        <v>0</v>
      </c>
      <c r="G2401" s="23"/>
    </row>
    <row r="2402" spans="1:7" x14ac:dyDescent="0.3">
      <c r="A2402" s="22"/>
      <c r="B2402" s="31" t="s">
        <v>68</v>
      </c>
      <c r="C2402" s="24">
        <v>0</v>
      </c>
      <c r="D2402" s="32">
        <v>-0.7</v>
      </c>
      <c r="E2402" s="32">
        <v>0</v>
      </c>
      <c r="F2402" s="33">
        <v>0</v>
      </c>
      <c r="G2402" s="23"/>
    </row>
    <row r="2403" spans="1:7" x14ac:dyDescent="0.3">
      <c r="A2403" s="22">
        <v>301</v>
      </c>
      <c r="B2403" s="31">
        <v>69</v>
      </c>
      <c r="C2403" s="24">
        <v>0</v>
      </c>
      <c r="D2403" s="32">
        <v>-0.68</v>
      </c>
      <c r="E2403" s="32">
        <v>0</v>
      </c>
      <c r="F2403" s="32">
        <v>0</v>
      </c>
      <c r="G2403" s="23"/>
    </row>
    <row r="2404" spans="1:7" x14ac:dyDescent="0.3">
      <c r="A2404" s="22"/>
      <c r="B2404" s="31">
        <v>180</v>
      </c>
      <c r="C2404" s="24">
        <v>0.15</v>
      </c>
      <c r="D2404" s="32">
        <v>-0.68</v>
      </c>
      <c r="E2404" s="32">
        <v>0</v>
      </c>
      <c r="F2404" s="32">
        <v>0</v>
      </c>
      <c r="G2404" s="23"/>
    </row>
    <row r="2405" spans="1:7" x14ac:dyDescent="0.3">
      <c r="A2405" s="22"/>
      <c r="B2405" s="31" t="s">
        <v>61</v>
      </c>
      <c r="C2405" s="24">
        <v>0</v>
      </c>
      <c r="D2405" s="33">
        <v>-0.68</v>
      </c>
      <c r="E2405" s="32">
        <v>0</v>
      </c>
      <c r="F2405" s="32">
        <v>0</v>
      </c>
      <c r="G2405" s="23"/>
    </row>
    <row r="2406" spans="1:7" x14ac:dyDescent="0.3">
      <c r="A2406" s="22"/>
      <c r="B2406" s="31" t="s">
        <v>62</v>
      </c>
      <c r="C2406" s="24">
        <v>0</v>
      </c>
      <c r="D2406" s="33">
        <v>-0.68</v>
      </c>
      <c r="E2406" s="32">
        <v>0</v>
      </c>
      <c r="F2406" s="32">
        <v>0</v>
      </c>
      <c r="G2406" s="23"/>
    </row>
    <row r="2407" spans="1:7" x14ac:dyDescent="0.3">
      <c r="A2407" s="22"/>
      <c r="B2407" s="31" t="s">
        <v>65</v>
      </c>
      <c r="C2407" s="24">
        <v>0</v>
      </c>
      <c r="D2407" s="32">
        <v>-0.68</v>
      </c>
      <c r="E2407" s="33">
        <v>0</v>
      </c>
      <c r="F2407" s="32">
        <v>0</v>
      </c>
      <c r="G2407" s="23"/>
    </row>
    <row r="2408" spans="1:7" x14ac:dyDescent="0.3">
      <c r="A2408" s="22"/>
      <c r="B2408" s="31" t="s">
        <v>66</v>
      </c>
      <c r="C2408" s="24">
        <v>0</v>
      </c>
      <c r="D2408" s="32">
        <v>-0.68</v>
      </c>
      <c r="E2408" s="33">
        <v>0</v>
      </c>
      <c r="F2408" s="32">
        <v>0</v>
      </c>
      <c r="G2408" s="23"/>
    </row>
    <row r="2409" spans="1:7" x14ac:dyDescent="0.3">
      <c r="A2409" s="22"/>
      <c r="B2409" s="31" t="s">
        <v>67</v>
      </c>
      <c r="C2409" s="24">
        <v>0</v>
      </c>
      <c r="D2409" s="32">
        <v>-0.68</v>
      </c>
      <c r="E2409" s="32">
        <v>0</v>
      </c>
      <c r="F2409" s="33">
        <v>0</v>
      </c>
      <c r="G2409" s="23"/>
    </row>
    <row r="2410" spans="1:7" x14ac:dyDescent="0.3">
      <c r="A2410" s="22"/>
      <c r="B2410" s="31" t="s">
        <v>68</v>
      </c>
      <c r="C2410" s="24">
        <v>0</v>
      </c>
      <c r="D2410" s="32">
        <v>-0.68</v>
      </c>
      <c r="E2410" s="32">
        <v>0</v>
      </c>
      <c r="F2410" s="33">
        <v>0</v>
      </c>
      <c r="G2410" s="23"/>
    </row>
    <row r="2411" spans="1:7" x14ac:dyDescent="0.3">
      <c r="A2411" s="22">
        <v>302</v>
      </c>
      <c r="B2411" s="31">
        <v>70</v>
      </c>
      <c r="C2411" s="24">
        <v>0</v>
      </c>
      <c r="D2411" s="32">
        <v>-0.64</v>
      </c>
      <c r="E2411" s="32">
        <v>0</v>
      </c>
      <c r="F2411" s="32">
        <v>0</v>
      </c>
      <c r="G2411" s="23"/>
    </row>
    <row r="2412" spans="1:7" x14ac:dyDescent="0.3">
      <c r="A2412" s="22"/>
      <c r="B2412" s="31">
        <v>181</v>
      </c>
      <c r="C2412" s="24">
        <v>0.15</v>
      </c>
      <c r="D2412" s="32">
        <v>-0.64</v>
      </c>
      <c r="E2412" s="32">
        <v>0</v>
      </c>
      <c r="F2412" s="32">
        <v>0</v>
      </c>
      <c r="G2412" s="23"/>
    </row>
    <row r="2413" spans="1:7" x14ac:dyDescent="0.3">
      <c r="A2413" s="22"/>
      <c r="B2413" s="31" t="s">
        <v>61</v>
      </c>
      <c r="C2413" s="24">
        <v>0</v>
      </c>
      <c r="D2413" s="33">
        <v>-0.64</v>
      </c>
      <c r="E2413" s="32">
        <v>0</v>
      </c>
      <c r="F2413" s="32">
        <v>0</v>
      </c>
      <c r="G2413" s="23"/>
    </row>
    <row r="2414" spans="1:7" x14ac:dyDescent="0.3">
      <c r="A2414" s="22"/>
      <c r="B2414" s="31" t="s">
        <v>62</v>
      </c>
      <c r="C2414" s="24">
        <v>0</v>
      </c>
      <c r="D2414" s="33">
        <v>-0.64</v>
      </c>
      <c r="E2414" s="32">
        <v>0</v>
      </c>
      <c r="F2414" s="32">
        <v>0</v>
      </c>
      <c r="G2414" s="23"/>
    </row>
    <row r="2415" spans="1:7" x14ac:dyDescent="0.3">
      <c r="A2415" s="22"/>
      <c r="B2415" s="31" t="s">
        <v>65</v>
      </c>
      <c r="C2415" s="24">
        <v>0</v>
      </c>
      <c r="D2415" s="32">
        <v>-0.64</v>
      </c>
      <c r="E2415" s="33">
        <v>0</v>
      </c>
      <c r="F2415" s="32">
        <v>0</v>
      </c>
      <c r="G2415" s="23"/>
    </row>
    <row r="2416" spans="1:7" x14ac:dyDescent="0.3">
      <c r="A2416" s="22"/>
      <c r="B2416" s="31" t="s">
        <v>66</v>
      </c>
      <c r="C2416" s="24">
        <v>0</v>
      </c>
      <c r="D2416" s="32">
        <v>-0.64</v>
      </c>
      <c r="E2416" s="33">
        <v>0</v>
      </c>
      <c r="F2416" s="32">
        <v>0</v>
      </c>
      <c r="G2416" s="23"/>
    </row>
    <row r="2417" spans="1:7" x14ac:dyDescent="0.3">
      <c r="A2417" s="22"/>
      <c r="B2417" s="31" t="s">
        <v>67</v>
      </c>
      <c r="C2417" s="24">
        <v>0</v>
      </c>
      <c r="D2417" s="32">
        <v>-0.64</v>
      </c>
      <c r="E2417" s="32">
        <v>0</v>
      </c>
      <c r="F2417" s="33">
        <v>0</v>
      </c>
      <c r="G2417" s="23"/>
    </row>
    <row r="2418" spans="1:7" x14ac:dyDescent="0.3">
      <c r="A2418" s="22"/>
      <c r="B2418" s="31" t="s">
        <v>68</v>
      </c>
      <c r="C2418" s="24">
        <v>0</v>
      </c>
      <c r="D2418" s="32">
        <v>-0.64</v>
      </c>
      <c r="E2418" s="32">
        <v>0</v>
      </c>
      <c r="F2418" s="33">
        <v>0</v>
      </c>
      <c r="G2418" s="23"/>
    </row>
    <row r="2419" spans="1:7" x14ac:dyDescent="0.3">
      <c r="A2419" s="22">
        <v>303</v>
      </c>
      <c r="B2419" s="31">
        <v>71</v>
      </c>
      <c r="C2419" s="24">
        <v>0</v>
      </c>
      <c r="D2419" s="32">
        <v>-0.57999999999999996</v>
      </c>
      <c r="E2419" s="32">
        <v>0</v>
      </c>
      <c r="F2419" s="32">
        <v>0</v>
      </c>
      <c r="G2419" s="23"/>
    </row>
    <row r="2420" spans="1:7" x14ac:dyDescent="0.3">
      <c r="A2420" s="22"/>
      <c r="B2420" s="31">
        <v>182</v>
      </c>
      <c r="C2420" s="24">
        <v>0.15</v>
      </c>
      <c r="D2420" s="32">
        <v>-0.57999999999999996</v>
      </c>
      <c r="E2420" s="32">
        <v>0</v>
      </c>
      <c r="F2420" s="32">
        <v>0</v>
      </c>
      <c r="G2420" s="23"/>
    </row>
    <row r="2421" spans="1:7" x14ac:dyDescent="0.3">
      <c r="A2421" s="22"/>
      <c r="B2421" s="31" t="s">
        <v>61</v>
      </c>
      <c r="C2421" s="24">
        <v>0</v>
      </c>
      <c r="D2421" s="33">
        <v>-0.57999999999999996</v>
      </c>
      <c r="E2421" s="32">
        <v>0</v>
      </c>
      <c r="F2421" s="32">
        <v>0</v>
      </c>
      <c r="G2421" s="23"/>
    </row>
    <row r="2422" spans="1:7" x14ac:dyDescent="0.3">
      <c r="A2422" s="22"/>
      <c r="B2422" s="31" t="s">
        <v>62</v>
      </c>
      <c r="C2422" s="24">
        <v>0</v>
      </c>
      <c r="D2422" s="33">
        <v>-0.57999999999999996</v>
      </c>
      <c r="E2422" s="32">
        <v>0</v>
      </c>
      <c r="F2422" s="32">
        <v>0</v>
      </c>
      <c r="G2422" s="23"/>
    </row>
    <row r="2423" spans="1:7" x14ac:dyDescent="0.3">
      <c r="A2423" s="22"/>
      <c r="B2423" s="31" t="s">
        <v>65</v>
      </c>
      <c r="C2423" s="24">
        <v>0</v>
      </c>
      <c r="D2423" s="32">
        <v>-0.57999999999999996</v>
      </c>
      <c r="E2423" s="33">
        <v>0</v>
      </c>
      <c r="F2423" s="32">
        <v>0</v>
      </c>
      <c r="G2423" s="23"/>
    </row>
    <row r="2424" spans="1:7" x14ac:dyDescent="0.3">
      <c r="A2424" s="22"/>
      <c r="B2424" s="31" t="s">
        <v>66</v>
      </c>
      <c r="C2424" s="24">
        <v>0</v>
      </c>
      <c r="D2424" s="32">
        <v>-0.57999999999999996</v>
      </c>
      <c r="E2424" s="33">
        <v>0</v>
      </c>
      <c r="F2424" s="32">
        <v>0</v>
      </c>
      <c r="G2424" s="23"/>
    </row>
    <row r="2425" spans="1:7" x14ac:dyDescent="0.3">
      <c r="A2425" s="22"/>
      <c r="B2425" s="31" t="s">
        <v>67</v>
      </c>
      <c r="C2425" s="24">
        <v>0</v>
      </c>
      <c r="D2425" s="32">
        <v>-0.57999999999999996</v>
      </c>
      <c r="E2425" s="32">
        <v>0</v>
      </c>
      <c r="F2425" s="33">
        <v>0</v>
      </c>
      <c r="G2425" s="23"/>
    </row>
    <row r="2426" spans="1:7" x14ac:dyDescent="0.3">
      <c r="A2426" s="22"/>
      <c r="B2426" s="31" t="s">
        <v>68</v>
      </c>
      <c r="C2426" s="24">
        <v>0</v>
      </c>
      <c r="D2426" s="32">
        <v>-0.57999999999999996</v>
      </c>
      <c r="E2426" s="32">
        <v>0</v>
      </c>
      <c r="F2426" s="33">
        <v>0</v>
      </c>
      <c r="G2426" s="23"/>
    </row>
    <row r="2427" spans="1:7" x14ac:dyDescent="0.3">
      <c r="A2427" s="22">
        <v>304</v>
      </c>
      <c r="B2427" s="31">
        <v>72</v>
      </c>
      <c r="C2427" s="24">
        <v>0</v>
      </c>
      <c r="D2427" s="32">
        <v>-0.48</v>
      </c>
      <c r="E2427" s="32">
        <v>0</v>
      </c>
      <c r="F2427" s="32">
        <v>0</v>
      </c>
      <c r="G2427" s="23"/>
    </row>
    <row r="2428" spans="1:7" x14ac:dyDescent="0.3">
      <c r="A2428" s="22"/>
      <c r="B2428" s="31">
        <v>183</v>
      </c>
      <c r="C2428" s="24">
        <v>0.15</v>
      </c>
      <c r="D2428" s="32">
        <v>-0.48</v>
      </c>
      <c r="E2428" s="32">
        <v>0</v>
      </c>
      <c r="F2428" s="32">
        <v>0</v>
      </c>
      <c r="G2428" s="23"/>
    </row>
    <row r="2429" spans="1:7" x14ac:dyDescent="0.3">
      <c r="A2429" s="22"/>
      <c r="B2429" s="31" t="s">
        <v>61</v>
      </c>
      <c r="C2429" s="24">
        <v>0</v>
      </c>
      <c r="D2429" s="33">
        <v>-0.48</v>
      </c>
      <c r="E2429" s="32">
        <v>0</v>
      </c>
      <c r="F2429" s="32">
        <v>0</v>
      </c>
      <c r="G2429" s="23"/>
    </row>
    <row r="2430" spans="1:7" x14ac:dyDescent="0.3">
      <c r="A2430" s="22"/>
      <c r="B2430" s="31" t="s">
        <v>62</v>
      </c>
      <c r="C2430" s="24">
        <v>0</v>
      </c>
      <c r="D2430" s="33">
        <v>-0.48</v>
      </c>
      <c r="E2430" s="32">
        <v>0</v>
      </c>
      <c r="F2430" s="32">
        <v>0</v>
      </c>
      <c r="G2430" s="23"/>
    </row>
    <row r="2431" spans="1:7" x14ac:dyDescent="0.3">
      <c r="A2431" s="22"/>
      <c r="B2431" s="31" t="s">
        <v>65</v>
      </c>
      <c r="C2431" s="24">
        <v>0</v>
      </c>
      <c r="D2431" s="32">
        <v>-0.48</v>
      </c>
      <c r="E2431" s="33">
        <v>0</v>
      </c>
      <c r="F2431" s="32">
        <v>0</v>
      </c>
      <c r="G2431" s="23"/>
    </row>
    <row r="2432" spans="1:7" x14ac:dyDescent="0.3">
      <c r="A2432" s="22"/>
      <c r="B2432" s="31" t="s">
        <v>66</v>
      </c>
      <c r="C2432" s="24">
        <v>0</v>
      </c>
      <c r="D2432" s="32">
        <v>-0.48</v>
      </c>
      <c r="E2432" s="33">
        <v>0</v>
      </c>
      <c r="F2432" s="32">
        <v>0</v>
      </c>
      <c r="G2432" s="23"/>
    </row>
    <row r="2433" spans="1:7" x14ac:dyDescent="0.3">
      <c r="A2433" s="22"/>
      <c r="B2433" s="31" t="s">
        <v>67</v>
      </c>
      <c r="C2433" s="24">
        <v>0</v>
      </c>
      <c r="D2433" s="32">
        <v>-0.48</v>
      </c>
      <c r="E2433" s="32">
        <v>0</v>
      </c>
      <c r="F2433" s="33">
        <v>0</v>
      </c>
      <c r="G2433" s="23"/>
    </row>
    <row r="2434" spans="1:7" x14ac:dyDescent="0.3">
      <c r="A2434" s="22"/>
      <c r="B2434" s="31" t="s">
        <v>68</v>
      </c>
      <c r="C2434" s="24">
        <v>0</v>
      </c>
      <c r="D2434" s="32">
        <v>-0.48</v>
      </c>
      <c r="E2434" s="32">
        <v>0</v>
      </c>
      <c r="F2434" s="33">
        <v>0</v>
      </c>
      <c r="G2434" s="23"/>
    </row>
    <row r="2435" spans="1:7" x14ac:dyDescent="0.3">
      <c r="A2435" s="22">
        <v>305</v>
      </c>
      <c r="B2435" s="31">
        <v>73</v>
      </c>
      <c r="C2435" s="24">
        <v>0</v>
      </c>
      <c r="D2435" s="32">
        <v>-0.31</v>
      </c>
      <c r="E2435" s="32">
        <v>0</v>
      </c>
      <c r="F2435" s="32">
        <v>0</v>
      </c>
      <c r="G2435" s="23"/>
    </row>
    <row r="2436" spans="1:7" x14ac:dyDescent="0.3">
      <c r="A2436" s="22"/>
      <c r="B2436" s="31">
        <v>184</v>
      </c>
      <c r="C2436" s="24">
        <v>0.15</v>
      </c>
      <c r="D2436" s="32">
        <v>-0.31</v>
      </c>
      <c r="E2436" s="32">
        <v>0</v>
      </c>
      <c r="F2436" s="32">
        <v>0</v>
      </c>
      <c r="G2436" s="23"/>
    </row>
    <row r="2437" spans="1:7" x14ac:dyDescent="0.3">
      <c r="A2437" s="22"/>
      <c r="B2437" s="31" t="s">
        <v>61</v>
      </c>
      <c r="C2437" s="24">
        <v>0</v>
      </c>
      <c r="D2437" s="33">
        <v>-0.31</v>
      </c>
      <c r="E2437" s="32">
        <v>0</v>
      </c>
      <c r="F2437" s="32">
        <v>0</v>
      </c>
      <c r="G2437" s="23"/>
    </row>
    <row r="2438" spans="1:7" x14ac:dyDescent="0.3">
      <c r="A2438" s="22"/>
      <c r="B2438" s="31" t="s">
        <v>62</v>
      </c>
      <c r="C2438" s="24">
        <v>0</v>
      </c>
      <c r="D2438" s="33">
        <v>-0.31</v>
      </c>
      <c r="E2438" s="32">
        <v>0</v>
      </c>
      <c r="F2438" s="32">
        <v>0</v>
      </c>
      <c r="G2438" s="23"/>
    </row>
    <row r="2439" spans="1:7" x14ac:dyDescent="0.3">
      <c r="A2439" s="22"/>
      <c r="B2439" s="31" t="s">
        <v>65</v>
      </c>
      <c r="C2439" s="24">
        <v>0</v>
      </c>
      <c r="D2439" s="32">
        <v>-0.31</v>
      </c>
      <c r="E2439" s="33">
        <v>0</v>
      </c>
      <c r="F2439" s="32">
        <v>0</v>
      </c>
      <c r="G2439" s="23"/>
    </row>
    <row r="2440" spans="1:7" x14ac:dyDescent="0.3">
      <c r="A2440" s="22"/>
      <c r="B2440" s="31" t="s">
        <v>66</v>
      </c>
      <c r="C2440" s="24">
        <v>0</v>
      </c>
      <c r="D2440" s="32">
        <v>-0.31</v>
      </c>
      <c r="E2440" s="33">
        <v>0</v>
      </c>
      <c r="F2440" s="32">
        <v>0</v>
      </c>
      <c r="G2440" s="23"/>
    </row>
    <row r="2441" spans="1:7" x14ac:dyDescent="0.3">
      <c r="A2441" s="22"/>
      <c r="B2441" s="31" t="s">
        <v>67</v>
      </c>
      <c r="C2441" s="24">
        <v>0</v>
      </c>
      <c r="D2441" s="32">
        <v>-0.31</v>
      </c>
      <c r="E2441" s="32">
        <v>0</v>
      </c>
      <c r="F2441" s="33">
        <v>0</v>
      </c>
      <c r="G2441" s="23"/>
    </row>
    <row r="2442" spans="1:7" x14ac:dyDescent="0.3">
      <c r="A2442" s="22"/>
      <c r="B2442" s="31" t="s">
        <v>68</v>
      </c>
      <c r="C2442" s="24">
        <v>0</v>
      </c>
      <c r="D2442" s="32">
        <v>-0.31</v>
      </c>
      <c r="E2442" s="32">
        <v>0</v>
      </c>
      <c r="F2442" s="33">
        <v>0</v>
      </c>
      <c r="G2442" s="23"/>
    </row>
    <row r="2443" spans="1:7" x14ac:dyDescent="0.3">
      <c r="A2443" s="22">
        <v>306</v>
      </c>
      <c r="B2443" s="31">
        <v>74</v>
      </c>
      <c r="C2443" s="24">
        <v>0</v>
      </c>
      <c r="D2443" s="32">
        <v>-0.02</v>
      </c>
      <c r="E2443" s="32">
        <v>0</v>
      </c>
      <c r="F2443" s="32">
        <v>0</v>
      </c>
      <c r="G2443" s="23"/>
    </row>
    <row r="2444" spans="1:7" x14ac:dyDescent="0.3">
      <c r="A2444" s="22"/>
      <c r="B2444" s="31">
        <v>185</v>
      </c>
      <c r="C2444" s="24">
        <v>0.15</v>
      </c>
      <c r="D2444" s="32">
        <v>-0.02</v>
      </c>
      <c r="E2444" s="32">
        <v>0</v>
      </c>
      <c r="F2444" s="32">
        <v>0</v>
      </c>
      <c r="G2444" s="23"/>
    </row>
    <row r="2445" spans="1:7" x14ac:dyDescent="0.3">
      <c r="A2445" s="22"/>
      <c r="B2445" s="31" t="s">
        <v>61</v>
      </c>
      <c r="C2445" s="24">
        <v>0</v>
      </c>
      <c r="D2445" s="33">
        <v>-0.02</v>
      </c>
      <c r="E2445" s="32">
        <v>0</v>
      </c>
      <c r="F2445" s="32">
        <v>0</v>
      </c>
      <c r="G2445" s="23"/>
    </row>
    <row r="2446" spans="1:7" x14ac:dyDescent="0.3">
      <c r="A2446" s="22"/>
      <c r="B2446" s="31" t="s">
        <v>62</v>
      </c>
      <c r="C2446" s="24">
        <v>0</v>
      </c>
      <c r="D2446" s="33">
        <v>-0.02</v>
      </c>
      <c r="E2446" s="32">
        <v>0</v>
      </c>
      <c r="F2446" s="32">
        <v>0</v>
      </c>
      <c r="G2446" s="23"/>
    </row>
    <row r="2447" spans="1:7" x14ac:dyDescent="0.3">
      <c r="A2447" s="22"/>
      <c r="B2447" s="31" t="s">
        <v>65</v>
      </c>
      <c r="C2447" s="24">
        <v>0</v>
      </c>
      <c r="D2447" s="32">
        <v>-0.02</v>
      </c>
      <c r="E2447" s="33">
        <v>0</v>
      </c>
      <c r="F2447" s="32">
        <v>0</v>
      </c>
      <c r="G2447" s="23"/>
    </row>
    <row r="2448" spans="1:7" x14ac:dyDescent="0.3">
      <c r="A2448" s="22"/>
      <c r="B2448" s="31" t="s">
        <v>66</v>
      </c>
      <c r="C2448" s="24">
        <v>0</v>
      </c>
      <c r="D2448" s="32">
        <v>-0.02</v>
      </c>
      <c r="E2448" s="33">
        <v>0</v>
      </c>
      <c r="F2448" s="32">
        <v>0</v>
      </c>
      <c r="G2448" s="23"/>
    </row>
    <row r="2449" spans="1:7" x14ac:dyDescent="0.3">
      <c r="A2449" s="22"/>
      <c r="B2449" s="31" t="s">
        <v>67</v>
      </c>
      <c r="C2449" s="24">
        <v>0</v>
      </c>
      <c r="D2449" s="32">
        <v>-0.02</v>
      </c>
      <c r="E2449" s="32">
        <v>0</v>
      </c>
      <c r="F2449" s="33">
        <v>0</v>
      </c>
      <c r="G2449" s="23"/>
    </row>
    <row r="2450" spans="1:7" x14ac:dyDescent="0.3">
      <c r="A2450" s="22"/>
      <c r="B2450" s="31" t="s">
        <v>68</v>
      </c>
      <c r="C2450" s="24">
        <v>0</v>
      </c>
      <c r="D2450" s="32">
        <v>-0.02</v>
      </c>
      <c r="E2450" s="32">
        <v>0</v>
      </c>
      <c r="F2450" s="33">
        <v>0</v>
      </c>
      <c r="G2450" s="23"/>
    </row>
    <row r="2451" spans="1:7" x14ac:dyDescent="0.3">
      <c r="A2451" s="22">
        <v>307</v>
      </c>
      <c r="B2451" s="31">
        <v>75</v>
      </c>
      <c r="C2451" s="24">
        <v>0</v>
      </c>
      <c r="D2451" s="32">
        <v>0.46</v>
      </c>
      <c r="E2451" s="32">
        <v>0</v>
      </c>
      <c r="F2451" s="32">
        <v>0</v>
      </c>
      <c r="G2451" s="23"/>
    </row>
    <row r="2452" spans="1:7" x14ac:dyDescent="0.3">
      <c r="A2452" s="22"/>
      <c r="B2452" s="31">
        <v>186</v>
      </c>
      <c r="C2452" s="24">
        <v>0.15</v>
      </c>
      <c r="D2452" s="32">
        <v>0.46</v>
      </c>
      <c r="E2452" s="32">
        <v>0</v>
      </c>
      <c r="F2452" s="32">
        <v>0</v>
      </c>
      <c r="G2452" s="23"/>
    </row>
    <row r="2453" spans="1:7" x14ac:dyDescent="0.3">
      <c r="A2453" s="22"/>
      <c r="B2453" s="31" t="s">
        <v>61</v>
      </c>
      <c r="C2453" s="24">
        <v>0</v>
      </c>
      <c r="D2453" s="33">
        <v>0.46</v>
      </c>
      <c r="E2453" s="32">
        <v>0</v>
      </c>
      <c r="F2453" s="32">
        <v>0</v>
      </c>
      <c r="G2453" s="23"/>
    </row>
    <row r="2454" spans="1:7" x14ac:dyDescent="0.3">
      <c r="A2454" s="22"/>
      <c r="B2454" s="31" t="s">
        <v>62</v>
      </c>
      <c r="C2454" s="24">
        <v>0</v>
      </c>
      <c r="D2454" s="33">
        <v>0.46</v>
      </c>
      <c r="E2454" s="32">
        <v>0</v>
      </c>
      <c r="F2454" s="32">
        <v>0</v>
      </c>
      <c r="G2454" s="23"/>
    </row>
    <row r="2455" spans="1:7" x14ac:dyDescent="0.3">
      <c r="A2455" s="22"/>
      <c r="B2455" s="31" t="s">
        <v>65</v>
      </c>
      <c r="C2455" s="24">
        <v>0</v>
      </c>
      <c r="D2455" s="32">
        <v>0.46</v>
      </c>
      <c r="E2455" s="33">
        <v>0</v>
      </c>
      <c r="F2455" s="32">
        <v>0</v>
      </c>
      <c r="G2455" s="23"/>
    </row>
    <row r="2456" spans="1:7" x14ac:dyDescent="0.3">
      <c r="A2456" s="22"/>
      <c r="B2456" s="31" t="s">
        <v>66</v>
      </c>
      <c r="C2456" s="24">
        <v>0</v>
      </c>
      <c r="D2456" s="32">
        <v>0.46</v>
      </c>
      <c r="E2456" s="33">
        <v>0</v>
      </c>
      <c r="F2456" s="32">
        <v>0</v>
      </c>
      <c r="G2456" s="23"/>
    </row>
    <row r="2457" spans="1:7" x14ac:dyDescent="0.3">
      <c r="A2457" s="22"/>
      <c r="B2457" s="31" t="s">
        <v>67</v>
      </c>
      <c r="C2457" s="24">
        <v>0</v>
      </c>
      <c r="D2457" s="32">
        <v>0.46</v>
      </c>
      <c r="E2457" s="32">
        <v>0</v>
      </c>
      <c r="F2457" s="33">
        <v>0</v>
      </c>
      <c r="G2457" s="23"/>
    </row>
    <row r="2458" spans="1:7" x14ac:dyDescent="0.3">
      <c r="A2458" s="22"/>
      <c r="B2458" s="31" t="s">
        <v>68</v>
      </c>
      <c r="C2458" s="24">
        <v>0</v>
      </c>
      <c r="D2458" s="32">
        <v>0.46</v>
      </c>
      <c r="E2458" s="32">
        <v>0</v>
      </c>
      <c r="F2458" s="33">
        <v>0</v>
      </c>
      <c r="G2458" s="23"/>
    </row>
    <row r="2459" spans="1:7" x14ac:dyDescent="0.3">
      <c r="A2459" s="22">
        <v>308</v>
      </c>
      <c r="B2459" s="31">
        <v>76</v>
      </c>
      <c r="C2459" s="24">
        <v>0</v>
      </c>
      <c r="D2459" s="32">
        <v>1.28</v>
      </c>
      <c r="E2459" s="32">
        <v>-0.01</v>
      </c>
      <c r="F2459" s="32">
        <v>0</v>
      </c>
      <c r="G2459" s="23"/>
    </row>
    <row r="2460" spans="1:7" x14ac:dyDescent="0.3">
      <c r="A2460" s="22"/>
      <c r="B2460" s="31">
        <v>187</v>
      </c>
      <c r="C2460" s="24">
        <v>0.15</v>
      </c>
      <c r="D2460" s="32">
        <v>1.28</v>
      </c>
      <c r="E2460" s="32">
        <v>-0.01</v>
      </c>
      <c r="F2460" s="32">
        <v>0</v>
      </c>
      <c r="G2460" s="23"/>
    </row>
    <row r="2461" spans="1:7" x14ac:dyDescent="0.3">
      <c r="A2461" s="22"/>
      <c r="B2461" s="31" t="s">
        <v>61</v>
      </c>
      <c r="C2461" s="24">
        <v>0</v>
      </c>
      <c r="D2461" s="33">
        <v>1.28</v>
      </c>
      <c r="E2461" s="32">
        <v>-0.01</v>
      </c>
      <c r="F2461" s="32">
        <v>0</v>
      </c>
      <c r="G2461" s="23"/>
    </row>
    <row r="2462" spans="1:7" x14ac:dyDescent="0.3">
      <c r="A2462" s="22"/>
      <c r="B2462" s="31" t="s">
        <v>62</v>
      </c>
      <c r="C2462" s="24">
        <v>0</v>
      </c>
      <c r="D2462" s="33">
        <v>1.28</v>
      </c>
      <c r="E2462" s="32">
        <v>-0.01</v>
      </c>
      <c r="F2462" s="32">
        <v>0</v>
      </c>
      <c r="G2462" s="23"/>
    </row>
    <row r="2463" spans="1:7" x14ac:dyDescent="0.3">
      <c r="A2463" s="22"/>
      <c r="B2463" s="31" t="s">
        <v>65</v>
      </c>
      <c r="C2463" s="24">
        <v>0</v>
      </c>
      <c r="D2463" s="32">
        <v>1.28</v>
      </c>
      <c r="E2463" s="33">
        <v>-0.01</v>
      </c>
      <c r="F2463" s="32">
        <v>0</v>
      </c>
      <c r="G2463" s="23"/>
    </row>
    <row r="2464" spans="1:7" x14ac:dyDescent="0.3">
      <c r="A2464" s="22"/>
      <c r="B2464" s="31" t="s">
        <v>66</v>
      </c>
      <c r="C2464" s="24">
        <v>0</v>
      </c>
      <c r="D2464" s="32">
        <v>1.28</v>
      </c>
      <c r="E2464" s="33">
        <v>-0.01</v>
      </c>
      <c r="F2464" s="32">
        <v>0</v>
      </c>
      <c r="G2464" s="23"/>
    </row>
    <row r="2465" spans="1:7" x14ac:dyDescent="0.3">
      <c r="A2465" s="22"/>
      <c r="B2465" s="31" t="s">
        <v>67</v>
      </c>
      <c r="C2465" s="24">
        <v>0</v>
      </c>
      <c r="D2465" s="32">
        <v>1.28</v>
      </c>
      <c r="E2465" s="32">
        <v>-0.01</v>
      </c>
      <c r="F2465" s="33">
        <v>0</v>
      </c>
      <c r="G2465" s="23"/>
    </row>
    <row r="2466" spans="1:7" x14ac:dyDescent="0.3">
      <c r="A2466" s="22"/>
      <c r="B2466" s="31" t="s">
        <v>68</v>
      </c>
      <c r="C2466" s="24">
        <v>0</v>
      </c>
      <c r="D2466" s="32">
        <v>1.28</v>
      </c>
      <c r="E2466" s="32">
        <v>-0.01</v>
      </c>
      <c r="F2466" s="33">
        <v>0</v>
      </c>
      <c r="G2466" s="23"/>
    </row>
    <row r="2467" spans="1:7" x14ac:dyDescent="0.3">
      <c r="A2467" s="22">
        <v>309</v>
      </c>
      <c r="B2467" s="31">
        <v>77</v>
      </c>
      <c r="C2467" s="24">
        <v>0</v>
      </c>
      <c r="D2467" s="32">
        <v>1.26</v>
      </c>
      <c r="E2467" s="32">
        <v>-0.01</v>
      </c>
      <c r="F2467" s="32">
        <v>0</v>
      </c>
      <c r="G2467" s="23"/>
    </row>
    <row r="2468" spans="1:7" x14ac:dyDescent="0.3">
      <c r="A2468" s="22"/>
      <c r="B2468" s="31">
        <v>188</v>
      </c>
      <c r="C2468" s="24">
        <v>0.15</v>
      </c>
      <c r="D2468" s="32">
        <v>1.26</v>
      </c>
      <c r="E2468" s="32">
        <v>-0.01</v>
      </c>
      <c r="F2468" s="32">
        <v>0</v>
      </c>
      <c r="G2468" s="23"/>
    </row>
    <row r="2469" spans="1:7" x14ac:dyDescent="0.3">
      <c r="A2469" s="22"/>
      <c r="B2469" s="31" t="s">
        <v>61</v>
      </c>
      <c r="C2469" s="24">
        <v>0</v>
      </c>
      <c r="D2469" s="33">
        <v>1.26</v>
      </c>
      <c r="E2469" s="32">
        <v>-0.01</v>
      </c>
      <c r="F2469" s="32">
        <v>0</v>
      </c>
      <c r="G2469" s="23"/>
    </row>
    <row r="2470" spans="1:7" x14ac:dyDescent="0.3">
      <c r="A2470" s="22"/>
      <c r="B2470" s="31" t="s">
        <v>62</v>
      </c>
      <c r="C2470" s="24">
        <v>0</v>
      </c>
      <c r="D2470" s="33">
        <v>1.26</v>
      </c>
      <c r="E2470" s="32">
        <v>-0.01</v>
      </c>
      <c r="F2470" s="32">
        <v>0</v>
      </c>
      <c r="G2470" s="23"/>
    </row>
    <row r="2471" spans="1:7" x14ac:dyDescent="0.3">
      <c r="A2471" s="22"/>
      <c r="B2471" s="31" t="s">
        <v>65</v>
      </c>
      <c r="C2471" s="24">
        <v>0</v>
      </c>
      <c r="D2471" s="32">
        <v>1.26</v>
      </c>
      <c r="E2471" s="33">
        <v>-0.01</v>
      </c>
      <c r="F2471" s="32">
        <v>0</v>
      </c>
      <c r="G2471" s="23"/>
    </row>
    <row r="2472" spans="1:7" x14ac:dyDescent="0.3">
      <c r="A2472" s="22"/>
      <c r="B2472" s="31" t="s">
        <v>66</v>
      </c>
      <c r="C2472" s="24">
        <v>0</v>
      </c>
      <c r="D2472" s="32">
        <v>1.26</v>
      </c>
      <c r="E2472" s="33">
        <v>-0.01</v>
      </c>
      <c r="F2472" s="32">
        <v>0</v>
      </c>
      <c r="G2472" s="23"/>
    </row>
    <row r="2473" spans="1:7" x14ac:dyDescent="0.3">
      <c r="A2473" s="22"/>
      <c r="B2473" s="31" t="s">
        <v>67</v>
      </c>
      <c r="C2473" s="24">
        <v>0</v>
      </c>
      <c r="D2473" s="32">
        <v>1.26</v>
      </c>
      <c r="E2473" s="32">
        <v>-0.01</v>
      </c>
      <c r="F2473" s="33">
        <v>0</v>
      </c>
      <c r="G2473" s="23"/>
    </row>
    <row r="2474" spans="1:7" x14ac:dyDescent="0.3">
      <c r="A2474" s="22"/>
      <c r="B2474" s="31" t="s">
        <v>68</v>
      </c>
      <c r="C2474" s="24">
        <v>0</v>
      </c>
      <c r="D2474" s="32">
        <v>1.26</v>
      </c>
      <c r="E2474" s="32">
        <v>-0.01</v>
      </c>
      <c r="F2474" s="33">
        <v>0</v>
      </c>
      <c r="G2474" s="23"/>
    </row>
    <row r="2475" spans="1:7" x14ac:dyDescent="0.3">
      <c r="A2475" s="22">
        <v>310</v>
      </c>
      <c r="B2475" s="31">
        <v>78</v>
      </c>
      <c r="C2475" s="24">
        <v>0</v>
      </c>
      <c r="D2475" s="32">
        <v>-2.71</v>
      </c>
      <c r="E2475" s="32">
        <v>0.02</v>
      </c>
      <c r="F2475" s="32">
        <v>0</v>
      </c>
      <c r="G2475" s="23"/>
    </row>
    <row r="2476" spans="1:7" x14ac:dyDescent="0.3">
      <c r="A2476" s="22"/>
      <c r="B2476" s="31">
        <v>189</v>
      </c>
      <c r="C2476" s="24">
        <v>0.15</v>
      </c>
      <c r="D2476" s="32">
        <v>-2.71</v>
      </c>
      <c r="E2476" s="32">
        <v>0.02</v>
      </c>
      <c r="F2476" s="32">
        <v>0</v>
      </c>
      <c r="G2476" s="23"/>
    </row>
    <row r="2477" spans="1:7" x14ac:dyDescent="0.3">
      <c r="A2477" s="22"/>
      <c r="B2477" s="31" t="s">
        <v>61</v>
      </c>
      <c r="C2477" s="24">
        <v>0</v>
      </c>
      <c r="D2477" s="33">
        <v>-2.71</v>
      </c>
      <c r="E2477" s="32">
        <v>0.02</v>
      </c>
      <c r="F2477" s="32">
        <v>0</v>
      </c>
      <c r="G2477" s="23"/>
    </row>
    <row r="2478" spans="1:7" x14ac:dyDescent="0.3">
      <c r="A2478" s="22"/>
      <c r="B2478" s="31" t="s">
        <v>62</v>
      </c>
      <c r="C2478" s="24">
        <v>0</v>
      </c>
      <c r="D2478" s="33">
        <v>-2.71</v>
      </c>
      <c r="E2478" s="32">
        <v>0.02</v>
      </c>
      <c r="F2478" s="32">
        <v>0</v>
      </c>
      <c r="G2478" s="23"/>
    </row>
    <row r="2479" spans="1:7" x14ac:dyDescent="0.3">
      <c r="A2479" s="22"/>
      <c r="B2479" s="31" t="s">
        <v>65</v>
      </c>
      <c r="C2479" s="24">
        <v>0</v>
      </c>
      <c r="D2479" s="32">
        <v>-2.71</v>
      </c>
      <c r="E2479" s="33">
        <v>0.02</v>
      </c>
      <c r="F2479" s="32">
        <v>0</v>
      </c>
      <c r="G2479" s="23"/>
    </row>
    <row r="2480" spans="1:7" x14ac:dyDescent="0.3">
      <c r="A2480" s="22"/>
      <c r="B2480" s="31" t="s">
        <v>66</v>
      </c>
      <c r="C2480" s="24">
        <v>0</v>
      </c>
      <c r="D2480" s="32">
        <v>-2.71</v>
      </c>
      <c r="E2480" s="33">
        <v>0.02</v>
      </c>
      <c r="F2480" s="32">
        <v>0</v>
      </c>
      <c r="G2480" s="23"/>
    </row>
    <row r="2481" spans="1:7" x14ac:dyDescent="0.3">
      <c r="A2481" s="22"/>
      <c r="B2481" s="31" t="s">
        <v>67</v>
      </c>
      <c r="C2481" s="24">
        <v>0</v>
      </c>
      <c r="D2481" s="32">
        <v>-2.71</v>
      </c>
      <c r="E2481" s="32">
        <v>0.02</v>
      </c>
      <c r="F2481" s="33">
        <v>0</v>
      </c>
      <c r="G2481" s="23"/>
    </row>
    <row r="2482" spans="1:7" x14ac:dyDescent="0.3">
      <c r="A2482" s="22"/>
      <c r="B2482" s="31" t="s">
        <v>68</v>
      </c>
      <c r="C2482" s="24">
        <v>0</v>
      </c>
      <c r="D2482" s="32">
        <v>-2.71</v>
      </c>
      <c r="E2482" s="32">
        <v>0.02</v>
      </c>
      <c r="F2482" s="33">
        <v>0</v>
      </c>
      <c r="G2482" s="23"/>
    </row>
    <row r="2483" spans="1:7" x14ac:dyDescent="0.3">
      <c r="A2483" s="22">
        <v>311</v>
      </c>
      <c r="B2483" s="31">
        <v>79</v>
      </c>
      <c r="C2483" s="24">
        <v>0</v>
      </c>
      <c r="D2483" s="32">
        <v>-2.08</v>
      </c>
      <c r="E2483" s="32">
        <v>0.02</v>
      </c>
      <c r="F2483" s="32">
        <v>0</v>
      </c>
      <c r="G2483" s="23"/>
    </row>
    <row r="2484" spans="1:7" x14ac:dyDescent="0.3">
      <c r="A2484" s="22"/>
      <c r="B2484" s="31">
        <v>190</v>
      </c>
      <c r="C2484" s="24">
        <v>0.15</v>
      </c>
      <c r="D2484" s="32">
        <v>-2.08</v>
      </c>
      <c r="E2484" s="32">
        <v>0.02</v>
      </c>
      <c r="F2484" s="32">
        <v>0</v>
      </c>
      <c r="G2484" s="23"/>
    </row>
    <row r="2485" spans="1:7" x14ac:dyDescent="0.3">
      <c r="A2485" s="22"/>
      <c r="B2485" s="31" t="s">
        <v>61</v>
      </c>
      <c r="C2485" s="24">
        <v>0</v>
      </c>
      <c r="D2485" s="33">
        <v>-2.08</v>
      </c>
      <c r="E2485" s="32">
        <v>0.02</v>
      </c>
      <c r="F2485" s="32">
        <v>0</v>
      </c>
      <c r="G2485" s="23"/>
    </row>
    <row r="2486" spans="1:7" x14ac:dyDescent="0.3">
      <c r="A2486" s="22"/>
      <c r="B2486" s="31" t="s">
        <v>62</v>
      </c>
      <c r="C2486" s="24">
        <v>0</v>
      </c>
      <c r="D2486" s="33">
        <v>-2.08</v>
      </c>
      <c r="E2486" s="32">
        <v>0.02</v>
      </c>
      <c r="F2486" s="32">
        <v>0</v>
      </c>
      <c r="G2486" s="23"/>
    </row>
    <row r="2487" spans="1:7" x14ac:dyDescent="0.3">
      <c r="A2487" s="22"/>
      <c r="B2487" s="31" t="s">
        <v>65</v>
      </c>
      <c r="C2487" s="24">
        <v>0</v>
      </c>
      <c r="D2487" s="32">
        <v>-2.08</v>
      </c>
      <c r="E2487" s="33">
        <v>0.02</v>
      </c>
      <c r="F2487" s="32">
        <v>0</v>
      </c>
      <c r="G2487" s="23"/>
    </row>
    <row r="2488" spans="1:7" x14ac:dyDescent="0.3">
      <c r="A2488" s="22"/>
      <c r="B2488" s="31" t="s">
        <v>66</v>
      </c>
      <c r="C2488" s="24">
        <v>0</v>
      </c>
      <c r="D2488" s="32">
        <v>-2.08</v>
      </c>
      <c r="E2488" s="33">
        <v>0.02</v>
      </c>
      <c r="F2488" s="32">
        <v>0</v>
      </c>
      <c r="G2488" s="23"/>
    </row>
    <row r="2489" spans="1:7" x14ac:dyDescent="0.3">
      <c r="A2489" s="22"/>
      <c r="B2489" s="31" t="s">
        <v>67</v>
      </c>
      <c r="C2489" s="24">
        <v>0</v>
      </c>
      <c r="D2489" s="32">
        <v>-2.08</v>
      </c>
      <c r="E2489" s="32">
        <v>0.02</v>
      </c>
      <c r="F2489" s="33">
        <v>0</v>
      </c>
      <c r="G2489" s="23"/>
    </row>
    <row r="2490" spans="1:7" x14ac:dyDescent="0.3">
      <c r="A2490" s="22"/>
      <c r="B2490" s="31" t="s">
        <v>68</v>
      </c>
      <c r="C2490" s="24">
        <v>0</v>
      </c>
      <c r="D2490" s="32">
        <v>-2.08</v>
      </c>
      <c r="E2490" s="32">
        <v>0.02</v>
      </c>
      <c r="F2490" s="33">
        <v>0</v>
      </c>
      <c r="G2490" s="23"/>
    </row>
    <row r="2491" spans="1:7" x14ac:dyDescent="0.3">
      <c r="A2491" s="22">
        <v>312</v>
      </c>
      <c r="B2491" s="31">
        <v>80</v>
      </c>
      <c r="C2491" s="24">
        <v>0</v>
      </c>
      <c r="D2491" s="32">
        <v>-1.5</v>
      </c>
      <c r="E2491" s="32">
        <v>0.01</v>
      </c>
      <c r="F2491" s="32">
        <v>0</v>
      </c>
      <c r="G2491" s="23"/>
    </row>
    <row r="2492" spans="1:7" x14ac:dyDescent="0.3">
      <c r="A2492" s="22"/>
      <c r="B2492" s="31">
        <v>191</v>
      </c>
      <c r="C2492" s="24">
        <v>0.15</v>
      </c>
      <c r="D2492" s="32">
        <v>-1.5</v>
      </c>
      <c r="E2492" s="32">
        <v>0.01</v>
      </c>
      <c r="F2492" s="32">
        <v>0</v>
      </c>
      <c r="G2492" s="23"/>
    </row>
    <row r="2493" spans="1:7" x14ac:dyDescent="0.3">
      <c r="A2493" s="22"/>
      <c r="B2493" s="31" t="s">
        <v>61</v>
      </c>
      <c r="C2493" s="24">
        <v>0</v>
      </c>
      <c r="D2493" s="33">
        <v>-1.5</v>
      </c>
      <c r="E2493" s="32">
        <v>0.01</v>
      </c>
      <c r="F2493" s="32">
        <v>0</v>
      </c>
      <c r="G2493" s="23"/>
    </row>
    <row r="2494" spans="1:7" x14ac:dyDescent="0.3">
      <c r="A2494" s="22"/>
      <c r="B2494" s="31" t="s">
        <v>62</v>
      </c>
      <c r="C2494" s="24">
        <v>0</v>
      </c>
      <c r="D2494" s="33">
        <v>-1.5</v>
      </c>
      <c r="E2494" s="32">
        <v>0.01</v>
      </c>
      <c r="F2494" s="32">
        <v>0</v>
      </c>
      <c r="G2494" s="23"/>
    </row>
    <row r="2495" spans="1:7" x14ac:dyDescent="0.3">
      <c r="A2495" s="22"/>
      <c r="B2495" s="31" t="s">
        <v>65</v>
      </c>
      <c r="C2495" s="24">
        <v>0</v>
      </c>
      <c r="D2495" s="32">
        <v>-1.5</v>
      </c>
      <c r="E2495" s="33">
        <v>0.01</v>
      </c>
      <c r="F2495" s="32">
        <v>0</v>
      </c>
      <c r="G2495" s="23"/>
    </row>
    <row r="2496" spans="1:7" x14ac:dyDescent="0.3">
      <c r="A2496" s="22"/>
      <c r="B2496" s="31" t="s">
        <v>66</v>
      </c>
      <c r="C2496" s="24">
        <v>0</v>
      </c>
      <c r="D2496" s="32">
        <v>-1.5</v>
      </c>
      <c r="E2496" s="33">
        <v>0.01</v>
      </c>
      <c r="F2496" s="32">
        <v>0</v>
      </c>
      <c r="G2496" s="23"/>
    </row>
    <row r="2497" spans="1:7" x14ac:dyDescent="0.3">
      <c r="A2497" s="22"/>
      <c r="B2497" s="31" t="s">
        <v>67</v>
      </c>
      <c r="C2497" s="24">
        <v>0</v>
      </c>
      <c r="D2497" s="32">
        <v>-1.5</v>
      </c>
      <c r="E2497" s="32">
        <v>0.01</v>
      </c>
      <c r="F2497" s="33">
        <v>0</v>
      </c>
      <c r="G2497" s="23"/>
    </row>
    <row r="2498" spans="1:7" x14ac:dyDescent="0.3">
      <c r="A2498" s="22"/>
      <c r="B2498" s="31" t="s">
        <v>68</v>
      </c>
      <c r="C2498" s="24">
        <v>0</v>
      </c>
      <c r="D2498" s="32">
        <v>-1.5</v>
      </c>
      <c r="E2498" s="32">
        <v>0.01</v>
      </c>
      <c r="F2498" s="33">
        <v>0</v>
      </c>
      <c r="G2498" s="23"/>
    </row>
    <row r="2499" spans="1:7" x14ac:dyDescent="0.3">
      <c r="A2499" s="22">
        <v>313</v>
      </c>
      <c r="B2499" s="31">
        <v>81</v>
      </c>
      <c r="C2499" s="24">
        <v>0</v>
      </c>
      <c r="D2499" s="32">
        <v>-1.1599999999999999</v>
      </c>
      <c r="E2499" s="32">
        <v>0.01</v>
      </c>
      <c r="F2499" s="32">
        <v>0</v>
      </c>
      <c r="G2499" s="23"/>
    </row>
    <row r="2500" spans="1:7" x14ac:dyDescent="0.3">
      <c r="A2500" s="22"/>
      <c r="B2500" s="31">
        <v>192</v>
      </c>
      <c r="C2500" s="24">
        <v>0.15</v>
      </c>
      <c r="D2500" s="32">
        <v>-1.1599999999999999</v>
      </c>
      <c r="E2500" s="32">
        <v>0.01</v>
      </c>
      <c r="F2500" s="32">
        <v>0</v>
      </c>
      <c r="G2500" s="23"/>
    </row>
    <row r="2501" spans="1:7" x14ac:dyDescent="0.3">
      <c r="A2501" s="22"/>
      <c r="B2501" s="31" t="s">
        <v>61</v>
      </c>
      <c r="C2501" s="24">
        <v>0</v>
      </c>
      <c r="D2501" s="33">
        <v>-1.1599999999999999</v>
      </c>
      <c r="E2501" s="32">
        <v>0.01</v>
      </c>
      <c r="F2501" s="32">
        <v>0</v>
      </c>
      <c r="G2501" s="23"/>
    </row>
    <row r="2502" spans="1:7" x14ac:dyDescent="0.3">
      <c r="A2502" s="22"/>
      <c r="B2502" s="31" t="s">
        <v>62</v>
      </c>
      <c r="C2502" s="24">
        <v>0</v>
      </c>
      <c r="D2502" s="33">
        <v>-1.1599999999999999</v>
      </c>
      <c r="E2502" s="32">
        <v>0.01</v>
      </c>
      <c r="F2502" s="32">
        <v>0</v>
      </c>
      <c r="G2502" s="23"/>
    </row>
    <row r="2503" spans="1:7" x14ac:dyDescent="0.3">
      <c r="A2503" s="22"/>
      <c r="B2503" s="31" t="s">
        <v>65</v>
      </c>
      <c r="C2503" s="24">
        <v>0</v>
      </c>
      <c r="D2503" s="32">
        <v>-1.1599999999999999</v>
      </c>
      <c r="E2503" s="33">
        <v>0.01</v>
      </c>
      <c r="F2503" s="32">
        <v>0</v>
      </c>
      <c r="G2503" s="23"/>
    </row>
    <row r="2504" spans="1:7" x14ac:dyDescent="0.3">
      <c r="A2504" s="22"/>
      <c r="B2504" s="31" t="s">
        <v>66</v>
      </c>
      <c r="C2504" s="24">
        <v>0</v>
      </c>
      <c r="D2504" s="32">
        <v>-1.1599999999999999</v>
      </c>
      <c r="E2504" s="33">
        <v>0.01</v>
      </c>
      <c r="F2504" s="32">
        <v>0</v>
      </c>
      <c r="G2504" s="23"/>
    </row>
    <row r="2505" spans="1:7" x14ac:dyDescent="0.3">
      <c r="A2505" s="22"/>
      <c r="B2505" s="31" t="s">
        <v>67</v>
      </c>
      <c r="C2505" s="24">
        <v>0</v>
      </c>
      <c r="D2505" s="32">
        <v>-1.1599999999999999</v>
      </c>
      <c r="E2505" s="32">
        <v>0.01</v>
      </c>
      <c r="F2505" s="33">
        <v>0</v>
      </c>
      <c r="G2505" s="23"/>
    </row>
    <row r="2506" spans="1:7" x14ac:dyDescent="0.3">
      <c r="A2506" s="22"/>
      <c r="B2506" s="31" t="s">
        <v>68</v>
      </c>
      <c r="C2506" s="24">
        <v>0</v>
      </c>
      <c r="D2506" s="32">
        <v>-1.1599999999999999</v>
      </c>
      <c r="E2506" s="32">
        <v>0.01</v>
      </c>
      <c r="F2506" s="33">
        <v>0</v>
      </c>
      <c r="G2506" s="23"/>
    </row>
    <row r="2507" spans="1:7" x14ac:dyDescent="0.3">
      <c r="A2507" s="22">
        <v>314</v>
      </c>
      <c r="B2507" s="31">
        <v>82</v>
      </c>
      <c r="C2507" s="24">
        <v>0</v>
      </c>
      <c r="D2507" s="32">
        <v>-0.96</v>
      </c>
      <c r="E2507" s="32">
        <v>0.01</v>
      </c>
      <c r="F2507" s="32">
        <v>0</v>
      </c>
      <c r="G2507" s="23"/>
    </row>
    <row r="2508" spans="1:7" x14ac:dyDescent="0.3">
      <c r="A2508" s="22"/>
      <c r="B2508" s="31">
        <v>193</v>
      </c>
      <c r="C2508" s="24">
        <v>0.15</v>
      </c>
      <c r="D2508" s="32">
        <v>-0.96</v>
      </c>
      <c r="E2508" s="32">
        <v>0.01</v>
      </c>
      <c r="F2508" s="32">
        <v>0</v>
      </c>
      <c r="G2508" s="23"/>
    </row>
    <row r="2509" spans="1:7" x14ac:dyDescent="0.3">
      <c r="A2509" s="22"/>
      <c r="B2509" s="31" t="s">
        <v>61</v>
      </c>
      <c r="C2509" s="24">
        <v>0</v>
      </c>
      <c r="D2509" s="33">
        <v>-0.96</v>
      </c>
      <c r="E2509" s="32">
        <v>0.01</v>
      </c>
      <c r="F2509" s="32">
        <v>0</v>
      </c>
      <c r="G2509" s="23"/>
    </row>
    <row r="2510" spans="1:7" x14ac:dyDescent="0.3">
      <c r="A2510" s="22"/>
      <c r="B2510" s="31" t="s">
        <v>62</v>
      </c>
      <c r="C2510" s="24">
        <v>0</v>
      </c>
      <c r="D2510" s="33">
        <v>-0.96</v>
      </c>
      <c r="E2510" s="32">
        <v>0.01</v>
      </c>
      <c r="F2510" s="32">
        <v>0</v>
      </c>
      <c r="G2510" s="23"/>
    </row>
    <row r="2511" spans="1:7" x14ac:dyDescent="0.3">
      <c r="A2511" s="22"/>
      <c r="B2511" s="31" t="s">
        <v>65</v>
      </c>
      <c r="C2511" s="24">
        <v>0</v>
      </c>
      <c r="D2511" s="32">
        <v>-0.96</v>
      </c>
      <c r="E2511" s="33">
        <v>0.01</v>
      </c>
      <c r="F2511" s="32">
        <v>0</v>
      </c>
      <c r="G2511" s="23"/>
    </row>
    <row r="2512" spans="1:7" x14ac:dyDescent="0.3">
      <c r="A2512" s="22"/>
      <c r="B2512" s="31" t="s">
        <v>66</v>
      </c>
      <c r="C2512" s="24">
        <v>0</v>
      </c>
      <c r="D2512" s="32">
        <v>-0.96</v>
      </c>
      <c r="E2512" s="33">
        <v>0.01</v>
      </c>
      <c r="F2512" s="32">
        <v>0</v>
      </c>
      <c r="G2512" s="23"/>
    </row>
    <row r="2513" spans="1:7" x14ac:dyDescent="0.3">
      <c r="A2513" s="22"/>
      <c r="B2513" s="31" t="s">
        <v>67</v>
      </c>
      <c r="C2513" s="24">
        <v>0</v>
      </c>
      <c r="D2513" s="32">
        <v>-0.96</v>
      </c>
      <c r="E2513" s="32">
        <v>0.01</v>
      </c>
      <c r="F2513" s="33">
        <v>0</v>
      </c>
      <c r="G2513" s="23"/>
    </row>
    <row r="2514" spans="1:7" x14ac:dyDescent="0.3">
      <c r="A2514" s="22"/>
      <c r="B2514" s="31" t="s">
        <v>68</v>
      </c>
      <c r="C2514" s="24">
        <v>0</v>
      </c>
      <c r="D2514" s="32">
        <v>-0.96</v>
      </c>
      <c r="E2514" s="32">
        <v>0.01</v>
      </c>
      <c r="F2514" s="33">
        <v>0</v>
      </c>
      <c r="G2514" s="23"/>
    </row>
    <row r="2515" spans="1:7" x14ac:dyDescent="0.3">
      <c r="A2515" s="22">
        <v>315</v>
      </c>
      <c r="B2515" s="31">
        <v>83</v>
      </c>
      <c r="C2515" s="24">
        <v>0</v>
      </c>
      <c r="D2515" s="32">
        <v>-0.83</v>
      </c>
      <c r="E2515" s="32">
        <v>0.01</v>
      </c>
      <c r="F2515" s="32">
        <v>0</v>
      </c>
      <c r="G2515" s="23"/>
    </row>
    <row r="2516" spans="1:7" x14ac:dyDescent="0.3">
      <c r="A2516" s="22"/>
      <c r="B2516" s="31">
        <v>194</v>
      </c>
      <c r="C2516" s="24">
        <v>0.15</v>
      </c>
      <c r="D2516" s="32">
        <v>-0.83</v>
      </c>
      <c r="E2516" s="32">
        <v>0.01</v>
      </c>
      <c r="F2516" s="32">
        <v>0</v>
      </c>
      <c r="G2516" s="23"/>
    </row>
    <row r="2517" spans="1:7" x14ac:dyDescent="0.3">
      <c r="A2517" s="22"/>
      <c r="B2517" s="31" t="s">
        <v>61</v>
      </c>
      <c r="C2517" s="24">
        <v>0</v>
      </c>
      <c r="D2517" s="33">
        <v>-0.83</v>
      </c>
      <c r="E2517" s="32">
        <v>0.01</v>
      </c>
      <c r="F2517" s="32">
        <v>0</v>
      </c>
      <c r="G2517" s="23"/>
    </row>
    <row r="2518" spans="1:7" x14ac:dyDescent="0.3">
      <c r="A2518" s="22"/>
      <c r="B2518" s="31" t="s">
        <v>62</v>
      </c>
      <c r="C2518" s="24">
        <v>0</v>
      </c>
      <c r="D2518" s="33">
        <v>-0.83</v>
      </c>
      <c r="E2518" s="32">
        <v>0.01</v>
      </c>
      <c r="F2518" s="32">
        <v>0</v>
      </c>
      <c r="G2518" s="23"/>
    </row>
    <row r="2519" spans="1:7" x14ac:dyDescent="0.3">
      <c r="A2519" s="22"/>
      <c r="B2519" s="31" t="s">
        <v>65</v>
      </c>
      <c r="C2519" s="24">
        <v>0</v>
      </c>
      <c r="D2519" s="32">
        <v>-0.83</v>
      </c>
      <c r="E2519" s="33">
        <v>0.01</v>
      </c>
      <c r="F2519" s="32">
        <v>0</v>
      </c>
      <c r="G2519" s="23"/>
    </row>
    <row r="2520" spans="1:7" x14ac:dyDescent="0.3">
      <c r="A2520" s="22"/>
      <c r="B2520" s="31" t="s">
        <v>66</v>
      </c>
      <c r="C2520" s="24">
        <v>0</v>
      </c>
      <c r="D2520" s="32">
        <v>-0.83</v>
      </c>
      <c r="E2520" s="33">
        <v>0.01</v>
      </c>
      <c r="F2520" s="32">
        <v>0</v>
      </c>
      <c r="G2520" s="23"/>
    </row>
    <row r="2521" spans="1:7" x14ac:dyDescent="0.3">
      <c r="A2521" s="22"/>
      <c r="B2521" s="31" t="s">
        <v>67</v>
      </c>
      <c r="C2521" s="24">
        <v>0</v>
      </c>
      <c r="D2521" s="32">
        <v>-0.83</v>
      </c>
      <c r="E2521" s="32">
        <v>0.01</v>
      </c>
      <c r="F2521" s="33">
        <v>0</v>
      </c>
      <c r="G2521" s="23"/>
    </row>
    <row r="2522" spans="1:7" x14ac:dyDescent="0.3">
      <c r="A2522" s="22"/>
      <c r="B2522" s="31" t="s">
        <v>68</v>
      </c>
      <c r="C2522" s="24">
        <v>0</v>
      </c>
      <c r="D2522" s="32">
        <v>-0.83</v>
      </c>
      <c r="E2522" s="32">
        <v>0.01</v>
      </c>
      <c r="F2522" s="33">
        <v>0</v>
      </c>
      <c r="G2522" s="23"/>
    </row>
    <row r="2523" spans="1:7" x14ac:dyDescent="0.3">
      <c r="A2523" s="22">
        <v>316</v>
      </c>
      <c r="B2523" s="31">
        <v>84</v>
      </c>
      <c r="C2523" s="24">
        <v>0</v>
      </c>
      <c r="D2523" s="32">
        <v>-0.75</v>
      </c>
      <c r="E2523" s="32">
        <v>0.01</v>
      </c>
      <c r="F2523" s="32">
        <v>0</v>
      </c>
      <c r="G2523" s="23"/>
    </row>
    <row r="2524" spans="1:7" x14ac:dyDescent="0.3">
      <c r="A2524" s="22"/>
      <c r="B2524" s="31">
        <v>195</v>
      </c>
      <c r="C2524" s="24">
        <v>0.15</v>
      </c>
      <c r="D2524" s="32">
        <v>-0.75</v>
      </c>
      <c r="E2524" s="32">
        <v>0.01</v>
      </c>
      <c r="F2524" s="32">
        <v>0</v>
      </c>
      <c r="G2524" s="23"/>
    </row>
    <row r="2525" spans="1:7" x14ac:dyDescent="0.3">
      <c r="A2525" s="22"/>
      <c r="B2525" s="31" t="s">
        <v>61</v>
      </c>
      <c r="C2525" s="24">
        <v>0</v>
      </c>
      <c r="D2525" s="33">
        <v>-0.75</v>
      </c>
      <c r="E2525" s="32">
        <v>0.01</v>
      </c>
      <c r="F2525" s="32">
        <v>0</v>
      </c>
      <c r="G2525" s="23"/>
    </row>
    <row r="2526" spans="1:7" x14ac:dyDescent="0.3">
      <c r="A2526" s="22"/>
      <c r="B2526" s="31" t="s">
        <v>62</v>
      </c>
      <c r="C2526" s="24">
        <v>0</v>
      </c>
      <c r="D2526" s="33">
        <v>-0.75</v>
      </c>
      <c r="E2526" s="32">
        <v>0.01</v>
      </c>
      <c r="F2526" s="32">
        <v>0</v>
      </c>
      <c r="G2526" s="23"/>
    </row>
    <row r="2527" spans="1:7" x14ac:dyDescent="0.3">
      <c r="A2527" s="22"/>
      <c r="B2527" s="31" t="s">
        <v>65</v>
      </c>
      <c r="C2527" s="24">
        <v>0</v>
      </c>
      <c r="D2527" s="32">
        <v>-0.75</v>
      </c>
      <c r="E2527" s="33">
        <v>0.01</v>
      </c>
      <c r="F2527" s="32">
        <v>0</v>
      </c>
      <c r="G2527" s="23"/>
    </row>
    <row r="2528" spans="1:7" x14ac:dyDescent="0.3">
      <c r="A2528" s="22"/>
      <c r="B2528" s="31" t="s">
        <v>66</v>
      </c>
      <c r="C2528" s="24">
        <v>0</v>
      </c>
      <c r="D2528" s="32">
        <v>-0.75</v>
      </c>
      <c r="E2528" s="33">
        <v>0.01</v>
      </c>
      <c r="F2528" s="32">
        <v>0</v>
      </c>
      <c r="G2528" s="23"/>
    </row>
    <row r="2529" spans="1:7" x14ac:dyDescent="0.3">
      <c r="A2529" s="22"/>
      <c r="B2529" s="31" t="s">
        <v>67</v>
      </c>
      <c r="C2529" s="24">
        <v>0</v>
      </c>
      <c r="D2529" s="32">
        <v>-0.75</v>
      </c>
      <c r="E2529" s="32">
        <v>0.01</v>
      </c>
      <c r="F2529" s="33">
        <v>0</v>
      </c>
      <c r="G2529" s="23"/>
    </row>
    <row r="2530" spans="1:7" x14ac:dyDescent="0.3">
      <c r="A2530" s="22"/>
      <c r="B2530" s="31" t="s">
        <v>68</v>
      </c>
      <c r="C2530" s="24">
        <v>0</v>
      </c>
      <c r="D2530" s="32">
        <v>-0.75</v>
      </c>
      <c r="E2530" s="32">
        <v>0.01</v>
      </c>
      <c r="F2530" s="33">
        <v>0</v>
      </c>
      <c r="G2530" s="23"/>
    </row>
    <row r="2531" spans="1:7" x14ac:dyDescent="0.3">
      <c r="A2531" s="22">
        <v>317</v>
      </c>
      <c r="B2531" s="31">
        <v>85</v>
      </c>
      <c r="C2531" s="24">
        <v>0</v>
      </c>
      <c r="D2531" s="32">
        <v>-0.69</v>
      </c>
      <c r="E2531" s="32">
        <v>0.01</v>
      </c>
      <c r="F2531" s="32">
        <v>0</v>
      </c>
      <c r="G2531" s="23"/>
    </row>
    <row r="2532" spans="1:7" x14ac:dyDescent="0.3">
      <c r="A2532" s="22"/>
      <c r="B2532" s="31">
        <v>196</v>
      </c>
      <c r="C2532" s="24">
        <v>0.15</v>
      </c>
      <c r="D2532" s="32">
        <v>-0.69</v>
      </c>
      <c r="E2532" s="32">
        <v>0.01</v>
      </c>
      <c r="F2532" s="32">
        <v>0</v>
      </c>
      <c r="G2532" s="23"/>
    </row>
    <row r="2533" spans="1:7" x14ac:dyDescent="0.3">
      <c r="A2533" s="22"/>
      <c r="B2533" s="31" t="s">
        <v>61</v>
      </c>
      <c r="C2533" s="24">
        <v>0</v>
      </c>
      <c r="D2533" s="33">
        <v>-0.69</v>
      </c>
      <c r="E2533" s="32">
        <v>0.01</v>
      </c>
      <c r="F2533" s="32">
        <v>0</v>
      </c>
      <c r="G2533" s="23"/>
    </row>
    <row r="2534" spans="1:7" x14ac:dyDescent="0.3">
      <c r="A2534" s="22"/>
      <c r="B2534" s="31" t="s">
        <v>62</v>
      </c>
      <c r="C2534" s="24">
        <v>0</v>
      </c>
      <c r="D2534" s="33">
        <v>-0.69</v>
      </c>
      <c r="E2534" s="32">
        <v>0.01</v>
      </c>
      <c r="F2534" s="32">
        <v>0</v>
      </c>
      <c r="G2534" s="23"/>
    </row>
    <row r="2535" spans="1:7" x14ac:dyDescent="0.3">
      <c r="A2535" s="22"/>
      <c r="B2535" s="31" t="s">
        <v>65</v>
      </c>
      <c r="C2535" s="24">
        <v>0</v>
      </c>
      <c r="D2535" s="32">
        <v>-0.69</v>
      </c>
      <c r="E2535" s="33">
        <v>0.01</v>
      </c>
      <c r="F2535" s="32">
        <v>0</v>
      </c>
      <c r="G2535" s="23"/>
    </row>
    <row r="2536" spans="1:7" x14ac:dyDescent="0.3">
      <c r="A2536" s="22"/>
      <c r="B2536" s="31" t="s">
        <v>66</v>
      </c>
      <c r="C2536" s="24">
        <v>0</v>
      </c>
      <c r="D2536" s="32">
        <v>-0.69</v>
      </c>
      <c r="E2536" s="33">
        <v>0.01</v>
      </c>
      <c r="F2536" s="32">
        <v>0</v>
      </c>
      <c r="G2536" s="23"/>
    </row>
    <row r="2537" spans="1:7" x14ac:dyDescent="0.3">
      <c r="A2537" s="22"/>
      <c r="B2537" s="31" t="s">
        <v>67</v>
      </c>
      <c r="C2537" s="24">
        <v>0</v>
      </c>
      <c r="D2537" s="32">
        <v>-0.69</v>
      </c>
      <c r="E2537" s="32">
        <v>0.01</v>
      </c>
      <c r="F2537" s="33">
        <v>0</v>
      </c>
      <c r="G2537" s="23"/>
    </row>
    <row r="2538" spans="1:7" x14ac:dyDescent="0.3">
      <c r="A2538" s="22"/>
      <c r="B2538" s="31" t="s">
        <v>68</v>
      </c>
      <c r="C2538" s="24">
        <v>0</v>
      </c>
      <c r="D2538" s="32">
        <v>-0.69</v>
      </c>
      <c r="E2538" s="32">
        <v>0.01</v>
      </c>
      <c r="F2538" s="33">
        <v>0</v>
      </c>
      <c r="G2538" s="23"/>
    </row>
    <row r="2539" spans="1:7" x14ac:dyDescent="0.3">
      <c r="A2539" s="22">
        <v>318</v>
      </c>
      <c r="B2539" s="31">
        <v>86</v>
      </c>
      <c r="C2539" s="24">
        <v>0</v>
      </c>
      <c r="D2539" s="32">
        <v>-0.64</v>
      </c>
      <c r="E2539" s="32">
        <v>0.01</v>
      </c>
      <c r="F2539" s="32">
        <v>0</v>
      </c>
      <c r="G2539" s="23"/>
    </row>
    <row r="2540" spans="1:7" x14ac:dyDescent="0.3">
      <c r="A2540" s="22"/>
      <c r="B2540" s="31">
        <v>197</v>
      </c>
      <c r="C2540" s="24">
        <v>0.15</v>
      </c>
      <c r="D2540" s="32">
        <v>-0.64</v>
      </c>
      <c r="E2540" s="32">
        <v>0.01</v>
      </c>
      <c r="F2540" s="32">
        <v>0</v>
      </c>
      <c r="G2540" s="23"/>
    </row>
    <row r="2541" spans="1:7" x14ac:dyDescent="0.3">
      <c r="A2541" s="22"/>
      <c r="B2541" s="31" t="s">
        <v>61</v>
      </c>
      <c r="C2541" s="24">
        <v>0</v>
      </c>
      <c r="D2541" s="33">
        <v>-0.64</v>
      </c>
      <c r="E2541" s="32">
        <v>0.01</v>
      </c>
      <c r="F2541" s="32">
        <v>0</v>
      </c>
      <c r="G2541" s="23"/>
    </row>
    <row r="2542" spans="1:7" x14ac:dyDescent="0.3">
      <c r="A2542" s="22"/>
      <c r="B2542" s="31" t="s">
        <v>62</v>
      </c>
      <c r="C2542" s="24">
        <v>0</v>
      </c>
      <c r="D2542" s="33">
        <v>-0.64</v>
      </c>
      <c r="E2542" s="32">
        <v>0.01</v>
      </c>
      <c r="F2542" s="32">
        <v>0</v>
      </c>
      <c r="G2542" s="23"/>
    </row>
    <row r="2543" spans="1:7" x14ac:dyDescent="0.3">
      <c r="A2543" s="22"/>
      <c r="B2543" s="31" t="s">
        <v>65</v>
      </c>
      <c r="C2543" s="24">
        <v>0</v>
      </c>
      <c r="D2543" s="32">
        <v>-0.64</v>
      </c>
      <c r="E2543" s="33">
        <v>0.01</v>
      </c>
      <c r="F2543" s="32">
        <v>0</v>
      </c>
      <c r="G2543" s="23"/>
    </row>
    <row r="2544" spans="1:7" x14ac:dyDescent="0.3">
      <c r="A2544" s="22"/>
      <c r="B2544" s="31" t="s">
        <v>66</v>
      </c>
      <c r="C2544" s="24">
        <v>0</v>
      </c>
      <c r="D2544" s="32">
        <v>-0.64</v>
      </c>
      <c r="E2544" s="33">
        <v>0.01</v>
      </c>
      <c r="F2544" s="32">
        <v>0</v>
      </c>
      <c r="G2544" s="23"/>
    </row>
    <row r="2545" spans="1:7" x14ac:dyDescent="0.3">
      <c r="A2545" s="22"/>
      <c r="B2545" s="31" t="s">
        <v>67</v>
      </c>
      <c r="C2545" s="24">
        <v>0</v>
      </c>
      <c r="D2545" s="32">
        <v>-0.64</v>
      </c>
      <c r="E2545" s="32">
        <v>0.01</v>
      </c>
      <c r="F2545" s="33">
        <v>0</v>
      </c>
      <c r="G2545" s="23"/>
    </row>
    <row r="2546" spans="1:7" x14ac:dyDescent="0.3">
      <c r="A2546" s="22"/>
      <c r="B2546" s="31" t="s">
        <v>68</v>
      </c>
      <c r="C2546" s="24">
        <v>0</v>
      </c>
      <c r="D2546" s="32">
        <v>-0.64</v>
      </c>
      <c r="E2546" s="32">
        <v>0.01</v>
      </c>
      <c r="F2546" s="33">
        <v>0</v>
      </c>
      <c r="G2546" s="23"/>
    </row>
    <row r="2547" spans="1:7" x14ac:dyDescent="0.3">
      <c r="A2547" s="22">
        <v>319</v>
      </c>
      <c r="B2547" s="31">
        <v>87</v>
      </c>
      <c r="C2547" s="24">
        <v>0</v>
      </c>
      <c r="D2547" s="32">
        <v>-0.59</v>
      </c>
      <c r="E2547" s="32">
        <v>0.01</v>
      </c>
      <c r="F2547" s="32">
        <v>0</v>
      </c>
      <c r="G2547" s="23"/>
    </row>
    <row r="2548" spans="1:7" x14ac:dyDescent="0.3">
      <c r="A2548" s="22"/>
      <c r="B2548" s="31">
        <v>198</v>
      </c>
      <c r="C2548" s="24">
        <v>0.15</v>
      </c>
      <c r="D2548" s="32">
        <v>-0.59</v>
      </c>
      <c r="E2548" s="32">
        <v>0.01</v>
      </c>
      <c r="F2548" s="32">
        <v>0</v>
      </c>
      <c r="G2548" s="23"/>
    </row>
    <row r="2549" spans="1:7" x14ac:dyDescent="0.3">
      <c r="A2549" s="22"/>
      <c r="B2549" s="31" t="s">
        <v>61</v>
      </c>
      <c r="C2549" s="24">
        <v>0</v>
      </c>
      <c r="D2549" s="33">
        <v>-0.59</v>
      </c>
      <c r="E2549" s="32">
        <v>0.01</v>
      </c>
      <c r="F2549" s="32">
        <v>0</v>
      </c>
      <c r="G2549" s="23"/>
    </row>
    <row r="2550" spans="1:7" x14ac:dyDescent="0.3">
      <c r="A2550" s="22"/>
      <c r="B2550" s="31" t="s">
        <v>62</v>
      </c>
      <c r="C2550" s="24">
        <v>0</v>
      </c>
      <c r="D2550" s="33">
        <v>-0.59</v>
      </c>
      <c r="E2550" s="32">
        <v>0.01</v>
      </c>
      <c r="F2550" s="32">
        <v>0</v>
      </c>
      <c r="G2550" s="23"/>
    </row>
    <row r="2551" spans="1:7" x14ac:dyDescent="0.3">
      <c r="A2551" s="22"/>
      <c r="B2551" s="31" t="s">
        <v>65</v>
      </c>
      <c r="C2551" s="24">
        <v>0</v>
      </c>
      <c r="D2551" s="32">
        <v>-0.59</v>
      </c>
      <c r="E2551" s="33">
        <v>0.01</v>
      </c>
      <c r="F2551" s="32">
        <v>0</v>
      </c>
      <c r="G2551" s="23"/>
    </row>
    <row r="2552" spans="1:7" x14ac:dyDescent="0.3">
      <c r="A2552" s="22"/>
      <c r="B2552" s="31" t="s">
        <v>66</v>
      </c>
      <c r="C2552" s="24">
        <v>0</v>
      </c>
      <c r="D2552" s="32">
        <v>-0.59</v>
      </c>
      <c r="E2552" s="33">
        <v>0.01</v>
      </c>
      <c r="F2552" s="32">
        <v>0</v>
      </c>
      <c r="G2552" s="23"/>
    </row>
    <row r="2553" spans="1:7" x14ac:dyDescent="0.3">
      <c r="A2553" s="22"/>
      <c r="B2553" s="31" t="s">
        <v>67</v>
      </c>
      <c r="C2553" s="24">
        <v>0</v>
      </c>
      <c r="D2553" s="32">
        <v>-0.59</v>
      </c>
      <c r="E2553" s="32">
        <v>0.01</v>
      </c>
      <c r="F2553" s="33">
        <v>0</v>
      </c>
      <c r="G2553" s="23"/>
    </row>
    <row r="2554" spans="1:7" x14ac:dyDescent="0.3">
      <c r="A2554" s="22"/>
      <c r="B2554" s="31" t="s">
        <v>68</v>
      </c>
      <c r="C2554" s="24">
        <v>0</v>
      </c>
      <c r="D2554" s="32">
        <v>-0.59</v>
      </c>
      <c r="E2554" s="32">
        <v>0.01</v>
      </c>
      <c r="F2554" s="33">
        <v>0</v>
      </c>
      <c r="G2554" s="23"/>
    </row>
    <row r="2555" spans="1:7" x14ac:dyDescent="0.3">
      <c r="A2555" s="22">
        <v>320</v>
      </c>
      <c r="B2555" s="31">
        <v>88</v>
      </c>
      <c r="C2555" s="24">
        <v>0</v>
      </c>
      <c r="D2555" s="32">
        <v>-0.52</v>
      </c>
      <c r="E2555" s="32">
        <v>0</v>
      </c>
      <c r="F2555" s="32">
        <v>0</v>
      </c>
      <c r="G2555" s="23"/>
    </row>
    <row r="2556" spans="1:7" x14ac:dyDescent="0.3">
      <c r="A2556" s="22"/>
      <c r="B2556" s="31">
        <v>199</v>
      </c>
      <c r="C2556" s="24">
        <v>0.15</v>
      </c>
      <c r="D2556" s="32">
        <v>-0.52</v>
      </c>
      <c r="E2556" s="32">
        <v>0</v>
      </c>
      <c r="F2556" s="32">
        <v>0</v>
      </c>
      <c r="G2556" s="23"/>
    </row>
    <row r="2557" spans="1:7" x14ac:dyDescent="0.3">
      <c r="A2557" s="22"/>
      <c r="B2557" s="31" t="s">
        <v>61</v>
      </c>
      <c r="C2557" s="24">
        <v>0</v>
      </c>
      <c r="D2557" s="33">
        <v>-0.52</v>
      </c>
      <c r="E2557" s="32">
        <v>0</v>
      </c>
      <c r="F2557" s="32">
        <v>0</v>
      </c>
      <c r="G2557" s="23"/>
    </row>
    <row r="2558" spans="1:7" x14ac:dyDescent="0.3">
      <c r="A2558" s="22"/>
      <c r="B2558" s="31" t="s">
        <v>62</v>
      </c>
      <c r="C2558" s="24">
        <v>0</v>
      </c>
      <c r="D2558" s="33">
        <v>-0.52</v>
      </c>
      <c r="E2558" s="32">
        <v>0</v>
      </c>
      <c r="F2558" s="32">
        <v>0</v>
      </c>
      <c r="G2558" s="23"/>
    </row>
    <row r="2559" spans="1:7" x14ac:dyDescent="0.3">
      <c r="A2559" s="22"/>
      <c r="B2559" s="31" t="s">
        <v>65</v>
      </c>
      <c r="C2559" s="24">
        <v>0</v>
      </c>
      <c r="D2559" s="32">
        <v>-0.52</v>
      </c>
      <c r="E2559" s="33">
        <v>0</v>
      </c>
      <c r="F2559" s="32">
        <v>0</v>
      </c>
      <c r="G2559" s="23"/>
    </row>
    <row r="2560" spans="1:7" x14ac:dyDescent="0.3">
      <c r="A2560" s="22"/>
      <c r="B2560" s="31" t="s">
        <v>66</v>
      </c>
      <c r="C2560" s="24">
        <v>0</v>
      </c>
      <c r="D2560" s="32">
        <v>-0.52</v>
      </c>
      <c r="E2560" s="33">
        <v>0</v>
      </c>
      <c r="F2560" s="32">
        <v>0</v>
      </c>
      <c r="G2560" s="23"/>
    </row>
    <row r="2561" spans="1:7" x14ac:dyDescent="0.3">
      <c r="A2561" s="22"/>
      <c r="B2561" s="31" t="s">
        <v>67</v>
      </c>
      <c r="C2561" s="24">
        <v>0</v>
      </c>
      <c r="D2561" s="32">
        <v>-0.52</v>
      </c>
      <c r="E2561" s="32">
        <v>0</v>
      </c>
      <c r="F2561" s="33">
        <v>0</v>
      </c>
      <c r="G2561" s="23"/>
    </row>
    <row r="2562" spans="1:7" x14ac:dyDescent="0.3">
      <c r="A2562" s="22"/>
      <c r="B2562" s="31" t="s">
        <v>68</v>
      </c>
      <c r="C2562" s="24">
        <v>0</v>
      </c>
      <c r="D2562" s="32">
        <v>-0.52</v>
      </c>
      <c r="E2562" s="32">
        <v>0</v>
      </c>
      <c r="F2562" s="33">
        <v>0</v>
      </c>
      <c r="G2562" s="23"/>
    </row>
    <row r="2563" spans="1:7" x14ac:dyDescent="0.3">
      <c r="A2563" s="22">
        <v>321</v>
      </c>
      <c r="B2563" s="31">
        <v>89</v>
      </c>
      <c r="C2563" s="24">
        <v>0</v>
      </c>
      <c r="D2563" s="32">
        <v>-0.41</v>
      </c>
      <c r="E2563" s="32">
        <v>0</v>
      </c>
      <c r="F2563" s="32">
        <v>0</v>
      </c>
      <c r="G2563" s="23"/>
    </row>
    <row r="2564" spans="1:7" x14ac:dyDescent="0.3">
      <c r="A2564" s="22"/>
      <c r="B2564" s="31">
        <v>200</v>
      </c>
      <c r="C2564" s="24">
        <v>0.15</v>
      </c>
      <c r="D2564" s="32">
        <v>-0.41</v>
      </c>
      <c r="E2564" s="32">
        <v>0</v>
      </c>
      <c r="F2564" s="32">
        <v>0</v>
      </c>
      <c r="G2564" s="23"/>
    </row>
    <row r="2565" spans="1:7" x14ac:dyDescent="0.3">
      <c r="A2565" s="22"/>
      <c r="B2565" s="31" t="s">
        <v>61</v>
      </c>
      <c r="C2565" s="24">
        <v>0</v>
      </c>
      <c r="D2565" s="33">
        <v>-0.41</v>
      </c>
      <c r="E2565" s="32">
        <v>0</v>
      </c>
      <c r="F2565" s="32">
        <v>0</v>
      </c>
      <c r="G2565" s="23"/>
    </row>
    <row r="2566" spans="1:7" x14ac:dyDescent="0.3">
      <c r="A2566" s="22"/>
      <c r="B2566" s="31" t="s">
        <v>62</v>
      </c>
      <c r="C2566" s="24">
        <v>0</v>
      </c>
      <c r="D2566" s="33">
        <v>-0.41</v>
      </c>
      <c r="E2566" s="32">
        <v>0</v>
      </c>
      <c r="F2566" s="32">
        <v>0</v>
      </c>
      <c r="G2566" s="23"/>
    </row>
    <row r="2567" spans="1:7" x14ac:dyDescent="0.3">
      <c r="A2567" s="22"/>
      <c r="B2567" s="31" t="s">
        <v>65</v>
      </c>
      <c r="C2567" s="24">
        <v>0</v>
      </c>
      <c r="D2567" s="32">
        <v>-0.41</v>
      </c>
      <c r="E2567" s="33">
        <v>0</v>
      </c>
      <c r="F2567" s="32">
        <v>0</v>
      </c>
      <c r="G2567" s="23"/>
    </row>
    <row r="2568" spans="1:7" x14ac:dyDescent="0.3">
      <c r="A2568" s="22"/>
      <c r="B2568" s="31" t="s">
        <v>66</v>
      </c>
      <c r="C2568" s="24">
        <v>0</v>
      </c>
      <c r="D2568" s="32">
        <v>-0.41</v>
      </c>
      <c r="E2568" s="33">
        <v>0</v>
      </c>
      <c r="F2568" s="32">
        <v>0</v>
      </c>
      <c r="G2568" s="23"/>
    </row>
    <row r="2569" spans="1:7" x14ac:dyDescent="0.3">
      <c r="A2569" s="22"/>
      <c r="B2569" s="31" t="s">
        <v>67</v>
      </c>
      <c r="C2569" s="24">
        <v>0</v>
      </c>
      <c r="D2569" s="32">
        <v>-0.41</v>
      </c>
      <c r="E2569" s="32">
        <v>0</v>
      </c>
      <c r="F2569" s="33">
        <v>0</v>
      </c>
      <c r="G2569" s="23"/>
    </row>
    <row r="2570" spans="1:7" x14ac:dyDescent="0.3">
      <c r="A2570" s="22"/>
      <c r="B2570" s="31" t="s">
        <v>68</v>
      </c>
      <c r="C2570" s="24">
        <v>0</v>
      </c>
      <c r="D2570" s="32">
        <v>-0.41</v>
      </c>
      <c r="E2570" s="32">
        <v>0</v>
      </c>
      <c r="F2570" s="33">
        <v>0</v>
      </c>
      <c r="G2570" s="23"/>
    </row>
    <row r="2571" spans="1:7" x14ac:dyDescent="0.3">
      <c r="A2571" s="22">
        <v>322</v>
      </c>
      <c r="B2571" s="31">
        <v>90</v>
      </c>
      <c r="C2571" s="24">
        <v>0</v>
      </c>
      <c r="D2571" s="32">
        <v>-0.23</v>
      </c>
      <c r="E2571" s="32">
        <v>0</v>
      </c>
      <c r="F2571" s="32">
        <v>0</v>
      </c>
      <c r="G2571" s="23"/>
    </row>
    <row r="2572" spans="1:7" x14ac:dyDescent="0.3">
      <c r="A2572" s="22"/>
      <c r="B2572" s="31">
        <v>201</v>
      </c>
      <c r="C2572" s="24">
        <v>0.15</v>
      </c>
      <c r="D2572" s="32">
        <v>-0.23</v>
      </c>
      <c r="E2572" s="32">
        <v>0</v>
      </c>
      <c r="F2572" s="32">
        <v>0</v>
      </c>
      <c r="G2572" s="23"/>
    </row>
    <row r="2573" spans="1:7" x14ac:dyDescent="0.3">
      <c r="A2573" s="22"/>
      <c r="B2573" s="31" t="s">
        <v>61</v>
      </c>
      <c r="C2573" s="24">
        <v>0</v>
      </c>
      <c r="D2573" s="33">
        <v>-0.23</v>
      </c>
      <c r="E2573" s="32">
        <v>0</v>
      </c>
      <c r="F2573" s="32">
        <v>0</v>
      </c>
      <c r="G2573" s="23"/>
    </row>
    <row r="2574" spans="1:7" x14ac:dyDescent="0.3">
      <c r="A2574" s="22"/>
      <c r="B2574" s="31" t="s">
        <v>62</v>
      </c>
      <c r="C2574" s="24">
        <v>0</v>
      </c>
      <c r="D2574" s="33">
        <v>-0.23</v>
      </c>
      <c r="E2574" s="32">
        <v>0</v>
      </c>
      <c r="F2574" s="32">
        <v>0</v>
      </c>
      <c r="G2574" s="23"/>
    </row>
    <row r="2575" spans="1:7" x14ac:dyDescent="0.3">
      <c r="A2575" s="22"/>
      <c r="B2575" s="31" t="s">
        <v>65</v>
      </c>
      <c r="C2575" s="24">
        <v>0</v>
      </c>
      <c r="D2575" s="32">
        <v>-0.23</v>
      </c>
      <c r="E2575" s="33">
        <v>0</v>
      </c>
      <c r="F2575" s="32">
        <v>0</v>
      </c>
      <c r="G2575" s="23"/>
    </row>
    <row r="2576" spans="1:7" x14ac:dyDescent="0.3">
      <c r="A2576" s="22"/>
      <c r="B2576" s="31" t="s">
        <v>66</v>
      </c>
      <c r="C2576" s="24">
        <v>0</v>
      </c>
      <c r="D2576" s="32">
        <v>-0.23</v>
      </c>
      <c r="E2576" s="33">
        <v>0</v>
      </c>
      <c r="F2576" s="32">
        <v>0</v>
      </c>
      <c r="G2576" s="23"/>
    </row>
    <row r="2577" spans="1:7" x14ac:dyDescent="0.3">
      <c r="A2577" s="22"/>
      <c r="B2577" s="31" t="s">
        <v>67</v>
      </c>
      <c r="C2577" s="24">
        <v>0</v>
      </c>
      <c r="D2577" s="32">
        <v>-0.23</v>
      </c>
      <c r="E2577" s="32">
        <v>0</v>
      </c>
      <c r="F2577" s="33">
        <v>0</v>
      </c>
      <c r="G2577" s="23"/>
    </row>
    <row r="2578" spans="1:7" x14ac:dyDescent="0.3">
      <c r="A2578" s="22"/>
      <c r="B2578" s="31" t="s">
        <v>68</v>
      </c>
      <c r="C2578" s="24">
        <v>0</v>
      </c>
      <c r="D2578" s="32">
        <v>-0.23</v>
      </c>
      <c r="E2578" s="32">
        <v>0</v>
      </c>
      <c r="F2578" s="33">
        <v>0</v>
      </c>
      <c r="G2578" s="23"/>
    </row>
    <row r="2579" spans="1:7" x14ac:dyDescent="0.3">
      <c r="A2579" s="22">
        <v>323</v>
      </c>
      <c r="B2579" s="31">
        <v>91</v>
      </c>
      <c r="C2579" s="24">
        <v>0</v>
      </c>
      <c r="D2579" s="32">
        <v>0.06</v>
      </c>
      <c r="E2579" s="32">
        <v>0</v>
      </c>
      <c r="F2579" s="32">
        <v>0</v>
      </c>
      <c r="G2579" s="23"/>
    </row>
    <row r="2580" spans="1:7" x14ac:dyDescent="0.3">
      <c r="A2580" s="22"/>
      <c r="B2580" s="31">
        <v>202</v>
      </c>
      <c r="C2580" s="24">
        <v>0.15</v>
      </c>
      <c r="D2580" s="32">
        <v>0.06</v>
      </c>
      <c r="E2580" s="32">
        <v>0</v>
      </c>
      <c r="F2580" s="32">
        <v>0</v>
      </c>
      <c r="G2580" s="23"/>
    </row>
    <row r="2581" spans="1:7" x14ac:dyDescent="0.3">
      <c r="A2581" s="22"/>
      <c r="B2581" s="31" t="s">
        <v>61</v>
      </c>
      <c r="C2581" s="24">
        <v>0</v>
      </c>
      <c r="D2581" s="33">
        <v>0.06</v>
      </c>
      <c r="E2581" s="32">
        <v>0</v>
      </c>
      <c r="F2581" s="32">
        <v>0</v>
      </c>
      <c r="G2581" s="23"/>
    </row>
    <row r="2582" spans="1:7" x14ac:dyDescent="0.3">
      <c r="A2582" s="22"/>
      <c r="B2582" s="31" t="s">
        <v>62</v>
      </c>
      <c r="C2582" s="24">
        <v>0</v>
      </c>
      <c r="D2582" s="33">
        <v>0.06</v>
      </c>
      <c r="E2582" s="32">
        <v>0</v>
      </c>
      <c r="F2582" s="32">
        <v>0</v>
      </c>
      <c r="G2582" s="23"/>
    </row>
    <row r="2583" spans="1:7" x14ac:dyDescent="0.3">
      <c r="A2583" s="22"/>
      <c r="B2583" s="31" t="s">
        <v>65</v>
      </c>
      <c r="C2583" s="24">
        <v>0</v>
      </c>
      <c r="D2583" s="32">
        <v>0.06</v>
      </c>
      <c r="E2583" s="33">
        <v>0</v>
      </c>
      <c r="F2583" s="32">
        <v>0</v>
      </c>
      <c r="G2583" s="23"/>
    </row>
    <row r="2584" spans="1:7" x14ac:dyDescent="0.3">
      <c r="A2584" s="22"/>
      <c r="B2584" s="31" t="s">
        <v>66</v>
      </c>
      <c r="C2584" s="24">
        <v>0</v>
      </c>
      <c r="D2584" s="32">
        <v>0.06</v>
      </c>
      <c r="E2584" s="33">
        <v>0</v>
      </c>
      <c r="F2584" s="32">
        <v>0</v>
      </c>
      <c r="G2584" s="23"/>
    </row>
    <row r="2585" spans="1:7" x14ac:dyDescent="0.3">
      <c r="A2585" s="22"/>
      <c r="B2585" s="31" t="s">
        <v>67</v>
      </c>
      <c r="C2585" s="24">
        <v>0</v>
      </c>
      <c r="D2585" s="32">
        <v>0.06</v>
      </c>
      <c r="E2585" s="32">
        <v>0</v>
      </c>
      <c r="F2585" s="33">
        <v>0</v>
      </c>
      <c r="G2585" s="23"/>
    </row>
    <row r="2586" spans="1:7" x14ac:dyDescent="0.3">
      <c r="A2586" s="22"/>
      <c r="B2586" s="31" t="s">
        <v>68</v>
      </c>
      <c r="C2586" s="24">
        <v>0</v>
      </c>
      <c r="D2586" s="32">
        <v>0.06</v>
      </c>
      <c r="E2586" s="32">
        <v>0</v>
      </c>
      <c r="F2586" s="33">
        <v>0</v>
      </c>
      <c r="G2586" s="23"/>
    </row>
    <row r="2587" spans="1:7" x14ac:dyDescent="0.3">
      <c r="A2587" s="22">
        <v>324</v>
      </c>
      <c r="B2587" s="31">
        <v>92</v>
      </c>
      <c r="C2587" s="24">
        <v>0</v>
      </c>
      <c r="D2587" s="32">
        <v>0.55000000000000004</v>
      </c>
      <c r="E2587" s="32">
        <v>-0.01</v>
      </c>
      <c r="F2587" s="32">
        <v>0</v>
      </c>
      <c r="G2587" s="23"/>
    </row>
    <row r="2588" spans="1:7" x14ac:dyDescent="0.3">
      <c r="A2588" s="22"/>
      <c r="B2588" s="31">
        <v>203</v>
      </c>
      <c r="C2588" s="24">
        <v>0.15</v>
      </c>
      <c r="D2588" s="32">
        <v>0.55000000000000004</v>
      </c>
      <c r="E2588" s="32">
        <v>-0.01</v>
      </c>
      <c r="F2588" s="32">
        <v>0</v>
      </c>
      <c r="G2588" s="23"/>
    </row>
    <row r="2589" spans="1:7" x14ac:dyDescent="0.3">
      <c r="A2589" s="22"/>
      <c r="B2589" s="31" t="s">
        <v>61</v>
      </c>
      <c r="C2589" s="24">
        <v>0</v>
      </c>
      <c r="D2589" s="33">
        <v>0.55000000000000004</v>
      </c>
      <c r="E2589" s="32">
        <v>-0.01</v>
      </c>
      <c r="F2589" s="32">
        <v>0</v>
      </c>
      <c r="G2589" s="23"/>
    </row>
    <row r="2590" spans="1:7" x14ac:dyDescent="0.3">
      <c r="A2590" s="22"/>
      <c r="B2590" s="31" t="s">
        <v>62</v>
      </c>
      <c r="C2590" s="24">
        <v>0</v>
      </c>
      <c r="D2590" s="33">
        <v>0.55000000000000004</v>
      </c>
      <c r="E2590" s="32">
        <v>-0.01</v>
      </c>
      <c r="F2590" s="32">
        <v>0</v>
      </c>
      <c r="G2590" s="23"/>
    </row>
    <row r="2591" spans="1:7" x14ac:dyDescent="0.3">
      <c r="A2591" s="22"/>
      <c r="B2591" s="31" t="s">
        <v>65</v>
      </c>
      <c r="C2591" s="24">
        <v>0</v>
      </c>
      <c r="D2591" s="32">
        <v>0.55000000000000004</v>
      </c>
      <c r="E2591" s="33">
        <v>-0.01</v>
      </c>
      <c r="F2591" s="32">
        <v>0</v>
      </c>
      <c r="G2591" s="23"/>
    </row>
    <row r="2592" spans="1:7" x14ac:dyDescent="0.3">
      <c r="A2592" s="22"/>
      <c r="B2592" s="31" t="s">
        <v>66</v>
      </c>
      <c r="C2592" s="24">
        <v>0</v>
      </c>
      <c r="D2592" s="32">
        <v>0.55000000000000004</v>
      </c>
      <c r="E2592" s="33">
        <v>-0.01</v>
      </c>
      <c r="F2592" s="32">
        <v>0</v>
      </c>
      <c r="G2592" s="23"/>
    </row>
    <row r="2593" spans="1:7" x14ac:dyDescent="0.3">
      <c r="A2593" s="22"/>
      <c r="B2593" s="31" t="s">
        <v>67</v>
      </c>
      <c r="C2593" s="24">
        <v>0</v>
      </c>
      <c r="D2593" s="32">
        <v>0.55000000000000004</v>
      </c>
      <c r="E2593" s="32">
        <v>-0.01</v>
      </c>
      <c r="F2593" s="33">
        <v>0</v>
      </c>
      <c r="G2593" s="23"/>
    </row>
    <row r="2594" spans="1:7" x14ac:dyDescent="0.3">
      <c r="A2594" s="22"/>
      <c r="B2594" s="31" t="s">
        <v>68</v>
      </c>
      <c r="C2594" s="24">
        <v>0</v>
      </c>
      <c r="D2594" s="32">
        <v>0.55000000000000004</v>
      </c>
      <c r="E2594" s="32">
        <v>-0.01</v>
      </c>
      <c r="F2594" s="33">
        <v>0</v>
      </c>
      <c r="G2594" s="23"/>
    </row>
    <row r="2595" spans="1:7" x14ac:dyDescent="0.3">
      <c r="A2595" s="22">
        <v>325</v>
      </c>
      <c r="B2595" s="31">
        <v>93</v>
      </c>
      <c r="C2595" s="24">
        <v>0</v>
      </c>
      <c r="D2595" s="32">
        <v>1.38</v>
      </c>
      <c r="E2595" s="32">
        <v>-0.01</v>
      </c>
      <c r="F2595" s="32">
        <v>0</v>
      </c>
      <c r="G2595" s="23"/>
    </row>
    <row r="2596" spans="1:7" x14ac:dyDescent="0.3">
      <c r="A2596" s="22"/>
      <c r="B2596" s="31">
        <v>204</v>
      </c>
      <c r="C2596" s="24">
        <v>0.15</v>
      </c>
      <c r="D2596" s="32">
        <v>1.38</v>
      </c>
      <c r="E2596" s="32">
        <v>-0.01</v>
      </c>
      <c r="F2596" s="32">
        <v>0</v>
      </c>
      <c r="G2596" s="23"/>
    </row>
    <row r="2597" spans="1:7" x14ac:dyDescent="0.3">
      <c r="A2597" s="22"/>
      <c r="B2597" s="31" t="s">
        <v>61</v>
      </c>
      <c r="C2597" s="24">
        <v>0</v>
      </c>
      <c r="D2597" s="33">
        <v>1.38</v>
      </c>
      <c r="E2597" s="32">
        <v>-0.01</v>
      </c>
      <c r="F2597" s="32">
        <v>0</v>
      </c>
      <c r="G2597" s="23"/>
    </row>
    <row r="2598" spans="1:7" x14ac:dyDescent="0.3">
      <c r="A2598" s="22"/>
      <c r="B2598" s="31" t="s">
        <v>62</v>
      </c>
      <c r="C2598" s="24">
        <v>0</v>
      </c>
      <c r="D2598" s="33">
        <v>1.38</v>
      </c>
      <c r="E2598" s="32">
        <v>-0.01</v>
      </c>
      <c r="F2598" s="32">
        <v>0</v>
      </c>
      <c r="G2598" s="23"/>
    </row>
    <row r="2599" spans="1:7" x14ac:dyDescent="0.3">
      <c r="A2599" s="22"/>
      <c r="B2599" s="31" t="s">
        <v>65</v>
      </c>
      <c r="C2599" s="24">
        <v>0</v>
      </c>
      <c r="D2599" s="32">
        <v>1.38</v>
      </c>
      <c r="E2599" s="33">
        <v>-0.01</v>
      </c>
      <c r="F2599" s="32">
        <v>0</v>
      </c>
      <c r="G2599" s="23"/>
    </row>
    <row r="2600" spans="1:7" x14ac:dyDescent="0.3">
      <c r="A2600" s="22"/>
      <c r="B2600" s="31" t="s">
        <v>66</v>
      </c>
      <c r="C2600" s="24">
        <v>0</v>
      </c>
      <c r="D2600" s="32">
        <v>1.38</v>
      </c>
      <c r="E2600" s="33">
        <v>-0.01</v>
      </c>
      <c r="F2600" s="32">
        <v>0</v>
      </c>
      <c r="G2600" s="23"/>
    </row>
    <row r="2601" spans="1:7" x14ac:dyDescent="0.3">
      <c r="A2601" s="22"/>
      <c r="B2601" s="31" t="s">
        <v>67</v>
      </c>
      <c r="C2601" s="24">
        <v>0</v>
      </c>
      <c r="D2601" s="32">
        <v>1.38</v>
      </c>
      <c r="E2601" s="32">
        <v>-0.01</v>
      </c>
      <c r="F2601" s="33">
        <v>0</v>
      </c>
      <c r="G2601" s="23"/>
    </row>
    <row r="2602" spans="1:7" x14ac:dyDescent="0.3">
      <c r="A2602" s="22"/>
      <c r="B2602" s="31" t="s">
        <v>68</v>
      </c>
      <c r="C2602" s="24">
        <v>0</v>
      </c>
      <c r="D2602" s="32">
        <v>1.38</v>
      </c>
      <c r="E2602" s="32">
        <v>-0.01</v>
      </c>
      <c r="F2602" s="33">
        <v>0</v>
      </c>
      <c r="G2602" s="23"/>
    </row>
    <row r="2603" spans="1:7" x14ac:dyDescent="0.3">
      <c r="A2603" s="22">
        <v>326</v>
      </c>
      <c r="B2603" s="31">
        <v>94</v>
      </c>
      <c r="C2603" s="24">
        <v>0</v>
      </c>
      <c r="D2603" s="32">
        <v>2.19</v>
      </c>
      <c r="E2603" s="32">
        <v>-0.02</v>
      </c>
      <c r="F2603" s="32">
        <v>0</v>
      </c>
      <c r="G2603" s="23"/>
    </row>
    <row r="2604" spans="1:7" x14ac:dyDescent="0.3">
      <c r="A2604" s="22"/>
      <c r="B2604" s="31">
        <v>205</v>
      </c>
      <c r="C2604" s="24">
        <v>0.15</v>
      </c>
      <c r="D2604" s="32">
        <v>2.19</v>
      </c>
      <c r="E2604" s="32">
        <v>-0.02</v>
      </c>
      <c r="F2604" s="32">
        <v>0</v>
      </c>
      <c r="G2604" s="23"/>
    </row>
    <row r="2605" spans="1:7" x14ac:dyDescent="0.3">
      <c r="A2605" s="22"/>
      <c r="B2605" s="31" t="s">
        <v>61</v>
      </c>
      <c r="C2605" s="24">
        <v>0</v>
      </c>
      <c r="D2605" s="33">
        <v>2.19</v>
      </c>
      <c r="E2605" s="32">
        <v>-0.02</v>
      </c>
      <c r="F2605" s="32">
        <v>0</v>
      </c>
      <c r="G2605" s="23"/>
    </row>
    <row r="2606" spans="1:7" x14ac:dyDescent="0.3">
      <c r="A2606" s="22"/>
      <c r="B2606" s="31" t="s">
        <v>62</v>
      </c>
      <c r="C2606" s="24">
        <v>0</v>
      </c>
      <c r="D2606" s="33">
        <v>2.19</v>
      </c>
      <c r="E2606" s="32">
        <v>-0.02</v>
      </c>
      <c r="F2606" s="32">
        <v>0</v>
      </c>
      <c r="G2606" s="23"/>
    </row>
    <row r="2607" spans="1:7" x14ac:dyDescent="0.3">
      <c r="A2607" s="22"/>
      <c r="B2607" s="31" t="s">
        <v>65</v>
      </c>
      <c r="C2607" s="24">
        <v>0</v>
      </c>
      <c r="D2607" s="32">
        <v>2.19</v>
      </c>
      <c r="E2607" s="33">
        <v>-0.02</v>
      </c>
      <c r="F2607" s="32">
        <v>0</v>
      </c>
      <c r="G2607" s="23"/>
    </row>
    <row r="2608" spans="1:7" x14ac:dyDescent="0.3">
      <c r="A2608" s="22"/>
      <c r="B2608" s="31" t="s">
        <v>66</v>
      </c>
      <c r="C2608" s="24">
        <v>0</v>
      </c>
      <c r="D2608" s="32">
        <v>2.19</v>
      </c>
      <c r="E2608" s="33">
        <v>-0.02</v>
      </c>
      <c r="F2608" s="32">
        <v>0</v>
      </c>
      <c r="G2608" s="23"/>
    </row>
    <row r="2609" spans="1:7" x14ac:dyDescent="0.3">
      <c r="A2609" s="22"/>
      <c r="B2609" s="31" t="s">
        <v>67</v>
      </c>
      <c r="C2609" s="24">
        <v>0</v>
      </c>
      <c r="D2609" s="32">
        <v>2.19</v>
      </c>
      <c r="E2609" s="32">
        <v>-0.02</v>
      </c>
      <c r="F2609" s="33">
        <v>0</v>
      </c>
      <c r="G2609" s="23"/>
    </row>
    <row r="2610" spans="1:7" x14ac:dyDescent="0.3">
      <c r="A2610" s="22"/>
      <c r="B2610" s="31" t="s">
        <v>68</v>
      </c>
      <c r="C2610" s="24">
        <v>0</v>
      </c>
      <c r="D2610" s="32">
        <v>2.19</v>
      </c>
      <c r="E2610" s="32">
        <v>-0.02</v>
      </c>
      <c r="F2610" s="33">
        <v>0</v>
      </c>
      <c r="G2610" s="23"/>
    </row>
    <row r="2611" spans="1:7" x14ac:dyDescent="0.3">
      <c r="A2611" s="22">
        <v>327</v>
      </c>
      <c r="B2611" s="31">
        <v>95</v>
      </c>
      <c r="C2611" s="24">
        <v>0</v>
      </c>
      <c r="D2611" s="32">
        <v>-2.74</v>
      </c>
      <c r="E2611" s="32">
        <v>0.03</v>
      </c>
      <c r="F2611" s="32">
        <v>0</v>
      </c>
      <c r="G2611" s="23"/>
    </row>
    <row r="2612" spans="1:7" x14ac:dyDescent="0.3">
      <c r="A2612" s="22"/>
      <c r="B2612" s="31">
        <v>206</v>
      </c>
      <c r="C2612" s="24">
        <v>0.15</v>
      </c>
      <c r="D2612" s="32">
        <v>-2.74</v>
      </c>
      <c r="E2612" s="32">
        <v>0.03</v>
      </c>
      <c r="F2612" s="32">
        <v>0</v>
      </c>
      <c r="G2612" s="23"/>
    </row>
    <row r="2613" spans="1:7" x14ac:dyDescent="0.3">
      <c r="A2613" s="22"/>
      <c r="B2613" s="31" t="s">
        <v>61</v>
      </c>
      <c r="C2613" s="24">
        <v>0</v>
      </c>
      <c r="D2613" s="33">
        <v>-2.74</v>
      </c>
      <c r="E2613" s="32">
        <v>0.03</v>
      </c>
      <c r="F2613" s="32">
        <v>0</v>
      </c>
      <c r="G2613" s="23"/>
    </row>
    <row r="2614" spans="1:7" x14ac:dyDescent="0.3">
      <c r="A2614" s="22"/>
      <c r="B2614" s="31" t="s">
        <v>62</v>
      </c>
      <c r="C2614" s="24">
        <v>0</v>
      </c>
      <c r="D2614" s="33">
        <v>-2.74</v>
      </c>
      <c r="E2614" s="32">
        <v>0.03</v>
      </c>
      <c r="F2614" s="32">
        <v>0</v>
      </c>
      <c r="G2614" s="23"/>
    </row>
    <row r="2615" spans="1:7" x14ac:dyDescent="0.3">
      <c r="A2615" s="22"/>
      <c r="B2615" s="31" t="s">
        <v>65</v>
      </c>
      <c r="C2615" s="24">
        <v>0</v>
      </c>
      <c r="D2615" s="32">
        <v>-2.74</v>
      </c>
      <c r="E2615" s="33">
        <v>0.03</v>
      </c>
      <c r="F2615" s="32">
        <v>0</v>
      </c>
      <c r="G2615" s="23"/>
    </row>
    <row r="2616" spans="1:7" x14ac:dyDescent="0.3">
      <c r="A2616" s="22"/>
      <c r="B2616" s="31" t="s">
        <v>66</v>
      </c>
      <c r="C2616" s="24">
        <v>0</v>
      </c>
      <c r="D2616" s="32">
        <v>-2.74</v>
      </c>
      <c r="E2616" s="33">
        <v>0.03</v>
      </c>
      <c r="F2616" s="32">
        <v>0</v>
      </c>
      <c r="G2616" s="23"/>
    </row>
    <row r="2617" spans="1:7" x14ac:dyDescent="0.3">
      <c r="A2617" s="22"/>
      <c r="B2617" s="31" t="s">
        <v>67</v>
      </c>
      <c r="C2617" s="24">
        <v>0</v>
      </c>
      <c r="D2617" s="32">
        <v>-2.74</v>
      </c>
      <c r="E2617" s="32">
        <v>0.03</v>
      </c>
      <c r="F2617" s="33">
        <v>0</v>
      </c>
      <c r="G2617" s="23"/>
    </row>
    <row r="2618" spans="1:7" x14ac:dyDescent="0.3">
      <c r="A2618" s="22"/>
      <c r="B2618" s="31" t="s">
        <v>68</v>
      </c>
      <c r="C2618" s="24">
        <v>0</v>
      </c>
      <c r="D2618" s="32">
        <v>-2.74</v>
      </c>
      <c r="E2618" s="32">
        <v>0.03</v>
      </c>
      <c r="F2618" s="33">
        <v>0</v>
      </c>
      <c r="G2618" s="23"/>
    </row>
    <row r="2619" spans="1:7" x14ac:dyDescent="0.3">
      <c r="A2619" s="22">
        <v>328</v>
      </c>
      <c r="B2619" s="31">
        <v>96</v>
      </c>
      <c r="C2619" s="24">
        <v>0</v>
      </c>
      <c r="D2619" s="32">
        <v>-3.06</v>
      </c>
      <c r="E2619" s="32">
        <v>0.03</v>
      </c>
      <c r="F2619" s="32">
        <v>0</v>
      </c>
      <c r="G2619" s="23"/>
    </row>
    <row r="2620" spans="1:7" x14ac:dyDescent="0.3">
      <c r="A2620" s="22"/>
      <c r="B2620" s="31">
        <v>207</v>
      </c>
      <c r="C2620" s="24">
        <v>0.15</v>
      </c>
      <c r="D2620" s="32">
        <v>-3.06</v>
      </c>
      <c r="E2620" s="32">
        <v>0.03</v>
      </c>
      <c r="F2620" s="32">
        <v>0</v>
      </c>
      <c r="G2620" s="23"/>
    </row>
    <row r="2621" spans="1:7" x14ac:dyDescent="0.3">
      <c r="A2621" s="22"/>
      <c r="B2621" s="31" t="s">
        <v>61</v>
      </c>
      <c r="C2621" s="24">
        <v>0</v>
      </c>
      <c r="D2621" s="33">
        <v>-3.06</v>
      </c>
      <c r="E2621" s="32">
        <v>0.03</v>
      </c>
      <c r="F2621" s="32">
        <v>0</v>
      </c>
      <c r="G2621" s="23"/>
    </row>
    <row r="2622" spans="1:7" x14ac:dyDescent="0.3">
      <c r="A2622" s="22"/>
      <c r="B2622" s="31" t="s">
        <v>62</v>
      </c>
      <c r="C2622" s="24">
        <v>0</v>
      </c>
      <c r="D2622" s="33">
        <v>-3.06</v>
      </c>
      <c r="E2622" s="32">
        <v>0.03</v>
      </c>
      <c r="F2622" s="32">
        <v>0</v>
      </c>
      <c r="G2622" s="23"/>
    </row>
    <row r="2623" spans="1:7" x14ac:dyDescent="0.3">
      <c r="A2623" s="22"/>
      <c r="B2623" s="31" t="s">
        <v>65</v>
      </c>
      <c r="C2623" s="24">
        <v>0</v>
      </c>
      <c r="D2623" s="32">
        <v>-3.06</v>
      </c>
      <c r="E2623" s="33">
        <v>0.03</v>
      </c>
      <c r="F2623" s="32">
        <v>0</v>
      </c>
      <c r="G2623" s="23"/>
    </row>
    <row r="2624" spans="1:7" x14ac:dyDescent="0.3">
      <c r="A2624" s="22"/>
      <c r="B2624" s="31" t="s">
        <v>66</v>
      </c>
      <c r="C2624" s="24">
        <v>0</v>
      </c>
      <c r="D2624" s="32">
        <v>-3.06</v>
      </c>
      <c r="E2624" s="33">
        <v>0.03</v>
      </c>
      <c r="F2624" s="32">
        <v>0</v>
      </c>
      <c r="G2624" s="23"/>
    </row>
    <row r="2625" spans="1:7" x14ac:dyDescent="0.3">
      <c r="A2625" s="22"/>
      <c r="B2625" s="31" t="s">
        <v>67</v>
      </c>
      <c r="C2625" s="24">
        <v>0</v>
      </c>
      <c r="D2625" s="32">
        <v>-3.06</v>
      </c>
      <c r="E2625" s="32">
        <v>0.03</v>
      </c>
      <c r="F2625" s="33">
        <v>0</v>
      </c>
      <c r="G2625" s="23"/>
    </row>
    <row r="2626" spans="1:7" x14ac:dyDescent="0.3">
      <c r="A2626" s="22"/>
      <c r="B2626" s="31" t="s">
        <v>68</v>
      </c>
      <c r="C2626" s="24">
        <v>0</v>
      </c>
      <c r="D2626" s="32">
        <v>-3.06</v>
      </c>
      <c r="E2626" s="32">
        <v>0.03</v>
      </c>
      <c r="F2626" s="33">
        <v>0</v>
      </c>
      <c r="G2626" s="23"/>
    </row>
    <row r="2627" spans="1:7" x14ac:dyDescent="0.3">
      <c r="A2627" s="22">
        <v>329</v>
      </c>
      <c r="B2627" s="31">
        <v>97</v>
      </c>
      <c r="C2627" s="24">
        <v>0</v>
      </c>
      <c r="D2627" s="32">
        <v>-2.0299999999999998</v>
      </c>
      <c r="E2627" s="32">
        <v>0.02</v>
      </c>
      <c r="F2627" s="32">
        <v>0</v>
      </c>
      <c r="G2627" s="23"/>
    </row>
    <row r="2628" spans="1:7" x14ac:dyDescent="0.3">
      <c r="A2628" s="22"/>
      <c r="B2628" s="31">
        <v>208</v>
      </c>
      <c r="C2628" s="24">
        <v>0.15</v>
      </c>
      <c r="D2628" s="32">
        <v>-2.0299999999999998</v>
      </c>
      <c r="E2628" s="32">
        <v>0.02</v>
      </c>
      <c r="F2628" s="32">
        <v>0</v>
      </c>
      <c r="G2628" s="23"/>
    </row>
    <row r="2629" spans="1:7" x14ac:dyDescent="0.3">
      <c r="A2629" s="22"/>
      <c r="B2629" s="31" t="s">
        <v>61</v>
      </c>
      <c r="C2629" s="24">
        <v>0</v>
      </c>
      <c r="D2629" s="33">
        <v>-2.0299999999999998</v>
      </c>
      <c r="E2629" s="32">
        <v>0.02</v>
      </c>
      <c r="F2629" s="32">
        <v>0</v>
      </c>
      <c r="G2629" s="23"/>
    </row>
    <row r="2630" spans="1:7" x14ac:dyDescent="0.3">
      <c r="A2630" s="22"/>
      <c r="B2630" s="31" t="s">
        <v>62</v>
      </c>
      <c r="C2630" s="24">
        <v>0</v>
      </c>
      <c r="D2630" s="33">
        <v>-2.0299999999999998</v>
      </c>
      <c r="E2630" s="32">
        <v>0.02</v>
      </c>
      <c r="F2630" s="32">
        <v>0</v>
      </c>
      <c r="G2630" s="23"/>
    </row>
    <row r="2631" spans="1:7" x14ac:dyDescent="0.3">
      <c r="A2631" s="22"/>
      <c r="B2631" s="31" t="s">
        <v>65</v>
      </c>
      <c r="C2631" s="24">
        <v>0</v>
      </c>
      <c r="D2631" s="32">
        <v>-2.0299999999999998</v>
      </c>
      <c r="E2631" s="33">
        <v>0.02</v>
      </c>
      <c r="F2631" s="32">
        <v>0</v>
      </c>
      <c r="G2631" s="23"/>
    </row>
    <row r="2632" spans="1:7" x14ac:dyDescent="0.3">
      <c r="A2632" s="22"/>
      <c r="B2632" s="31" t="s">
        <v>66</v>
      </c>
      <c r="C2632" s="24">
        <v>0</v>
      </c>
      <c r="D2632" s="32">
        <v>-2.0299999999999998</v>
      </c>
      <c r="E2632" s="33">
        <v>0.02</v>
      </c>
      <c r="F2632" s="32">
        <v>0</v>
      </c>
      <c r="G2632" s="23"/>
    </row>
    <row r="2633" spans="1:7" x14ac:dyDescent="0.3">
      <c r="A2633" s="22"/>
      <c r="B2633" s="31" t="s">
        <v>67</v>
      </c>
      <c r="C2633" s="24">
        <v>0</v>
      </c>
      <c r="D2633" s="32">
        <v>-2.0299999999999998</v>
      </c>
      <c r="E2633" s="32">
        <v>0.02</v>
      </c>
      <c r="F2633" s="33">
        <v>0</v>
      </c>
      <c r="G2633" s="23"/>
    </row>
    <row r="2634" spans="1:7" x14ac:dyDescent="0.3">
      <c r="A2634" s="22"/>
      <c r="B2634" s="31" t="s">
        <v>68</v>
      </c>
      <c r="C2634" s="24">
        <v>0</v>
      </c>
      <c r="D2634" s="32">
        <v>-2.0299999999999998</v>
      </c>
      <c r="E2634" s="32">
        <v>0.02</v>
      </c>
      <c r="F2634" s="33">
        <v>0</v>
      </c>
      <c r="G2634" s="23"/>
    </row>
    <row r="2635" spans="1:7" x14ac:dyDescent="0.3">
      <c r="A2635" s="22">
        <v>330</v>
      </c>
      <c r="B2635" s="31">
        <v>98</v>
      </c>
      <c r="C2635" s="24">
        <v>0</v>
      </c>
      <c r="D2635" s="32">
        <v>-1.42</v>
      </c>
      <c r="E2635" s="32">
        <v>0.02</v>
      </c>
      <c r="F2635" s="32">
        <v>0</v>
      </c>
      <c r="G2635" s="23"/>
    </row>
    <row r="2636" spans="1:7" x14ac:dyDescent="0.3">
      <c r="A2636" s="22"/>
      <c r="B2636" s="31">
        <v>209</v>
      </c>
      <c r="C2636" s="24">
        <v>0.15</v>
      </c>
      <c r="D2636" s="32">
        <v>-1.42</v>
      </c>
      <c r="E2636" s="32">
        <v>0.02</v>
      </c>
      <c r="F2636" s="32">
        <v>0</v>
      </c>
      <c r="G2636" s="23"/>
    </row>
    <row r="2637" spans="1:7" x14ac:dyDescent="0.3">
      <c r="A2637" s="22"/>
      <c r="B2637" s="31" t="s">
        <v>61</v>
      </c>
      <c r="C2637" s="24">
        <v>0</v>
      </c>
      <c r="D2637" s="33">
        <v>-1.42</v>
      </c>
      <c r="E2637" s="32">
        <v>0.02</v>
      </c>
      <c r="F2637" s="32">
        <v>0</v>
      </c>
      <c r="G2637" s="23"/>
    </row>
    <row r="2638" spans="1:7" x14ac:dyDescent="0.3">
      <c r="A2638" s="22"/>
      <c r="B2638" s="31" t="s">
        <v>62</v>
      </c>
      <c r="C2638" s="24">
        <v>0</v>
      </c>
      <c r="D2638" s="33">
        <v>-1.42</v>
      </c>
      <c r="E2638" s="32">
        <v>0.02</v>
      </c>
      <c r="F2638" s="32">
        <v>0</v>
      </c>
      <c r="G2638" s="23"/>
    </row>
    <row r="2639" spans="1:7" x14ac:dyDescent="0.3">
      <c r="A2639" s="22"/>
      <c r="B2639" s="31" t="s">
        <v>65</v>
      </c>
      <c r="C2639" s="24">
        <v>0</v>
      </c>
      <c r="D2639" s="32">
        <v>-1.42</v>
      </c>
      <c r="E2639" s="33">
        <v>0.02</v>
      </c>
      <c r="F2639" s="32">
        <v>0</v>
      </c>
      <c r="G2639" s="23"/>
    </row>
    <row r="2640" spans="1:7" x14ac:dyDescent="0.3">
      <c r="A2640" s="22"/>
      <c r="B2640" s="31" t="s">
        <v>66</v>
      </c>
      <c r="C2640" s="24">
        <v>0</v>
      </c>
      <c r="D2640" s="32">
        <v>-1.42</v>
      </c>
      <c r="E2640" s="33">
        <v>0.02</v>
      </c>
      <c r="F2640" s="32">
        <v>0</v>
      </c>
      <c r="G2640" s="23"/>
    </row>
    <row r="2641" spans="1:7" x14ac:dyDescent="0.3">
      <c r="A2641" s="22"/>
      <c r="B2641" s="31" t="s">
        <v>67</v>
      </c>
      <c r="C2641" s="24">
        <v>0</v>
      </c>
      <c r="D2641" s="32">
        <v>-1.42</v>
      </c>
      <c r="E2641" s="32">
        <v>0.02</v>
      </c>
      <c r="F2641" s="33">
        <v>0</v>
      </c>
      <c r="G2641" s="23"/>
    </row>
    <row r="2642" spans="1:7" x14ac:dyDescent="0.3">
      <c r="A2642" s="22"/>
      <c r="B2642" s="31" t="s">
        <v>68</v>
      </c>
      <c r="C2642" s="24">
        <v>0</v>
      </c>
      <c r="D2642" s="32">
        <v>-1.42</v>
      </c>
      <c r="E2642" s="32">
        <v>0.02</v>
      </c>
      <c r="F2642" s="33">
        <v>0</v>
      </c>
      <c r="G2642" s="23"/>
    </row>
    <row r="2643" spans="1:7" x14ac:dyDescent="0.3">
      <c r="A2643" s="22">
        <v>331</v>
      </c>
      <c r="B2643" s="31">
        <v>99</v>
      </c>
      <c r="C2643" s="24">
        <v>0</v>
      </c>
      <c r="D2643" s="32">
        <v>-1.04</v>
      </c>
      <c r="E2643" s="32">
        <v>0.01</v>
      </c>
      <c r="F2643" s="32">
        <v>0</v>
      </c>
      <c r="G2643" s="23"/>
    </row>
    <row r="2644" spans="1:7" x14ac:dyDescent="0.3">
      <c r="A2644" s="22"/>
      <c r="B2644" s="31">
        <v>210</v>
      </c>
      <c r="C2644" s="24">
        <v>0.15</v>
      </c>
      <c r="D2644" s="32">
        <v>-1.04</v>
      </c>
      <c r="E2644" s="32">
        <v>0.01</v>
      </c>
      <c r="F2644" s="32">
        <v>0</v>
      </c>
      <c r="G2644" s="23"/>
    </row>
    <row r="2645" spans="1:7" x14ac:dyDescent="0.3">
      <c r="A2645" s="22"/>
      <c r="B2645" s="31" t="s">
        <v>61</v>
      </c>
      <c r="C2645" s="24">
        <v>0</v>
      </c>
      <c r="D2645" s="33">
        <v>-1.04</v>
      </c>
      <c r="E2645" s="32">
        <v>0.01</v>
      </c>
      <c r="F2645" s="32">
        <v>0</v>
      </c>
      <c r="G2645" s="23"/>
    </row>
    <row r="2646" spans="1:7" x14ac:dyDescent="0.3">
      <c r="A2646" s="22"/>
      <c r="B2646" s="31" t="s">
        <v>62</v>
      </c>
      <c r="C2646" s="24">
        <v>0</v>
      </c>
      <c r="D2646" s="33">
        <v>-1.04</v>
      </c>
      <c r="E2646" s="32">
        <v>0.01</v>
      </c>
      <c r="F2646" s="32">
        <v>0</v>
      </c>
      <c r="G2646" s="23"/>
    </row>
    <row r="2647" spans="1:7" x14ac:dyDescent="0.3">
      <c r="A2647" s="22"/>
      <c r="B2647" s="31" t="s">
        <v>65</v>
      </c>
      <c r="C2647" s="24">
        <v>0</v>
      </c>
      <c r="D2647" s="32">
        <v>-1.04</v>
      </c>
      <c r="E2647" s="33">
        <v>0.01</v>
      </c>
      <c r="F2647" s="32">
        <v>0</v>
      </c>
      <c r="G2647" s="23"/>
    </row>
    <row r="2648" spans="1:7" x14ac:dyDescent="0.3">
      <c r="A2648" s="22"/>
      <c r="B2648" s="31" t="s">
        <v>66</v>
      </c>
      <c r="C2648" s="24">
        <v>0</v>
      </c>
      <c r="D2648" s="32">
        <v>-1.04</v>
      </c>
      <c r="E2648" s="33">
        <v>0.01</v>
      </c>
      <c r="F2648" s="32">
        <v>0</v>
      </c>
      <c r="G2648" s="23"/>
    </row>
    <row r="2649" spans="1:7" x14ac:dyDescent="0.3">
      <c r="A2649" s="22"/>
      <c r="B2649" s="31" t="s">
        <v>67</v>
      </c>
      <c r="C2649" s="24">
        <v>0</v>
      </c>
      <c r="D2649" s="32">
        <v>-1.04</v>
      </c>
      <c r="E2649" s="32">
        <v>0.01</v>
      </c>
      <c r="F2649" s="33">
        <v>0</v>
      </c>
      <c r="G2649" s="23"/>
    </row>
    <row r="2650" spans="1:7" x14ac:dyDescent="0.3">
      <c r="A2650" s="22"/>
      <c r="B2650" s="31" t="s">
        <v>68</v>
      </c>
      <c r="C2650" s="24">
        <v>0</v>
      </c>
      <c r="D2650" s="32">
        <v>-1.04</v>
      </c>
      <c r="E2650" s="32">
        <v>0.01</v>
      </c>
      <c r="F2650" s="33">
        <v>0</v>
      </c>
      <c r="G2650" s="23"/>
    </row>
    <row r="2651" spans="1:7" x14ac:dyDescent="0.3">
      <c r="A2651" s="22">
        <v>332</v>
      </c>
      <c r="B2651" s="31">
        <v>100</v>
      </c>
      <c r="C2651" s="24">
        <v>0</v>
      </c>
      <c r="D2651" s="32">
        <v>-0.79</v>
      </c>
      <c r="E2651" s="32">
        <v>0.01</v>
      </c>
      <c r="F2651" s="32">
        <v>0</v>
      </c>
      <c r="G2651" s="23"/>
    </row>
    <row r="2652" spans="1:7" x14ac:dyDescent="0.3">
      <c r="A2652" s="22"/>
      <c r="B2652" s="31">
        <v>211</v>
      </c>
      <c r="C2652" s="24">
        <v>0.15</v>
      </c>
      <c r="D2652" s="32">
        <v>-0.79</v>
      </c>
      <c r="E2652" s="32">
        <v>0.01</v>
      </c>
      <c r="F2652" s="32">
        <v>0</v>
      </c>
      <c r="G2652" s="23"/>
    </row>
    <row r="2653" spans="1:7" x14ac:dyDescent="0.3">
      <c r="A2653" s="22"/>
      <c r="B2653" s="31" t="s">
        <v>61</v>
      </c>
      <c r="C2653" s="24">
        <v>0</v>
      </c>
      <c r="D2653" s="33">
        <v>-0.79</v>
      </c>
      <c r="E2653" s="32">
        <v>0.01</v>
      </c>
      <c r="F2653" s="32">
        <v>0</v>
      </c>
      <c r="G2653" s="23"/>
    </row>
    <row r="2654" spans="1:7" x14ac:dyDescent="0.3">
      <c r="A2654" s="22"/>
      <c r="B2654" s="31" t="s">
        <v>62</v>
      </c>
      <c r="C2654" s="24">
        <v>0</v>
      </c>
      <c r="D2654" s="33">
        <v>-0.79</v>
      </c>
      <c r="E2654" s="32">
        <v>0.01</v>
      </c>
      <c r="F2654" s="32">
        <v>0</v>
      </c>
      <c r="G2654" s="23"/>
    </row>
    <row r="2655" spans="1:7" x14ac:dyDescent="0.3">
      <c r="A2655" s="22"/>
      <c r="B2655" s="31" t="s">
        <v>65</v>
      </c>
      <c r="C2655" s="24">
        <v>0</v>
      </c>
      <c r="D2655" s="32">
        <v>-0.79</v>
      </c>
      <c r="E2655" s="33">
        <v>0.01</v>
      </c>
      <c r="F2655" s="32">
        <v>0</v>
      </c>
      <c r="G2655" s="23"/>
    </row>
    <row r="2656" spans="1:7" x14ac:dyDescent="0.3">
      <c r="A2656" s="22"/>
      <c r="B2656" s="31" t="s">
        <v>66</v>
      </c>
      <c r="C2656" s="24">
        <v>0</v>
      </c>
      <c r="D2656" s="32">
        <v>-0.79</v>
      </c>
      <c r="E2656" s="33">
        <v>0.01</v>
      </c>
      <c r="F2656" s="32">
        <v>0</v>
      </c>
      <c r="G2656" s="23"/>
    </row>
    <row r="2657" spans="1:7" x14ac:dyDescent="0.3">
      <c r="A2657" s="22"/>
      <c r="B2657" s="31" t="s">
        <v>67</v>
      </c>
      <c r="C2657" s="24">
        <v>0</v>
      </c>
      <c r="D2657" s="32">
        <v>-0.79</v>
      </c>
      <c r="E2657" s="32">
        <v>0.01</v>
      </c>
      <c r="F2657" s="33">
        <v>0</v>
      </c>
      <c r="G2657" s="23"/>
    </row>
    <row r="2658" spans="1:7" x14ac:dyDescent="0.3">
      <c r="A2658" s="22"/>
      <c r="B2658" s="31" t="s">
        <v>68</v>
      </c>
      <c r="C2658" s="24">
        <v>0</v>
      </c>
      <c r="D2658" s="32">
        <v>-0.79</v>
      </c>
      <c r="E2658" s="32">
        <v>0.01</v>
      </c>
      <c r="F2658" s="33">
        <v>0</v>
      </c>
      <c r="G2658" s="23"/>
    </row>
    <row r="2659" spans="1:7" x14ac:dyDescent="0.3">
      <c r="A2659" s="22">
        <v>333</v>
      </c>
      <c r="B2659" s="31">
        <v>101</v>
      </c>
      <c r="C2659" s="24">
        <v>0</v>
      </c>
      <c r="D2659" s="32">
        <v>-0.59</v>
      </c>
      <c r="E2659" s="32">
        <v>0.01</v>
      </c>
      <c r="F2659" s="32">
        <v>0</v>
      </c>
      <c r="G2659" s="23"/>
    </row>
    <row r="2660" spans="1:7" x14ac:dyDescent="0.3">
      <c r="A2660" s="22"/>
      <c r="B2660" s="31">
        <v>212</v>
      </c>
      <c r="C2660" s="24">
        <v>0.15</v>
      </c>
      <c r="D2660" s="32">
        <v>-0.59</v>
      </c>
      <c r="E2660" s="32">
        <v>0.01</v>
      </c>
      <c r="F2660" s="32">
        <v>0</v>
      </c>
      <c r="G2660" s="23"/>
    </row>
    <row r="2661" spans="1:7" x14ac:dyDescent="0.3">
      <c r="A2661" s="22"/>
      <c r="B2661" s="31" t="s">
        <v>61</v>
      </c>
      <c r="C2661" s="24">
        <v>0</v>
      </c>
      <c r="D2661" s="33">
        <v>-0.59</v>
      </c>
      <c r="E2661" s="32">
        <v>0.01</v>
      </c>
      <c r="F2661" s="32">
        <v>0</v>
      </c>
      <c r="G2661" s="23"/>
    </row>
    <row r="2662" spans="1:7" x14ac:dyDescent="0.3">
      <c r="A2662" s="22"/>
      <c r="B2662" s="31" t="s">
        <v>62</v>
      </c>
      <c r="C2662" s="24">
        <v>0</v>
      </c>
      <c r="D2662" s="33">
        <v>-0.59</v>
      </c>
      <c r="E2662" s="32">
        <v>0.01</v>
      </c>
      <c r="F2662" s="32">
        <v>0</v>
      </c>
      <c r="G2662" s="23"/>
    </row>
    <row r="2663" spans="1:7" x14ac:dyDescent="0.3">
      <c r="A2663" s="22"/>
      <c r="B2663" s="31" t="s">
        <v>65</v>
      </c>
      <c r="C2663" s="24">
        <v>0</v>
      </c>
      <c r="D2663" s="32">
        <v>-0.59</v>
      </c>
      <c r="E2663" s="33">
        <v>0.01</v>
      </c>
      <c r="F2663" s="32">
        <v>0</v>
      </c>
      <c r="G2663" s="23"/>
    </row>
    <row r="2664" spans="1:7" x14ac:dyDescent="0.3">
      <c r="A2664" s="22"/>
      <c r="B2664" s="31" t="s">
        <v>66</v>
      </c>
      <c r="C2664" s="24">
        <v>0</v>
      </c>
      <c r="D2664" s="32">
        <v>-0.59</v>
      </c>
      <c r="E2664" s="33">
        <v>0.01</v>
      </c>
      <c r="F2664" s="32">
        <v>0</v>
      </c>
      <c r="G2664" s="23"/>
    </row>
    <row r="2665" spans="1:7" x14ac:dyDescent="0.3">
      <c r="A2665" s="22"/>
      <c r="B2665" s="31" t="s">
        <v>67</v>
      </c>
      <c r="C2665" s="24">
        <v>0</v>
      </c>
      <c r="D2665" s="32">
        <v>-0.59</v>
      </c>
      <c r="E2665" s="32">
        <v>0.01</v>
      </c>
      <c r="F2665" s="33">
        <v>0</v>
      </c>
      <c r="G2665" s="23"/>
    </row>
    <row r="2666" spans="1:7" x14ac:dyDescent="0.3">
      <c r="A2666" s="22"/>
      <c r="B2666" s="31" t="s">
        <v>68</v>
      </c>
      <c r="C2666" s="24">
        <v>0</v>
      </c>
      <c r="D2666" s="32">
        <v>-0.59</v>
      </c>
      <c r="E2666" s="32">
        <v>0.01</v>
      </c>
      <c r="F2666" s="33">
        <v>0</v>
      </c>
      <c r="G2666" s="23"/>
    </row>
    <row r="2667" spans="1:7" x14ac:dyDescent="0.3">
      <c r="A2667" s="22">
        <v>334</v>
      </c>
      <c r="B2667" s="31">
        <v>102</v>
      </c>
      <c r="C2667" s="24">
        <v>0</v>
      </c>
      <c r="D2667" s="32">
        <v>-0.39</v>
      </c>
      <c r="E2667" s="32">
        <v>0</v>
      </c>
      <c r="F2667" s="32">
        <v>0</v>
      </c>
      <c r="G2667" s="23"/>
    </row>
    <row r="2668" spans="1:7" x14ac:dyDescent="0.3">
      <c r="A2668" s="22"/>
      <c r="B2668" s="31">
        <v>213</v>
      </c>
      <c r="C2668" s="24">
        <v>0.15</v>
      </c>
      <c r="D2668" s="32">
        <v>-0.39</v>
      </c>
      <c r="E2668" s="32">
        <v>0</v>
      </c>
      <c r="F2668" s="32">
        <v>0</v>
      </c>
      <c r="G2668" s="23"/>
    </row>
    <row r="2669" spans="1:7" x14ac:dyDescent="0.3">
      <c r="A2669" s="22"/>
      <c r="B2669" s="31" t="s">
        <v>61</v>
      </c>
      <c r="C2669" s="24">
        <v>0</v>
      </c>
      <c r="D2669" s="33">
        <v>-0.39</v>
      </c>
      <c r="E2669" s="32">
        <v>0</v>
      </c>
      <c r="F2669" s="32">
        <v>0</v>
      </c>
      <c r="G2669" s="23"/>
    </row>
    <row r="2670" spans="1:7" x14ac:dyDescent="0.3">
      <c r="A2670" s="22"/>
      <c r="B2670" s="31" t="s">
        <v>62</v>
      </c>
      <c r="C2670" s="24">
        <v>0</v>
      </c>
      <c r="D2670" s="33">
        <v>-0.39</v>
      </c>
      <c r="E2670" s="32">
        <v>0</v>
      </c>
      <c r="F2670" s="32">
        <v>0</v>
      </c>
      <c r="G2670" s="23"/>
    </row>
    <row r="2671" spans="1:7" x14ac:dyDescent="0.3">
      <c r="A2671" s="22"/>
      <c r="B2671" s="31" t="s">
        <v>65</v>
      </c>
      <c r="C2671" s="24">
        <v>0</v>
      </c>
      <c r="D2671" s="32">
        <v>-0.39</v>
      </c>
      <c r="E2671" s="33">
        <v>0</v>
      </c>
      <c r="F2671" s="32">
        <v>0</v>
      </c>
      <c r="G2671" s="23"/>
    </row>
    <row r="2672" spans="1:7" x14ac:dyDescent="0.3">
      <c r="A2672" s="22"/>
      <c r="B2672" s="31" t="s">
        <v>66</v>
      </c>
      <c r="C2672" s="24">
        <v>0</v>
      </c>
      <c r="D2672" s="32">
        <v>-0.39</v>
      </c>
      <c r="E2672" s="33">
        <v>0</v>
      </c>
      <c r="F2672" s="32">
        <v>0</v>
      </c>
      <c r="G2672" s="23"/>
    </row>
    <row r="2673" spans="1:7" x14ac:dyDescent="0.3">
      <c r="A2673" s="22"/>
      <c r="B2673" s="31" t="s">
        <v>67</v>
      </c>
      <c r="C2673" s="24">
        <v>0</v>
      </c>
      <c r="D2673" s="32">
        <v>-0.39</v>
      </c>
      <c r="E2673" s="32">
        <v>0</v>
      </c>
      <c r="F2673" s="33">
        <v>0</v>
      </c>
      <c r="G2673" s="23"/>
    </row>
    <row r="2674" spans="1:7" x14ac:dyDescent="0.3">
      <c r="A2674" s="22"/>
      <c r="B2674" s="31" t="s">
        <v>68</v>
      </c>
      <c r="C2674" s="24">
        <v>0</v>
      </c>
      <c r="D2674" s="32">
        <v>-0.39</v>
      </c>
      <c r="E2674" s="32">
        <v>0</v>
      </c>
      <c r="F2674" s="33">
        <v>0</v>
      </c>
      <c r="G2674" s="23"/>
    </row>
    <row r="2675" spans="1:7" x14ac:dyDescent="0.3">
      <c r="A2675" s="22">
        <v>335</v>
      </c>
      <c r="B2675" s="31">
        <v>103</v>
      </c>
      <c r="C2675" s="24">
        <v>0</v>
      </c>
      <c r="D2675" s="32">
        <v>-0.14000000000000001</v>
      </c>
      <c r="E2675" s="32">
        <v>0</v>
      </c>
      <c r="F2675" s="32">
        <v>0</v>
      </c>
      <c r="G2675" s="23"/>
    </row>
    <row r="2676" spans="1:7" x14ac:dyDescent="0.3">
      <c r="A2676" s="22"/>
      <c r="B2676" s="31">
        <v>214</v>
      </c>
      <c r="C2676" s="24">
        <v>0.15</v>
      </c>
      <c r="D2676" s="32">
        <v>-0.14000000000000001</v>
      </c>
      <c r="E2676" s="32">
        <v>0</v>
      </c>
      <c r="F2676" s="32">
        <v>0</v>
      </c>
      <c r="G2676" s="23"/>
    </row>
    <row r="2677" spans="1:7" x14ac:dyDescent="0.3">
      <c r="A2677" s="22"/>
      <c r="B2677" s="31" t="s">
        <v>61</v>
      </c>
      <c r="C2677" s="24">
        <v>0</v>
      </c>
      <c r="D2677" s="33">
        <v>-0.14000000000000001</v>
      </c>
      <c r="E2677" s="32">
        <v>0</v>
      </c>
      <c r="F2677" s="32">
        <v>0</v>
      </c>
      <c r="G2677" s="23"/>
    </row>
    <row r="2678" spans="1:7" x14ac:dyDescent="0.3">
      <c r="A2678" s="22"/>
      <c r="B2678" s="31" t="s">
        <v>62</v>
      </c>
      <c r="C2678" s="24">
        <v>0</v>
      </c>
      <c r="D2678" s="33">
        <v>-0.14000000000000001</v>
      </c>
      <c r="E2678" s="32">
        <v>0</v>
      </c>
      <c r="F2678" s="32">
        <v>0</v>
      </c>
      <c r="G2678" s="23"/>
    </row>
    <row r="2679" spans="1:7" x14ac:dyDescent="0.3">
      <c r="A2679" s="22"/>
      <c r="B2679" s="31" t="s">
        <v>65</v>
      </c>
      <c r="C2679" s="24">
        <v>0</v>
      </c>
      <c r="D2679" s="32">
        <v>-0.14000000000000001</v>
      </c>
      <c r="E2679" s="33">
        <v>0</v>
      </c>
      <c r="F2679" s="32">
        <v>0</v>
      </c>
      <c r="G2679" s="23"/>
    </row>
    <row r="2680" spans="1:7" x14ac:dyDescent="0.3">
      <c r="A2680" s="22"/>
      <c r="B2680" s="31" t="s">
        <v>66</v>
      </c>
      <c r="C2680" s="24">
        <v>0</v>
      </c>
      <c r="D2680" s="32">
        <v>-0.14000000000000001</v>
      </c>
      <c r="E2680" s="33">
        <v>0</v>
      </c>
      <c r="F2680" s="32">
        <v>0</v>
      </c>
      <c r="G2680" s="23"/>
    </row>
    <row r="2681" spans="1:7" x14ac:dyDescent="0.3">
      <c r="A2681" s="22"/>
      <c r="B2681" s="31" t="s">
        <v>67</v>
      </c>
      <c r="C2681" s="24">
        <v>0</v>
      </c>
      <c r="D2681" s="32">
        <v>-0.14000000000000001</v>
      </c>
      <c r="E2681" s="32">
        <v>0</v>
      </c>
      <c r="F2681" s="33">
        <v>0</v>
      </c>
      <c r="G2681" s="23"/>
    </row>
    <row r="2682" spans="1:7" x14ac:dyDescent="0.3">
      <c r="A2682" s="22"/>
      <c r="B2682" s="31" t="s">
        <v>68</v>
      </c>
      <c r="C2682" s="24">
        <v>0</v>
      </c>
      <c r="D2682" s="32">
        <v>-0.14000000000000001</v>
      </c>
      <c r="E2682" s="32">
        <v>0</v>
      </c>
      <c r="F2682" s="33">
        <v>0</v>
      </c>
      <c r="G2682" s="23"/>
    </row>
    <row r="2683" spans="1:7" x14ac:dyDescent="0.3">
      <c r="A2683" s="22">
        <v>336</v>
      </c>
      <c r="B2683" s="31">
        <v>104</v>
      </c>
      <c r="C2683" s="24">
        <v>0</v>
      </c>
      <c r="D2683" s="32">
        <v>0.25</v>
      </c>
      <c r="E2683" s="32">
        <v>0</v>
      </c>
      <c r="F2683" s="32">
        <v>0</v>
      </c>
      <c r="G2683" s="23"/>
    </row>
    <row r="2684" spans="1:7" x14ac:dyDescent="0.3">
      <c r="A2684" s="22"/>
      <c r="B2684" s="31">
        <v>215</v>
      </c>
      <c r="C2684" s="24">
        <v>0.15</v>
      </c>
      <c r="D2684" s="32">
        <v>0.25</v>
      </c>
      <c r="E2684" s="32">
        <v>0</v>
      </c>
      <c r="F2684" s="32">
        <v>0</v>
      </c>
      <c r="G2684" s="23"/>
    </row>
    <row r="2685" spans="1:7" x14ac:dyDescent="0.3">
      <c r="A2685" s="22"/>
      <c r="B2685" s="31" t="s">
        <v>61</v>
      </c>
      <c r="C2685" s="24">
        <v>0</v>
      </c>
      <c r="D2685" s="33">
        <v>0.25</v>
      </c>
      <c r="E2685" s="32">
        <v>0</v>
      </c>
      <c r="F2685" s="32">
        <v>0</v>
      </c>
      <c r="G2685" s="23"/>
    </row>
    <row r="2686" spans="1:7" x14ac:dyDescent="0.3">
      <c r="A2686" s="22"/>
      <c r="B2686" s="31" t="s">
        <v>62</v>
      </c>
      <c r="C2686" s="24">
        <v>0</v>
      </c>
      <c r="D2686" s="33">
        <v>0.25</v>
      </c>
      <c r="E2686" s="32">
        <v>0</v>
      </c>
      <c r="F2686" s="32">
        <v>0</v>
      </c>
      <c r="G2686" s="23"/>
    </row>
    <row r="2687" spans="1:7" x14ac:dyDescent="0.3">
      <c r="A2687" s="22"/>
      <c r="B2687" s="31" t="s">
        <v>65</v>
      </c>
      <c r="C2687" s="24">
        <v>0</v>
      </c>
      <c r="D2687" s="32">
        <v>0.25</v>
      </c>
      <c r="E2687" s="33">
        <v>0</v>
      </c>
      <c r="F2687" s="32">
        <v>0</v>
      </c>
      <c r="G2687" s="23"/>
    </row>
    <row r="2688" spans="1:7" x14ac:dyDescent="0.3">
      <c r="A2688" s="22"/>
      <c r="B2688" s="31" t="s">
        <v>66</v>
      </c>
      <c r="C2688" s="24">
        <v>0</v>
      </c>
      <c r="D2688" s="32">
        <v>0.25</v>
      </c>
      <c r="E2688" s="33">
        <v>0</v>
      </c>
      <c r="F2688" s="32">
        <v>0</v>
      </c>
      <c r="G2688" s="23"/>
    </row>
    <row r="2689" spans="1:7" x14ac:dyDescent="0.3">
      <c r="A2689" s="22"/>
      <c r="B2689" s="31" t="s">
        <v>67</v>
      </c>
      <c r="C2689" s="24">
        <v>0</v>
      </c>
      <c r="D2689" s="32">
        <v>0.25</v>
      </c>
      <c r="E2689" s="32">
        <v>0</v>
      </c>
      <c r="F2689" s="33">
        <v>0</v>
      </c>
      <c r="G2689" s="23"/>
    </row>
    <row r="2690" spans="1:7" x14ac:dyDescent="0.3">
      <c r="A2690" s="22"/>
      <c r="B2690" s="31" t="s">
        <v>68</v>
      </c>
      <c r="C2690" s="24">
        <v>0</v>
      </c>
      <c r="D2690" s="32">
        <v>0.25</v>
      </c>
      <c r="E2690" s="32">
        <v>0</v>
      </c>
      <c r="F2690" s="33">
        <v>0</v>
      </c>
      <c r="G2690" s="23"/>
    </row>
    <row r="2691" spans="1:7" x14ac:dyDescent="0.3">
      <c r="A2691" s="22">
        <v>337</v>
      </c>
      <c r="B2691" s="31">
        <v>105</v>
      </c>
      <c r="C2691" s="24">
        <v>0</v>
      </c>
      <c r="D2691" s="32">
        <v>0.89</v>
      </c>
      <c r="E2691" s="32">
        <v>-0.01</v>
      </c>
      <c r="F2691" s="32">
        <v>0</v>
      </c>
      <c r="G2691" s="23"/>
    </row>
    <row r="2692" spans="1:7" x14ac:dyDescent="0.3">
      <c r="A2692" s="22"/>
      <c r="B2692" s="31">
        <v>216</v>
      </c>
      <c r="C2692" s="24">
        <v>0.15</v>
      </c>
      <c r="D2692" s="32">
        <v>0.89</v>
      </c>
      <c r="E2692" s="32">
        <v>-0.01</v>
      </c>
      <c r="F2692" s="32">
        <v>0</v>
      </c>
      <c r="G2692" s="23"/>
    </row>
    <row r="2693" spans="1:7" x14ac:dyDescent="0.3">
      <c r="A2693" s="22"/>
      <c r="B2693" s="31" t="s">
        <v>61</v>
      </c>
      <c r="C2693" s="24">
        <v>0</v>
      </c>
      <c r="D2693" s="33">
        <v>0.89</v>
      </c>
      <c r="E2693" s="32">
        <v>-0.01</v>
      </c>
      <c r="F2693" s="32">
        <v>0</v>
      </c>
      <c r="G2693" s="23"/>
    </row>
    <row r="2694" spans="1:7" x14ac:dyDescent="0.3">
      <c r="A2694" s="22"/>
      <c r="B2694" s="31" t="s">
        <v>62</v>
      </c>
      <c r="C2694" s="24">
        <v>0</v>
      </c>
      <c r="D2694" s="33">
        <v>0.89</v>
      </c>
      <c r="E2694" s="32">
        <v>-0.01</v>
      </c>
      <c r="F2694" s="32">
        <v>0</v>
      </c>
      <c r="G2694" s="23"/>
    </row>
    <row r="2695" spans="1:7" x14ac:dyDescent="0.3">
      <c r="A2695" s="22"/>
      <c r="B2695" s="31" t="s">
        <v>65</v>
      </c>
      <c r="C2695" s="24">
        <v>0</v>
      </c>
      <c r="D2695" s="32">
        <v>0.89</v>
      </c>
      <c r="E2695" s="33">
        <v>-0.01</v>
      </c>
      <c r="F2695" s="32">
        <v>0</v>
      </c>
      <c r="G2695" s="23"/>
    </row>
    <row r="2696" spans="1:7" x14ac:dyDescent="0.3">
      <c r="A2696" s="22"/>
      <c r="B2696" s="31" t="s">
        <v>66</v>
      </c>
      <c r="C2696" s="24">
        <v>0</v>
      </c>
      <c r="D2696" s="32">
        <v>0.89</v>
      </c>
      <c r="E2696" s="33">
        <v>-0.01</v>
      </c>
      <c r="F2696" s="32">
        <v>0</v>
      </c>
      <c r="G2696" s="23"/>
    </row>
    <row r="2697" spans="1:7" x14ac:dyDescent="0.3">
      <c r="A2697" s="22"/>
      <c r="B2697" s="31" t="s">
        <v>67</v>
      </c>
      <c r="C2697" s="24">
        <v>0</v>
      </c>
      <c r="D2697" s="32">
        <v>0.89</v>
      </c>
      <c r="E2697" s="32">
        <v>-0.01</v>
      </c>
      <c r="F2697" s="33">
        <v>0</v>
      </c>
      <c r="G2697" s="23"/>
    </row>
    <row r="2698" spans="1:7" x14ac:dyDescent="0.3">
      <c r="A2698" s="22"/>
      <c r="B2698" s="31" t="s">
        <v>68</v>
      </c>
      <c r="C2698" s="24">
        <v>0</v>
      </c>
      <c r="D2698" s="32">
        <v>0.89</v>
      </c>
      <c r="E2698" s="32">
        <v>-0.01</v>
      </c>
      <c r="F2698" s="33">
        <v>0</v>
      </c>
      <c r="G2698" s="23"/>
    </row>
    <row r="2699" spans="1:7" x14ac:dyDescent="0.3">
      <c r="A2699" s="22">
        <v>338</v>
      </c>
      <c r="B2699" s="31">
        <v>106</v>
      </c>
      <c r="C2699" s="24">
        <v>0</v>
      </c>
      <c r="D2699" s="32">
        <v>0.87</v>
      </c>
      <c r="E2699" s="32">
        <v>-0.01</v>
      </c>
      <c r="F2699" s="32">
        <v>0</v>
      </c>
      <c r="G2699" s="23"/>
    </row>
    <row r="2700" spans="1:7" x14ac:dyDescent="0.3">
      <c r="A2700" s="22"/>
      <c r="B2700" s="31">
        <v>217</v>
      </c>
      <c r="C2700" s="24">
        <v>0.15</v>
      </c>
      <c r="D2700" s="32">
        <v>0.87</v>
      </c>
      <c r="E2700" s="32">
        <v>-0.01</v>
      </c>
      <c r="F2700" s="32">
        <v>0</v>
      </c>
      <c r="G2700" s="23"/>
    </row>
    <row r="2701" spans="1:7" x14ac:dyDescent="0.3">
      <c r="A2701" s="22"/>
      <c r="B2701" s="31" t="s">
        <v>61</v>
      </c>
      <c r="C2701" s="24">
        <v>0</v>
      </c>
      <c r="D2701" s="33">
        <v>0.87</v>
      </c>
      <c r="E2701" s="32">
        <v>-0.01</v>
      </c>
      <c r="F2701" s="32">
        <v>0</v>
      </c>
      <c r="G2701" s="23"/>
    </row>
    <row r="2702" spans="1:7" x14ac:dyDescent="0.3">
      <c r="A2702" s="22"/>
      <c r="B2702" s="31" t="s">
        <v>62</v>
      </c>
      <c r="C2702" s="24">
        <v>0</v>
      </c>
      <c r="D2702" s="33">
        <v>0.87</v>
      </c>
      <c r="E2702" s="32">
        <v>-0.01</v>
      </c>
      <c r="F2702" s="32">
        <v>0</v>
      </c>
      <c r="G2702" s="23"/>
    </row>
    <row r="2703" spans="1:7" x14ac:dyDescent="0.3">
      <c r="A2703" s="22"/>
      <c r="B2703" s="31" t="s">
        <v>65</v>
      </c>
      <c r="C2703" s="24">
        <v>0</v>
      </c>
      <c r="D2703" s="32">
        <v>0.87</v>
      </c>
      <c r="E2703" s="33">
        <v>-0.01</v>
      </c>
      <c r="F2703" s="32">
        <v>0</v>
      </c>
      <c r="G2703" s="23"/>
    </row>
    <row r="2704" spans="1:7" x14ac:dyDescent="0.3">
      <c r="A2704" s="22"/>
      <c r="B2704" s="31" t="s">
        <v>66</v>
      </c>
      <c r="C2704" s="24">
        <v>0</v>
      </c>
      <c r="D2704" s="32">
        <v>0.87</v>
      </c>
      <c r="E2704" s="33">
        <v>-0.01</v>
      </c>
      <c r="F2704" s="32">
        <v>0</v>
      </c>
      <c r="G2704" s="23"/>
    </row>
    <row r="2705" spans="1:7" x14ac:dyDescent="0.3">
      <c r="A2705" s="22"/>
      <c r="B2705" s="31" t="s">
        <v>67</v>
      </c>
      <c r="C2705" s="24">
        <v>0</v>
      </c>
      <c r="D2705" s="32">
        <v>0.87</v>
      </c>
      <c r="E2705" s="32">
        <v>-0.01</v>
      </c>
      <c r="F2705" s="33">
        <v>0</v>
      </c>
      <c r="G2705" s="23"/>
    </row>
    <row r="2706" spans="1:7" x14ac:dyDescent="0.3">
      <c r="A2706" s="22"/>
      <c r="B2706" s="31" t="s">
        <v>68</v>
      </c>
      <c r="C2706" s="24">
        <v>0</v>
      </c>
      <c r="D2706" s="32">
        <v>0.87</v>
      </c>
      <c r="E2706" s="32">
        <v>-0.01</v>
      </c>
      <c r="F2706" s="33">
        <v>0</v>
      </c>
      <c r="G2706" s="23"/>
    </row>
    <row r="2707" spans="1:7" x14ac:dyDescent="0.3">
      <c r="A2707" s="22">
        <v>339</v>
      </c>
      <c r="B2707" s="31">
        <v>107</v>
      </c>
      <c r="C2707" s="24">
        <v>0</v>
      </c>
      <c r="D2707" s="32">
        <v>-3.79</v>
      </c>
      <c r="E2707" s="32">
        <v>0.04</v>
      </c>
      <c r="F2707" s="32">
        <v>0</v>
      </c>
      <c r="G2707" s="23"/>
    </row>
    <row r="2708" spans="1:7" x14ac:dyDescent="0.3">
      <c r="A2708" s="22"/>
      <c r="B2708" s="31">
        <v>218</v>
      </c>
      <c r="C2708" s="24">
        <v>0.15</v>
      </c>
      <c r="D2708" s="32">
        <v>-3.79</v>
      </c>
      <c r="E2708" s="32">
        <v>0.04</v>
      </c>
      <c r="F2708" s="32">
        <v>0</v>
      </c>
      <c r="G2708" s="23"/>
    </row>
    <row r="2709" spans="1:7" x14ac:dyDescent="0.3">
      <c r="A2709" s="22"/>
      <c r="B2709" s="31" t="s">
        <v>61</v>
      </c>
      <c r="C2709" s="24">
        <v>0</v>
      </c>
      <c r="D2709" s="33">
        <v>-3.79</v>
      </c>
      <c r="E2709" s="32">
        <v>0.04</v>
      </c>
      <c r="F2709" s="32">
        <v>0</v>
      </c>
      <c r="G2709" s="23"/>
    </row>
    <row r="2710" spans="1:7" x14ac:dyDescent="0.3">
      <c r="A2710" s="22"/>
      <c r="B2710" s="31" t="s">
        <v>62</v>
      </c>
      <c r="C2710" s="24">
        <v>0</v>
      </c>
      <c r="D2710" s="33">
        <v>-3.79</v>
      </c>
      <c r="E2710" s="32">
        <v>0.04</v>
      </c>
      <c r="F2710" s="32">
        <v>0</v>
      </c>
      <c r="G2710" s="23"/>
    </row>
    <row r="2711" spans="1:7" x14ac:dyDescent="0.3">
      <c r="A2711" s="22"/>
      <c r="B2711" s="31" t="s">
        <v>65</v>
      </c>
      <c r="C2711" s="24">
        <v>0</v>
      </c>
      <c r="D2711" s="32">
        <v>-3.79</v>
      </c>
      <c r="E2711" s="33">
        <v>0.04</v>
      </c>
      <c r="F2711" s="32">
        <v>0</v>
      </c>
      <c r="G2711" s="23"/>
    </row>
    <row r="2712" spans="1:7" x14ac:dyDescent="0.3">
      <c r="A2712" s="22"/>
      <c r="B2712" s="31" t="s">
        <v>66</v>
      </c>
      <c r="C2712" s="24">
        <v>0</v>
      </c>
      <c r="D2712" s="32">
        <v>-3.79</v>
      </c>
      <c r="E2712" s="33">
        <v>0.04</v>
      </c>
      <c r="F2712" s="32">
        <v>0</v>
      </c>
      <c r="G2712" s="23"/>
    </row>
    <row r="2713" spans="1:7" x14ac:dyDescent="0.3">
      <c r="A2713" s="22"/>
      <c r="B2713" s="31" t="s">
        <v>67</v>
      </c>
      <c r="C2713" s="24">
        <v>0</v>
      </c>
      <c r="D2713" s="32">
        <v>-3.79</v>
      </c>
      <c r="E2713" s="32">
        <v>0.04</v>
      </c>
      <c r="F2713" s="33">
        <v>0</v>
      </c>
      <c r="G2713" s="23"/>
    </row>
    <row r="2714" spans="1:7" x14ac:dyDescent="0.3">
      <c r="A2714" s="22"/>
      <c r="B2714" s="31" t="s">
        <v>68</v>
      </c>
      <c r="C2714" s="24">
        <v>0</v>
      </c>
      <c r="D2714" s="32">
        <v>-3.79</v>
      </c>
      <c r="E2714" s="32">
        <v>0.04</v>
      </c>
      <c r="F2714" s="33">
        <v>0</v>
      </c>
      <c r="G2714" s="23"/>
    </row>
    <row r="2715" spans="1:7" x14ac:dyDescent="0.3">
      <c r="A2715" s="22">
        <v>340</v>
      </c>
      <c r="B2715" s="31">
        <v>108</v>
      </c>
      <c r="C2715" s="24">
        <v>0</v>
      </c>
      <c r="D2715" s="32">
        <v>-4.07</v>
      </c>
      <c r="E2715" s="32">
        <v>0.05</v>
      </c>
      <c r="F2715" s="32">
        <v>0</v>
      </c>
      <c r="G2715" s="23"/>
    </row>
    <row r="2716" spans="1:7" x14ac:dyDescent="0.3">
      <c r="A2716" s="22"/>
      <c r="B2716" s="31">
        <v>219</v>
      </c>
      <c r="C2716" s="24">
        <v>0.15</v>
      </c>
      <c r="D2716" s="32">
        <v>-4.07</v>
      </c>
      <c r="E2716" s="32">
        <v>0.05</v>
      </c>
      <c r="F2716" s="32">
        <v>0</v>
      </c>
      <c r="G2716" s="23"/>
    </row>
    <row r="2717" spans="1:7" x14ac:dyDescent="0.3">
      <c r="A2717" s="22"/>
      <c r="B2717" s="31" t="s">
        <v>61</v>
      </c>
      <c r="C2717" s="24">
        <v>0</v>
      </c>
      <c r="D2717" s="33">
        <v>-4.07</v>
      </c>
      <c r="E2717" s="32">
        <v>0.05</v>
      </c>
      <c r="F2717" s="32">
        <v>0</v>
      </c>
      <c r="G2717" s="23"/>
    </row>
    <row r="2718" spans="1:7" x14ac:dyDescent="0.3">
      <c r="A2718" s="22"/>
      <c r="B2718" s="31" t="s">
        <v>62</v>
      </c>
      <c r="C2718" s="24">
        <v>0</v>
      </c>
      <c r="D2718" s="33">
        <v>-4.07</v>
      </c>
      <c r="E2718" s="32">
        <v>0.05</v>
      </c>
      <c r="F2718" s="32">
        <v>0</v>
      </c>
      <c r="G2718" s="23"/>
    </row>
    <row r="2719" spans="1:7" x14ac:dyDescent="0.3">
      <c r="A2719" s="22"/>
      <c r="B2719" s="31" t="s">
        <v>65</v>
      </c>
      <c r="C2719" s="24">
        <v>0</v>
      </c>
      <c r="D2719" s="32">
        <v>-4.07</v>
      </c>
      <c r="E2719" s="33">
        <v>0.05</v>
      </c>
      <c r="F2719" s="32">
        <v>0</v>
      </c>
      <c r="G2719" s="23"/>
    </row>
    <row r="2720" spans="1:7" x14ac:dyDescent="0.3">
      <c r="A2720" s="22"/>
      <c r="B2720" s="31" t="s">
        <v>66</v>
      </c>
      <c r="C2720" s="24">
        <v>0</v>
      </c>
      <c r="D2720" s="32">
        <v>-4.07</v>
      </c>
      <c r="E2720" s="33">
        <v>0.05</v>
      </c>
      <c r="F2720" s="32">
        <v>0</v>
      </c>
      <c r="G2720" s="23"/>
    </row>
    <row r="2721" spans="1:7" x14ac:dyDescent="0.3">
      <c r="A2721" s="22"/>
      <c r="B2721" s="31" t="s">
        <v>67</v>
      </c>
      <c r="C2721" s="24">
        <v>0</v>
      </c>
      <c r="D2721" s="32">
        <v>-4.07</v>
      </c>
      <c r="E2721" s="32">
        <v>0.05</v>
      </c>
      <c r="F2721" s="33">
        <v>0</v>
      </c>
      <c r="G2721" s="23"/>
    </row>
    <row r="2722" spans="1:7" x14ac:dyDescent="0.3">
      <c r="A2722" s="22"/>
      <c r="B2722" s="31" t="s">
        <v>68</v>
      </c>
      <c r="C2722" s="24">
        <v>0</v>
      </c>
      <c r="D2722" s="32">
        <v>-4.07</v>
      </c>
      <c r="E2722" s="32">
        <v>0.05</v>
      </c>
      <c r="F2722" s="33">
        <v>0</v>
      </c>
      <c r="G2722" s="23"/>
    </row>
    <row r="2723" spans="1:7" x14ac:dyDescent="0.3">
      <c r="A2723" s="22">
        <v>341</v>
      </c>
      <c r="B2723" s="31">
        <v>109</v>
      </c>
      <c r="C2723" s="24">
        <v>0</v>
      </c>
      <c r="D2723" s="32">
        <v>-5.09</v>
      </c>
      <c r="E2723" s="32">
        <v>0.06</v>
      </c>
      <c r="F2723" s="32">
        <v>0</v>
      </c>
      <c r="G2723" s="23"/>
    </row>
    <row r="2724" spans="1:7" x14ac:dyDescent="0.3">
      <c r="A2724" s="22"/>
      <c r="B2724" s="31">
        <v>220</v>
      </c>
      <c r="C2724" s="24">
        <v>0.15</v>
      </c>
      <c r="D2724" s="32">
        <v>-5.09</v>
      </c>
      <c r="E2724" s="32">
        <v>0.06</v>
      </c>
      <c r="F2724" s="32">
        <v>0</v>
      </c>
      <c r="G2724" s="23"/>
    </row>
    <row r="2725" spans="1:7" x14ac:dyDescent="0.3">
      <c r="A2725" s="22"/>
      <c r="B2725" s="31" t="s">
        <v>61</v>
      </c>
      <c r="C2725" s="24">
        <v>0</v>
      </c>
      <c r="D2725" s="33">
        <v>-5.09</v>
      </c>
      <c r="E2725" s="32">
        <v>0.06</v>
      </c>
      <c r="F2725" s="32">
        <v>0</v>
      </c>
      <c r="G2725" s="23"/>
    </row>
    <row r="2726" spans="1:7" x14ac:dyDescent="0.3">
      <c r="A2726" s="22"/>
      <c r="B2726" s="31" t="s">
        <v>62</v>
      </c>
      <c r="C2726" s="24">
        <v>0</v>
      </c>
      <c r="D2726" s="33">
        <v>-5.09</v>
      </c>
      <c r="E2726" s="32">
        <v>0.06</v>
      </c>
      <c r="F2726" s="32">
        <v>0</v>
      </c>
      <c r="G2726" s="23"/>
    </row>
    <row r="2727" spans="1:7" x14ac:dyDescent="0.3">
      <c r="A2727" s="22"/>
      <c r="B2727" s="31" t="s">
        <v>65</v>
      </c>
      <c r="C2727" s="24">
        <v>0</v>
      </c>
      <c r="D2727" s="32">
        <v>-5.09</v>
      </c>
      <c r="E2727" s="33">
        <v>0.06</v>
      </c>
      <c r="F2727" s="32">
        <v>0</v>
      </c>
      <c r="G2727" s="23"/>
    </row>
    <row r="2728" spans="1:7" x14ac:dyDescent="0.3">
      <c r="A2728" s="22"/>
      <c r="B2728" s="31" t="s">
        <v>66</v>
      </c>
      <c r="C2728" s="24">
        <v>0</v>
      </c>
      <c r="D2728" s="32">
        <v>-5.09</v>
      </c>
      <c r="E2728" s="33">
        <v>0.06</v>
      </c>
      <c r="F2728" s="32">
        <v>0</v>
      </c>
      <c r="G2728" s="23"/>
    </row>
    <row r="2729" spans="1:7" x14ac:dyDescent="0.3">
      <c r="A2729" s="22"/>
      <c r="B2729" s="31" t="s">
        <v>67</v>
      </c>
      <c r="C2729" s="24">
        <v>0</v>
      </c>
      <c r="D2729" s="32">
        <v>-5.09</v>
      </c>
      <c r="E2729" s="32">
        <v>0.06</v>
      </c>
      <c r="F2729" s="33">
        <v>0</v>
      </c>
      <c r="G2729" s="23"/>
    </row>
    <row r="2730" spans="1:7" x14ac:dyDescent="0.3">
      <c r="A2730" s="22"/>
      <c r="B2730" s="31" t="s">
        <v>68</v>
      </c>
      <c r="C2730" s="24">
        <v>0</v>
      </c>
      <c r="D2730" s="32">
        <v>-5.09</v>
      </c>
      <c r="E2730" s="32">
        <v>0.06</v>
      </c>
      <c r="F2730" s="33">
        <v>0</v>
      </c>
      <c r="G2730" s="23"/>
    </row>
    <row r="2731" spans="1:7" x14ac:dyDescent="0.3">
      <c r="A2731" s="22">
        <v>342</v>
      </c>
      <c r="B2731" s="31">
        <v>110</v>
      </c>
      <c r="C2731" s="24">
        <v>0</v>
      </c>
      <c r="D2731" s="32">
        <v>-7.42</v>
      </c>
      <c r="E2731" s="32">
        <v>0.09</v>
      </c>
      <c r="F2731" s="32">
        <v>0</v>
      </c>
      <c r="G2731" s="23"/>
    </row>
    <row r="2732" spans="1:7" x14ac:dyDescent="0.3">
      <c r="A2732" s="22"/>
      <c r="B2732" s="31">
        <v>221</v>
      </c>
      <c r="C2732" s="24">
        <v>0.15</v>
      </c>
      <c r="D2732" s="32">
        <v>-7.42</v>
      </c>
      <c r="E2732" s="32">
        <v>0.09</v>
      </c>
      <c r="F2732" s="32">
        <v>0</v>
      </c>
      <c r="G2732" s="23"/>
    </row>
    <row r="2733" spans="1:7" x14ac:dyDescent="0.3">
      <c r="A2733" s="22"/>
      <c r="B2733" s="31" t="s">
        <v>61</v>
      </c>
      <c r="C2733" s="24">
        <v>0</v>
      </c>
      <c r="D2733" s="33">
        <v>-7.42</v>
      </c>
      <c r="E2733" s="32">
        <v>0.09</v>
      </c>
      <c r="F2733" s="32">
        <v>0</v>
      </c>
      <c r="G2733" s="23"/>
    </row>
    <row r="2734" spans="1:7" x14ac:dyDescent="0.3">
      <c r="A2734" s="22"/>
      <c r="B2734" s="31" t="s">
        <v>62</v>
      </c>
      <c r="C2734" s="24">
        <v>0</v>
      </c>
      <c r="D2734" s="33">
        <v>-7.42</v>
      </c>
      <c r="E2734" s="32">
        <v>0.09</v>
      </c>
      <c r="F2734" s="32">
        <v>0</v>
      </c>
      <c r="G2734" s="23"/>
    </row>
    <row r="2735" spans="1:7" x14ac:dyDescent="0.3">
      <c r="A2735" s="22"/>
      <c r="B2735" s="31" t="s">
        <v>65</v>
      </c>
      <c r="C2735" s="24">
        <v>0</v>
      </c>
      <c r="D2735" s="32">
        <v>-7.42</v>
      </c>
      <c r="E2735" s="33">
        <v>0.09</v>
      </c>
      <c r="F2735" s="32">
        <v>0</v>
      </c>
      <c r="G2735" s="23"/>
    </row>
    <row r="2736" spans="1:7" x14ac:dyDescent="0.3">
      <c r="A2736" s="22"/>
      <c r="B2736" s="31" t="s">
        <v>66</v>
      </c>
      <c r="C2736" s="24">
        <v>0</v>
      </c>
      <c r="D2736" s="32">
        <v>-7.42</v>
      </c>
      <c r="E2736" s="33">
        <v>0.09</v>
      </c>
      <c r="F2736" s="32">
        <v>0</v>
      </c>
      <c r="G2736" s="23"/>
    </row>
    <row r="2737" spans="1:7" x14ac:dyDescent="0.3">
      <c r="A2737" s="22"/>
      <c r="B2737" s="31" t="s">
        <v>67</v>
      </c>
      <c r="C2737" s="24">
        <v>0</v>
      </c>
      <c r="D2737" s="32">
        <v>-7.42</v>
      </c>
      <c r="E2737" s="32">
        <v>0.09</v>
      </c>
      <c r="F2737" s="33">
        <v>0</v>
      </c>
      <c r="G2737" s="23"/>
    </row>
    <row r="2738" spans="1:7" x14ac:dyDescent="0.3">
      <c r="A2738" s="22"/>
      <c r="B2738" s="31" t="s">
        <v>68</v>
      </c>
      <c r="C2738" s="24">
        <v>0</v>
      </c>
      <c r="D2738" s="32">
        <v>-7.42</v>
      </c>
      <c r="E2738" s="32">
        <v>0.09</v>
      </c>
      <c r="F2738" s="33">
        <v>0</v>
      </c>
      <c r="G2738" s="23"/>
    </row>
    <row r="2739" spans="1:7" x14ac:dyDescent="0.3">
      <c r="A2739" s="22">
        <v>343</v>
      </c>
      <c r="B2739" s="31">
        <v>111</v>
      </c>
      <c r="C2739" s="24">
        <v>0</v>
      </c>
      <c r="D2739" s="32">
        <v>3.1</v>
      </c>
      <c r="E2739" s="32">
        <v>-0.04</v>
      </c>
      <c r="F2739" s="32">
        <v>0</v>
      </c>
      <c r="G2739" s="23"/>
    </row>
    <row r="2740" spans="1:7" x14ac:dyDescent="0.3">
      <c r="A2740" s="22"/>
      <c r="B2740" s="31">
        <v>222</v>
      </c>
      <c r="C2740" s="24">
        <v>0.15</v>
      </c>
      <c r="D2740" s="32">
        <v>3.1</v>
      </c>
      <c r="E2740" s="32">
        <v>-0.04</v>
      </c>
      <c r="F2740" s="32">
        <v>0</v>
      </c>
      <c r="G2740" s="23"/>
    </row>
    <row r="2741" spans="1:7" x14ac:dyDescent="0.3">
      <c r="A2741" s="22"/>
      <c r="B2741" s="31" t="s">
        <v>61</v>
      </c>
      <c r="C2741" s="24">
        <v>0</v>
      </c>
      <c r="D2741" s="33">
        <v>3.1</v>
      </c>
      <c r="E2741" s="32">
        <v>-0.04</v>
      </c>
      <c r="F2741" s="32">
        <v>0</v>
      </c>
      <c r="G2741" s="23"/>
    </row>
    <row r="2742" spans="1:7" x14ac:dyDescent="0.3">
      <c r="A2742" s="22"/>
      <c r="B2742" s="31" t="s">
        <v>62</v>
      </c>
      <c r="C2742" s="24">
        <v>0</v>
      </c>
      <c r="D2742" s="33">
        <v>3.1</v>
      </c>
      <c r="E2742" s="32">
        <v>-0.04</v>
      </c>
      <c r="F2742" s="32">
        <v>0</v>
      </c>
      <c r="G2742" s="23"/>
    </row>
    <row r="2743" spans="1:7" x14ac:dyDescent="0.3">
      <c r="A2743" s="22"/>
      <c r="B2743" s="31" t="s">
        <v>65</v>
      </c>
      <c r="C2743" s="24">
        <v>0</v>
      </c>
      <c r="D2743" s="32">
        <v>3.1</v>
      </c>
      <c r="E2743" s="33">
        <v>-0.04</v>
      </c>
      <c r="F2743" s="32">
        <v>0</v>
      </c>
      <c r="G2743" s="23"/>
    </row>
    <row r="2744" spans="1:7" x14ac:dyDescent="0.3">
      <c r="A2744" s="22"/>
      <c r="B2744" s="31" t="s">
        <v>66</v>
      </c>
      <c r="C2744" s="24">
        <v>0</v>
      </c>
      <c r="D2744" s="32">
        <v>3.1</v>
      </c>
      <c r="E2744" s="33">
        <v>-0.04</v>
      </c>
      <c r="F2744" s="32">
        <v>0</v>
      </c>
      <c r="G2744" s="23"/>
    </row>
    <row r="2745" spans="1:7" x14ac:dyDescent="0.3">
      <c r="A2745" s="22"/>
      <c r="B2745" s="31" t="s">
        <v>67</v>
      </c>
      <c r="C2745" s="24">
        <v>0</v>
      </c>
      <c r="D2745" s="32">
        <v>3.1</v>
      </c>
      <c r="E2745" s="32">
        <v>-0.04</v>
      </c>
      <c r="F2745" s="33">
        <v>0</v>
      </c>
      <c r="G2745" s="23"/>
    </row>
    <row r="2746" spans="1:7" x14ac:dyDescent="0.3">
      <c r="A2746" s="22"/>
      <c r="B2746" s="31" t="s">
        <v>68</v>
      </c>
      <c r="C2746" s="24">
        <v>0</v>
      </c>
      <c r="D2746" s="32">
        <v>3.1</v>
      </c>
      <c r="E2746" s="32">
        <v>-0.04</v>
      </c>
      <c r="F2746" s="33">
        <v>0</v>
      </c>
      <c r="G2746" s="23"/>
    </row>
    <row r="2747" spans="1:7" x14ac:dyDescent="0.3">
      <c r="A2747" s="22">
        <v>344</v>
      </c>
      <c r="B2747" s="31">
        <v>223</v>
      </c>
      <c r="C2747" s="24">
        <v>0</v>
      </c>
      <c r="D2747" s="32">
        <v>-1.83</v>
      </c>
      <c r="E2747" s="32">
        <v>-106.23</v>
      </c>
      <c r="F2747" s="32">
        <v>5.31</v>
      </c>
      <c r="G2747" s="23" t="s">
        <v>272</v>
      </c>
    </row>
    <row r="2748" spans="1:7" x14ac:dyDescent="0.3">
      <c r="A2748" s="22"/>
      <c r="B2748" s="31">
        <v>224</v>
      </c>
      <c r="C2748" s="24">
        <v>0.05</v>
      </c>
      <c r="D2748" s="32">
        <v>-1.79</v>
      </c>
      <c r="E2748" s="32">
        <v>-106.23</v>
      </c>
      <c r="F2748" s="32">
        <v>0</v>
      </c>
      <c r="G2748" s="23"/>
    </row>
    <row r="2749" spans="1:7" x14ac:dyDescent="0.3">
      <c r="A2749" s="22"/>
      <c r="B2749" s="31" t="s">
        <v>61</v>
      </c>
      <c r="C2749" s="24">
        <v>0.05</v>
      </c>
      <c r="D2749" s="33">
        <v>-1.79</v>
      </c>
      <c r="E2749" s="32">
        <v>-106.23</v>
      </c>
      <c r="F2749" s="32">
        <v>0</v>
      </c>
      <c r="G2749" s="23"/>
    </row>
    <row r="2750" spans="1:7" x14ac:dyDescent="0.3">
      <c r="A2750" s="22"/>
      <c r="B2750" s="31" t="s">
        <v>62</v>
      </c>
      <c r="C2750" s="24">
        <v>0</v>
      </c>
      <c r="D2750" s="33">
        <v>-1.83</v>
      </c>
      <c r="E2750" s="32">
        <v>-106.23</v>
      </c>
      <c r="F2750" s="32">
        <v>5.31</v>
      </c>
      <c r="G2750" s="23"/>
    </row>
    <row r="2751" spans="1:7" x14ac:dyDescent="0.3">
      <c r="A2751" s="22"/>
      <c r="B2751" s="31" t="s">
        <v>65</v>
      </c>
      <c r="C2751" s="24">
        <v>0</v>
      </c>
      <c r="D2751" s="32">
        <v>-1.83</v>
      </c>
      <c r="E2751" s="33">
        <v>-106.23</v>
      </c>
      <c r="F2751" s="32">
        <v>5.31</v>
      </c>
      <c r="G2751" s="23"/>
    </row>
    <row r="2752" spans="1:7" x14ac:dyDescent="0.3">
      <c r="A2752" s="22"/>
      <c r="B2752" s="31" t="s">
        <v>66</v>
      </c>
      <c r="C2752" s="24">
        <v>0.05</v>
      </c>
      <c r="D2752" s="32">
        <v>-1.79</v>
      </c>
      <c r="E2752" s="33">
        <v>-106.23</v>
      </c>
      <c r="F2752" s="32">
        <v>0</v>
      </c>
      <c r="G2752" s="23"/>
    </row>
    <row r="2753" spans="1:7" x14ac:dyDescent="0.3">
      <c r="A2753" s="22"/>
      <c r="B2753" s="31" t="s">
        <v>67</v>
      </c>
      <c r="C2753" s="24">
        <v>0</v>
      </c>
      <c r="D2753" s="32">
        <v>-1.83</v>
      </c>
      <c r="E2753" s="32">
        <v>-106.23</v>
      </c>
      <c r="F2753" s="33">
        <v>5.31</v>
      </c>
      <c r="G2753" s="23"/>
    </row>
    <row r="2754" spans="1:7" x14ac:dyDescent="0.3">
      <c r="A2754" s="22"/>
      <c r="B2754" s="31" t="s">
        <v>68</v>
      </c>
      <c r="C2754" s="24">
        <v>0.05</v>
      </c>
      <c r="D2754" s="32">
        <v>-1.79</v>
      </c>
      <c r="E2754" s="32">
        <v>-106.23</v>
      </c>
      <c r="F2754" s="33">
        <v>0</v>
      </c>
      <c r="G2754" s="23"/>
    </row>
    <row r="2755" spans="1:7" x14ac:dyDescent="0.3">
      <c r="A2755" s="22">
        <v>345</v>
      </c>
      <c r="B2755" s="31">
        <v>224</v>
      </c>
      <c r="C2755" s="24">
        <v>0</v>
      </c>
      <c r="D2755" s="32">
        <v>-1.62</v>
      </c>
      <c r="E2755" s="32">
        <v>-106.23</v>
      </c>
      <c r="F2755" s="32">
        <v>0</v>
      </c>
      <c r="G2755" s="23" t="s">
        <v>272</v>
      </c>
    </row>
    <row r="2756" spans="1:7" x14ac:dyDescent="0.3">
      <c r="A2756" s="22"/>
      <c r="B2756" s="31">
        <v>225</v>
      </c>
      <c r="C2756" s="24">
        <v>0.1</v>
      </c>
      <c r="D2756" s="32">
        <v>-1.77</v>
      </c>
      <c r="E2756" s="32">
        <v>-106.23</v>
      </c>
      <c r="F2756" s="32">
        <v>-10.62</v>
      </c>
      <c r="G2756" s="23"/>
    </row>
    <row r="2757" spans="1:7" x14ac:dyDescent="0.3">
      <c r="A2757" s="22"/>
      <c r="B2757" s="31" t="s">
        <v>61</v>
      </c>
      <c r="C2757" s="24">
        <v>0</v>
      </c>
      <c r="D2757" s="33">
        <v>-1.62</v>
      </c>
      <c r="E2757" s="32">
        <v>-106.23</v>
      </c>
      <c r="F2757" s="32">
        <v>0</v>
      </c>
      <c r="G2757" s="23"/>
    </row>
    <row r="2758" spans="1:7" x14ac:dyDescent="0.3">
      <c r="A2758" s="22"/>
      <c r="B2758" s="31" t="s">
        <v>62</v>
      </c>
      <c r="C2758" s="24">
        <v>0.1</v>
      </c>
      <c r="D2758" s="33">
        <v>-1.77</v>
      </c>
      <c r="E2758" s="32">
        <v>-106.23</v>
      </c>
      <c r="F2758" s="32">
        <v>-10.62</v>
      </c>
      <c r="G2758" s="23"/>
    </row>
    <row r="2759" spans="1:7" x14ac:dyDescent="0.3">
      <c r="A2759" s="22"/>
      <c r="B2759" s="31" t="s">
        <v>65</v>
      </c>
      <c r="C2759" s="24">
        <v>0.1</v>
      </c>
      <c r="D2759" s="32">
        <v>-1.77</v>
      </c>
      <c r="E2759" s="33">
        <v>-106.23</v>
      </c>
      <c r="F2759" s="32">
        <v>-10.62</v>
      </c>
      <c r="G2759" s="23"/>
    </row>
    <row r="2760" spans="1:7" x14ac:dyDescent="0.3">
      <c r="A2760" s="22"/>
      <c r="B2760" s="31" t="s">
        <v>66</v>
      </c>
      <c r="C2760" s="24">
        <v>0</v>
      </c>
      <c r="D2760" s="32">
        <v>-1.62</v>
      </c>
      <c r="E2760" s="33">
        <v>-106.23</v>
      </c>
      <c r="F2760" s="32">
        <v>0</v>
      </c>
      <c r="G2760" s="23"/>
    </row>
    <row r="2761" spans="1:7" x14ac:dyDescent="0.3">
      <c r="A2761" s="22"/>
      <c r="B2761" s="31" t="s">
        <v>67</v>
      </c>
      <c r="C2761" s="24">
        <v>0</v>
      </c>
      <c r="D2761" s="32">
        <v>-1.62</v>
      </c>
      <c r="E2761" s="32">
        <v>-106.23</v>
      </c>
      <c r="F2761" s="33">
        <v>0</v>
      </c>
      <c r="G2761" s="23"/>
    </row>
    <row r="2762" spans="1:7" x14ac:dyDescent="0.3">
      <c r="A2762" s="22"/>
      <c r="B2762" s="31" t="s">
        <v>68</v>
      </c>
      <c r="C2762" s="24">
        <v>0.1</v>
      </c>
      <c r="D2762" s="32">
        <v>-1.77</v>
      </c>
      <c r="E2762" s="32">
        <v>-106.23</v>
      </c>
      <c r="F2762" s="33">
        <v>-10.62</v>
      </c>
      <c r="G2762" s="23"/>
    </row>
    <row r="2763" spans="1:7" x14ac:dyDescent="0.3">
      <c r="A2763" s="22">
        <v>346</v>
      </c>
      <c r="B2763" s="31">
        <v>226</v>
      </c>
      <c r="C2763" s="24">
        <v>0</v>
      </c>
      <c r="D2763" s="32">
        <v>0.53</v>
      </c>
      <c r="E2763" s="32">
        <v>-147.94999999999999</v>
      </c>
      <c r="F2763" s="32">
        <v>7.4</v>
      </c>
      <c r="G2763" s="23" t="s">
        <v>272</v>
      </c>
    </row>
    <row r="2764" spans="1:7" x14ac:dyDescent="0.3">
      <c r="A2764" s="22"/>
      <c r="B2764" s="31">
        <v>227</v>
      </c>
      <c r="C2764" s="24">
        <v>0.05</v>
      </c>
      <c r="D2764" s="32">
        <v>0.6</v>
      </c>
      <c r="E2764" s="32">
        <v>-147.94999999999999</v>
      </c>
      <c r="F2764" s="32">
        <v>0</v>
      </c>
      <c r="G2764" s="23"/>
    </row>
    <row r="2765" spans="1:7" x14ac:dyDescent="0.3">
      <c r="A2765" s="22"/>
      <c r="B2765" s="31" t="s">
        <v>61</v>
      </c>
      <c r="C2765" s="24">
        <v>0.05</v>
      </c>
      <c r="D2765" s="33">
        <v>0.6</v>
      </c>
      <c r="E2765" s="32">
        <v>-147.94999999999999</v>
      </c>
      <c r="F2765" s="32">
        <v>0</v>
      </c>
      <c r="G2765" s="23"/>
    </row>
    <row r="2766" spans="1:7" x14ac:dyDescent="0.3">
      <c r="A2766" s="22"/>
      <c r="B2766" s="31" t="s">
        <v>62</v>
      </c>
      <c r="C2766" s="24">
        <v>0</v>
      </c>
      <c r="D2766" s="33">
        <v>0.53</v>
      </c>
      <c r="E2766" s="32">
        <v>-147.94999999999999</v>
      </c>
      <c r="F2766" s="32">
        <v>7.4</v>
      </c>
      <c r="G2766" s="23"/>
    </row>
    <row r="2767" spans="1:7" x14ac:dyDescent="0.3">
      <c r="A2767" s="22"/>
      <c r="B2767" s="31" t="s">
        <v>65</v>
      </c>
      <c r="C2767" s="24">
        <v>0.04</v>
      </c>
      <c r="D2767" s="32">
        <v>0.6</v>
      </c>
      <c r="E2767" s="33">
        <v>-147.94999999999999</v>
      </c>
      <c r="F2767" s="32">
        <v>1.48</v>
      </c>
      <c r="G2767" s="23"/>
    </row>
    <row r="2768" spans="1:7" x14ac:dyDescent="0.3">
      <c r="A2768" s="22"/>
      <c r="B2768" s="31" t="s">
        <v>66</v>
      </c>
      <c r="C2768" s="24">
        <v>0</v>
      </c>
      <c r="D2768" s="32">
        <v>0.53</v>
      </c>
      <c r="E2768" s="33">
        <v>-147.94999999999999</v>
      </c>
      <c r="F2768" s="32">
        <v>7.4</v>
      </c>
      <c r="G2768" s="23"/>
    </row>
    <row r="2769" spans="1:7" x14ac:dyDescent="0.3">
      <c r="A2769" s="22"/>
      <c r="B2769" s="31" t="s">
        <v>67</v>
      </c>
      <c r="C2769" s="24">
        <v>0</v>
      </c>
      <c r="D2769" s="32">
        <v>0.53</v>
      </c>
      <c r="E2769" s="32">
        <v>-147.94999999999999</v>
      </c>
      <c r="F2769" s="33">
        <v>7.4</v>
      </c>
      <c r="G2769" s="23"/>
    </row>
    <row r="2770" spans="1:7" x14ac:dyDescent="0.3">
      <c r="A2770" s="22"/>
      <c r="B2770" s="31" t="s">
        <v>68</v>
      </c>
      <c r="C2770" s="24">
        <v>0.05</v>
      </c>
      <c r="D2770" s="32">
        <v>0.6</v>
      </c>
      <c r="E2770" s="32">
        <v>-147.94999999999999</v>
      </c>
      <c r="F2770" s="33">
        <v>0</v>
      </c>
      <c r="G2770" s="23"/>
    </row>
    <row r="2771" spans="1:7" x14ac:dyDescent="0.3">
      <c r="A2771" s="22">
        <v>347</v>
      </c>
      <c r="B2771" s="31">
        <v>227</v>
      </c>
      <c r="C2771" s="24">
        <v>0</v>
      </c>
      <c r="D2771" s="32">
        <v>0.87</v>
      </c>
      <c r="E2771" s="32">
        <v>-147.94999999999999</v>
      </c>
      <c r="F2771" s="32">
        <v>0</v>
      </c>
      <c r="G2771" s="23" t="s">
        <v>272</v>
      </c>
    </row>
    <row r="2772" spans="1:7" x14ac:dyDescent="0.3">
      <c r="A2772" s="22"/>
      <c r="B2772" s="31">
        <v>228</v>
      </c>
      <c r="C2772" s="24">
        <v>0.1</v>
      </c>
      <c r="D2772" s="32">
        <v>0.57999999999999996</v>
      </c>
      <c r="E2772" s="32">
        <v>-147.94999999999999</v>
      </c>
      <c r="F2772" s="32">
        <v>-14.8</v>
      </c>
      <c r="G2772" s="23"/>
    </row>
    <row r="2773" spans="1:7" x14ac:dyDescent="0.3">
      <c r="A2773" s="22"/>
      <c r="B2773" s="31" t="s">
        <v>61</v>
      </c>
      <c r="C2773" s="24">
        <v>0</v>
      </c>
      <c r="D2773" s="33">
        <v>0.87</v>
      </c>
      <c r="E2773" s="32">
        <v>-147.94999999999999</v>
      </c>
      <c r="F2773" s="32">
        <v>0</v>
      </c>
      <c r="G2773" s="23"/>
    </row>
    <row r="2774" spans="1:7" x14ac:dyDescent="0.3">
      <c r="A2774" s="22"/>
      <c r="B2774" s="31" t="s">
        <v>62</v>
      </c>
      <c r="C2774" s="24">
        <v>0.1</v>
      </c>
      <c r="D2774" s="33">
        <v>0.57999999999999996</v>
      </c>
      <c r="E2774" s="32">
        <v>-147.94999999999999</v>
      </c>
      <c r="F2774" s="32">
        <v>-14.8</v>
      </c>
      <c r="G2774" s="23"/>
    </row>
    <row r="2775" spans="1:7" x14ac:dyDescent="0.3">
      <c r="A2775" s="22"/>
      <c r="B2775" s="31" t="s">
        <v>65</v>
      </c>
      <c r="C2775" s="24">
        <v>0</v>
      </c>
      <c r="D2775" s="32">
        <v>0.87</v>
      </c>
      <c r="E2775" s="33">
        <v>-147.94999999999999</v>
      </c>
      <c r="F2775" s="32">
        <v>0</v>
      </c>
      <c r="G2775" s="23"/>
    </row>
    <row r="2776" spans="1:7" x14ac:dyDescent="0.3">
      <c r="A2776" s="22"/>
      <c r="B2776" s="31" t="s">
        <v>66</v>
      </c>
      <c r="C2776" s="24">
        <v>0.1</v>
      </c>
      <c r="D2776" s="32">
        <v>0.57999999999999996</v>
      </c>
      <c r="E2776" s="33">
        <v>-147.94999999999999</v>
      </c>
      <c r="F2776" s="32">
        <v>-14.8</v>
      </c>
      <c r="G2776" s="23"/>
    </row>
    <row r="2777" spans="1:7" x14ac:dyDescent="0.3">
      <c r="A2777" s="22"/>
      <c r="B2777" s="31" t="s">
        <v>67</v>
      </c>
      <c r="C2777" s="24">
        <v>0</v>
      </c>
      <c r="D2777" s="32">
        <v>0.87</v>
      </c>
      <c r="E2777" s="32">
        <v>-147.94999999999999</v>
      </c>
      <c r="F2777" s="33">
        <v>0</v>
      </c>
      <c r="G2777" s="23"/>
    </row>
    <row r="2778" spans="1:7" x14ac:dyDescent="0.3">
      <c r="A2778" s="22"/>
      <c r="B2778" s="31" t="s">
        <v>68</v>
      </c>
      <c r="C2778" s="24">
        <v>0.1</v>
      </c>
      <c r="D2778" s="32">
        <v>0.57999999999999996</v>
      </c>
      <c r="E2778" s="32">
        <v>-147.94999999999999</v>
      </c>
      <c r="F2778" s="33">
        <v>-14.8</v>
      </c>
      <c r="G2778" s="23"/>
    </row>
    <row r="2779" spans="1:7" x14ac:dyDescent="0.3">
      <c r="A2779" s="22">
        <v>348</v>
      </c>
      <c r="B2779" s="31">
        <v>229</v>
      </c>
      <c r="C2779" s="24">
        <v>0</v>
      </c>
      <c r="D2779" s="32">
        <v>-1.34</v>
      </c>
      <c r="E2779" s="32">
        <v>-110.11</v>
      </c>
      <c r="F2779" s="32">
        <v>5.51</v>
      </c>
      <c r="G2779" s="23" t="s">
        <v>272</v>
      </c>
    </row>
    <row r="2780" spans="1:7" x14ac:dyDescent="0.3">
      <c r="A2780" s="22"/>
      <c r="B2780" s="31">
        <v>230</v>
      </c>
      <c r="C2780" s="24">
        <v>0.05</v>
      </c>
      <c r="D2780" s="32">
        <v>-1.3</v>
      </c>
      <c r="E2780" s="32">
        <v>-110.11</v>
      </c>
      <c r="F2780" s="32">
        <v>0</v>
      </c>
      <c r="G2780" s="23"/>
    </row>
    <row r="2781" spans="1:7" x14ac:dyDescent="0.3">
      <c r="A2781" s="22"/>
      <c r="B2781" s="31" t="s">
        <v>61</v>
      </c>
      <c r="C2781" s="24">
        <v>0.05</v>
      </c>
      <c r="D2781" s="33">
        <v>-1.3</v>
      </c>
      <c r="E2781" s="32">
        <v>-110.11</v>
      </c>
      <c r="F2781" s="32">
        <v>0</v>
      </c>
      <c r="G2781" s="23"/>
    </row>
    <row r="2782" spans="1:7" x14ac:dyDescent="0.3">
      <c r="A2782" s="22"/>
      <c r="B2782" s="31" t="s">
        <v>62</v>
      </c>
      <c r="C2782" s="24">
        <v>0</v>
      </c>
      <c r="D2782" s="33">
        <v>-1.34</v>
      </c>
      <c r="E2782" s="32">
        <v>-110.11</v>
      </c>
      <c r="F2782" s="32">
        <v>5.51</v>
      </c>
      <c r="G2782" s="23"/>
    </row>
    <row r="2783" spans="1:7" x14ac:dyDescent="0.3">
      <c r="A2783" s="22"/>
      <c r="B2783" s="31" t="s">
        <v>65</v>
      </c>
      <c r="C2783" s="24">
        <v>0</v>
      </c>
      <c r="D2783" s="32">
        <v>-1.34</v>
      </c>
      <c r="E2783" s="33">
        <v>-110.11</v>
      </c>
      <c r="F2783" s="32">
        <v>5.51</v>
      </c>
      <c r="G2783" s="23"/>
    </row>
    <row r="2784" spans="1:7" x14ac:dyDescent="0.3">
      <c r="A2784" s="22"/>
      <c r="B2784" s="31" t="s">
        <v>66</v>
      </c>
      <c r="C2784" s="24">
        <v>4.4999999999999998E-2</v>
      </c>
      <c r="D2784" s="32">
        <v>-1.3</v>
      </c>
      <c r="E2784" s="33">
        <v>-110.11</v>
      </c>
      <c r="F2784" s="32">
        <v>0.55000000000000004</v>
      </c>
      <c r="G2784" s="23"/>
    </row>
    <row r="2785" spans="1:7" x14ac:dyDescent="0.3">
      <c r="A2785" s="22"/>
      <c r="B2785" s="31" t="s">
        <v>67</v>
      </c>
      <c r="C2785" s="24">
        <v>0</v>
      </c>
      <c r="D2785" s="32">
        <v>-1.34</v>
      </c>
      <c r="E2785" s="32">
        <v>-110.11</v>
      </c>
      <c r="F2785" s="33">
        <v>5.51</v>
      </c>
      <c r="G2785" s="23"/>
    </row>
    <row r="2786" spans="1:7" x14ac:dyDescent="0.3">
      <c r="A2786" s="22"/>
      <c r="B2786" s="31" t="s">
        <v>68</v>
      </c>
      <c r="C2786" s="24">
        <v>0.05</v>
      </c>
      <c r="D2786" s="32">
        <v>-1.3</v>
      </c>
      <c r="E2786" s="32">
        <v>-110.11</v>
      </c>
      <c r="F2786" s="33">
        <v>0</v>
      </c>
      <c r="G2786" s="23"/>
    </row>
    <row r="2787" spans="1:7" x14ac:dyDescent="0.3">
      <c r="A2787" s="22">
        <v>349</v>
      </c>
      <c r="B2787" s="31">
        <v>230</v>
      </c>
      <c r="C2787" s="24">
        <v>0</v>
      </c>
      <c r="D2787" s="32">
        <v>-1.1599999999999999</v>
      </c>
      <c r="E2787" s="32">
        <v>-110.11</v>
      </c>
      <c r="F2787" s="32">
        <v>0</v>
      </c>
      <c r="G2787" s="23" t="s">
        <v>272</v>
      </c>
    </row>
    <row r="2788" spans="1:7" x14ac:dyDescent="0.3">
      <c r="A2788" s="22"/>
      <c r="B2788" s="31">
        <v>231</v>
      </c>
      <c r="C2788" s="24">
        <v>0.1</v>
      </c>
      <c r="D2788" s="32">
        <v>-1.33</v>
      </c>
      <c r="E2788" s="32">
        <v>-110.11</v>
      </c>
      <c r="F2788" s="32">
        <v>-11.01</v>
      </c>
      <c r="G2788" s="23"/>
    </row>
    <row r="2789" spans="1:7" x14ac:dyDescent="0.3">
      <c r="A2789" s="22"/>
      <c r="B2789" s="31" t="s">
        <v>61</v>
      </c>
      <c r="C2789" s="24">
        <v>0</v>
      </c>
      <c r="D2789" s="33">
        <v>-1.1599999999999999</v>
      </c>
      <c r="E2789" s="32">
        <v>-110.11</v>
      </c>
      <c r="F2789" s="32">
        <v>0</v>
      </c>
      <c r="G2789" s="23"/>
    </row>
    <row r="2790" spans="1:7" x14ac:dyDescent="0.3">
      <c r="A2790" s="22"/>
      <c r="B2790" s="31" t="s">
        <v>62</v>
      </c>
      <c r="C2790" s="24">
        <v>0.1</v>
      </c>
      <c r="D2790" s="33">
        <v>-1.33</v>
      </c>
      <c r="E2790" s="32">
        <v>-110.11</v>
      </c>
      <c r="F2790" s="32">
        <v>-11.01</v>
      </c>
      <c r="G2790" s="23"/>
    </row>
    <row r="2791" spans="1:7" x14ac:dyDescent="0.3">
      <c r="A2791" s="22"/>
      <c r="B2791" s="31" t="s">
        <v>65</v>
      </c>
      <c r="C2791" s="24">
        <v>0.1</v>
      </c>
      <c r="D2791" s="32">
        <v>-1.33</v>
      </c>
      <c r="E2791" s="33">
        <v>-110.11</v>
      </c>
      <c r="F2791" s="32">
        <v>-11.01</v>
      </c>
      <c r="G2791" s="23"/>
    </row>
    <row r="2792" spans="1:7" x14ac:dyDescent="0.3">
      <c r="A2792" s="22"/>
      <c r="B2792" s="31" t="s">
        <v>66</v>
      </c>
      <c r="C2792" s="24">
        <v>0</v>
      </c>
      <c r="D2792" s="32">
        <v>-1.1599999999999999</v>
      </c>
      <c r="E2792" s="33">
        <v>-110.11</v>
      </c>
      <c r="F2792" s="32">
        <v>0</v>
      </c>
      <c r="G2792" s="23"/>
    </row>
    <row r="2793" spans="1:7" x14ac:dyDescent="0.3">
      <c r="A2793" s="22"/>
      <c r="B2793" s="31" t="s">
        <v>67</v>
      </c>
      <c r="C2793" s="24">
        <v>0</v>
      </c>
      <c r="D2793" s="32">
        <v>-1.1599999999999999</v>
      </c>
      <c r="E2793" s="32">
        <v>-110.11</v>
      </c>
      <c r="F2793" s="33">
        <v>0</v>
      </c>
      <c r="G2793" s="23"/>
    </row>
    <row r="2794" spans="1:7" x14ac:dyDescent="0.3">
      <c r="A2794" s="22"/>
      <c r="B2794" s="31" t="s">
        <v>68</v>
      </c>
      <c r="C2794" s="24">
        <v>0.1</v>
      </c>
      <c r="D2794" s="32">
        <v>-1.33</v>
      </c>
      <c r="E2794" s="32">
        <v>-110.11</v>
      </c>
      <c r="F2794" s="33">
        <v>-11.01</v>
      </c>
      <c r="G2794" s="23"/>
    </row>
    <row r="2795" spans="1:7" x14ac:dyDescent="0.3">
      <c r="A2795" s="22">
        <v>350</v>
      </c>
      <c r="B2795" s="31">
        <v>232</v>
      </c>
      <c r="C2795" s="24">
        <v>0</v>
      </c>
      <c r="D2795" s="32">
        <v>-1.83</v>
      </c>
      <c r="E2795" s="32">
        <v>106.24</v>
      </c>
      <c r="F2795" s="32">
        <v>-5.31</v>
      </c>
      <c r="G2795" s="23" t="s">
        <v>272</v>
      </c>
    </row>
    <row r="2796" spans="1:7" x14ac:dyDescent="0.3">
      <c r="A2796" s="22"/>
      <c r="B2796" s="31">
        <v>233</v>
      </c>
      <c r="C2796" s="24">
        <v>0.05</v>
      </c>
      <c r="D2796" s="32">
        <v>-1.79</v>
      </c>
      <c r="E2796" s="32">
        <v>106.24</v>
      </c>
      <c r="F2796" s="32">
        <v>0</v>
      </c>
      <c r="G2796" s="23"/>
    </row>
    <row r="2797" spans="1:7" x14ac:dyDescent="0.3">
      <c r="A2797" s="22"/>
      <c r="B2797" s="31" t="s">
        <v>61</v>
      </c>
      <c r="C2797" s="24">
        <v>0.05</v>
      </c>
      <c r="D2797" s="33">
        <v>-1.79</v>
      </c>
      <c r="E2797" s="32">
        <v>106.24</v>
      </c>
      <c r="F2797" s="32">
        <v>0</v>
      </c>
      <c r="G2797" s="23"/>
    </row>
    <row r="2798" spans="1:7" x14ac:dyDescent="0.3">
      <c r="A2798" s="22"/>
      <c r="B2798" s="31" t="s">
        <v>62</v>
      </c>
      <c r="C2798" s="24">
        <v>0</v>
      </c>
      <c r="D2798" s="33">
        <v>-1.83</v>
      </c>
      <c r="E2798" s="32">
        <v>106.24</v>
      </c>
      <c r="F2798" s="32">
        <v>-5.31</v>
      </c>
      <c r="G2798" s="23"/>
    </row>
    <row r="2799" spans="1:7" x14ac:dyDescent="0.3">
      <c r="A2799" s="22"/>
      <c r="B2799" s="31" t="s">
        <v>65</v>
      </c>
      <c r="C2799" s="24">
        <v>0.05</v>
      </c>
      <c r="D2799" s="32">
        <v>-1.79</v>
      </c>
      <c r="E2799" s="33">
        <v>106.24</v>
      </c>
      <c r="F2799" s="32">
        <v>0</v>
      </c>
      <c r="G2799" s="23"/>
    </row>
    <row r="2800" spans="1:7" x14ac:dyDescent="0.3">
      <c r="A2800" s="22"/>
      <c r="B2800" s="31" t="s">
        <v>66</v>
      </c>
      <c r="C2800" s="24">
        <v>0</v>
      </c>
      <c r="D2800" s="32">
        <v>-1.83</v>
      </c>
      <c r="E2800" s="33">
        <v>106.24</v>
      </c>
      <c r="F2800" s="32">
        <v>-5.31</v>
      </c>
      <c r="G2800" s="23"/>
    </row>
    <row r="2801" spans="1:7" x14ac:dyDescent="0.3">
      <c r="A2801" s="22"/>
      <c r="B2801" s="31" t="s">
        <v>67</v>
      </c>
      <c r="C2801" s="24">
        <v>0.05</v>
      </c>
      <c r="D2801" s="32">
        <v>-1.79</v>
      </c>
      <c r="E2801" s="32">
        <v>106.24</v>
      </c>
      <c r="F2801" s="33">
        <v>0</v>
      </c>
      <c r="G2801" s="23"/>
    </row>
    <row r="2802" spans="1:7" x14ac:dyDescent="0.3">
      <c r="A2802" s="22"/>
      <c r="B2802" s="31" t="s">
        <v>68</v>
      </c>
      <c r="C2802" s="24">
        <v>0</v>
      </c>
      <c r="D2802" s="32">
        <v>-1.83</v>
      </c>
      <c r="E2802" s="32">
        <v>106.24</v>
      </c>
      <c r="F2802" s="33">
        <v>-5.31</v>
      </c>
      <c r="G2802" s="23"/>
    </row>
    <row r="2803" spans="1:7" x14ac:dyDescent="0.3">
      <c r="A2803" s="22">
        <v>351</v>
      </c>
      <c r="B2803" s="31">
        <v>233</v>
      </c>
      <c r="C2803" s="24">
        <v>0</v>
      </c>
      <c r="D2803" s="32">
        <v>-1.62</v>
      </c>
      <c r="E2803" s="32">
        <v>106.24</v>
      </c>
      <c r="F2803" s="32">
        <v>0</v>
      </c>
      <c r="G2803" s="23" t="s">
        <v>272</v>
      </c>
    </row>
    <row r="2804" spans="1:7" x14ac:dyDescent="0.3">
      <c r="A2804" s="22"/>
      <c r="B2804" s="31">
        <v>234</v>
      </c>
      <c r="C2804" s="24">
        <v>0.1</v>
      </c>
      <c r="D2804" s="32">
        <v>-1.77</v>
      </c>
      <c r="E2804" s="32">
        <v>106.24</v>
      </c>
      <c r="F2804" s="32">
        <v>10.62</v>
      </c>
      <c r="G2804" s="23"/>
    </row>
    <row r="2805" spans="1:7" x14ac:dyDescent="0.3">
      <c r="A2805" s="22"/>
      <c r="B2805" s="31" t="s">
        <v>61</v>
      </c>
      <c r="C2805" s="24">
        <v>0</v>
      </c>
      <c r="D2805" s="33">
        <v>-1.62</v>
      </c>
      <c r="E2805" s="32">
        <v>106.24</v>
      </c>
      <c r="F2805" s="32">
        <v>0</v>
      </c>
      <c r="G2805" s="23"/>
    </row>
    <row r="2806" spans="1:7" x14ac:dyDescent="0.3">
      <c r="A2806" s="22"/>
      <c r="B2806" s="31" t="s">
        <v>62</v>
      </c>
      <c r="C2806" s="24">
        <v>0.1</v>
      </c>
      <c r="D2806" s="33">
        <v>-1.77</v>
      </c>
      <c r="E2806" s="32">
        <v>106.24</v>
      </c>
      <c r="F2806" s="32">
        <v>10.62</v>
      </c>
      <c r="G2806" s="23"/>
    </row>
    <row r="2807" spans="1:7" x14ac:dyDescent="0.3">
      <c r="A2807" s="22"/>
      <c r="B2807" s="31" t="s">
        <v>65</v>
      </c>
      <c r="C2807" s="24">
        <v>0</v>
      </c>
      <c r="D2807" s="32">
        <v>-1.62</v>
      </c>
      <c r="E2807" s="33">
        <v>106.24</v>
      </c>
      <c r="F2807" s="32">
        <v>0</v>
      </c>
      <c r="G2807" s="23"/>
    </row>
    <row r="2808" spans="1:7" x14ac:dyDescent="0.3">
      <c r="A2808" s="22"/>
      <c r="B2808" s="31" t="s">
        <v>66</v>
      </c>
      <c r="C2808" s="24">
        <v>0.1</v>
      </c>
      <c r="D2808" s="32">
        <v>-1.77</v>
      </c>
      <c r="E2808" s="33">
        <v>106.24</v>
      </c>
      <c r="F2808" s="32">
        <v>10.62</v>
      </c>
      <c r="G2808" s="23"/>
    </row>
    <row r="2809" spans="1:7" x14ac:dyDescent="0.3">
      <c r="A2809" s="22"/>
      <c r="B2809" s="31" t="s">
        <v>67</v>
      </c>
      <c r="C2809" s="24">
        <v>0.1</v>
      </c>
      <c r="D2809" s="32">
        <v>-1.77</v>
      </c>
      <c r="E2809" s="32">
        <v>106.24</v>
      </c>
      <c r="F2809" s="33">
        <v>10.62</v>
      </c>
      <c r="G2809" s="23"/>
    </row>
    <row r="2810" spans="1:7" x14ac:dyDescent="0.3">
      <c r="A2810" s="22"/>
      <c r="B2810" s="31" t="s">
        <v>68</v>
      </c>
      <c r="C2810" s="24">
        <v>0</v>
      </c>
      <c r="D2810" s="32">
        <v>-1.62</v>
      </c>
      <c r="E2810" s="32">
        <v>106.24</v>
      </c>
      <c r="F2810" s="33">
        <v>0</v>
      </c>
      <c r="G2810" s="23"/>
    </row>
    <row r="2811" spans="1:7" x14ac:dyDescent="0.3">
      <c r="A2811" s="22">
        <v>352</v>
      </c>
      <c r="B2811" s="31">
        <v>235</v>
      </c>
      <c r="C2811" s="24">
        <v>0</v>
      </c>
      <c r="D2811" s="32">
        <v>0.53</v>
      </c>
      <c r="E2811" s="32">
        <v>147.94999999999999</v>
      </c>
      <c r="F2811" s="32">
        <v>-7.4</v>
      </c>
      <c r="G2811" s="23" t="s">
        <v>272</v>
      </c>
    </row>
    <row r="2812" spans="1:7" x14ac:dyDescent="0.3">
      <c r="A2812" s="22"/>
      <c r="B2812" s="31">
        <v>236</v>
      </c>
      <c r="C2812" s="24">
        <v>0.05</v>
      </c>
      <c r="D2812" s="32">
        <v>0.61</v>
      </c>
      <c r="E2812" s="32">
        <v>147.94999999999999</v>
      </c>
      <c r="F2812" s="32">
        <v>0</v>
      </c>
      <c r="G2812" s="23"/>
    </row>
    <row r="2813" spans="1:7" x14ac:dyDescent="0.3">
      <c r="A2813" s="22"/>
      <c r="B2813" s="31" t="s">
        <v>61</v>
      </c>
      <c r="C2813" s="24">
        <v>0.05</v>
      </c>
      <c r="D2813" s="33">
        <v>0.61</v>
      </c>
      <c r="E2813" s="32">
        <v>147.94999999999999</v>
      </c>
      <c r="F2813" s="32">
        <v>0</v>
      </c>
      <c r="G2813" s="23"/>
    </row>
    <row r="2814" spans="1:7" x14ac:dyDescent="0.3">
      <c r="A2814" s="22"/>
      <c r="B2814" s="31" t="s">
        <v>62</v>
      </c>
      <c r="C2814" s="24">
        <v>0</v>
      </c>
      <c r="D2814" s="33">
        <v>0.53</v>
      </c>
      <c r="E2814" s="32">
        <v>147.94999999999999</v>
      </c>
      <c r="F2814" s="32">
        <v>-7.4</v>
      </c>
      <c r="G2814" s="23"/>
    </row>
    <row r="2815" spans="1:7" x14ac:dyDescent="0.3">
      <c r="A2815" s="22"/>
      <c r="B2815" s="31" t="s">
        <v>65</v>
      </c>
      <c r="C2815" s="24">
        <v>0</v>
      </c>
      <c r="D2815" s="32">
        <v>0.53</v>
      </c>
      <c r="E2815" s="33">
        <v>147.94999999999999</v>
      </c>
      <c r="F2815" s="32">
        <v>-7.4</v>
      </c>
      <c r="G2815" s="23"/>
    </row>
    <row r="2816" spans="1:7" x14ac:dyDescent="0.3">
      <c r="A2816" s="22"/>
      <c r="B2816" s="31" t="s">
        <v>66</v>
      </c>
      <c r="C2816" s="24">
        <v>4.4999999999999998E-2</v>
      </c>
      <c r="D2816" s="32">
        <v>0.61</v>
      </c>
      <c r="E2816" s="33">
        <v>147.94999999999999</v>
      </c>
      <c r="F2816" s="32">
        <v>-0.74</v>
      </c>
      <c r="G2816" s="23"/>
    </row>
    <row r="2817" spans="1:7" x14ac:dyDescent="0.3">
      <c r="A2817" s="22"/>
      <c r="B2817" s="31" t="s">
        <v>67</v>
      </c>
      <c r="C2817" s="24">
        <v>0.05</v>
      </c>
      <c r="D2817" s="32">
        <v>0.61</v>
      </c>
      <c r="E2817" s="32">
        <v>147.94999999999999</v>
      </c>
      <c r="F2817" s="33">
        <v>0</v>
      </c>
      <c r="G2817" s="23"/>
    </row>
    <row r="2818" spans="1:7" x14ac:dyDescent="0.3">
      <c r="A2818" s="22"/>
      <c r="B2818" s="31" t="s">
        <v>68</v>
      </c>
      <c r="C2818" s="24">
        <v>0</v>
      </c>
      <c r="D2818" s="32">
        <v>0.53</v>
      </c>
      <c r="E2818" s="32">
        <v>147.94999999999999</v>
      </c>
      <c r="F2818" s="33">
        <v>-7.4</v>
      </c>
      <c r="G2818" s="23"/>
    </row>
    <row r="2819" spans="1:7" x14ac:dyDescent="0.3">
      <c r="A2819" s="22">
        <v>353</v>
      </c>
      <c r="B2819" s="31">
        <v>236</v>
      </c>
      <c r="C2819" s="24">
        <v>0</v>
      </c>
      <c r="D2819" s="32">
        <v>0.87</v>
      </c>
      <c r="E2819" s="32">
        <v>147.94999999999999</v>
      </c>
      <c r="F2819" s="32">
        <v>0</v>
      </c>
      <c r="G2819" s="23" t="s">
        <v>272</v>
      </c>
    </row>
    <row r="2820" spans="1:7" x14ac:dyDescent="0.3">
      <c r="A2820" s="22"/>
      <c r="B2820" s="31">
        <v>237</v>
      </c>
      <c r="C2820" s="24">
        <v>0.1</v>
      </c>
      <c r="D2820" s="32">
        <v>0.57999999999999996</v>
      </c>
      <c r="E2820" s="32">
        <v>147.94999999999999</v>
      </c>
      <c r="F2820" s="32">
        <v>14.8</v>
      </c>
      <c r="G2820" s="23"/>
    </row>
    <row r="2821" spans="1:7" x14ac:dyDescent="0.3">
      <c r="A2821" s="22"/>
      <c r="B2821" s="31" t="s">
        <v>61</v>
      </c>
      <c r="C2821" s="24">
        <v>0</v>
      </c>
      <c r="D2821" s="33">
        <v>0.87</v>
      </c>
      <c r="E2821" s="32">
        <v>147.94999999999999</v>
      </c>
      <c r="F2821" s="32">
        <v>0</v>
      </c>
      <c r="G2821" s="23"/>
    </row>
    <row r="2822" spans="1:7" x14ac:dyDescent="0.3">
      <c r="A2822" s="22"/>
      <c r="B2822" s="31" t="s">
        <v>62</v>
      </c>
      <c r="C2822" s="24">
        <v>0.1</v>
      </c>
      <c r="D2822" s="33">
        <v>0.57999999999999996</v>
      </c>
      <c r="E2822" s="32">
        <v>147.94999999999999</v>
      </c>
      <c r="F2822" s="32">
        <v>14.8</v>
      </c>
      <c r="G2822" s="23"/>
    </row>
    <row r="2823" spans="1:7" x14ac:dyDescent="0.3">
      <c r="A2823" s="22"/>
      <c r="B2823" s="31" t="s">
        <v>65</v>
      </c>
      <c r="C2823" s="24">
        <v>0.1</v>
      </c>
      <c r="D2823" s="32">
        <v>0.57999999999999996</v>
      </c>
      <c r="E2823" s="33">
        <v>147.94999999999999</v>
      </c>
      <c r="F2823" s="32">
        <v>14.8</v>
      </c>
      <c r="G2823" s="23"/>
    </row>
    <row r="2824" spans="1:7" x14ac:dyDescent="0.3">
      <c r="A2824" s="22"/>
      <c r="B2824" s="31" t="s">
        <v>66</v>
      </c>
      <c r="C2824" s="24">
        <v>0</v>
      </c>
      <c r="D2824" s="32">
        <v>0.87</v>
      </c>
      <c r="E2824" s="33">
        <v>147.94999999999999</v>
      </c>
      <c r="F2824" s="32">
        <v>0</v>
      </c>
      <c r="G2824" s="23"/>
    </row>
    <row r="2825" spans="1:7" x14ac:dyDescent="0.3">
      <c r="A2825" s="22"/>
      <c r="B2825" s="31" t="s">
        <v>67</v>
      </c>
      <c r="C2825" s="24">
        <v>0.1</v>
      </c>
      <c r="D2825" s="32">
        <v>0.57999999999999996</v>
      </c>
      <c r="E2825" s="32">
        <v>147.94999999999999</v>
      </c>
      <c r="F2825" s="33">
        <v>14.8</v>
      </c>
      <c r="G2825" s="23"/>
    </row>
    <row r="2826" spans="1:7" x14ac:dyDescent="0.3">
      <c r="A2826" s="22"/>
      <c r="B2826" s="31" t="s">
        <v>68</v>
      </c>
      <c r="C2826" s="24">
        <v>0</v>
      </c>
      <c r="D2826" s="32">
        <v>0.87</v>
      </c>
      <c r="E2826" s="32">
        <v>147.94999999999999</v>
      </c>
      <c r="F2826" s="33">
        <v>0</v>
      </c>
      <c r="G2826" s="23"/>
    </row>
    <row r="2827" spans="1:7" x14ac:dyDescent="0.3">
      <c r="A2827" s="22">
        <v>354</v>
      </c>
      <c r="B2827" s="31">
        <v>238</v>
      </c>
      <c r="C2827" s="24">
        <v>0</v>
      </c>
      <c r="D2827" s="32">
        <v>-1.33</v>
      </c>
      <c r="E2827" s="32">
        <v>110.1</v>
      </c>
      <c r="F2827" s="32">
        <v>-5.51</v>
      </c>
      <c r="G2827" s="23" t="s">
        <v>272</v>
      </c>
    </row>
    <row r="2828" spans="1:7" x14ac:dyDescent="0.3">
      <c r="A2828" s="22"/>
      <c r="B2828" s="31">
        <v>239</v>
      </c>
      <c r="C2828" s="24">
        <v>0.05</v>
      </c>
      <c r="D2828" s="32">
        <v>-1.29</v>
      </c>
      <c r="E2828" s="32">
        <v>110.1</v>
      </c>
      <c r="F2828" s="32">
        <v>0</v>
      </c>
      <c r="G2828" s="23"/>
    </row>
    <row r="2829" spans="1:7" x14ac:dyDescent="0.3">
      <c r="A2829" s="22"/>
      <c r="B2829" s="31" t="s">
        <v>61</v>
      </c>
      <c r="C2829" s="24">
        <v>0.05</v>
      </c>
      <c r="D2829" s="33">
        <v>-1.29</v>
      </c>
      <c r="E2829" s="32">
        <v>110.1</v>
      </c>
      <c r="F2829" s="32">
        <v>0</v>
      </c>
      <c r="G2829" s="23"/>
    </row>
    <row r="2830" spans="1:7" x14ac:dyDescent="0.3">
      <c r="A2830" s="22"/>
      <c r="B2830" s="31" t="s">
        <v>62</v>
      </c>
      <c r="C2830" s="24">
        <v>0</v>
      </c>
      <c r="D2830" s="33">
        <v>-1.33</v>
      </c>
      <c r="E2830" s="32">
        <v>110.1</v>
      </c>
      <c r="F2830" s="32">
        <v>-5.51</v>
      </c>
      <c r="G2830" s="23"/>
    </row>
    <row r="2831" spans="1:7" x14ac:dyDescent="0.3">
      <c r="A2831" s="22"/>
      <c r="B2831" s="31" t="s">
        <v>65</v>
      </c>
      <c r="C2831" s="24">
        <v>0.05</v>
      </c>
      <c r="D2831" s="32">
        <v>-1.29</v>
      </c>
      <c r="E2831" s="33">
        <v>110.1</v>
      </c>
      <c r="F2831" s="32">
        <v>0</v>
      </c>
      <c r="G2831" s="23"/>
    </row>
    <row r="2832" spans="1:7" x14ac:dyDescent="0.3">
      <c r="A2832" s="22"/>
      <c r="B2832" s="31" t="s">
        <v>66</v>
      </c>
      <c r="C2832" s="24">
        <v>0</v>
      </c>
      <c r="D2832" s="32">
        <v>-1.33</v>
      </c>
      <c r="E2832" s="33">
        <v>110.1</v>
      </c>
      <c r="F2832" s="32">
        <v>-5.51</v>
      </c>
      <c r="G2832" s="23"/>
    </row>
    <row r="2833" spans="1:7" x14ac:dyDescent="0.3">
      <c r="A2833" s="22"/>
      <c r="B2833" s="31" t="s">
        <v>67</v>
      </c>
      <c r="C2833" s="24">
        <v>0.05</v>
      </c>
      <c r="D2833" s="32">
        <v>-1.29</v>
      </c>
      <c r="E2833" s="32">
        <v>110.1</v>
      </c>
      <c r="F2833" s="33">
        <v>0</v>
      </c>
      <c r="G2833" s="23"/>
    </row>
    <row r="2834" spans="1:7" x14ac:dyDescent="0.3">
      <c r="A2834" s="22"/>
      <c r="B2834" s="31" t="s">
        <v>68</v>
      </c>
      <c r="C2834" s="24">
        <v>0</v>
      </c>
      <c r="D2834" s="32">
        <v>-1.33</v>
      </c>
      <c r="E2834" s="32">
        <v>110.1</v>
      </c>
      <c r="F2834" s="33">
        <v>-5.51</v>
      </c>
      <c r="G2834" s="23"/>
    </row>
    <row r="2835" spans="1:7" x14ac:dyDescent="0.3">
      <c r="A2835" s="22">
        <v>355</v>
      </c>
      <c r="B2835" s="31">
        <v>239</v>
      </c>
      <c r="C2835" s="24">
        <v>0</v>
      </c>
      <c r="D2835" s="32">
        <v>-1.1599999999999999</v>
      </c>
      <c r="E2835" s="32">
        <v>110.1</v>
      </c>
      <c r="F2835" s="32">
        <v>0</v>
      </c>
      <c r="G2835" s="23" t="s">
        <v>272</v>
      </c>
    </row>
    <row r="2836" spans="1:7" x14ac:dyDescent="0.3">
      <c r="A2836" s="22"/>
      <c r="B2836" s="31">
        <v>240</v>
      </c>
      <c r="C2836" s="24">
        <v>0.1</v>
      </c>
      <c r="D2836" s="32">
        <v>-1.32</v>
      </c>
      <c r="E2836" s="32">
        <v>110.1</v>
      </c>
      <c r="F2836" s="32">
        <v>11.01</v>
      </c>
      <c r="G2836" s="23"/>
    </row>
    <row r="2837" spans="1:7" x14ac:dyDescent="0.3">
      <c r="A2837" s="22"/>
      <c r="B2837" s="31" t="s">
        <v>61</v>
      </c>
      <c r="C2837" s="24">
        <v>0</v>
      </c>
      <c r="D2837" s="33">
        <v>-1.1599999999999999</v>
      </c>
      <c r="E2837" s="32">
        <v>110.1</v>
      </c>
      <c r="F2837" s="32">
        <v>0</v>
      </c>
      <c r="G2837" s="23"/>
    </row>
    <row r="2838" spans="1:7" x14ac:dyDescent="0.3">
      <c r="A2838" s="22"/>
      <c r="B2838" s="31" t="s">
        <v>62</v>
      </c>
      <c r="C2838" s="24">
        <v>0.1</v>
      </c>
      <c r="D2838" s="33">
        <v>-1.32</v>
      </c>
      <c r="E2838" s="32">
        <v>110.1</v>
      </c>
      <c r="F2838" s="32">
        <v>11.01</v>
      </c>
      <c r="G2838" s="23"/>
    </row>
    <row r="2839" spans="1:7" x14ac:dyDescent="0.3">
      <c r="A2839" s="22"/>
      <c r="B2839" s="31" t="s">
        <v>65</v>
      </c>
      <c r="C2839" s="24">
        <v>0</v>
      </c>
      <c r="D2839" s="32">
        <v>-1.1599999999999999</v>
      </c>
      <c r="E2839" s="33">
        <v>110.1</v>
      </c>
      <c r="F2839" s="32">
        <v>0</v>
      </c>
      <c r="G2839" s="23"/>
    </row>
    <row r="2840" spans="1:7" x14ac:dyDescent="0.3">
      <c r="A2840" s="22"/>
      <c r="B2840" s="31" t="s">
        <v>66</v>
      </c>
      <c r="C2840" s="24">
        <v>0.1</v>
      </c>
      <c r="D2840" s="32">
        <v>-1.32</v>
      </c>
      <c r="E2840" s="33">
        <v>110.1</v>
      </c>
      <c r="F2840" s="32">
        <v>11.01</v>
      </c>
      <c r="G2840" s="23"/>
    </row>
    <row r="2841" spans="1:7" x14ac:dyDescent="0.3">
      <c r="A2841" s="22"/>
      <c r="B2841" s="31" t="s">
        <v>67</v>
      </c>
      <c r="C2841" s="24">
        <v>0.1</v>
      </c>
      <c r="D2841" s="32">
        <v>-1.32</v>
      </c>
      <c r="E2841" s="32">
        <v>110.1</v>
      </c>
      <c r="F2841" s="33">
        <v>11.01</v>
      </c>
      <c r="G2841" s="23"/>
    </row>
    <row r="2842" spans="1:7" x14ac:dyDescent="0.3">
      <c r="A2842" s="22"/>
      <c r="B2842" s="31" t="s">
        <v>68</v>
      </c>
      <c r="C2842" s="24">
        <v>0</v>
      </c>
      <c r="D2842" s="32">
        <v>-1.1599999999999999</v>
      </c>
      <c r="E2842" s="32">
        <v>110.1</v>
      </c>
      <c r="F2842" s="33">
        <v>0</v>
      </c>
      <c r="G2842" s="23"/>
    </row>
  </sheetData>
  <mergeCells count="1">
    <mergeCell ref="D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E68E1-AAB6-44F4-8051-5A03522D5AD5}">
  <sheetPr>
    <tabColor rgb="FFFFC000"/>
  </sheetPr>
  <dimension ref="A1:W37"/>
  <sheetViews>
    <sheetView showGridLines="0" workbookViewId="0">
      <selection activeCell="I28" sqref="I28"/>
    </sheetView>
  </sheetViews>
  <sheetFormatPr baseColWidth="10" defaultRowHeight="14.4" x14ac:dyDescent="0.3"/>
  <cols>
    <col min="1" max="1" width="11.44140625" customWidth="1"/>
    <col min="5" max="5" width="11.44140625" customWidth="1"/>
  </cols>
  <sheetData>
    <row r="1" spans="1:23" x14ac:dyDescent="0.3">
      <c r="A1" s="260" t="s">
        <v>324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  <c r="U1" s="260"/>
      <c r="V1" s="260"/>
      <c r="W1" s="260"/>
    </row>
    <row r="2" spans="1:23" ht="15" thickBot="1" x14ac:dyDescent="0.35">
      <c r="G2" s="7"/>
    </row>
    <row r="3" spans="1:23" ht="15.6" x14ac:dyDescent="0.3">
      <c r="A3" s="261" t="s">
        <v>299</v>
      </c>
      <c r="B3" s="262"/>
      <c r="C3" s="262"/>
      <c r="D3" s="262"/>
      <c r="E3" s="262"/>
      <c r="F3" s="262"/>
      <c r="G3" s="263"/>
      <c r="H3" s="261" t="s">
        <v>300</v>
      </c>
      <c r="I3" s="262"/>
      <c r="J3" s="262"/>
      <c r="K3" s="262"/>
      <c r="L3" s="262"/>
      <c r="M3" s="262"/>
      <c r="N3" s="262"/>
      <c r="O3" s="262"/>
      <c r="P3" s="262"/>
      <c r="Q3" s="262"/>
      <c r="R3" s="262"/>
      <c r="S3" s="262"/>
      <c r="T3" s="262"/>
      <c r="U3" s="262"/>
      <c r="V3" s="262"/>
      <c r="W3" s="6"/>
    </row>
    <row r="4" spans="1:23" x14ac:dyDescent="0.3">
      <c r="E4" s="7"/>
      <c r="F4" s="7"/>
      <c r="G4" s="8"/>
      <c r="H4" s="55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</row>
    <row r="5" spans="1:23" ht="15" customHeight="1" x14ac:dyDescent="0.3">
      <c r="A5" s="239" t="s">
        <v>0</v>
      </c>
      <c r="B5" s="240"/>
      <c r="C5" s="240"/>
      <c r="D5" s="240"/>
      <c r="E5" s="240"/>
      <c r="F5" s="240"/>
      <c r="G5" s="241"/>
      <c r="H5" s="264" t="s">
        <v>298</v>
      </c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8"/>
    </row>
    <row r="6" spans="1:23" x14ac:dyDescent="0.3">
      <c r="A6" s="239"/>
      <c r="B6" s="240"/>
      <c r="C6" s="240"/>
      <c r="D6" s="240"/>
      <c r="E6" s="240"/>
      <c r="F6" s="240"/>
      <c r="G6" s="241"/>
      <c r="H6" s="264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8"/>
    </row>
    <row r="7" spans="1:23" x14ac:dyDescent="0.3">
      <c r="A7" s="170"/>
      <c r="B7" s="171"/>
      <c r="C7" s="171"/>
      <c r="D7" s="171"/>
      <c r="E7" s="171"/>
      <c r="F7" s="171"/>
      <c r="G7" s="172"/>
      <c r="H7" s="264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8"/>
    </row>
    <row r="8" spans="1:23" ht="15.75" customHeight="1" x14ac:dyDescent="0.3">
      <c r="A8" s="55" t="s">
        <v>1</v>
      </c>
      <c r="B8" s="7"/>
      <c r="C8" s="7"/>
      <c r="D8" s="75" t="str">
        <f>'Parameter Eingabe &amp; Belastungen'!D21</f>
        <v>C30/37</v>
      </c>
      <c r="E8" s="129" t="s">
        <v>10</v>
      </c>
      <c r="F8" s="73">
        <f>VLOOKUP(D8,Daten!$A$3:$B$10,2,FALSE)</f>
        <v>30</v>
      </c>
      <c r="G8" s="130" t="s">
        <v>11</v>
      </c>
      <c r="H8" s="179"/>
      <c r="I8" s="141"/>
      <c r="J8" s="141"/>
      <c r="K8" s="141"/>
      <c r="L8" s="141"/>
      <c r="M8" s="141"/>
      <c r="N8" s="141"/>
      <c r="O8" s="142"/>
      <c r="P8" s="141"/>
      <c r="Q8" s="141"/>
      <c r="R8" s="141"/>
      <c r="S8" s="141"/>
      <c r="T8" s="141"/>
      <c r="U8" s="141"/>
      <c r="V8" s="141"/>
      <c r="W8" s="142"/>
    </row>
    <row r="9" spans="1:23" ht="15.75" customHeight="1" x14ac:dyDescent="0.3">
      <c r="A9" s="55"/>
      <c r="B9" s="7"/>
      <c r="C9" s="7"/>
      <c r="D9" s="7"/>
      <c r="E9" s="7"/>
      <c r="F9" s="7"/>
      <c r="G9" s="8"/>
      <c r="H9" s="101" t="s">
        <v>296</v>
      </c>
      <c r="I9" s="7"/>
      <c r="J9" s="7"/>
      <c r="K9" s="7"/>
      <c r="L9" s="7"/>
      <c r="M9" s="7"/>
      <c r="N9" s="7"/>
      <c r="O9" s="8"/>
      <c r="P9" s="101" t="s">
        <v>297</v>
      </c>
      <c r="Q9" s="7"/>
      <c r="R9" s="7"/>
      <c r="S9" s="7"/>
      <c r="T9" s="7"/>
      <c r="U9" s="7"/>
      <c r="V9" s="7"/>
      <c r="W9" s="8"/>
    </row>
    <row r="10" spans="1:23" ht="15.75" customHeight="1" x14ac:dyDescent="0.3">
      <c r="A10" s="55" t="s">
        <v>12</v>
      </c>
      <c r="B10" s="7"/>
      <c r="C10" s="7"/>
      <c r="D10" s="74">
        <f>'Parameter Eingabe &amp; Belastungen'!D8</f>
        <v>10</v>
      </c>
      <c r="E10" s="7" t="s">
        <v>13</v>
      </c>
      <c r="F10" s="7"/>
      <c r="G10" s="8"/>
      <c r="H10" s="55"/>
      <c r="I10" s="7"/>
      <c r="J10" s="7"/>
      <c r="K10" s="7"/>
      <c r="L10" s="7"/>
      <c r="M10" s="7"/>
      <c r="N10" s="7"/>
      <c r="O10" s="8"/>
      <c r="P10" s="7"/>
      <c r="Q10" s="7"/>
      <c r="R10" s="7"/>
      <c r="S10" s="7"/>
      <c r="T10" s="7"/>
      <c r="U10" s="7"/>
      <c r="V10" s="7"/>
      <c r="W10" s="8"/>
    </row>
    <row r="11" spans="1:23" ht="15.75" customHeight="1" x14ac:dyDescent="0.3">
      <c r="A11" s="170"/>
      <c r="B11" s="7"/>
      <c r="C11" s="7"/>
      <c r="D11" s="171"/>
      <c r="E11" s="171"/>
      <c r="F11" s="171"/>
      <c r="G11" s="172"/>
      <c r="P11" s="55"/>
    </row>
    <row r="12" spans="1:23" ht="15.75" customHeight="1" x14ac:dyDescent="0.3">
      <c r="A12" s="55" t="s">
        <v>330</v>
      </c>
      <c r="B12" s="7"/>
      <c r="C12" s="131"/>
      <c r="D12" s="7"/>
      <c r="E12" s="173" t="s">
        <v>32</v>
      </c>
      <c r="F12" s="118">
        <f>(F16/F19)/1000</f>
        <v>38.150000000000205</v>
      </c>
      <c r="G12" s="132" t="s">
        <v>35</v>
      </c>
      <c r="H12" s="247" t="s">
        <v>294</v>
      </c>
      <c r="I12" s="248"/>
      <c r="J12" s="7"/>
      <c r="K12" s="7"/>
      <c r="L12" s="175" t="s">
        <v>32</v>
      </c>
      <c r="M12" s="176">
        <f>(1+M15*M23)^-1</f>
        <v>0.3425708804092944</v>
      </c>
      <c r="N12" s="7"/>
      <c r="O12" s="8"/>
      <c r="P12" s="248" t="s">
        <v>294</v>
      </c>
      <c r="Q12" s="248"/>
      <c r="R12" s="7"/>
      <c r="S12" s="7"/>
      <c r="T12" s="7"/>
      <c r="U12" s="175" t="s">
        <v>32</v>
      </c>
      <c r="V12" s="176">
        <f>(1+V15*(V18+V20))^-1</f>
        <v>0.55567081604426005</v>
      </c>
      <c r="W12" s="8"/>
    </row>
    <row r="13" spans="1:23" ht="15.75" customHeight="1" x14ac:dyDescent="0.3">
      <c r="H13" s="55"/>
      <c r="I13" s="7"/>
      <c r="J13" s="7"/>
      <c r="K13" s="7"/>
      <c r="L13" s="7"/>
      <c r="M13" s="7"/>
      <c r="N13" s="7"/>
      <c r="O13" s="8"/>
      <c r="P13" s="7"/>
      <c r="Q13" s="7"/>
      <c r="R13" s="7"/>
      <c r="S13" s="7"/>
      <c r="T13" s="7"/>
      <c r="U13" s="7"/>
      <c r="V13" s="7"/>
      <c r="W13" s="8"/>
    </row>
    <row r="14" spans="1:23" ht="15.75" customHeight="1" x14ac:dyDescent="0.3">
      <c r="A14" s="55"/>
      <c r="B14" s="7"/>
      <c r="C14" s="7"/>
      <c r="D14" s="7"/>
      <c r="E14" s="173"/>
      <c r="F14" s="13"/>
      <c r="G14" s="8"/>
      <c r="H14" s="55"/>
      <c r="I14" s="7"/>
      <c r="J14" s="7"/>
      <c r="K14" s="7"/>
      <c r="L14" s="7"/>
      <c r="M14" s="7"/>
      <c r="N14" s="7"/>
      <c r="O14" s="8"/>
      <c r="P14" s="7"/>
      <c r="Q14" s="7"/>
      <c r="R14" s="7"/>
      <c r="S14" s="7"/>
      <c r="T14" s="7"/>
      <c r="U14" s="7"/>
      <c r="V14" s="7"/>
      <c r="W14" s="8"/>
    </row>
    <row r="15" spans="1:23" ht="15.75" customHeight="1" x14ac:dyDescent="0.3">
      <c r="A15" s="55"/>
      <c r="B15" s="7"/>
      <c r="C15" s="7"/>
      <c r="D15" s="7"/>
      <c r="E15" s="173"/>
      <c r="F15" s="13"/>
      <c r="G15" s="8"/>
      <c r="H15" s="55" t="s">
        <v>301</v>
      </c>
      <c r="I15" s="7"/>
      <c r="J15" s="7"/>
      <c r="K15" s="7"/>
      <c r="L15" s="175" t="s">
        <v>32</v>
      </c>
      <c r="M15" s="157">
        <f>(('Parameter Eingabe &amp; Belastungen'!D34+'Parameter Eingabe &amp; Belastungen'!D36+'Parameter Eingabe &amp; Belastungen'!F59)/('Parameter Eingabe &amp; Belastungen'!D34+'Parameter Eingabe &amp; Belastungen'!D36+'Parameter Eingabe &amp; Belastungen'!F59+'Parameter Eingabe &amp; Belastungen'!F73+'Parameter Eingabe &amp; Belastungen'!F85))+M18*(1-(('Parameter Eingabe &amp; Belastungen'!D34+'Parameter Eingabe &amp; Belastungen'!D36+'Parameter Eingabe &amp; Belastungen'!F59)/('Parameter Eingabe &amp; Belastungen'!D34+'Parameter Eingabe &amp; Belastungen'!D36+'Parameter Eingabe &amp; Belastungen'!F59+'Parameter Eingabe &amp; Belastungen'!F73+'Parameter Eingabe &amp; Belastungen'!F85)))</f>
        <v>0.79962663347853136</v>
      </c>
      <c r="N15" s="7"/>
      <c r="O15" s="8"/>
      <c r="P15" s="7" t="s">
        <v>301</v>
      </c>
      <c r="Q15" s="7"/>
      <c r="R15" s="7"/>
      <c r="S15" s="7"/>
      <c r="T15" s="7"/>
      <c r="U15" s="183" t="s">
        <v>32</v>
      </c>
      <c r="V15" s="157">
        <f>M15</f>
        <v>0.79962663347853136</v>
      </c>
      <c r="W15" s="8"/>
    </row>
    <row r="16" spans="1:23" ht="15.75" customHeight="1" x14ac:dyDescent="0.35">
      <c r="A16" s="55" t="s">
        <v>31</v>
      </c>
      <c r="B16" s="7"/>
      <c r="C16" s="7"/>
      <c r="D16" s="7"/>
      <c r="E16" s="173" t="s">
        <v>32</v>
      </c>
      <c r="F16" s="72">
        <f>F22+F36</f>
        <v>0.38150000000000206</v>
      </c>
      <c r="G16" s="8" t="s">
        <v>28</v>
      </c>
      <c r="H16" s="55"/>
      <c r="I16" s="7"/>
      <c r="J16" s="7"/>
      <c r="K16" s="7"/>
      <c r="L16" s="60"/>
      <c r="M16" s="60"/>
      <c r="N16" s="60"/>
      <c r="O16" s="8"/>
      <c r="P16" s="7"/>
      <c r="Q16" s="7"/>
      <c r="R16" s="7"/>
      <c r="S16" s="7"/>
      <c r="T16" s="7"/>
      <c r="U16" s="7"/>
      <c r="V16" s="7"/>
      <c r="W16" s="8"/>
    </row>
    <row r="17" spans="1:23" ht="15.75" customHeight="1" x14ac:dyDescent="0.3">
      <c r="A17" s="55"/>
      <c r="B17" s="7"/>
      <c r="C17" s="131"/>
      <c r="D17" s="7"/>
      <c r="E17" s="173"/>
      <c r="F17" s="126" t="s">
        <v>120</v>
      </c>
      <c r="G17" s="132"/>
      <c r="H17" s="177"/>
      <c r="I17" s="7"/>
      <c r="J17" s="7"/>
      <c r="K17" s="7"/>
      <c r="L17" s="83"/>
      <c r="M17" s="60"/>
      <c r="N17" s="60"/>
      <c r="O17" s="8"/>
      <c r="P17" s="7"/>
      <c r="Q17" s="7"/>
      <c r="R17" s="7"/>
      <c r="S17" s="7"/>
      <c r="T17" s="7"/>
      <c r="U17" s="7"/>
      <c r="V17" s="7"/>
      <c r="W17" s="8"/>
    </row>
    <row r="18" spans="1:23" ht="15.75" customHeight="1" x14ac:dyDescent="0.35">
      <c r="A18" s="55"/>
      <c r="B18" s="7"/>
      <c r="C18" s="7"/>
      <c r="D18" s="7"/>
      <c r="E18" s="125"/>
      <c r="F18" s="133"/>
      <c r="G18" s="134" t="s">
        <v>271</v>
      </c>
      <c r="H18" t="s">
        <v>325</v>
      </c>
      <c r="J18" s="199" t="str">
        <f>'Parameter Eingabe &amp; Belastungen'!D71</f>
        <v>A2</v>
      </c>
      <c r="L18" s="3" t="s">
        <v>328</v>
      </c>
      <c r="M18" s="202">
        <f>VLOOKUP(J18,Daten!M27:O42,3,FALSE)</f>
        <v>0.3</v>
      </c>
      <c r="N18" s="60"/>
      <c r="O18" s="8"/>
      <c r="P18" s="55" t="s">
        <v>348</v>
      </c>
      <c r="Q18" s="7"/>
      <c r="R18" s="7"/>
      <c r="S18" s="7"/>
      <c r="T18" s="7"/>
      <c r="U18" s="183" t="s">
        <v>32</v>
      </c>
      <c r="V18" s="66">
        <v>0.6</v>
      </c>
      <c r="W18" s="8"/>
    </row>
    <row r="19" spans="1:23" ht="15.75" customHeight="1" x14ac:dyDescent="0.3">
      <c r="A19" s="55"/>
      <c r="B19" s="7"/>
      <c r="C19" s="7"/>
      <c r="D19" s="7"/>
      <c r="E19" s="135" t="s">
        <v>273</v>
      </c>
      <c r="F19" s="136">
        <f>1*10^-5</f>
        <v>1.0000000000000001E-5</v>
      </c>
      <c r="G19" s="137" t="s">
        <v>33</v>
      </c>
      <c r="H19" s="55"/>
      <c r="I19" s="7"/>
      <c r="J19" s="178"/>
      <c r="K19" s="7"/>
      <c r="L19" s="7"/>
      <c r="M19" s="7"/>
      <c r="N19" s="7"/>
      <c r="O19" s="8"/>
      <c r="P19" s="55"/>
      <c r="Q19" s="7"/>
      <c r="R19" s="7"/>
      <c r="S19" s="7"/>
      <c r="T19" s="7"/>
      <c r="U19" s="7"/>
      <c r="V19" s="7"/>
      <c r="W19" s="8"/>
    </row>
    <row r="20" spans="1:23" ht="15.75" customHeight="1" x14ac:dyDescent="0.3">
      <c r="A20" s="55"/>
      <c r="B20" s="7"/>
      <c r="C20" s="7"/>
      <c r="D20" s="7"/>
      <c r="E20" s="7"/>
      <c r="F20" s="7"/>
      <c r="G20" s="8"/>
      <c r="H20" s="55"/>
      <c r="I20" s="7"/>
      <c r="J20" s="7"/>
      <c r="K20" s="7"/>
      <c r="L20" s="7"/>
      <c r="M20" s="7"/>
      <c r="N20" s="7"/>
      <c r="O20" s="8"/>
      <c r="P20" s="7" t="s">
        <v>315</v>
      </c>
      <c r="Q20" s="7"/>
      <c r="R20" s="7"/>
      <c r="S20" s="7"/>
      <c r="T20" s="7"/>
      <c r="U20" s="183" t="s">
        <v>32</v>
      </c>
      <c r="V20" s="66">
        <v>0.4</v>
      </c>
      <c r="W20" s="8"/>
    </row>
    <row r="21" spans="1:23" ht="15.75" customHeight="1" x14ac:dyDescent="0.3">
      <c r="A21" s="55"/>
      <c r="B21" s="213" t="s">
        <v>26</v>
      </c>
      <c r="C21" s="7"/>
      <c r="D21" s="7"/>
      <c r="E21" s="7"/>
      <c r="F21" s="7"/>
      <c r="G21" s="8"/>
      <c r="H21" s="55"/>
      <c r="I21" s="7"/>
      <c r="J21" s="133"/>
      <c r="K21" s="7"/>
      <c r="N21" s="7"/>
      <c r="O21" s="8"/>
      <c r="P21" s="7"/>
      <c r="Q21" s="7"/>
      <c r="R21" s="7"/>
      <c r="S21" s="7"/>
      <c r="T21" s="7"/>
      <c r="U21" s="7"/>
      <c r="V21" s="7"/>
      <c r="W21" s="8"/>
    </row>
    <row r="22" spans="1:23" ht="15.75" customHeight="1" x14ac:dyDescent="0.35">
      <c r="A22" s="258" t="s">
        <v>274</v>
      </c>
      <c r="B22" s="259"/>
      <c r="C22" s="61"/>
      <c r="D22" s="7"/>
      <c r="E22" s="169" t="s">
        <v>27</v>
      </c>
      <c r="F22" s="66">
        <f>F27*F32*(F29/1000)*1000</f>
        <v>0.33150000000000207</v>
      </c>
      <c r="G22" s="8" t="s">
        <v>28</v>
      </c>
      <c r="H22" s="55"/>
      <c r="I22" s="7"/>
      <c r="J22" s="7"/>
      <c r="K22" s="7"/>
      <c r="L22" s="7"/>
      <c r="M22" s="7"/>
      <c r="N22" s="7"/>
      <c r="O22" s="8"/>
      <c r="P22" s="7"/>
      <c r="Q22" s="7"/>
      <c r="R22" s="7"/>
      <c r="S22" s="7"/>
      <c r="T22" s="7"/>
      <c r="U22" s="7"/>
      <c r="V22" s="7"/>
      <c r="W22" s="8"/>
    </row>
    <row r="23" spans="1:23" ht="15.75" customHeight="1" x14ac:dyDescent="0.3">
      <c r="A23" s="258"/>
      <c r="B23" s="259"/>
      <c r="C23" s="61"/>
      <c r="D23" s="7"/>
      <c r="E23" s="7"/>
      <c r="F23" s="7"/>
      <c r="G23" s="8"/>
      <c r="H23" s="55" t="s">
        <v>314</v>
      </c>
      <c r="I23" s="7"/>
      <c r="J23" s="7"/>
      <c r="K23" s="7"/>
      <c r="L23" s="174" t="s">
        <v>295</v>
      </c>
      <c r="M23" s="201">
        <f>'Parameter Eingabe &amp; Belastungen'!D109</f>
        <v>2.4</v>
      </c>
      <c r="N23" s="7"/>
      <c r="O23" s="8"/>
      <c r="P23" s="7"/>
      <c r="Q23" s="7"/>
      <c r="R23" s="7"/>
      <c r="S23" s="7"/>
      <c r="T23" s="7"/>
      <c r="U23" s="7"/>
      <c r="V23" s="7"/>
      <c r="W23" s="8"/>
    </row>
    <row r="24" spans="1:23" ht="15.75" customHeight="1" thickBot="1" x14ac:dyDescent="0.35">
      <c r="A24" s="55"/>
      <c r="B24" s="7"/>
      <c r="C24" s="7"/>
      <c r="D24" s="7"/>
      <c r="E24" s="7"/>
      <c r="F24" s="7"/>
      <c r="G24" s="8"/>
      <c r="H24" s="56"/>
      <c r="I24" s="11"/>
      <c r="J24" s="11"/>
      <c r="K24" s="11"/>
      <c r="L24" s="11"/>
      <c r="M24" s="11"/>
      <c r="N24" s="11"/>
      <c r="O24" s="12"/>
      <c r="P24" s="56"/>
      <c r="Q24" s="11"/>
      <c r="R24" s="11"/>
      <c r="S24" s="11"/>
      <c r="T24" s="11"/>
      <c r="U24" s="11"/>
      <c r="V24" s="11"/>
      <c r="W24" s="12"/>
    </row>
    <row r="25" spans="1:23" ht="15.75" customHeight="1" x14ac:dyDescent="0.35">
      <c r="A25" s="55"/>
      <c r="B25" s="213" t="s">
        <v>26</v>
      </c>
      <c r="C25" s="237" t="s">
        <v>14</v>
      </c>
      <c r="D25" s="237"/>
      <c r="E25" s="237"/>
      <c r="F25" s="66">
        <f>'Parameter Eingabe &amp; Belastungen'!D106</f>
        <v>200</v>
      </c>
      <c r="G25" s="8" t="s">
        <v>19</v>
      </c>
    </row>
    <row r="26" spans="1:23" ht="15.75" customHeight="1" x14ac:dyDescent="0.3">
      <c r="A26" s="55"/>
      <c r="B26" s="7"/>
      <c r="C26" s="7"/>
      <c r="D26" s="7"/>
      <c r="E26" s="7"/>
      <c r="F26" s="7"/>
      <c r="G26" s="8"/>
    </row>
    <row r="27" spans="1:23" ht="15.75" customHeight="1" x14ac:dyDescent="0.35">
      <c r="A27" s="55"/>
      <c r="B27" s="7"/>
      <c r="C27" s="7"/>
      <c r="D27" s="7"/>
      <c r="E27" s="169" t="s">
        <v>18</v>
      </c>
      <c r="F27" s="66">
        <f>VLOOKUP(F25,Daten!E4:F704,2,FALSE)</f>
        <v>0.85000000000000542</v>
      </c>
      <c r="G27" s="8"/>
    </row>
    <row r="28" spans="1:23" ht="15.75" customHeight="1" x14ac:dyDescent="0.3">
      <c r="A28" s="55"/>
      <c r="B28" s="7"/>
      <c r="C28" s="7"/>
      <c r="D28" s="7"/>
      <c r="E28" s="7"/>
      <c r="F28" s="7"/>
      <c r="G28" s="8"/>
    </row>
    <row r="29" spans="1:23" ht="15.75" customHeight="1" x14ac:dyDescent="0.35">
      <c r="A29" s="55"/>
      <c r="B29" s="7"/>
      <c r="C29" s="7"/>
      <c r="D29" s="7"/>
      <c r="E29" s="9" t="s">
        <v>22</v>
      </c>
      <c r="F29" s="66">
        <f>VLOOKUP(D8,Daten!I3:J9,2,FALSE)</f>
        <v>0.39</v>
      </c>
      <c r="G29" s="8" t="s">
        <v>28</v>
      </c>
    </row>
    <row r="30" spans="1:23" ht="15.75" customHeight="1" x14ac:dyDescent="0.3">
      <c r="A30" s="55"/>
      <c r="B30" s="7"/>
      <c r="C30" s="7"/>
      <c r="D30" s="7"/>
      <c r="E30" s="9"/>
      <c r="F30" s="7"/>
      <c r="G30" s="134" t="s">
        <v>23</v>
      </c>
    </row>
    <row r="31" spans="1:23" ht="15.75" customHeight="1" x14ac:dyDescent="0.3">
      <c r="A31" s="55"/>
      <c r="B31" s="7"/>
      <c r="C31" s="7"/>
      <c r="D31" s="7"/>
      <c r="E31" s="7"/>
      <c r="F31" s="7"/>
      <c r="G31" s="8"/>
    </row>
    <row r="32" spans="1:23" ht="15.75" customHeight="1" x14ac:dyDescent="0.35">
      <c r="A32" s="55"/>
      <c r="B32" s="7"/>
      <c r="C32" s="7"/>
      <c r="D32" s="7"/>
      <c r="E32" s="9" t="s">
        <v>24</v>
      </c>
      <c r="F32" s="71">
        <v>1</v>
      </c>
      <c r="G32" s="8"/>
    </row>
    <row r="33" spans="1:7" ht="15.75" customHeight="1" x14ac:dyDescent="0.3">
      <c r="A33" s="55"/>
      <c r="B33" s="7"/>
      <c r="C33" s="7"/>
      <c r="D33" s="7"/>
      <c r="E33" s="9"/>
      <c r="F33" s="7"/>
      <c r="G33" s="134" t="s">
        <v>25</v>
      </c>
    </row>
    <row r="34" spans="1:7" ht="15.75" customHeight="1" x14ac:dyDescent="0.3">
      <c r="A34" s="55"/>
      <c r="B34" s="7"/>
      <c r="C34" s="7"/>
      <c r="D34" s="7"/>
      <c r="E34" s="7"/>
      <c r="F34" s="7"/>
      <c r="G34" s="8"/>
    </row>
    <row r="35" spans="1:7" ht="15.75" customHeight="1" x14ac:dyDescent="0.3">
      <c r="A35" s="258" t="s">
        <v>29</v>
      </c>
      <c r="B35" s="259"/>
      <c r="C35" s="7"/>
      <c r="D35" s="7"/>
      <c r="E35" s="7"/>
      <c r="F35" s="7"/>
      <c r="G35" s="8"/>
    </row>
    <row r="36" spans="1:7" ht="15.75" customHeight="1" x14ac:dyDescent="0.35">
      <c r="A36" s="258"/>
      <c r="B36" s="259"/>
      <c r="C36" s="7"/>
      <c r="D36" s="7"/>
      <c r="E36" s="169" t="s">
        <v>30</v>
      </c>
      <c r="F36" s="66">
        <f>2.5*(F8-10)*10^-6*1000</f>
        <v>4.9999999999999996E-2</v>
      </c>
      <c r="G36" s="8" t="s">
        <v>28</v>
      </c>
    </row>
    <row r="37" spans="1:7" ht="15.75" customHeight="1" thickBot="1" x14ac:dyDescent="0.35">
      <c r="A37" s="138"/>
      <c r="B37" s="139"/>
      <c r="C37" s="139"/>
      <c r="D37" s="139"/>
      <c r="E37" s="139"/>
      <c r="F37" s="139"/>
      <c r="G37" s="140"/>
    </row>
  </sheetData>
  <mergeCells count="10">
    <mergeCell ref="A22:B23"/>
    <mergeCell ref="C25:E25"/>
    <mergeCell ref="A35:B36"/>
    <mergeCell ref="H12:I12"/>
    <mergeCell ref="A1:W1"/>
    <mergeCell ref="P12:Q12"/>
    <mergeCell ref="H3:V3"/>
    <mergeCell ref="A3:G3"/>
    <mergeCell ref="H5:V7"/>
    <mergeCell ref="A5:G6"/>
  </mergeCell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KSEE3" shapeId="7169" r:id="rId4">
          <objectPr defaultSize="0" r:id="rId5">
            <anchor moveWithCells="1">
              <from>
                <xdr:col>2</xdr:col>
                <xdr:colOff>746760</xdr:colOff>
                <xdr:row>15</xdr:row>
                <xdr:rowOff>7620</xdr:rowOff>
              </from>
              <to>
                <xdr:col>4</xdr:col>
                <xdr:colOff>60960</xdr:colOff>
                <xdr:row>16</xdr:row>
                <xdr:rowOff>38100</xdr:rowOff>
              </to>
            </anchor>
          </objectPr>
        </oleObject>
      </mc:Choice>
      <mc:Fallback>
        <oleObject progId="Equation.KSEE3" shapeId="7169" r:id="rId4"/>
      </mc:Fallback>
    </mc:AlternateContent>
    <mc:AlternateContent xmlns:mc="http://schemas.openxmlformats.org/markup-compatibility/2006">
      <mc:Choice Requires="x14">
        <oleObject progId="Equation.KSEE3" shapeId="7171" r:id="rId6">
          <objectPr defaultSize="0" r:id="rId7">
            <anchor moveWithCells="1">
              <from>
                <xdr:col>2</xdr:col>
                <xdr:colOff>327660</xdr:colOff>
                <xdr:row>21</xdr:row>
                <xdr:rowOff>22860</xdr:rowOff>
              </from>
              <to>
                <xdr:col>3</xdr:col>
                <xdr:colOff>746760</xdr:colOff>
                <xdr:row>22</xdr:row>
                <xdr:rowOff>45720</xdr:rowOff>
              </to>
            </anchor>
          </objectPr>
        </oleObject>
      </mc:Choice>
      <mc:Fallback>
        <oleObject progId="Equation.KSEE3" shapeId="7171" r:id="rId6"/>
      </mc:Fallback>
    </mc:AlternateContent>
    <mc:AlternateContent xmlns:mc="http://schemas.openxmlformats.org/markup-compatibility/2006">
      <mc:Choice Requires="x14">
        <oleObject progId="Equation.KSEE3" shapeId="7172" r:id="rId8">
          <objectPr defaultSize="0" r:id="rId9">
            <anchor moveWithCells="1">
              <from>
                <xdr:col>2</xdr:col>
                <xdr:colOff>106680</xdr:colOff>
                <xdr:row>34</xdr:row>
                <xdr:rowOff>190500</xdr:rowOff>
              </from>
              <to>
                <xdr:col>4</xdr:col>
                <xdr:colOff>220980</xdr:colOff>
                <xdr:row>36</xdr:row>
                <xdr:rowOff>30480</xdr:rowOff>
              </to>
            </anchor>
          </objectPr>
        </oleObject>
      </mc:Choice>
      <mc:Fallback>
        <oleObject progId="Equation.KSEE3" shapeId="7172" r:id="rId8"/>
      </mc:Fallback>
    </mc:AlternateContent>
    <mc:AlternateContent xmlns:mc="http://schemas.openxmlformats.org/markup-compatibility/2006">
      <mc:Choice Requires="x14">
        <oleObject progId="Equation.KSEE3" shapeId="7173" r:id="rId10">
          <objectPr defaultSize="0" autoPict="0" r:id="rId11">
            <anchor moveWithCells="1">
              <from>
                <xdr:col>9</xdr:col>
                <xdr:colOff>304800</xdr:colOff>
                <xdr:row>10</xdr:row>
                <xdr:rowOff>114300</xdr:rowOff>
              </from>
              <to>
                <xdr:col>10</xdr:col>
                <xdr:colOff>525780</xdr:colOff>
                <xdr:row>12</xdr:row>
                <xdr:rowOff>144780</xdr:rowOff>
              </to>
            </anchor>
          </objectPr>
        </oleObject>
      </mc:Choice>
      <mc:Fallback>
        <oleObject progId="Equation.KSEE3" shapeId="7173" r:id="rId10"/>
      </mc:Fallback>
    </mc:AlternateContent>
    <mc:AlternateContent xmlns:mc="http://schemas.openxmlformats.org/markup-compatibility/2006">
      <mc:Choice Requires="x14">
        <oleObject progId="Equation.KSEE3" shapeId="7182" r:id="rId12">
          <objectPr defaultSize="0" autoPict="0" r:id="rId13">
            <anchor moveWithCells="1">
              <from>
                <xdr:col>9</xdr:col>
                <xdr:colOff>76200</xdr:colOff>
                <xdr:row>13</xdr:row>
                <xdr:rowOff>114300</xdr:rowOff>
              </from>
              <to>
                <xdr:col>10</xdr:col>
                <xdr:colOff>716280</xdr:colOff>
                <xdr:row>15</xdr:row>
                <xdr:rowOff>137160</xdr:rowOff>
              </to>
            </anchor>
          </objectPr>
        </oleObject>
      </mc:Choice>
      <mc:Fallback>
        <oleObject progId="Equation.KSEE3" shapeId="7182" r:id="rId12"/>
      </mc:Fallback>
    </mc:AlternateContent>
    <mc:AlternateContent xmlns:mc="http://schemas.openxmlformats.org/markup-compatibility/2006">
      <mc:Choice Requires="x14">
        <oleObject progId="Equation.KSEE3" shapeId="7183" r:id="rId14">
          <objectPr defaultSize="0" autoPict="0" r:id="rId15">
            <anchor moveWithCells="1">
              <from>
                <xdr:col>17</xdr:col>
                <xdr:colOff>220980</xdr:colOff>
                <xdr:row>10</xdr:row>
                <xdr:rowOff>114300</xdr:rowOff>
              </from>
              <to>
                <xdr:col>19</xdr:col>
                <xdr:colOff>601980</xdr:colOff>
                <xdr:row>12</xdr:row>
                <xdr:rowOff>160020</xdr:rowOff>
              </to>
            </anchor>
          </objectPr>
        </oleObject>
      </mc:Choice>
      <mc:Fallback>
        <oleObject progId="Equation.KSEE3" shapeId="7183" r:id="rId14"/>
      </mc:Fallback>
    </mc:AlternateContent>
    <mc:AlternateContent xmlns:mc="http://schemas.openxmlformats.org/markup-compatibility/2006">
      <mc:Choice Requires="x14">
        <oleObject progId="Equation.KSEE3" shapeId="7185" r:id="rId16">
          <objectPr defaultSize="0" autoPict="0" r:id="rId17">
            <anchor moveWithCells="1">
              <from>
                <xdr:col>17</xdr:col>
                <xdr:colOff>693420</xdr:colOff>
                <xdr:row>13</xdr:row>
                <xdr:rowOff>114300</xdr:rowOff>
              </from>
              <to>
                <xdr:col>19</xdr:col>
                <xdr:colOff>571500</xdr:colOff>
                <xdr:row>15</xdr:row>
                <xdr:rowOff>137160</xdr:rowOff>
              </to>
            </anchor>
          </objectPr>
        </oleObject>
      </mc:Choice>
      <mc:Fallback>
        <oleObject progId="Equation.KSEE3" shapeId="7185" r:id="rId1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900C8-BE60-4AFD-80EE-F0B96A39622A}">
  <sheetPr>
    <tabColor theme="5"/>
  </sheetPr>
  <dimension ref="A1:AB75"/>
  <sheetViews>
    <sheetView showGridLines="0" zoomScaleNormal="100" workbookViewId="0">
      <selection activeCell="S19" sqref="S19"/>
    </sheetView>
  </sheetViews>
  <sheetFormatPr baseColWidth="10" defaultRowHeight="14.4" x14ac:dyDescent="0.3"/>
  <cols>
    <col min="1" max="1" width="21.44140625" customWidth="1"/>
    <col min="3" max="3" width="10.5546875" customWidth="1"/>
    <col min="4" max="4" width="11.5546875" customWidth="1"/>
    <col min="6" max="6" width="5" customWidth="1"/>
    <col min="7" max="7" width="8.33203125" customWidth="1"/>
    <col min="10" max="10" width="6.88671875" customWidth="1"/>
    <col min="13" max="13" width="5.33203125" customWidth="1"/>
    <col min="14" max="14" width="1.5546875" customWidth="1"/>
    <col min="16" max="16" width="13.6640625" customWidth="1"/>
    <col min="18" max="18" width="9.44140625" customWidth="1"/>
    <col min="20" max="20" width="4.6640625" customWidth="1"/>
    <col min="21" max="21" width="1.6640625" customWidth="1"/>
    <col min="23" max="23" width="13.5546875" customWidth="1"/>
    <col min="25" max="25" width="9.109375" customWidth="1"/>
    <col min="26" max="26" width="9.44140625" customWidth="1"/>
    <col min="27" max="27" width="5.5546875" customWidth="1"/>
    <col min="28" max="28" width="3.44140625" customWidth="1"/>
  </cols>
  <sheetData>
    <row r="1" spans="1:15" ht="15.6" x14ac:dyDescent="0.3">
      <c r="A1" s="164" t="s">
        <v>249</v>
      </c>
      <c r="B1" s="165"/>
      <c r="C1" s="166"/>
      <c r="D1" s="166"/>
      <c r="E1" s="166"/>
      <c r="F1" s="166"/>
    </row>
    <row r="2" spans="1:15" x14ac:dyDescent="0.3">
      <c r="B2" s="27"/>
    </row>
    <row r="3" spans="1:15" x14ac:dyDescent="0.3">
      <c r="A3" s="276" t="s">
        <v>119</v>
      </c>
      <c r="B3" s="276"/>
      <c r="C3" s="276"/>
      <c r="D3" s="276"/>
    </row>
    <row r="4" spans="1:15" ht="15" thickBot="1" x14ac:dyDescent="0.35">
      <c r="A4" s="4"/>
      <c r="B4" s="4"/>
      <c r="C4" s="4"/>
      <c r="D4" s="4"/>
    </row>
    <row r="5" spans="1:15" ht="16.2" thickBot="1" x14ac:dyDescent="0.4">
      <c r="A5" s="288" t="s">
        <v>121</v>
      </c>
      <c r="B5" s="289"/>
      <c r="C5" s="290"/>
      <c r="D5" s="51" t="s">
        <v>118</v>
      </c>
      <c r="E5" s="283" t="s">
        <v>107</v>
      </c>
      <c r="F5" s="284"/>
    </row>
    <row r="6" spans="1:15" x14ac:dyDescent="0.3">
      <c r="A6" s="45" t="str">
        <f>'Schnittgrößen an den Kerven'!A4</f>
        <v xml:space="preserve">Lastkombination 1: </v>
      </c>
      <c r="B6" s="285" t="str">
        <f>'Schnittgrößen an den Kerven'!C4</f>
        <v>1,35*LF1</v>
      </c>
      <c r="C6" s="285"/>
      <c r="D6" s="49">
        <f>MAX('Schnittgrößen an den Kerven'!F8:F103)</f>
        <v>116.08</v>
      </c>
      <c r="E6" s="277" t="str">
        <f>_xlfn.XLOOKUP(D6,'Schnittgrößen an den Kerven'!F8:F103,'Schnittgrößen an den Kerven'!A8:A103,"LEER")</f>
        <v>Kerve 1 - Rechts</v>
      </c>
      <c r="F6" s="278"/>
    </row>
    <row r="7" spans="1:15" x14ac:dyDescent="0.3">
      <c r="A7" s="46" t="str">
        <f>'Schnittgrößen an den Kerven'!I4</f>
        <v xml:space="preserve">Lastkombination 2: </v>
      </c>
      <c r="B7" s="286" t="str">
        <f>'Schnittgrößen an den Kerven'!K4</f>
        <v>1,35*LF2</v>
      </c>
      <c r="C7" s="286"/>
      <c r="D7" s="50">
        <f>MAX('Schnittgrößen an den Kerven'!N8:N103)</f>
        <v>107.26</v>
      </c>
      <c r="E7" s="279" t="str">
        <f>_xlfn.XLOOKUP(D7,'Schnittgrößen an den Kerven'!N8:N103,'Schnittgrößen an den Kerven'!I8:I103,"LEER")</f>
        <v xml:space="preserve">Kerve 2 - Rechts </v>
      </c>
      <c r="F7" s="280"/>
    </row>
    <row r="8" spans="1:15" x14ac:dyDescent="0.3">
      <c r="A8" s="46" t="str">
        <f>'Schnittgrößen an den Kerven'!Q4</f>
        <v xml:space="preserve">Lastkombination 3: </v>
      </c>
      <c r="B8" s="286" t="str">
        <f>'Schnittgrößen an den Kerven'!S4</f>
        <v xml:space="preserve">1,35*LF1+1,5*LF3 </v>
      </c>
      <c r="C8" s="286"/>
      <c r="D8" s="50">
        <f>MAX('Schnittgrößen an den Kerven'!V8:V103)</f>
        <v>157.41999999999999</v>
      </c>
      <c r="E8" s="279" t="str">
        <f>_xlfn.XLOOKUP(D8,'Schnittgrößen an den Kerven'!V8:V103,'Schnittgrößen an den Kerven'!Q8:Q103,"LEER")</f>
        <v>Kerve 1 - Rechts</v>
      </c>
      <c r="F8" s="280"/>
    </row>
    <row r="9" spans="1:15" ht="15" thickBot="1" x14ac:dyDescent="0.35">
      <c r="A9" s="47" t="str">
        <f>'Schnittgrößen an den Kerven'!Y4</f>
        <v xml:space="preserve">Lastkombination 6: </v>
      </c>
      <c r="B9" s="287" t="str">
        <f>'Schnittgrößen an den Kerven'!AA4</f>
        <v>1,35*LF2+1,5*LF4</v>
      </c>
      <c r="C9" s="287"/>
      <c r="D9" s="48">
        <f>MAX('Schnittgrößen an den Kerven'!AD8:AD103)</f>
        <v>147.94999999999999</v>
      </c>
      <c r="E9" s="281" t="str">
        <f>_xlfn.XLOOKUP(D9,'Schnittgrößen an den Kerven'!AD8:AD103,'Schnittgrößen an den Kerven'!Y8:Y103,"LEER")</f>
        <v xml:space="preserve">Kerve 2 - Rechts </v>
      </c>
      <c r="F9" s="282"/>
    </row>
    <row r="10" spans="1:15" ht="15" thickBot="1" x14ac:dyDescent="0.35"/>
    <row r="11" spans="1:15" ht="16.2" thickBot="1" x14ac:dyDescent="0.4">
      <c r="A11" s="96" t="s">
        <v>332</v>
      </c>
      <c r="B11" s="95" t="str">
        <f>_xlfn.XLOOKUP(D11,D6:D9,A6:A9)</f>
        <v xml:space="preserve">Lastkombination 3: </v>
      </c>
      <c r="C11" s="95"/>
      <c r="D11" s="103">
        <f>MAX(D6:D9)</f>
        <v>157.41999999999999</v>
      </c>
      <c r="E11" s="104" t="s">
        <v>231</v>
      </c>
      <c r="H11" t="s">
        <v>120</v>
      </c>
    </row>
    <row r="13" spans="1:15" ht="33.75" customHeight="1" x14ac:dyDescent="0.3">
      <c r="A13" s="291" t="s">
        <v>220</v>
      </c>
      <c r="B13" s="291"/>
      <c r="C13" s="291"/>
      <c r="D13" s="291"/>
      <c r="E13" s="291"/>
      <c r="F13" s="291"/>
      <c r="O13" t="s">
        <v>120</v>
      </c>
    </row>
    <row r="14" spans="1:15" ht="15" customHeight="1" x14ac:dyDescent="0.3">
      <c r="A14" s="85"/>
      <c r="B14" s="85"/>
      <c r="C14" s="85"/>
      <c r="D14" s="85"/>
      <c r="E14" s="85"/>
      <c r="F14" s="85"/>
    </row>
    <row r="15" spans="1:15" ht="15" customHeight="1" x14ac:dyDescent="0.3">
      <c r="A15" s="53" t="s">
        <v>122</v>
      </c>
      <c r="B15" s="85"/>
      <c r="C15" s="85"/>
      <c r="D15" s="85"/>
      <c r="E15" s="85"/>
      <c r="F15" s="85"/>
    </row>
    <row r="16" spans="1:15" x14ac:dyDescent="0.3">
      <c r="B16" s="2"/>
    </row>
    <row r="17" spans="1:12" ht="20.25" customHeight="1" x14ac:dyDescent="0.35">
      <c r="D17" s="268" t="s">
        <v>217</v>
      </c>
      <c r="E17" s="269"/>
      <c r="F17" s="269"/>
      <c r="G17" s="269"/>
      <c r="H17" s="154"/>
      <c r="I17" s="91"/>
      <c r="J17" s="92" t="s">
        <v>226</v>
      </c>
      <c r="K17" s="93">
        <f>E39</f>
        <v>403.92</v>
      </c>
      <c r="L17" s="94" t="s">
        <v>231</v>
      </c>
    </row>
    <row r="18" spans="1:12" ht="15.6" x14ac:dyDescent="0.35">
      <c r="C18" t="s">
        <v>120</v>
      </c>
      <c r="D18" s="268" t="s">
        <v>218</v>
      </c>
      <c r="E18" s="269"/>
      <c r="F18" s="269"/>
      <c r="G18" s="269"/>
      <c r="H18" s="269"/>
      <c r="I18" s="155"/>
      <c r="J18" s="89" t="s">
        <v>235</v>
      </c>
      <c r="K18" s="90">
        <f>L39</f>
        <v>340</v>
      </c>
      <c r="L18" s="91" t="s">
        <v>231</v>
      </c>
    </row>
    <row r="19" spans="1:12" ht="18" customHeight="1" x14ac:dyDescent="0.35">
      <c r="D19" s="268" t="s">
        <v>219</v>
      </c>
      <c r="E19" s="269"/>
      <c r="F19" s="269"/>
      <c r="G19" s="269"/>
      <c r="H19" s="154"/>
      <c r="I19" s="155"/>
      <c r="J19" s="89" t="s">
        <v>245</v>
      </c>
      <c r="K19" s="90">
        <f>S39</f>
        <v>196.8</v>
      </c>
      <c r="L19" s="91" t="s">
        <v>231</v>
      </c>
    </row>
    <row r="20" spans="1:12" ht="54" customHeight="1" x14ac:dyDescent="0.3">
      <c r="D20" s="270" t="s">
        <v>236</v>
      </c>
      <c r="E20" s="271"/>
      <c r="F20" s="271"/>
      <c r="G20" s="271"/>
      <c r="H20" s="271"/>
      <c r="I20" s="155"/>
      <c r="J20" s="156" t="s">
        <v>247</v>
      </c>
      <c r="K20" s="152">
        <f>Z39</f>
        <v>258.29999999999995</v>
      </c>
      <c r="L20" s="153" t="s">
        <v>231</v>
      </c>
    </row>
    <row r="21" spans="1:12" ht="15" customHeight="1" x14ac:dyDescent="0.3">
      <c r="D21" s="120"/>
      <c r="E21" s="120"/>
      <c r="F21" s="120"/>
      <c r="G21" s="120"/>
      <c r="H21" s="120"/>
      <c r="I21" s="1"/>
    </row>
    <row r="22" spans="1:12" ht="15" customHeight="1" x14ac:dyDescent="0.3">
      <c r="A22" s="53" t="s">
        <v>329</v>
      </c>
      <c r="D22" s="120"/>
      <c r="E22" s="120"/>
      <c r="F22" s="120"/>
      <c r="G22" s="120"/>
      <c r="H22" s="120"/>
      <c r="I22" s="1"/>
    </row>
    <row r="23" spans="1:12" ht="15" customHeight="1" x14ac:dyDescent="0.3">
      <c r="D23" s="120"/>
      <c r="E23" s="120"/>
      <c r="F23" s="120"/>
      <c r="G23" s="120"/>
      <c r="H23" s="120"/>
      <c r="I23" s="1"/>
    </row>
    <row r="24" spans="1:12" ht="15" customHeight="1" x14ac:dyDescent="0.3">
      <c r="D24" s="120"/>
      <c r="E24" s="120"/>
      <c r="F24" s="120"/>
      <c r="G24" s="120"/>
      <c r="H24" s="120"/>
      <c r="I24" s="1"/>
    </row>
    <row r="25" spans="1:12" ht="15" customHeight="1" x14ac:dyDescent="0.35">
      <c r="C25" s="76" t="s">
        <v>32</v>
      </c>
      <c r="D25" s="158" t="s">
        <v>284</v>
      </c>
      <c r="E25" s="203">
        <f>MAX(0.1*D11,E62*D11)</f>
        <v>52.473333333333329</v>
      </c>
      <c r="F25" s="159" t="s">
        <v>285</v>
      </c>
      <c r="G25" s="120"/>
      <c r="H25" s="120"/>
      <c r="I25" s="1"/>
    </row>
    <row r="26" spans="1:12" ht="15" customHeight="1" x14ac:dyDescent="0.3">
      <c r="D26" s="120"/>
      <c r="E26" s="120"/>
      <c r="F26" s="120"/>
      <c r="G26" s="120"/>
      <c r="H26" s="120"/>
      <c r="I26" s="1"/>
    </row>
    <row r="27" spans="1:12" ht="15" customHeight="1" x14ac:dyDescent="0.35">
      <c r="D27" s="76" t="s">
        <v>288</v>
      </c>
      <c r="E27" s="203">
        <f>E25/S46</f>
        <v>85.322493224932245</v>
      </c>
      <c r="F27" s="159" t="s">
        <v>285</v>
      </c>
      <c r="G27" s="120"/>
      <c r="H27" s="1"/>
    </row>
    <row r="28" spans="1:12" ht="15" customHeight="1" x14ac:dyDescent="0.3">
      <c r="D28" s="120"/>
      <c r="E28" s="120"/>
      <c r="F28" s="120"/>
      <c r="G28" s="120"/>
      <c r="H28" s="120"/>
      <c r="I28" s="1"/>
      <c r="K28" s="161"/>
    </row>
    <row r="29" spans="1:12" ht="15" customHeight="1" x14ac:dyDescent="0.35">
      <c r="A29" t="s">
        <v>287</v>
      </c>
      <c r="B29" t="s">
        <v>290</v>
      </c>
      <c r="D29" s="272" t="s">
        <v>293</v>
      </c>
      <c r="E29" s="272"/>
      <c r="F29" s="272"/>
      <c r="G29" s="163" t="s">
        <v>292</v>
      </c>
      <c r="H29" s="160">
        <v>11</v>
      </c>
      <c r="I29" s="159" t="s">
        <v>286</v>
      </c>
      <c r="J29" s="120"/>
    </row>
    <row r="30" spans="1:12" ht="15" customHeight="1" x14ac:dyDescent="0.3">
      <c r="B30" t="s">
        <v>291</v>
      </c>
      <c r="H30" s="120"/>
      <c r="I30" s="120"/>
      <c r="J30" s="120"/>
    </row>
    <row r="31" spans="1:12" ht="15" customHeight="1" x14ac:dyDescent="0.3">
      <c r="G31" s="76" t="s">
        <v>289</v>
      </c>
      <c r="H31" s="162">
        <f>1/(E27/H29)*100</f>
        <v>12.89226273662813</v>
      </c>
      <c r="I31" s="120" t="s">
        <v>13</v>
      </c>
      <c r="J31" s="120"/>
    </row>
    <row r="32" spans="1:12" ht="15" customHeight="1" x14ac:dyDescent="0.3">
      <c r="J32" s="120"/>
    </row>
    <row r="33" spans="1:28" ht="15" customHeight="1" x14ac:dyDescent="0.3">
      <c r="D33" s="120"/>
      <c r="E33" s="120"/>
      <c r="F33" s="120"/>
      <c r="G33" s="120"/>
      <c r="H33" s="120"/>
      <c r="I33" s="1"/>
    </row>
    <row r="34" spans="1:28" ht="15" customHeight="1" x14ac:dyDescent="0.3">
      <c r="D34" s="120"/>
      <c r="E34" s="120"/>
      <c r="F34" s="120"/>
      <c r="G34" s="120"/>
      <c r="H34" s="120"/>
      <c r="I34" s="1"/>
    </row>
    <row r="35" spans="1:28" ht="15" thickBot="1" x14ac:dyDescent="0.35">
      <c r="I35" s="1"/>
    </row>
    <row r="36" spans="1:28" x14ac:dyDescent="0.3">
      <c r="A36" s="87"/>
      <c r="B36" s="5"/>
      <c r="C36" s="5"/>
      <c r="D36" s="5"/>
      <c r="E36" s="5"/>
      <c r="F36" s="5"/>
      <c r="G36" s="6"/>
      <c r="H36" s="87"/>
      <c r="I36" s="99"/>
      <c r="J36" s="5"/>
      <c r="K36" s="5"/>
      <c r="L36" s="5"/>
      <c r="M36" s="5"/>
      <c r="N36" s="6"/>
      <c r="O36" s="87"/>
      <c r="P36" s="5"/>
      <c r="Q36" s="5"/>
      <c r="R36" s="5"/>
      <c r="S36" s="5"/>
      <c r="T36" s="5"/>
      <c r="U36" s="6"/>
      <c r="V36" s="87"/>
      <c r="W36" s="5"/>
      <c r="X36" s="5"/>
      <c r="Y36" s="5"/>
      <c r="Z36" s="5"/>
      <c r="AA36" s="5"/>
      <c r="AB36" s="6"/>
    </row>
    <row r="37" spans="1:28" x14ac:dyDescent="0.3">
      <c r="A37" s="252" t="s">
        <v>217</v>
      </c>
      <c r="B37" s="253"/>
      <c r="C37" s="253"/>
      <c r="D37" s="253"/>
      <c r="E37" s="7"/>
      <c r="F37" s="7"/>
      <c r="G37" s="8"/>
      <c r="H37" s="252" t="s">
        <v>218</v>
      </c>
      <c r="I37" s="253"/>
      <c r="J37" s="253"/>
      <c r="K37" s="253"/>
      <c r="L37" s="7"/>
      <c r="M37" s="7"/>
      <c r="N37" s="8"/>
      <c r="O37" s="252" t="s">
        <v>219</v>
      </c>
      <c r="P37" s="253"/>
      <c r="Q37" s="253"/>
      <c r="R37" s="253"/>
      <c r="S37" s="7"/>
      <c r="T37" s="7"/>
      <c r="U37" s="8"/>
      <c r="V37" s="101" t="s">
        <v>246</v>
      </c>
      <c r="W37" s="7"/>
      <c r="X37" s="7"/>
      <c r="Y37" s="7"/>
      <c r="Z37" s="7"/>
      <c r="AA37" s="7"/>
      <c r="AB37" s="8"/>
    </row>
    <row r="38" spans="1:28" x14ac:dyDescent="0.3">
      <c r="A38" s="55"/>
      <c r="B38" s="7"/>
      <c r="C38" s="7"/>
      <c r="D38" s="7"/>
      <c r="E38" s="7"/>
      <c r="F38" s="7"/>
      <c r="G38" s="8"/>
      <c r="H38" s="55"/>
      <c r="I38" s="7"/>
      <c r="J38" s="7"/>
      <c r="K38" s="7"/>
      <c r="L38" s="7"/>
      <c r="M38" s="7"/>
      <c r="N38" s="8"/>
      <c r="O38" s="55"/>
      <c r="P38" s="7"/>
      <c r="Q38" s="7"/>
      <c r="R38" s="7"/>
      <c r="S38" s="7"/>
      <c r="T38" s="7"/>
      <c r="U38" s="8"/>
      <c r="V38" s="55"/>
      <c r="W38" s="7"/>
      <c r="X38" s="7"/>
      <c r="Y38" s="7"/>
      <c r="Z38" s="7"/>
      <c r="AA38" s="7"/>
      <c r="AB38" s="8"/>
    </row>
    <row r="39" spans="1:28" ht="15.6" x14ac:dyDescent="0.35">
      <c r="A39" s="77"/>
      <c r="B39" s="7"/>
      <c r="C39" s="7"/>
      <c r="D39" s="92" t="s">
        <v>226</v>
      </c>
      <c r="E39" s="93">
        <f>B64*B69*B74*1000</f>
        <v>403.92</v>
      </c>
      <c r="F39" s="94" t="s">
        <v>231</v>
      </c>
      <c r="G39" s="8"/>
      <c r="H39" s="55"/>
      <c r="I39" s="7"/>
      <c r="J39" s="7"/>
      <c r="K39" s="89" t="s">
        <v>235</v>
      </c>
      <c r="L39" s="90">
        <f>I45*I51*I56*1000</f>
        <v>340</v>
      </c>
      <c r="M39" s="91" t="s">
        <v>231</v>
      </c>
      <c r="N39" s="8"/>
      <c r="O39" s="55"/>
      <c r="P39" s="7"/>
      <c r="Q39" s="7"/>
      <c r="R39" s="89" t="s">
        <v>245</v>
      </c>
      <c r="S39" s="90">
        <f>Q47*P51*MIN(P56,P61,S56)*1000</f>
        <v>196.8</v>
      </c>
      <c r="T39" s="91" t="s">
        <v>231</v>
      </c>
      <c r="U39" s="8"/>
      <c r="V39" s="55"/>
      <c r="W39" s="7"/>
      <c r="X39" s="7"/>
      <c r="Y39" s="89" t="s">
        <v>247</v>
      </c>
      <c r="Z39" s="90">
        <f>X47*W51*W56*1000</f>
        <v>258.29999999999995</v>
      </c>
      <c r="AA39" s="91" t="s">
        <v>231</v>
      </c>
      <c r="AB39" s="8"/>
    </row>
    <row r="40" spans="1:28" x14ac:dyDescent="0.3">
      <c r="A40" s="55"/>
      <c r="B40" s="7"/>
      <c r="C40" s="7" t="s">
        <v>120</v>
      </c>
      <c r="D40" s="7"/>
      <c r="E40" s="7"/>
      <c r="F40" s="7"/>
      <c r="G40" s="8"/>
      <c r="H40" s="55"/>
      <c r="I40" s="7"/>
      <c r="J40" s="7"/>
      <c r="K40" s="7"/>
      <c r="L40" s="7"/>
      <c r="M40" s="7"/>
      <c r="N40" s="8"/>
      <c r="O40" s="55"/>
      <c r="P40" s="7"/>
      <c r="Q40" s="7"/>
      <c r="R40" s="7"/>
      <c r="S40" s="7"/>
      <c r="T40" s="7"/>
      <c r="U40" s="8"/>
      <c r="V40" s="55"/>
      <c r="W40" s="7"/>
      <c r="X40" s="7"/>
      <c r="Y40" s="7"/>
      <c r="Z40" s="7"/>
      <c r="AA40" s="7"/>
      <c r="AB40" s="8"/>
    </row>
    <row r="41" spans="1:28" x14ac:dyDescent="0.3">
      <c r="A41" s="55" t="s">
        <v>26</v>
      </c>
      <c r="B41" s="7"/>
      <c r="C41" s="7"/>
      <c r="D41" s="7"/>
      <c r="E41" s="7"/>
      <c r="F41" s="7"/>
      <c r="G41" s="8"/>
      <c r="H41" s="55" t="s">
        <v>26</v>
      </c>
      <c r="I41" s="111" t="str">
        <f>'Parameter Eingabe &amp; Belastungen'!D21</f>
        <v>C30/37</v>
      </c>
      <c r="J41" s="7"/>
      <c r="K41" s="7"/>
      <c r="L41" s="7"/>
      <c r="M41" s="7"/>
      <c r="N41" s="8"/>
      <c r="O41" s="55" t="s">
        <v>26</v>
      </c>
      <c r="P41" s="111" t="str">
        <f>'Parameter Eingabe &amp; Belastungen'!D23</f>
        <v>NH C24</v>
      </c>
      <c r="Q41" s="7"/>
      <c r="R41" s="7"/>
      <c r="S41" s="7"/>
      <c r="T41" s="7"/>
      <c r="U41" s="8"/>
      <c r="V41" s="55" t="s">
        <v>26</v>
      </c>
      <c r="W41" s="111" t="str">
        <f>'Parameter Eingabe &amp; Belastungen'!D23</f>
        <v>NH C24</v>
      </c>
      <c r="X41" s="7"/>
      <c r="Y41" s="7"/>
      <c r="Z41" s="7"/>
      <c r="AA41" s="7"/>
      <c r="AB41" s="8"/>
    </row>
    <row r="42" spans="1:28" x14ac:dyDescent="0.3">
      <c r="A42" s="77"/>
      <c r="B42" s="7"/>
      <c r="C42" s="7"/>
      <c r="D42" s="88"/>
      <c r="E42" s="7"/>
      <c r="F42" s="7"/>
      <c r="G42" s="8"/>
      <c r="H42" s="55"/>
      <c r="I42" s="7"/>
      <c r="J42" s="7"/>
      <c r="K42" s="7"/>
      <c r="L42" s="7"/>
      <c r="M42" s="7"/>
      <c r="N42" s="8"/>
      <c r="O42" s="55"/>
      <c r="P42" s="7"/>
      <c r="Q42" s="7"/>
      <c r="R42" s="7"/>
      <c r="S42" s="7"/>
      <c r="T42" s="7"/>
      <c r="U42" s="8"/>
      <c r="V42" s="55"/>
      <c r="W42" s="7"/>
      <c r="X42" s="7"/>
      <c r="Y42" s="7"/>
      <c r="Z42" s="7"/>
      <c r="AA42" s="7"/>
      <c r="AB42" s="8"/>
    </row>
    <row r="43" spans="1:28" ht="15.6" x14ac:dyDescent="0.35">
      <c r="A43" s="109" t="s">
        <v>269</v>
      </c>
      <c r="B43" s="97" t="s">
        <v>221</v>
      </c>
      <c r="C43" s="86"/>
      <c r="D43" s="86"/>
      <c r="E43" s="86"/>
      <c r="F43" s="7"/>
      <c r="G43" s="8"/>
      <c r="H43" s="109" t="s">
        <v>261</v>
      </c>
      <c r="I43" s="100" t="s">
        <v>232</v>
      </c>
      <c r="J43" s="7"/>
      <c r="K43" s="7"/>
      <c r="L43" s="7"/>
      <c r="M43" s="7"/>
      <c r="N43" s="8"/>
      <c r="O43" s="109" t="s">
        <v>267</v>
      </c>
      <c r="P43" s="240" t="s">
        <v>331</v>
      </c>
      <c r="Q43" s="240"/>
      <c r="R43" s="240"/>
      <c r="S43" s="7"/>
      <c r="T43" s="7"/>
      <c r="U43" s="8"/>
      <c r="V43" s="109" t="s">
        <v>268</v>
      </c>
      <c r="W43" s="240" t="s">
        <v>240</v>
      </c>
      <c r="X43" s="240"/>
      <c r="Y43" s="240"/>
      <c r="Z43" s="7"/>
      <c r="AA43" s="7"/>
      <c r="AB43" s="8"/>
    </row>
    <row r="44" spans="1:28" x14ac:dyDescent="0.3">
      <c r="A44" s="55"/>
      <c r="B44" s="86"/>
      <c r="C44" s="7"/>
      <c r="D44" s="7"/>
      <c r="E44" s="7"/>
      <c r="F44" s="7"/>
      <c r="G44" s="8"/>
      <c r="H44" s="55"/>
      <c r="I44" s="7"/>
      <c r="J44" s="7"/>
      <c r="K44" s="7"/>
      <c r="L44" s="7"/>
      <c r="M44" s="7"/>
      <c r="N44" s="8"/>
      <c r="O44" s="55"/>
      <c r="P44" s="240"/>
      <c r="Q44" s="240"/>
      <c r="R44" s="240"/>
      <c r="S44" s="7"/>
      <c r="T44" s="7"/>
      <c r="U44" s="8"/>
      <c r="V44" s="55"/>
      <c r="W44" s="240"/>
      <c r="X44" s="240"/>
      <c r="Y44" s="240"/>
      <c r="Z44" s="7"/>
      <c r="AA44" s="7"/>
      <c r="AB44" s="8"/>
    </row>
    <row r="45" spans="1:28" ht="16.8" x14ac:dyDescent="0.35">
      <c r="A45" s="55"/>
      <c r="B45" s="7"/>
      <c r="C45" s="7"/>
      <c r="D45" s="7"/>
      <c r="E45" s="7"/>
      <c r="F45" s="7"/>
      <c r="G45" s="8"/>
      <c r="H45" s="77" t="s">
        <v>233</v>
      </c>
      <c r="I45" s="71">
        <f>(0.85/1.5)*VLOOKUP('Parameter Eingabe &amp; Belastungen'!D21,Daten!A3:B9,2,FALSE)</f>
        <v>17</v>
      </c>
      <c r="J45" s="7" t="s">
        <v>11</v>
      </c>
      <c r="K45" s="7"/>
      <c r="L45" s="7"/>
      <c r="M45" s="7"/>
      <c r="N45" s="8"/>
      <c r="R45" s="7"/>
      <c r="S45" s="107" t="s">
        <v>258</v>
      </c>
      <c r="T45" s="7"/>
      <c r="U45" s="8"/>
      <c r="V45" s="55"/>
      <c r="W45" s="7"/>
      <c r="X45" s="7"/>
      <c r="Y45" s="7"/>
      <c r="Z45" s="107" t="s">
        <v>258</v>
      </c>
      <c r="AA45" s="7"/>
      <c r="AB45" s="8"/>
    </row>
    <row r="46" spans="1:28" ht="16.8" x14ac:dyDescent="0.35">
      <c r="A46" s="55"/>
      <c r="B46" s="7"/>
      <c r="C46" s="7" t="s">
        <v>222</v>
      </c>
      <c r="D46" s="79" t="s">
        <v>223</v>
      </c>
      <c r="E46" s="266" t="s">
        <v>224</v>
      </c>
      <c r="F46" s="266"/>
      <c r="G46" s="267"/>
      <c r="H46" s="55"/>
      <c r="I46" s="7"/>
      <c r="J46" s="7"/>
      <c r="K46" s="7"/>
      <c r="L46" s="7"/>
      <c r="M46" s="7"/>
      <c r="N46" s="8"/>
      <c r="O46" s="77" t="s">
        <v>256</v>
      </c>
      <c r="P46" s="102">
        <f>VLOOKUP('Parameter Eingabe &amp; Belastungen'!D23,Daten!A15:D20,4,FALSE)</f>
        <v>2</v>
      </c>
      <c r="Q46" s="7" t="s">
        <v>11</v>
      </c>
      <c r="R46" s="7"/>
      <c r="S46" s="66">
        <f>VLOOKUP('Parameter Eingabe &amp; Belastungen'!$D$75,Daten!$P$27:$Q$42,2,FALSE)</f>
        <v>0.61499999999999999</v>
      </c>
      <c r="T46" s="7"/>
      <c r="U46" s="8"/>
      <c r="V46" s="77" t="s">
        <v>260</v>
      </c>
      <c r="W46" s="102">
        <f>VLOOKUP('Parameter Eingabe &amp; Belastungen'!D23,Daten!A15:D20,2,FALSE)</f>
        <v>21</v>
      </c>
      <c r="X46" s="7" t="s">
        <v>11</v>
      </c>
      <c r="Y46" s="7"/>
      <c r="Z46" s="66">
        <f>VLOOKUP('Parameter Eingabe &amp; Belastungen'!$D$75,Daten!$P$27:$Q$42,2,FALSE)</f>
        <v>0.61499999999999999</v>
      </c>
      <c r="AA46" s="7"/>
      <c r="AB46" s="8"/>
    </row>
    <row r="47" spans="1:28" ht="16.8" x14ac:dyDescent="0.35">
      <c r="A47" s="55"/>
      <c r="B47" s="7"/>
      <c r="C47" s="7"/>
      <c r="D47" s="7"/>
      <c r="E47" s="266"/>
      <c r="F47" s="266"/>
      <c r="G47" s="267"/>
      <c r="H47" s="55"/>
      <c r="I47" s="7"/>
      <c r="J47" s="7"/>
      <c r="K47" s="7"/>
      <c r="L47" s="7"/>
      <c r="M47" s="7"/>
      <c r="N47" s="8"/>
      <c r="O47" s="77" t="s">
        <v>241</v>
      </c>
      <c r="P47" s="7" t="s">
        <v>257</v>
      </c>
      <c r="Q47" s="66">
        <f>P46*VLOOKUP('Parameter Eingabe &amp; Belastungen'!$D$75,Daten!$P$27:$Q$42,2,FALSE)</f>
        <v>1.23</v>
      </c>
      <c r="R47" s="7" t="s">
        <v>11</v>
      </c>
      <c r="S47" s="7"/>
      <c r="T47" s="7"/>
      <c r="U47" s="8"/>
      <c r="V47" s="77" t="s">
        <v>241</v>
      </c>
      <c r="W47" s="7" t="s">
        <v>257</v>
      </c>
      <c r="X47" s="66">
        <f>W46*VLOOKUP('Parameter Eingabe &amp; Belastungen'!$D$75,Daten!$P$27:$Q$42,2,FALSE)</f>
        <v>12.914999999999999</v>
      </c>
      <c r="Y47" s="7" t="s">
        <v>11</v>
      </c>
      <c r="Z47" s="7"/>
      <c r="AA47" s="7"/>
      <c r="AB47" s="8"/>
    </row>
    <row r="48" spans="1:28" x14ac:dyDescent="0.3">
      <c r="A48" s="55"/>
      <c r="B48" s="7"/>
      <c r="C48" s="7"/>
      <c r="D48" s="7"/>
      <c r="E48" s="266"/>
      <c r="F48" s="266"/>
      <c r="G48" s="267"/>
      <c r="L48" s="7"/>
      <c r="M48" s="7"/>
      <c r="N48" s="8"/>
      <c r="O48" s="55"/>
      <c r="P48" s="7"/>
      <c r="Q48" s="7"/>
      <c r="R48" s="7"/>
      <c r="S48" s="7"/>
      <c r="T48" s="7"/>
      <c r="U48" s="8"/>
      <c r="V48" s="55"/>
      <c r="W48" s="7"/>
      <c r="X48" s="7"/>
      <c r="Y48" s="7"/>
      <c r="Z48" s="7"/>
      <c r="AA48" s="7"/>
      <c r="AB48" s="8"/>
    </row>
    <row r="49" spans="1:28" ht="15.6" x14ac:dyDescent="0.35">
      <c r="A49" s="55"/>
      <c r="B49" s="7"/>
      <c r="C49" s="7"/>
      <c r="D49" s="7"/>
      <c r="E49" s="7"/>
      <c r="F49" s="7"/>
      <c r="G49" s="8"/>
      <c r="H49" s="109" t="s">
        <v>262</v>
      </c>
      <c r="I49" s="10" t="s">
        <v>227</v>
      </c>
      <c r="J49" s="7"/>
      <c r="K49" s="7"/>
      <c r="L49" s="7"/>
      <c r="M49" s="7"/>
      <c r="N49" s="8"/>
      <c r="O49" s="109" t="s">
        <v>262</v>
      </c>
      <c r="P49" s="10" t="s">
        <v>227</v>
      </c>
      <c r="Q49" s="7"/>
      <c r="R49" s="7"/>
      <c r="S49" s="7"/>
      <c r="T49" s="7"/>
      <c r="U49" s="8"/>
      <c r="V49" s="109" t="s">
        <v>262</v>
      </c>
      <c r="W49" s="10" t="s">
        <v>227</v>
      </c>
      <c r="X49" s="7"/>
      <c r="Y49" s="7"/>
      <c r="Z49" s="7"/>
      <c r="AA49" s="7"/>
      <c r="AB49" s="8"/>
    </row>
    <row r="50" spans="1:28" x14ac:dyDescent="0.3">
      <c r="A50" s="55"/>
      <c r="B50" s="7"/>
      <c r="C50" s="7"/>
      <c r="D50" s="7"/>
      <c r="E50" s="78" t="s">
        <v>32</v>
      </c>
      <c r="F50" s="66">
        <f>0.6*(1-(VLOOKUP('Parameter Eingabe &amp; Belastungen'!D21,Daten!A3:B9,2,FALSE)/250))</f>
        <v>0.52800000000000002</v>
      </c>
      <c r="G50" s="8"/>
      <c r="H50" s="77"/>
      <c r="I50" s="10"/>
      <c r="J50" s="7"/>
      <c r="K50" s="7"/>
      <c r="L50" s="7"/>
      <c r="M50" s="7"/>
      <c r="N50" s="8"/>
      <c r="O50" s="77"/>
      <c r="P50" s="10"/>
      <c r="Q50" s="7"/>
      <c r="R50" s="7"/>
      <c r="S50" s="7"/>
      <c r="T50" s="7"/>
      <c r="U50" s="8"/>
      <c r="V50" s="77"/>
      <c r="W50" s="10"/>
      <c r="X50" s="7"/>
      <c r="Y50" s="7"/>
      <c r="Z50" s="7"/>
      <c r="AA50" s="7"/>
      <c r="AB50" s="8"/>
    </row>
    <row r="51" spans="1:28" ht="15.6" x14ac:dyDescent="0.35">
      <c r="A51" s="55"/>
      <c r="B51" s="7"/>
      <c r="C51" s="7"/>
      <c r="D51" s="7"/>
      <c r="E51" s="7"/>
      <c r="F51" s="7"/>
      <c r="G51" s="8"/>
      <c r="H51" s="77" t="s">
        <v>228</v>
      </c>
      <c r="I51" s="71">
        <v>1</v>
      </c>
      <c r="J51" s="7" t="s">
        <v>45</v>
      </c>
      <c r="K51" s="7"/>
      <c r="L51" s="7"/>
      <c r="M51" s="7"/>
      <c r="N51" s="8"/>
      <c r="O51" s="77" t="s">
        <v>228</v>
      </c>
      <c r="P51" s="71">
        <v>1</v>
      </c>
      <c r="Q51" s="7" t="s">
        <v>45</v>
      </c>
      <c r="R51" s="7"/>
      <c r="S51" s="7"/>
      <c r="T51" s="7"/>
      <c r="U51" s="8"/>
      <c r="V51" s="77" t="s">
        <v>228</v>
      </c>
      <c r="W51" s="71">
        <v>1</v>
      </c>
      <c r="X51" s="7" t="s">
        <v>45</v>
      </c>
      <c r="Y51" s="7"/>
      <c r="Z51" s="7"/>
      <c r="AA51" s="7"/>
      <c r="AB51" s="8"/>
    </row>
    <row r="52" spans="1:28" x14ac:dyDescent="0.3">
      <c r="D52" s="76" t="s">
        <v>237</v>
      </c>
      <c r="E52" s="66">
        <f>IF(1&lt;E60&lt;3,E60,3)</f>
        <v>3</v>
      </c>
      <c r="F52" s="7"/>
      <c r="G52" s="8"/>
      <c r="H52" s="55"/>
      <c r="I52" s="7"/>
      <c r="J52" s="7"/>
      <c r="K52" s="7"/>
      <c r="L52" s="7"/>
      <c r="M52" s="7"/>
      <c r="N52" s="8"/>
      <c r="O52" s="55"/>
      <c r="P52" s="7"/>
      <c r="Q52" s="7"/>
      <c r="R52" s="7"/>
      <c r="S52" s="7"/>
      <c r="T52" s="7"/>
      <c r="U52" s="8"/>
      <c r="V52" s="55"/>
      <c r="W52" s="7"/>
      <c r="X52" s="7"/>
      <c r="Y52" s="7"/>
      <c r="Z52" s="7"/>
      <c r="AA52" s="7"/>
      <c r="AB52" s="8"/>
    </row>
    <row r="53" spans="1:28" x14ac:dyDescent="0.3">
      <c r="D53" s="98" t="s">
        <v>282</v>
      </c>
      <c r="E53" s="7"/>
      <c r="F53" s="7"/>
      <c r="G53" s="8"/>
      <c r="H53" s="55"/>
      <c r="I53" s="7"/>
      <c r="J53" s="7"/>
      <c r="K53" s="7"/>
      <c r="L53" s="7"/>
      <c r="M53" s="7"/>
      <c r="N53" s="8"/>
      <c r="O53" s="55"/>
      <c r="P53" s="7"/>
      <c r="Q53" s="7"/>
      <c r="R53" s="7"/>
      <c r="S53" s="7"/>
      <c r="T53" s="7"/>
      <c r="U53" s="8"/>
      <c r="V53" s="55"/>
      <c r="W53" s="7"/>
      <c r="X53" s="7"/>
      <c r="Y53" s="7"/>
      <c r="Z53" s="7"/>
      <c r="AA53" s="7"/>
      <c r="AB53" s="8"/>
    </row>
    <row r="54" spans="1:28" ht="15.6" x14ac:dyDescent="0.35">
      <c r="E54" s="7"/>
      <c r="F54" s="7"/>
      <c r="G54" s="8"/>
      <c r="H54" s="109" t="s">
        <v>263</v>
      </c>
      <c r="I54" s="10" t="s">
        <v>276</v>
      </c>
      <c r="J54" s="7"/>
      <c r="K54" s="7"/>
      <c r="L54" s="7"/>
      <c r="M54" s="7"/>
      <c r="N54" s="8"/>
      <c r="O54" s="109" t="s">
        <v>266</v>
      </c>
      <c r="P54" s="7" t="s">
        <v>243</v>
      </c>
      <c r="Q54" s="133" t="s">
        <v>278</v>
      </c>
      <c r="R54" s="7"/>
      <c r="S54" s="7"/>
      <c r="T54" s="7"/>
      <c r="U54" s="8"/>
      <c r="V54" s="109" t="s">
        <v>263</v>
      </c>
      <c r="W54" s="10" t="s">
        <v>277</v>
      </c>
      <c r="X54" s="7"/>
      <c r="Y54" s="7"/>
      <c r="Z54" s="7"/>
      <c r="AA54" s="7"/>
      <c r="AB54" s="8"/>
    </row>
    <row r="55" spans="1:28" x14ac:dyDescent="0.3">
      <c r="H55" s="77"/>
      <c r="I55" s="10"/>
      <c r="J55" s="7"/>
      <c r="K55" s="7"/>
      <c r="L55" s="7"/>
      <c r="M55" s="7"/>
      <c r="N55" s="8"/>
      <c r="O55" s="55"/>
      <c r="P55" s="7"/>
      <c r="Q55" s="7"/>
      <c r="R55" s="7"/>
      <c r="S55" s="60"/>
      <c r="T55" s="7"/>
      <c r="U55" s="8"/>
      <c r="V55" s="77"/>
      <c r="W55" s="10"/>
      <c r="X55" s="7"/>
      <c r="Y55" s="7"/>
      <c r="Z55" s="7"/>
      <c r="AA55" s="7"/>
      <c r="AB55" s="8"/>
    </row>
    <row r="56" spans="1:28" ht="15.6" x14ac:dyDescent="0.35">
      <c r="H56" s="77" t="s">
        <v>234</v>
      </c>
      <c r="I56" s="66">
        <f>'Parameter Eingabe &amp; Belastungen'!D12/100</f>
        <v>0.02</v>
      </c>
      <c r="J56" s="7" t="s">
        <v>45</v>
      </c>
      <c r="K56" s="7"/>
      <c r="L56" s="7"/>
      <c r="M56" s="7"/>
      <c r="N56" s="8"/>
      <c r="O56" s="77" t="s">
        <v>242</v>
      </c>
      <c r="P56" s="71">
        <f>0.044338*'Parameter Eingabe &amp; Belastungen'!D6</f>
        <v>0.33253500000000003</v>
      </c>
      <c r="Q56" s="7" t="s">
        <v>45</v>
      </c>
      <c r="R56" s="151" t="s">
        <v>279</v>
      </c>
      <c r="S56" s="66">
        <f>8*'Parameter Eingabe &amp; Belastungen'!D12/100</f>
        <v>0.16</v>
      </c>
      <c r="T56" s="60" t="s">
        <v>45</v>
      </c>
      <c r="U56" s="8"/>
      <c r="V56" s="77" t="s">
        <v>234</v>
      </c>
      <c r="W56" s="66">
        <f>'Parameter Eingabe &amp; Belastungen'!D12/100</f>
        <v>0.02</v>
      </c>
      <c r="X56" s="7" t="s">
        <v>45</v>
      </c>
      <c r="Y56" s="7"/>
      <c r="Z56" s="7"/>
      <c r="AA56" s="7"/>
      <c r="AB56" s="8"/>
    </row>
    <row r="57" spans="1:28" x14ac:dyDescent="0.3">
      <c r="C57" s="274" t="s">
        <v>283</v>
      </c>
      <c r="D57" s="274"/>
      <c r="E57" s="274"/>
      <c r="F57" s="274"/>
      <c r="G57" s="275"/>
      <c r="H57" s="55"/>
      <c r="I57" s="7"/>
      <c r="J57" s="7"/>
      <c r="K57" s="7"/>
      <c r="L57" s="7"/>
      <c r="M57" s="7"/>
      <c r="N57" s="8"/>
      <c r="O57" s="55"/>
      <c r="P57" s="7"/>
      <c r="Q57" s="7"/>
      <c r="R57" s="110"/>
      <c r="S57" s="108"/>
      <c r="T57" s="7"/>
      <c r="U57" s="8"/>
      <c r="V57" s="55"/>
      <c r="W57" s="7"/>
      <c r="X57" s="7"/>
      <c r="Y57" s="7"/>
      <c r="Z57" s="7"/>
      <c r="AA57" s="7"/>
      <c r="AB57" s="8"/>
    </row>
    <row r="58" spans="1:28" x14ac:dyDescent="0.3">
      <c r="H58" s="55"/>
      <c r="I58" s="7"/>
      <c r="J58" s="7"/>
      <c r="K58" s="7"/>
      <c r="L58" s="7"/>
      <c r="M58" s="7"/>
      <c r="N58" s="8"/>
      <c r="O58" s="55"/>
      <c r="P58" s="7"/>
      <c r="Q58" s="7"/>
      <c r="R58" s="7"/>
      <c r="S58" s="7"/>
      <c r="T58" s="7"/>
      <c r="U58" s="8"/>
      <c r="V58" s="55"/>
      <c r="W58" s="7"/>
      <c r="X58" s="7"/>
      <c r="Y58" s="7"/>
      <c r="Z58" s="7"/>
      <c r="AA58" s="7"/>
      <c r="AB58" s="8"/>
    </row>
    <row r="59" spans="1:28" ht="15.6" x14ac:dyDescent="0.35">
      <c r="D59" s="76" t="s">
        <v>281</v>
      </c>
      <c r="E59" s="157">
        <f>MAX(ATAN((0.5*('Parameter Eingabe &amp; Belastungen'!D8+'Parameter Eingabe &amp; Belastungen'!D12))/('Parameter Eingabe &amp; Belastungen'!D14+'Bemessung der Kerve'!P61*100)),ATAN('Parameter Eingabe &amp; Belastungen'!D12/'Parameter Eingabe &amp; Belastungen'!D14))</f>
        <v>0.13255153229667402</v>
      </c>
      <c r="H59" s="55"/>
      <c r="I59" s="7"/>
      <c r="J59" s="7"/>
      <c r="K59" s="7"/>
      <c r="L59" s="7"/>
      <c r="M59" s="7"/>
      <c r="N59" s="8"/>
      <c r="O59" s="109" t="s">
        <v>265</v>
      </c>
      <c r="P59" s="100" t="s">
        <v>244</v>
      </c>
      <c r="Q59" s="7"/>
      <c r="R59" s="7"/>
      <c r="S59" s="7"/>
      <c r="T59" s="7"/>
      <c r="U59" s="8"/>
      <c r="V59" s="55"/>
      <c r="W59" s="7"/>
      <c r="X59" s="7"/>
      <c r="Y59" s="7"/>
      <c r="Z59" s="7"/>
      <c r="AA59" s="7"/>
      <c r="AB59" s="8"/>
    </row>
    <row r="60" spans="1:28" x14ac:dyDescent="0.3">
      <c r="D60" s="76" t="s">
        <v>237</v>
      </c>
      <c r="E60" s="66">
        <f>_xlfn.COT(E59)</f>
        <v>7.5</v>
      </c>
      <c r="H60" s="55"/>
      <c r="I60" s="7"/>
      <c r="J60" s="7"/>
      <c r="K60" s="7"/>
      <c r="L60" s="7"/>
      <c r="M60" s="7"/>
      <c r="N60" s="8"/>
      <c r="O60" s="55"/>
      <c r="P60" s="7"/>
      <c r="Q60" s="7"/>
      <c r="R60" s="7"/>
      <c r="S60" s="7"/>
      <c r="T60" s="7"/>
      <c r="U60" s="8"/>
      <c r="V60" s="55"/>
      <c r="W60" s="7"/>
      <c r="X60" s="7"/>
      <c r="Y60" s="7"/>
      <c r="Z60" s="7"/>
      <c r="AA60" s="7"/>
      <c r="AB60" s="8"/>
    </row>
    <row r="61" spans="1:28" ht="15.6" x14ac:dyDescent="0.35">
      <c r="H61" s="55"/>
      <c r="I61" s="7"/>
      <c r="J61" s="7"/>
      <c r="K61" s="7"/>
      <c r="L61" s="7"/>
      <c r="M61" s="7"/>
      <c r="N61" s="8"/>
      <c r="O61" s="77" t="s">
        <v>239</v>
      </c>
      <c r="P61" s="71">
        <f>('Parameter Eingabe &amp; Belastungen'!$D$6*0.14813)-('Parameter Eingabe &amp; Belastungen'!$D$6*0.044338)-'Parameter Eingabe &amp; Belastungen'!$D$14/100</f>
        <v>0.62844</v>
      </c>
      <c r="Q61" s="7" t="s">
        <v>45</v>
      </c>
      <c r="R61" s="7"/>
      <c r="S61" s="7"/>
      <c r="T61" s="7"/>
      <c r="U61" s="8"/>
      <c r="V61" s="55"/>
      <c r="W61" s="7"/>
      <c r="X61" s="7"/>
      <c r="Y61" s="7"/>
      <c r="Z61" s="7"/>
      <c r="AA61" s="7"/>
      <c r="AB61" s="8"/>
    </row>
    <row r="62" spans="1:28" x14ac:dyDescent="0.3">
      <c r="D62" s="76" t="s">
        <v>238</v>
      </c>
      <c r="E62" s="71">
        <f>1/E52</f>
        <v>0.33333333333333331</v>
      </c>
      <c r="F62" s="121" t="s">
        <v>248</v>
      </c>
      <c r="G62" s="122"/>
      <c r="H62" s="55"/>
      <c r="I62" s="7"/>
      <c r="J62" s="7"/>
      <c r="K62" s="7"/>
      <c r="L62" s="7"/>
      <c r="M62" s="7"/>
      <c r="N62" s="8"/>
      <c r="O62" s="55"/>
      <c r="P62" s="7"/>
      <c r="Q62" s="7"/>
      <c r="R62" s="7"/>
      <c r="S62" s="7"/>
      <c r="T62" s="7"/>
      <c r="U62" s="8"/>
      <c r="V62" s="55"/>
      <c r="W62" s="7"/>
      <c r="X62" s="7"/>
      <c r="Y62" s="7"/>
      <c r="Z62" s="7"/>
      <c r="AA62" s="7"/>
      <c r="AB62" s="8"/>
    </row>
    <row r="63" spans="1:28" x14ac:dyDescent="0.3">
      <c r="E63" s="7"/>
      <c r="F63" s="7"/>
      <c r="G63" s="8"/>
      <c r="H63" s="55"/>
      <c r="I63" s="7"/>
      <c r="J63" s="7"/>
      <c r="K63" s="7"/>
      <c r="L63" s="7"/>
      <c r="M63" s="7"/>
      <c r="N63" s="8"/>
      <c r="O63" s="55"/>
      <c r="P63" s="7"/>
      <c r="Q63" s="7"/>
      <c r="R63" s="7"/>
      <c r="S63" s="7"/>
      <c r="T63" s="7"/>
      <c r="U63" s="8"/>
      <c r="V63" s="55"/>
      <c r="W63" s="7"/>
      <c r="X63" s="7"/>
      <c r="Y63" s="7"/>
      <c r="Z63" s="7"/>
      <c r="AA63" s="7"/>
      <c r="AB63" s="8"/>
    </row>
    <row r="64" spans="1:28" ht="16.8" x14ac:dyDescent="0.35">
      <c r="A64" s="119" t="s">
        <v>225</v>
      </c>
      <c r="B64" s="71">
        <f>F50*((0.85/1.5)*VLOOKUP('Parameter Eingabe &amp; Belastungen'!D21,Daten!A3:B9,2,FALSE))/(E52+E62)</f>
        <v>2.6928000000000001</v>
      </c>
      <c r="C64" s="7" t="s">
        <v>11</v>
      </c>
      <c r="D64" s="7"/>
      <c r="E64" s="7"/>
      <c r="F64" s="7"/>
      <c r="G64" s="8"/>
      <c r="H64" s="55"/>
      <c r="I64" s="7"/>
      <c r="J64" s="7"/>
      <c r="K64" s="7"/>
      <c r="L64" s="7"/>
      <c r="M64" s="7"/>
      <c r="N64" s="8"/>
      <c r="O64" s="55"/>
      <c r="P64" s="7"/>
      <c r="Q64" s="7"/>
      <c r="R64" s="7"/>
      <c r="S64" s="7"/>
      <c r="T64" s="7"/>
      <c r="U64" s="8"/>
      <c r="V64" s="55"/>
      <c r="W64" s="7"/>
      <c r="X64" s="7"/>
      <c r="Y64" s="7"/>
      <c r="Z64" s="7"/>
      <c r="AA64" s="7"/>
      <c r="AB64" s="8"/>
    </row>
    <row r="65" spans="1:28" x14ac:dyDescent="0.3">
      <c r="A65" s="119"/>
      <c r="B65" s="10"/>
      <c r="C65" s="7"/>
      <c r="D65" s="7"/>
      <c r="E65" s="7"/>
      <c r="F65" s="7"/>
      <c r="G65" s="8"/>
      <c r="H65" s="55"/>
      <c r="I65" s="7"/>
      <c r="J65" s="7"/>
      <c r="K65" s="7"/>
      <c r="L65" s="7"/>
      <c r="M65" s="7"/>
      <c r="N65" s="8"/>
      <c r="O65" s="55"/>
      <c r="P65" s="7"/>
      <c r="Q65" s="7"/>
      <c r="R65" s="7"/>
      <c r="S65" s="7"/>
      <c r="T65" s="7"/>
      <c r="U65" s="8"/>
      <c r="V65" s="55"/>
      <c r="W65" s="7"/>
      <c r="X65" s="7"/>
      <c r="Y65" s="7"/>
      <c r="Z65" s="7"/>
      <c r="AA65" s="7"/>
      <c r="AB65" s="8"/>
    </row>
    <row r="66" spans="1:28" x14ac:dyDescent="0.3">
      <c r="A66" s="119"/>
      <c r="B66" s="10"/>
      <c r="C66" s="7"/>
      <c r="D66" s="7"/>
      <c r="E66" s="7"/>
      <c r="F66" s="7"/>
      <c r="G66" s="8"/>
      <c r="H66" s="55"/>
      <c r="I66" s="7"/>
      <c r="J66" s="7"/>
      <c r="K66" s="7"/>
      <c r="L66" s="7"/>
      <c r="M66" s="7"/>
      <c r="N66" s="8"/>
      <c r="O66" s="55"/>
      <c r="P66" s="7"/>
      <c r="Q66" s="7"/>
      <c r="R66" s="7"/>
      <c r="S66" s="7"/>
      <c r="T66" s="7"/>
      <c r="U66" s="8"/>
      <c r="V66" s="55"/>
      <c r="W66" s="7"/>
      <c r="X66" s="7"/>
      <c r="Y66" s="7"/>
      <c r="Z66" s="7"/>
      <c r="AA66" s="7"/>
      <c r="AB66" s="8"/>
    </row>
    <row r="67" spans="1:28" ht="15.6" x14ac:dyDescent="0.35">
      <c r="A67" s="109" t="s">
        <v>262</v>
      </c>
      <c r="B67" s="273" t="s">
        <v>227</v>
      </c>
      <c r="C67" s="273"/>
      <c r="D67" s="273"/>
      <c r="E67" s="7"/>
      <c r="F67" s="7"/>
      <c r="G67" s="8"/>
      <c r="H67" s="55"/>
      <c r="I67" s="7"/>
      <c r="J67" s="7"/>
      <c r="K67" s="7"/>
      <c r="L67" s="7"/>
      <c r="M67" s="7"/>
      <c r="N67" s="8"/>
      <c r="O67" s="55"/>
      <c r="P67" s="7"/>
      <c r="Q67" s="7"/>
      <c r="R67" s="7"/>
      <c r="S67" s="7"/>
      <c r="T67" s="7"/>
      <c r="U67" s="8"/>
      <c r="V67" s="55"/>
      <c r="W67" s="7"/>
      <c r="X67" s="7"/>
      <c r="Y67" s="7"/>
      <c r="Z67" s="7"/>
      <c r="AA67" s="7"/>
      <c r="AB67" s="8"/>
    </row>
    <row r="68" spans="1:28" x14ac:dyDescent="0.3">
      <c r="A68" s="119"/>
      <c r="B68" s="10"/>
      <c r="C68" s="7"/>
      <c r="D68" s="7"/>
      <c r="E68" s="7"/>
      <c r="F68" s="7"/>
      <c r="G68" s="8"/>
      <c r="H68" s="55"/>
      <c r="I68" s="7"/>
      <c r="J68" s="7"/>
      <c r="K68" s="7"/>
      <c r="L68" s="7"/>
      <c r="M68" s="7"/>
      <c r="N68" s="8"/>
      <c r="O68" s="55"/>
      <c r="P68" s="7"/>
      <c r="Q68" s="7"/>
      <c r="R68" s="7"/>
      <c r="S68" s="7"/>
      <c r="T68" s="7"/>
      <c r="U68" s="8"/>
      <c r="V68" s="55"/>
      <c r="W68" s="7"/>
      <c r="X68" s="7"/>
      <c r="Y68" s="7"/>
      <c r="Z68" s="7"/>
      <c r="AA68" s="7"/>
      <c r="AB68" s="8"/>
    </row>
    <row r="69" spans="1:28" ht="15.6" x14ac:dyDescent="0.35">
      <c r="A69" s="119" t="s">
        <v>228</v>
      </c>
      <c r="B69" s="71">
        <v>1</v>
      </c>
      <c r="C69" s="7" t="s">
        <v>45</v>
      </c>
      <c r="D69" s="7"/>
      <c r="E69" s="7"/>
      <c r="F69" s="7"/>
      <c r="G69" s="8"/>
      <c r="N69" s="8"/>
      <c r="U69" s="8"/>
      <c r="AB69" s="8"/>
    </row>
    <row r="70" spans="1:28" x14ac:dyDescent="0.3">
      <c r="A70" s="119"/>
      <c r="B70" s="10"/>
      <c r="C70" s="7"/>
      <c r="D70" s="7"/>
      <c r="E70" s="7"/>
      <c r="F70" s="7"/>
      <c r="G70" s="8"/>
      <c r="N70" s="8"/>
      <c r="U70" s="8"/>
      <c r="AB70" s="8"/>
    </row>
    <row r="71" spans="1:28" x14ac:dyDescent="0.3">
      <c r="A71" s="119"/>
      <c r="B71" s="10"/>
      <c r="C71" s="7"/>
      <c r="D71" s="7"/>
      <c r="E71" s="7"/>
      <c r="F71" s="7"/>
      <c r="G71" s="8"/>
      <c r="N71" s="8"/>
      <c r="U71" s="8"/>
      <c r="AB71" s="8"/>
    </row>
    <row r="72" spans="1:28" ht="15.6" x14ac:dyDescent="0.35">
      <c r="A72" s="109" t="s">
        <v>264</v>
      </c>
      <c r="B72" s="273" t="s">
        <v>229</v>
      </c>
      <c r="C72" s="273"/>
      <c r="D72" s="7"/>
      <c r="E72" s="7"/>
      <c r="F72" s="7"/>
      <c r="G72" s="8"/>
      <c r="N72" s="8"/>
      <c r="U72" s="8"/>
      <c r="AB72" s="8"/>
    </row>
    <row r="73" spans="1:28" x14ac:dyDescent="0.3">
      <c r="A73" s="119"/>
      <c r="B73" s="10"/>
      <c r="C73" s="7"/>
      <c r="D73" s="7"/>
      <c r="E73" s="7"/>
      <c r="F73" s="7"/>
      <c r="G73" s="8"/>
      <c r="N73" s="8"/>
      <c r="U73" s="8"/>
      <c r="AB73" s="8"/>
    </row>
    <row r="74" spans="1:28" ht="15.6" x14ac:dyDescent="0.35">
      <c r="A74" s="119" t="s">
        <v>230</v>
      </c>
      <c r="B74" s="66">
        <f>'Parameter Eingabe &amp; Belastungen'!D14/100</f>
        <v>0.15</v>
      </c>
      <c r="C74" s="7" t="s">
        <v>45</v>
      </c>
      <c r="D74" s="7"/>
      <c r="E74" s="7"/>
      <c r="F74" s="7"/>
      <c r="G74" s="8"/>
      <c r="N74" s="8"/>
      <c r="U74" s="8"/>
      <c r="AB74" s="8"/>
    </row>
    <row r="75" spans="1:28" ht="15" thickBot="1" x14ac:dyDescent="0.35">
      <c r="A75" s="56"/>
      <c r="B75" s="11"/>
      <c r="C75" s="11"/>
      <c r="D75" s="11"/>
      <c r="E75" s="11"/>
      <c r="F75" s="11"/>
      <c r="G75" s="12"/>
      <c r="H75" s="56"/>
      <c r="I75" s="11"/>
      <c r="J75" s="11"/>
      <c r="K75" s="11"/>
      <c r="L75" s="11"/>
      <c r="M75" s="11"/>
      <c r="N75" s="12"/>
      <c r="O75" s="11"/>
      <c r="P75" s="11"/>
      <c r="Q75" s="11"/>
      <c r="R75" s="11"/>
      <c r="S75" s="11"/>
      <c r="T75" s="11"/>
      <c r="U75" s="12"/>
      <c r="V75" s="11"/>
      <c r="W75" s="11"/>
      <c r="X75" s="11"/>
      <c r="Y75" s="11"/>
      <c r="Z75" s="11"/>
      <c r="AA75" s="11"/>
      <c r="AB75" s="12"/>
    </row>
  </sheetData>
  <mergeCells count="26">
    <mergeCell ref="B67:D67"/>
    <mergeCell ref="B72:C72"/>
    <mergeCell ref="C57:G57"/>
    <mergeCell ref="A3:D3"/>
    <mergeCell ref="E6:F6"/>
    <mergeCell ref="E7:F7"/>
    <mergeCell ref="E8:F8"/>
    <mergeCell ref="E9:F9"/>
    <mergeCell ref="E5:F5"/>
    <mergeCell ref="B6:C6"/>
    <mergeCell ref="B7:C7"/>
    <mergeCell ref="B8:C8"/>
    <mergeCell ref="B9:C9"/>
    <mergeCell ref="A5:C5"/>
    <mergeCell ref="A13:F13"/>
    <mergeCell ref="D17:G17"/>
    <mergeCell ref="D19:G19"/>
    <mergeCell ref="D18:H18"/>
    <mergeCell ref="D20:H20"/>
    <mergeCell ref="O37:R37"/>
    <mergeCell ref="D29:F29"/>
    <mergeCell ref="P43:R44"/>
    <mergeCell ref="W43:Y44"/>
    <mergeCell ref="A37:D37"/>
    <mergeCell ref="E46:G48"/>
    <mergeCell ref="H37:K37"/>
  </mergeCells>
  <conditionalFormatting sqref="D39:F39">
    <cfRule type="cellIs" dxfId="15" priority="15" operator="lessThan">
      <formula>$D$11</formula>
    </cfRule>
    <cfRule type="cellIs" dxfId="14" priority="16" operator="greaterThan">
      <formula>$D$11</formula>
    </cfRule>
  </conditionalFormatting>
  <conditionalFormatting sqref="K39:M39">
    <cfRule type="cellIs" dxfId="13" priority="13" operator="lessThan">
      <formula>$D$11</formula>
    </cfRule>
    <cfRule type="cellIs" dxfId="12" priority="14" operator="greaterThan">
      <formula>$D$11</formula>
    </cfRule>
  </conditionalFormatting>
  <conditionalFormatting sqref="R39:T39">
    <cfRule type="cellIs" dxfId="11" priority="11" operator="lessThan">
      <formula>$D$11</formula>
    </cfRule>
    <cfRule type="cellIs" dxfId="10" priority="12" operator="greaterThan">
      <formula>$D$11</formula>
    </cfRule>
  </conditionalFormatting>
  <conditionalFormatting sqref="Y39:AA39">
    <cfRule type="cellIs" dxfId="9" priority="9" operator="lessThan">
      <formula>$D$11</formula>
    </cfRule>
    <cfRule type="cellIs" dxfId="8" priority="10" operator="greaterThan">
      <formula>$D$11</formula>
    </cfRule>
  </conditionalFormatting>
  <conditionalFormatting sqref="J20:L20">
    <cfRule type="cellIs" dxfId="7" priority="1" operator="lessThan">
      <formula>$D$11</formula>
    </cfRule>
    <cfRule type="cellIs" dxfId="6" priority="2" operator="greaterThan">
      <formula>$D$11</formula>
    </cfRule>
  </conditionalFormatting>
  <conditionalFormatting sqref="J17:L17">
    <cfRule type="cellIs" dxfId="5" priority="7" operator="lessThan">
      <formula>$D$11</formula>
    </cfRule>
    <cfRule type="cellIs" dxfId="4" priority="8" operator="greaterThan">
      <formula>$D$11</formula>
    </cfRule>
  </conditionalFormatting>
  <conditionalFormatting sqref="J18:L18">
    <cfRule type="cellIs" dxfId="3" priority="5" operator="lessThan">
      <formula>$D$11</formula>
    </cfRule>
    <cfRule type="cellIs" dxfId="2" priority="6" operator="greaterThan">
      <formula>$D$11</formula>
    </cfRule>
  </conditionalFormatting>
  <conditionalFormatting sqref="J19:L19">
    <cfRule type="cellIs" dxfId="1" priority="3" operator="lessThan">
      <formula>$D$11</formula>
    </cfRule>
    <cfRule type="cellIs" dxfId="0" priority="4" operator="greaterThan">
      <formula>$D$11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KSEE3" shapeId="6146" r:id="rId4">
          <objectPr defaultSize="0" autoPict="0" r:id="rId5">
            <anchor moveWithCells="1">
              <from>
                <xdr:col>0</xdr:col>
                <xdr:colOff>480060</xdr:colOff>
                <xdr:row>16</xdr:row>
                <xdr:rowOff>152400</xdr:rowOff>
              </from>
              <to>
                <xdr:col>2</xdr:col>
                <xdr:colOff>297180</xdr:colOff>
                <xdr:row>19</xdr:row>
                <xdr:rowOff>381000</xdr:rowOff>
              </to>
            </anchor>
          </objectPr>
        </oleObject>
      </mc:Choice>
      <mc:Fallback>
        <oleObject progId="Equation.KSEE3" shapeId="6146" r:id="rId4"/>
      </mc:Fallback>
    </mc:AlternateContent>
    <mc:AlternateContent xmlns:mc="http://schemas.openxmlformats.org/markup-compatibility/2006">
      <mc:Choice Requires="x14">
        <oleObject progId="Equation.KSEE3" shapeId="6149" r:id="rId6">
          <objectPr defaultSize="0" autoPict="0" r:id="rId7">
            <anchor moveWithCells="1">
              <from>
                <xdr:col>0</xdr:col>
                <xdr:colOff>121920</xdr:colOff>
                <xdr:row>37</xdr:row>
                <xdr:rowOff>175260</xdr:rowOff>
              </from>
              <to>
                <xdr:col>0</xdr:col>
                <xdr:colOff>1379220</xdr:colOff>
                <xdr:row>39</xdr:row>
                <xdr:rowOff>22860</xdr:rowOff>
              </to>
            </anchor>
          </objectPr>
        </oleObject>
      </mc:Choice>
      <mc:Fallback>
        <oleObject progId="Equation.KSEE3" shapeId="6149" r:id="rId6"/>
      </mc:Fallback>
    </mc:AlternateContent>
    <mc:AlternateContent xmlns:mc="http://schemas.openxmlformats.org/markup-compatibility/2006">
      <mc:Choice Requires="x14">
        <oleObject progId="Equation.KSEE3" shapeId="6150" r:id="rId8">
          <objectPr defaultSize="0" autoPict="0" r:id="rId9">
            <anchor moveWithCells="1">
              <from>
                <xdr:col>0</xdr:col>
                <xdr:colOff>403860</xdr:colOff>
                <xdr:row>43</xdr:row>
                <xdr:rowOff>137160</xdr:rowOff>
              </from>
              <to>
                <xdr:col>1</xdr:col>
                <xdr:colOff>381000</xdr:colOff>
                <xdr:row>45</xdr:row>
                <xdr:rowOff>121920</xdr:rowOff>
              </to>
            </anchor>
          </objectPr>
        </oleObject>
      </mc:Choice>
      <mc:Fallback>
        <oleObject progId="Equation.KSEE3" shapeId="6150" r:id="rId8"/>
      </mc:Fallback>
    </mc:AlternateContent>
    <mc:AlternateContent xmlns:mc="http://schemas.openxmlformats.org/markup-compatibility/2006">
      <mc:Choice Requires="x14">
        <oleObject progId="Equation.KSEE3" shapeId="6153" r:id="rId10">
          <objectPr defaultSize="0" autoPict="0" r:id="rId11">
            <anchor moveWithCells="1">
              <from>
                <xdr:col>3</xdr:col>
                <xdr:colOff>121920</xdr:colOff>
                <xdr:row>48</xdr:row>
                <xdr:rowOff>99060</xdr:rowOff>
              </from>
              <to>
                <xdr:col>4</xdr:col>
                <xdr:colOff>457200</xdr:colOff>
                <xdr:row>50</xdr:row>
                <xdr:rowOff>68580</xdr:rowOff>
              </to>
            </anchor>
          </objectPr>
        </oleObject>
      </mc:Choice>
      <mc:Fallback>
        <oleObject progId="Equation.KSEE3" shapeId="6153" r:id="rId10"/>
      </mc:Fallback>
    </mc:AlternateContent>
    <mc:AlternateContent xmlns:mc="http://schemas.openxmlformats.org/markup-compatibility/2006">
      <mc:Choice Requires="x14">
        <oleObject progId="Equation.KSEE3" shapeId="6154" r:id="rId12">
          <objectPr defaultSize="0" autoPict="0" r:id="rId13">
            <anchor moveWithCells="1">
              <from>
                <xdr:col>7</xdr:col>
                <xdr:colOff>144780</xdr:colOff>
                <xdr:row>37</xdr:row>
                <xdr:rowOff>182880</xdr:rowOff>
              </from>
              <to>
                <xdr:col>8</xdr:col>
                <xdr:colOff>632460</xdr:colOff>
                <xdr:row>39</xdr:row>
                <xdr:rowOff>0</xdr:rowOff>
              </to>
            </anchor>
          </objectPr>
        </oleObject>
      </mc:Choice>
      <mc:Fallback>
        <oleObject progId="Equation.KSEE3" shapeId="6154" r:id="rId12"/>
      </mc:Fallback>
    </mc:AlternateContent>
    <mc:AlternateContent xmlns:mc="http://schemas.openxmlformats.org/markup-compatibility/2006">
      <mc:Choice Requires="x14">
        <oleObject progId="Equation.KSEE3" shapeId="6155" r:id="rId14">
          <objectPr defaultSize="0" autoPict="0" r:id="rId15">
            <anchor moveWithCells="1">
              <from>
                <xdr:col>14</xdr:col>
                <xdr:colOff>106680</xdr:colOff>
                <xdr:row>37</xdr:row>
                <xdr:rowOff>175260</xdr:rowOff>
              </from>
              <to>
                <xdr:col>16</xdr:col>
                <xdr:colOff>220980</xdr:colOff>
                <xdr:row>38</xdr:row>
                <xdr:rowOff>220980</xdr:rowOff>
              </to>
            </anchor>
          </objectPr>
        </oleObject>
      </mc:Choice>
      <mc:Fallback>
        <oleObject progId="Equation.KSEE3" shapeId="6155" r:id="rId14"/>
      </mc:Fallback>
    </mc:AlternateContent>
    <mc:AlternateContent xmlns:mc="http://schemas.openxmlformats.org/markup-compatibility/2006">
      <mc:Choice Requires="x14">
        <oleObject progId="Equation.KSEE3" shapeId="6156" r:id="rId16">
          <objectPr defaultSize="0" autoPict="0" r:id="rId17">
            <anchor moveWithCells="1">
              <from>
                <xdr:col>21</xdr:col>
                <xdr:colOff>213360</xdr:colOff>
                <xdr:row>38</xdr:row>
                <xdr:rowOff>7620</xdr:rowOff>
              </from>
              <to>
                <xdr:col>22</xdr:col>
                <xdr:colOff>746760</xdr:colOff>
                <xdr:row>39</xdr:row>
                <xdr:rowOff>22860</xdr:rowOff>
              </to>
            </anchor>
          </objectPr>
        </oleObject>
      </mc:Choice>
      <mc:Fallback>
        <oleObject progId="Equation.KSEE3" shapeId="6156" r:id="rId16"/>
      </mc:Fallback>
    </mc:AlternateContent>
    <mc:AlternateContent xmlns:mc="http://schemas.openxmlformats.org/markup-compatibility/2006">
      <mc:Choice Requires="x14">
        <oleObject progId="Equation.KSEE3" shapeId="6157" r:id="rId18">
          <objectPr defaultSize="0" autoPict="0" r:id="rId19">
            <anchor moveWithCells="1">
              <from>
                <xdr:col>2</xdr:col>
                <xdr:colOff>220980</xdr:colOff>
                <xdr:row>53</xdr:row>
                <xdr:rowOff>144780</xdr:rowOff>
              </from>
              <to>
                <xdr:col>6</xdr:col>
                <xdr:colOff>289560</xdr:colOff>
                <xdr:row>55</xdr:row>
                <xdr:rowOff>152400</xdr:rowOff>
              </to>
            </anchor>
          </objectPr>
        </oleObject>
      </mc:Choice>
      <mc:Fallback>
        <oleObject progId="Equation.KSEE3" shapeId="6157" r:id="rId18"/>
      </mc:Fallback>
    </mc:AlternateContent>
    <mc:AlternateContent xmlns:mc="http://schemas.openxmlformats.org/markup-compatibility/2006">
      <mc:Choice Requires="x14">
        <oleObject progId="Equation.KSEE3" shapeId="6159" r:id="rId20">
          <objectPr defaultSize="0" autoPict="0" r:id="rId21">
            <anchor moveWithCells="1">
              <from>
                <xdr:col>0</xdr:col>
                <xdr:colOff>1051560</xdr:colOff>
                <xdr:row>23</xdr:row>
                <xdr:rowOff>30480</xdr:rowOff>
              </from>
              <to>
                <xdr:col>2</xdr:col>
                <xdr:colOff>350520</xdr:colOff>
                <xdr:row>25</xdr:row>
                <xdr:rowOff>137160</xdr:rowOff>
              </to>
            </anchor>
          </objectPr>
        </oleObject>
      </mc:Choice>
      <mc:Fallback>
        <oleObject progId="Equation.KSEE3" shapeId="6159" r:id="rId20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9E351-B69A-4C8E-A19F-742657FC7CDF}">
  <sheetPr>
    <tabColor theme="5"/>
  </sheetPr>
  <dimension ref="A1:W46"/>
  <sheetViews>
    <sheetView showGridLines="0" zoomScaleNormal="100" workbookViewId="0">
      <selection activeCell="I19" sqref="I19"/>
    </sheetView>
  </sheetViews>
  <sheetFormatPr baseColWidth="10" defaultRowHeight="14.4" x14ac:dyDescent="0.3"/>
  <cols>
    <col min="1" max="1" width="12" customWidth="1"/>
    <col min="4" max="4" width="12.33203125" bestFit="1" customWidth="1"/>
  </cols>
  <sheetData>
    <row r="1" spans="1:23" x14ac:dyDescent="0.3">
      <c r="A1" s="260" t="s">
        <v>336</v>
      </c>
      <c r="B1" s="260"/>
      <c r="C1" s="260"/>
      <c r="D1" s="260"/>
      <c r="E1" s="260"/>
      <c r="F1" s="260"/>
      <c r="G1" s="260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</row>
    <row r="2" spans="1:23" ht="15" thickBot="1" x14ac:dyDescent="0.35"/>
    <row r="3" spans="1:23" ht="15.6" x14ac:dyDescent="0.35">
      <c r="A3" s="292" t="s">
        <v>337</v>
      </c>
      <c r="B3" s="293"/>
      <c r="C3" s="293"/>
      <c r="D3" s="293"/>
      <c r="E3" s="293"/>
      <c r="F3" s="5"/>
      <c r="G3" s="5"/>
      <c r="H3" s="5"/>
      <c r="I3" s="6"/>
      <c r="J3" s="292" t="s">
        <v>363</v>
      </c>
      <c r="K3" s="293"/>
      <c r="L3" s="293"/>
      <c r="M3" s="293"/>
      <c r="N3" s="293"/>
      <c r="O3" s="293"/>
      <c r="P3" s="293"/>
      <c r="Q3" s="293"/>
      <c r="R3" s="5"/>
      <c r="S3" s="5"/>
      <c r="T3" s="5"/>
      <c r="U3" s="5"/>
      <c r="V3" s="5"/>
      <c r="W3" s="6"/>
    </row>
    <row r="4" spans="1:23" x14ac:dyDescent="0.3">
      <c r="A4" s="219" t="s">
        <v>347</v>
      </c>
      <c r="B4" s="7"/>
      <c r="C4" s="7"/>
      <c r="D4" s="7"/>
      <c r="E4" s="7"/>
      <c r="F4" s="7"/>
      <c r="G4" s="7"/>
      <c r="H4" s="7"/>
      <c r="I4" s="8"/>
      <c r="J4" s="55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8"/>
    </row>
    <row r="5" spans="1:23" x14ac:dyDescent="0.3">
      <c r="A5" s="55"/>
      <c r="B5" s="7"/>
      <c r="C5" s="7"/>
      <c r="D5" s="7"/>
      <c r="E5" s="7"/>
      <c r="F5" s="7"/>
      <c r="G5" s="7"/>
      <c r="H5" s="7"/>
      <c r="I5" s="8"/>
      <c r="J5" s="55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8"/>
    </row>
    <row r="6" spans="1:23" ht="16.2" x14ac:dyDescent="0.3">
      <c r="A6" s="55" t="s">
        <v>1</v>
      </c>
      <c r="B6" s="7"/>
      <c r="C6" s="7"/>
      <c r="D6" s="75" t="str">
        <f>'Parameter Eingabe &amp; Belastungen'!D21</f>
        <v>C30/37</v>
      </c>
      <c r="E6" s="129" t="s">
        <v>349</v>
      </c>
      <c r="F6" s="211">
        <f>VLOOKUP(D6,Daten!A94:B100,2,FALSE)</f>
        <v>2.9</v>
      </c>
      <c r="G6" s="212" t="s">
        <v>11</v>
      </c>
      <c r="H6" s="7"/>
      <c r="I6" s="8"/>
      <c r="J6" s="55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8"/>
    </row>
    <row r="7" spans="1:23" x14ac:dyDescent="0.3">
      <c r="A7" s="55"/>
      <c r="B7" s="7"/>
      <c r="C7" s="7"/>
      <c r="D7" s="7"/>
      <c r="E7" s="7"/>
      <c r="F7" s="7"/>
      <c r="G7" s="7"/>
      <c r="H7" s="7"/>
      <c r="I7" s="8"/>
      <c r="J7" s="55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8"/>
    </row>
    <row r="8" spans="1:23" ht="16.2" x14ac:dyDescent="0.35">
      <c r="A8" s="55" t="s">
        <v>350</v>
      </c>
      <c r="B8" s="7"/>
      <c r="C8" s="7"/>
      <c r="D8" s="7"/>
      <c r="E8" s="205" t="s">
        <v>351</v>
      </c>
      <c r="F8" s="74">
        <f>('Parameter Eingabe &amp; Belastungen'!D8*100)/10000</f>
        <v>0.1</v>
      </c>
      <c r="G8" s="212" t="s">
        <v>358</v>
      </c>
      <c r="H8" s="7"/>
      <c r="I8" s="8"/>
      <c r="J8" s="55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8"/>
    </row>
    <row r="9" spans="1:23" x14ac:dyDescent="0.3">
      <c r="A9" s="55"/>
      <c r="B9" s="7"/>
      <c r="C9" s="7"/>
      <c r="D9" s="7"/>
      <c r="E9" s="7"/>
      <c r="F9" s="7"/>
      <c r="G9" s="7"/>
      <c r="H9" s="7"/>
      <c r="I9" s="8"/>
      <c r="J9" s="55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8"/>
    </row>
    <row r="10" spans="1:23" x14ac:dyDescent="0.3">
      <c r="A10" s="55"/>
      <c r="B10" s="7"/>
      <c r="C10" s="7"/>
      <c r="D10" s="7"/>
      <c r="E10" s="7"/>
      <c r="F10" s="7"/>
      <c r="G10" s="7"/>
      <c r="H10" s="7"/>
      <c r="I10" s="8"/>
      <c r="J10" s="55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8"/>
    </row>
    <row r="11" spans="1:23" x14ac:dyDescent="0.3">
      <c r="A11" s="55"/>
      <c r="B11" s="7"/>
      <c r="C11" s="7"/>
      <c r="D11" s="7"/>
      <c r="E11" s="7"/>
      <c r="F11" s="7"/>
      <c r="G11" s="7"/>
      <c r="H11" s="7"/>
      <c r="I11" s="8"/>
      <c r="J11" s="55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8"/>
    </row>
    <row r="12" spans="1:23" s="216" customFormat="1" ht="17.399999999999999" x14ac:dyDescent="0.3">
      <c r="A12" s="220"/>
      <c r="B12" s="221"/>
      <c r="C12" s="221"/>
      <c r="D12" s="221"/>
      <c r="E12" s="222" t="s">
        <v>32</v>
      </c>
      <c r="F12" s="217">
        <f>((E23/(E34/100))+E18)/50</f>
        <v>1.395357094757095</v>
      </c>
      <c r="G12" s="218" t="s">
        <v>362</v>
      </c>
      <c r="H12" s="221"/>
      <c r="I12" s="223"/>
      <c r="J12" s="220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3"/>
    </row>
    <row r="13" spans="1:23" x14ac:dyDescent="0.3">
      <c r="A13" s="55"/>
      <c r="B13" s="7"/>
      <c r="C13" s="7"/>
      <c r="D13" s="7"/>
      <c r="E13" s="7"/>
      <c r="F13" s="7"/>
      <c r="G13" s="7"/>
      <c r="H13" s="7"/>
      <c r="I13" s="8"/>
      <c r="J13" s="55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8"/>
    </row>
    <row r="14" spans="1:23" ht="15" thickBot="1" x14ac:dyDescent="0.35">
      <c r="A14" s="56"/>
      <c r="B14" s="11"/>
      <c r="C14" s="11"/>
      <c r="D14" s="11"/>
      <c r="E14" s="11"/>
      <c r="F14" s="11"/>
      <c r="G14" s="11"/>
      <c r="H14" s="11"/>
      <c r="I14" s="12"/>
      <c r="J14" s="55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8"/>
    </row>
    <row r="15" spans="1:23" x14ac:dyDescent="0.3">
      <c r="A15" s="87"/>
      <c r="B15" s="5"/>
      <c r="C15" s="5"/>
      <c r="D15" s="5"/>
      <c r="E15" s="5"/>
      <c r="F15" s="5"/>
      <c r="G15" s="5"/>
      <c r="H15" s="5"/>
      <c r="I15" s="6"/>
      <c r="J15" s="55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8"/>
    </row>
    <row r="16" spans="1:23" x14ac:dyDescent="0.3">
      <c r="A16" s="224" t="s">
        <v>26</v>
      </c>
      <c r="B16" s="7"/>
      <c r="C16" s="7"/>
      <c r="D16" s="7"/>
      <c r="E16" s="7"/>
      <c r="F16" s="7"/>
      <c r="G16" s="7"/>
      <c r="H16" s="7"/>
      <c r="I16" s="8"/>
      <c r="J16" s="55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8"/>
    </row>
    <row r="17" spans="1:23" x14ac:dyDescent="0.3">
      <c r="A17" s="55"/>
      <c r="B17" s="7"/>
      <c r="C17" s="7"/>
      <c r="D17" s="7"/>
      <c r="E17" s="7"/>
      <c r="F17" s="7"/>
      <c r="G17" s="7"/>
      <c r="H17" s="7"/>
      <c r="I17" s="8"/>
      <c r="J17" s="55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8"/>
    </row>
    <row r="18" spans="1:23" x14ac:dyDescent="0.3">
      <c r="A18" s="55" t="s">
        <v>335</v>
      </c>
      <c r="B18" s="7"/>
      <c r="C18" s="7"/>
      <c r="D18" s="205" t="s">
        <v>345</v>
      </c>
      <c r="E18" s="102">
        <f>MAX('Schnittgrößen im Beton'!E8:E9,'Schnittgrößen im Beton'!E16:E17,'Schnittgrößen im Beton'!E24:E25,'Schnittgrößen im Beton'!E32:E33,'Schnittgrößen im Beton'!E40:E41,'Schnittgrößen im Beton'!M8:M9,'Schnittgrößen im Beton'!M16:M17,'Schnittgrößen im Beton'!M24:M25,'Schnittgrößen im Beton'!M32:M33,'Schnittgrößen im Beton'!M40:M41,'Schnittgrößen im Beton'!U8:U9,'Schnittgrößen im Beton'!U16:U17,'Schnittgrößen im Beton'!U24:U25,'Schnittgrößen im Beton'!U32:U33,'Schnittgrößen im Beton'!U40:U41,'Schnittgrößen im Beton'!AC8:AC9,'Schnittgrößen im Beton'!AC16:AC17,'Schnittgrößen im Beton'!AC24:AC25,'Schnittgrößen im Beton'!AC32:AC33,'Schnittgrößen im Beton'!AC40:AC41)</f>
        <v>0.03</v>
      </c>
      <c r="F18" s="7" t="s">
        <v>231</v>
      </c>
      <c r="G18" s="7"/>
      <c r="H18" s="7"/>
      <c r="I18" s="8"/>
      <c r="J18" s="55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8"/>
    </row>
    <row r="19" spans="1:23" x14ac:dyDescent="0.3">
      <c r="A19" s="55"/>
      <c r="B19" s="7"/>
      <c r="C19" s="7"/>
      <c r="D19" s="7"/>
      <c r="E19" s="7"/>
      <c r="F19" s="7"/>
      <c r="G19" s="7"/>
      <c r="H19" s="7"/>
      <c r="I19" s="8"/>
      <c r="J19" s="55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8"/>
    </row>
    <row r="20" spans="1:23" x14ac:dyDescent="0.3">
      <c r="A20" s="55" t="s">
        <v>344</v>
      </c>
      <c r="B20" s="7"/>
      <c r="C20" s="7"/>
      <c r="D20" s="7"/>
      <c r="E20" s="7"/>
      <c r="F20" s="7"/>
      <c r="G20" s="7"/>
      <c r="H20" s="7"/>
      <c r="I20" s="8"/>
      <c r="J20" s="55"/>
      <c r="K20" s="7"/>
      <c r="L20" s="7"/>
      <c r="M20" s="7"/>
      <c r="N20" s="7"/>
      <c r="O20" s="7"/>
      <c r="P20" s="7"/>
      <c r="Q20" s="225"/>
      <c r="R20" s="7"/>
      <c r="S20" s="7"/>
      <c r="T20" s="7"/>
      <c r="U20" s="7"/>
      <c r="V20" s="7"/>
      <c r="W20" s="8"/>
    </row>
    <row r="21" spans="1:23" x14ac:dyDescent="0.3">
      <c r="A21" s="219" t="s">
        <v>352</v>
      </c>
      <c r="B21" s="7"/>
      <c r="C21" s="7"/>
      <c r="D21" s="7"/>
      <c r="E21" s="7"/>
      <c r="F21" s="7"/>
      <c r="G21" s="7"/>
      <c r="H21" s="7"/>
      <c r="I21" s="8"/>
      <c r="J21" s="55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8"/>
    </row>
    <row r="22" spans="1:23" x14ac:dyDescent="0.3">
      <c r="A22" s="55"/>
      <c r="B22" s="7"/>
      <c r="C22" s="7"/>
      <c r="D22" s="7"/>
      <c r="E22" s="7"/>
      <c r="F22" s="7"/>
      <c r="G22" s="7"/>
      <c r="H22" s="7"/>
      <c r="I22" s="8"/>
      <c r="J22" s="55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8"/>
    </row>
    <row r="23" spans="1:23" x14ac:dyDescent="0.3">
      <c r="A23" s="55"/>
      <c r="B23" s="7"/>
      <c r="C23" s="7"/>
      <c r="D23" s="209" t="s">
        <v>32</v>
      </c>
      <c r="E23" s="71">
        <f>E26-E18*(E397105)</f>
        <v>4.8328333333333342</v>
      </c>
      <c r="F23" s="7" t="s">
        <v>346</v>
      </c>
      <c r="G23" s="7"/>
      <c r="H23" s="7"/>
      <c r="I23" s="8"/>
      <c r="J23" s="55"/>
      <c r="K23" s="7"/>
      <c r="L23" s="7"/>
      <c r="M23" s="7"/>
      <c r="N23" s="7"/>
      <c r="O23" s="7"/>
      <c r="P23" s="7"/>
      <c r="Q23" s="226"/>
      <c r="R23" s="7"/>
      <c r="S23" s="7"/>
      <c r="T23" s="7"/>
      <c r="U23" s="7"/>
      <c r="V23" s="7"/>
      <c r="W23" s="8"/>
    </row>
    <row r="24" spans="1:23" x14ac:dyDescent="0.3">
      <c r="A24" s="55"/>
      <c r="B24" s="7"/>
      <c r="C24" s="7"/>
      <c r="D24" s="7"/>
      <c r="E24" s="7"/>
      <c r="F24" s="7"/>
      <c r="G24" s="7"/>
      <c r="H24" s="7"/>
      <c r="I24" s="8"/>
      <c r="J24" s="55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8"/>
    </row>
    <row r="25" spans="1:23" x14ac:dyDescent="0.3">
      <c r="A25" s="55"/>
      <c r="B25" s="7"/>
      <c r="C25" s="7"/>
      <c r="D25" s="7"/>
      <c r="E25" s="7"/>
      <c r="F25" s="7"/>
      <c r="G25" s="7"/>
      <c r="H25" s="7"/>
      <c r="I25" s="8"/>
      <c r="J25" s="55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8"/>
    </row>
    <row r="26" spans="1:23" x14ac:dyDescent="0.3">
      <c r="A26" s="55" t="s">
        <v>344</v>
      </c>
      <c r="B26" s="7"/>
      <c r="C26" s="7"/>
      <c r="D26" s="209" t="s">
        <v>32</v>
      </c>
      <c r="E26" s="71">
        <f>((E30-((E18/1000)/(F8)))*E32)*1000</f>
        <v>4.8328333333333342</v>
      </c>
      <c r="F26" s="7" t="s">
        <v>346</v>
      </c>
      <c r="G26" s="7"/>
      <c r="H26" s="7"/>
      <c r="I26" s="8"/>
      <c r="J26" s="55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8"/>
    </row>
    <row r="27" spans="1:23" x14ac:dyDescent="0.3">
      <c r="A27" s="55"/>
      <c r="B27" s="7"/>
      <c r="C27" s="7"/>
      <c r="D27" s="7"/>
      <c r="E27" s="7"/>
      <c r="F27" s="7"/>
      <c r="G27" s="7"/>
      <c r="H27" s="7"/>
      <c r="I27" s="8"/>
      <c r="J27" s="55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8"/>
    </row>
    <row r="28" spans="1:23" x14ac:dyDescent="0.3">
      <c r="A28" s="55"/>
      <c r="B28" s="7"/>
      <c r="C28" s="7"/>
      <c r="D28" s="7"/>
      <c r="E28" s="7"/>
      <c r="F28" s="7"/>
      <c r="G28" s="7"/>
      <c r="H28" s="7"/>
      <c r="I28" s="8"/>
      <c r="J28" s="55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8"/>
    </row>
    <row r="29" spans="1:23" x14ac:dyDescent="0.3">
      <c r="A29" s="55"/>
      <c r="B29" s="7"/>
      <c r="C29" s="7"/>
      <c r="D29" s="7"/>
      <c r="E29" s="7"/>
      <c r="F29" s="7"/>
      <c r="G29" s="7"/>
      <c r="H29" s="7"/>
      <c r="I29" s="8"/>
      <c r="J29" s="55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8"/>
    </row>
    <row r="30" spans="1:23" ht="16.8" x14ac:dyDescent="0.35">
      <c r="A30" s="55" t="s">
        <v>338</v>
      </c>
      <c r="B30" s="7"/>
      <c r="C30" s="7"/>
      <c r="D30" s="205" t="s">
        <v>339</v>
      </c>
      <c r="E30" s="111">
        <f>VLOOKUP('Parameter Eingabe &amp; Belastungen'!D21,Daten!A94:B100,2,FALSE)</f>
        <v>2.9</v>
      </c>
      <c r="F30" s="7" t="s">
        <v>340</v>
      </c>
      <c r="G30" s="7"/>
      <c r="H30" s="7"/>
      <c r="I30" s="8"/>
      <c r="J30" s="55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8"/>
    </row>
    <row r="31" spans="1:23" x14ac:dyDescent="0.3">
      <c r="A31" s="55"/>
      <c r="B31" s="7"/>
      <c r="C31" s="7"/>
      <c r="D31" s="7"/>
      <c r="E31" s="7"/>
      <c r="F31" s="7"/>
      <c r="G31" s="7"/>
      <c r="H31" s="7"/>
      <c r="I31" s="8"/>
      <c r="J31" s="55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8"/>
    </row>
    <row r="32" spans="1:23" ht="16.8" x14ac:dyDescent="0.35">
      <c r="A32" s="55" t="s">
        <v>341</v>
      </c>
      <c r="B32" s="7"/>
      <c r="C32" s="7"/>
      <c r="D32" s="205" t="s">
        <v>342</v>
      </c>
      <c r="E32" s="210">
        <f>(1*0.1^2)/6</f>
        <v>1.666666666666667E-3</v>
      </c>
      <c r="F32" s="7" t="s">
        <v>343</v>
      </c>
      <c r="G32" s="7"/>
      <c r="H32" s="7"/>
      <c r="I32" s="8"/>
      <c r="J32" s="55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8"/>
    </row>
    <row r="33" spans="1:23" ht="15" thickBot="1" x14ac:dyDescent="0.35">
      <c r="A33" s="55"/>
      <c r="B33" s="7"/>
      <c r="C33" s="7"/>
      <c r="D33" s="7"/>
      <c r="E33" s="7"/>
      <c r="F33" s="7"/>
      <c r="G33" s="7"/>
      <c r="H33" s="7"/>
      <c r="I33" s="8"/>
      <c r="J33" s="56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28" t="s">
        <v>367</v>
      </c>
    </row>
    <row r="34" spans="1:23" x14ac:dyDescent="0.3">
      <c r="A34" s="55" t="s">
        <v>354</v>
      </c>
      <c r="B34" s="7"/>
      <c r="C34" s="7"/>
      <c r="D34" s="209" t="s">
        <v>32</v>
      </c>
      <c r="E34" s="71">
        <f>0.9*E36</f>
        <v>6.9300000000000006</v>
      </c>
      <c r="F34" s="7" t="s">
        <v>13</v>
      </c>
      <c r="G34" s="7"/>
      <c r="H34" s="7"/>
      <c r="I34" s="8"/>
    </row>
    <row r="35" spans="1:23" x14ac:dyDescent="0.3">
      <c r="A35" s="55"/>
      <c r="B35" s="7"/>
      <c r="C35" s="7"/>
      <c r="D35" s="7"/>
      <c r="E35" s="7"/>
      <c r="F35" s="7"/>
      <c r="G35" s="7"/>
      <c r="H35" s="7"/>
      <c r="I35" s="8"/>
    </row>
    <row r="36" spans="1:23" x14ac:dyDescent="0.3">
      <c r="A36" s="55" t="s">
        <v>355</v>
      </c>
      <c r="B36" s="7"/>
      <c r="C36" s="7"/>
      <c r="D36" s="205" t="s">
        <v>356</v>
      </c>
      <c r="E36" s="66">
        <f>'Parameter Eingabe &amp; Belastungen'!D8-((C37+0.5*C38)/10)</f>
        <v>7.7</v>
      </c>
      <c r="F36" s="7" t="s">
        <v>13</v>
      </c>
      <c r="G36" s="7"/>
      <c r="H36" s="7"/>
      <c r="I36" s="8"/>
      <c r="T36" s="27"/>
    </row>
    <row r="37" spans="1:23" ht="15.6" x14ac:dyDescent="0.35">
      <c r="A37" s="224" t="s">
        <v>26</v>
      </c>
      <c r="B37" s="205" t="s">
        <v>359</v>
      </c>
      <c r="C37" s="66">
        <v>20</v>
      </c>
      <c r="D37" s="207" t="s">
        <v>19</v>
      </c>
      <c r="E37" s="60"/>
      <c r="F37" s="7"/>
      <c r="G37" s="7"/>
      <c r="H37" s="7"/>
      <c r="I37" s="8"/>
      <c r="T37" s="27"/>
    </row>
    <row r="38" spans="1:23" ht="15.6" x14ac:dyDescent="0.35">
      <c r="A38" s="55"/>
      <c r="B38" s="9" t="s">
        <v>360</v>
      </c>
      <c r="C38" s="66">
        <v>6</v>
      </c>
      <c r="D38" s="207" t="s">
        <v>19</v>
      </c>
      <c r="E38" s="60"/>
      <c r="F38" s="7"/>
      <c r="G38" s="7"/>
      <c r="H38" s="7"/>
      <c r="I38" s="8"/>
      <c r="T38" s="27"/>
    </row>
    <row r="39" spans="1:23" x14ac:dyDescent="0.3">
      <c r="A39" s="55"/>
      <c r="B39" s="9"/>
      <c r="C39" s="60"/>
      <c r="D39" s="207"/>
      <c r="E39" s="60"/>
      <c r="F39" s="7"/>
      <c r="G39" s="7"/>
      <c r="H39" s="7"/>
      <c r="I39" s="8"/>
      <c r="T39" s="27"/>
    </row>
    <row r="40" spans="1:23" x14ac:dyDescent="0.3">
      <c r="A40" s="294" t="s">
        <v>361</v>
      </c>
      <c r="B40" s="295"/>
      <c r="C40" s="295"/>
      <c r="D40" s="295"/>
      <c r="E40" s="60"/>
      <c r="F40" s="7"/>
      <c r="G40" s="7"/>
      <c r="H40" s="7"/>
      <c r="I40" s="8"/>
      <c r="T40" s="27"/>
    </row>
    <row r="41" spans="1:23" ht="16.5" customHeight="1" x14ac:dyDescent="0.3">
      <c r="A41" s="294"/>
      <c r="B41" s="295"/>
      <c r="C41" s="295"/>
      <c r="D41" s="295"/>
      <c r="E41" s="60"/>
      <c r="F41" s="7"/>
      <c r="G41" s="7"/>
      <c r="H41" s="7"/>
      <c r="I41" s="8"/>
      <c r="T41" s="27"/>
    </row>
    <row r="42" spans="1:23" x14ac:dyDescent="0.3">
      <c r="A42" s="55"/>
      <c r="B42" s="7"/>
      <c r="C42" s="7"/>
      <c r="D42" s="7"/>
      <c r="E42" s="7"/>
      <c r="F42" s="7"/>
      <c r="G42" s="7"/>
      <c r="H42" s="7"/>
      <c r="I42" s="8"/>
    </row>
    <row r="43" spans="1:23" x14ac:dyDescent="0.3">
      <c r="A43" s="239" t="s">
        <v>357</v>
      </c>
      <c r="B43" s="240"/>
      <c r="C43" s="240"/>
      <c r="D43" s="7"/>
      <c r="E43" s="7"/>
      <c r="F43" s="7"/>
      <c r="G43" s="7"/>
      <c r="H43" s="7"/>
      <c r="I43" s="8"/>
    </row>
    <row r="44" spans="1:23" ht="15.6" x14ac:dyDescent="0.35">
      <c r="A44" s="239"/>
      <c r="B44" s="240"/>
      <c r="C44" s="240"/>
      <c r="D44" s="205" t="s">
        <v>353</v>
      </c>
      <c r="E44" s="66">
        <f>'Parameter Eingabe &amp; Belastungen'!D8*0.5-3.5</f>
        <v>1.5</v>
      </c>
      <c r="F44" s="7" t="s">
        <v>13</v>
      </c>
      <c r="G44" s="7"/>
      <c r="H44" s="7"/>
      <c r="I44" s="8"/>
    </row>
    <row r="45" spans="1:23" x14ac:dyDescent="0.3">
      <c r="A45" s="55"/>
      <c r="B45" s="7"/>
      <c r="C45" s="7"/>
      <c r="D45" s="7"/>
      <c r="E45" s="7"/>
      <c r="F45" s="7"/>
      <c r="G45" s="7"/>
      <c r="H45" s="7"/>
      <c r="I45" s="8"/>
    </row>
    <row r="46" spans="1:23" ht="15" thickBot="1" x14ac:dyDescent="0.35">
      <c r="A46" s="56"/>
      <c r="B46" s="11"/>
      <c r="C46" s="11"/>
      <c r="D46" s="11"/>
      <c r="E46" s="11"/>
      <c r="F46" s="11"/>
      <c r="G46" s="11"/>
      <c r="H46" s="11"/>
      <c r="I46" s="12"/>
    </row>
  </sheetData>
  <mergeCells count="5">
    <mergeCell ref="A1:G1"/>
    <mergeCell ref="A3:E3"/>
    <mergeCell ref="A43:C44"/>
    <mergeCell ref="A40:D41"/>
    <mergeCell ref="J3:Q3"/>
  </mergeCells>
  <pageMargins left="0.7" right="0.7" top="0.78740157499999996" bottom="0.78740157499999996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KSEE3" shapeId="18433" r:id="rId4">
          <objectPr defaultSize="0" r:id="rId5">
            <anchor moveWithCells="1">
              <from>
                <xdr:col>2</xdr:col>
                <xdr:colOff>335280</xdr:colOff>
                <xdr:row>9</xdr:row>
                <xdr:rowOff>45720</xdr:rowOff>
              </from>
              <to>
                <xdr:col>4</xdr:col>
                <xdr:colOff>60960</xdr:colOff>
                <xdr:row>12</xdr:row>
                <xdr:rowOff>121920</xdr:rowOff>
              </to>
            </anchor>
          </objectPr>
        </oleObject>
      </mc:Choice>
      <mc:Fallback>
        <oleObject progId="Equation.KSEE3" shapeId="18433" r:id="rId4"/>
      </mc:Fallback>
    </mc:AlternateContent>
    <mc:AlternateContent xmlns:mc="http://schemas.openxmlformats.org/markup-compatibility/2006">
      <mc:Choice Requires="x14">
        <oleObject progId="Equation.KSEE3" shapeId="18434" r:id="rId6">
          <objectPr defaultSize="0" autoPict="0" r:id="rId7">
            <anchor moveWithCells="1">
              <from>
                <xdr:col>1</xdr:col>
                <xdr:colOff>228600</xdr:colOff>
                <xdr:row>24</xdr:row>
                <xdr:rowOff>99060</xdr:rowOff>
              </from>
              <to>
                <xdr:col>3</xdr:col>
                <xdr:colOff>228600</xdr:colOff>
                <xdr:row>27</xdr:row>
                <xdr:rowOff>30480</xdr:rowOff>
              </to>
            </anchor>
          </objectPr>
        </oleObject>
      </mc:Choice>
      <mc:Fallback>
        <oleObject progId="Equation.KSEE3" shapeId="18434" r:id="rId6"/>
      </mc:Fallback>
    </mc:AlternateContent>
    <mc:AlternateContent xmlns:mc="http://schemas.openxmlformats.org/markup-compatibility/2006">
      <mc:Choice Requires="x14">
        <oleObject progId="Equation.KSEE3" shapeId="18435" r:id="rId8">
          <objectPr defaultSize="0" autoPict="0" r:id="rId9">
            <anchor moveWithCells="1">
              <from>
                <xdr:col>1</xdr:col>
                <xdr:colOff>449580</xdr:colOff>
                <xdr:row>22</xdr:row>
                <xdr:rowOff>0</xdr:rowOff>
              </from>
              <to>
                <xdr:col>3</xdr:col>
                <xdr:colOff>190500</xdr:colOff>
                <xdr:row>23</xdr:row>
                <xdr:rowOff>45720</xdr:rowOff>
              </to>
            </anchor>
          </objectPr>
        </oleObject>
      </mc:Choice>
      <mc:Fallback>
        <oleObject progId="Equation.KSEE3" shapeId="18435" r:id="rId8"/>
      </mc:Fallback>
    </mc:AlternateContent>
    <mc:AlternateContent xmlns:mc="http://schemas.openxmlformats.org/markup-compatibility/2006">
      <mc:Choice Requires="x14">
        <oleObject progId="Equation.KSEE3" shapeId="18436" r:id="rId10">
          <objectPr defaultSize="0" autoPict="0" r:id="rId11">
            <anchor moveWithCells="1">
              <from>
                <xdr:col>2</xdr:col>
                <xdr:colOff>403860</xdr:colOff>
                <xdr:row>33</xdr:row>
                <xdr:rowOff>7620</xdr:rowOff>
              </from>
              <to>
                <xdr:col>3</xdr:col>
                <xdr:colOff>297180</xdr:colOff>
                <xdr:row>34</xdr:row>
                <xdr:rowOff>22860</xdr:rowOff>
              </to>
            </anchor>
          </objectPr>
        </oleObject>
      </mc:Choice>
      <mc:Fallback>
        <oleObject progId="Equation.KSEE3" shapeId="18436" r:id="rId10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F060-4EAE-44BD-905A-5B2B753A1317}">
  <sheetPr>
    <tabColor theme="4" tint="0.39997558519241921"/>
  </sheetPr>
  <dimension ref="A1:H6"/>
  <sheetViews>
    <sheetView workbookViewId="0">
      <selection activeCell="M34" sqref="M34"/>
    </sheetView>
  </sheetViews>
  <sheetFormatPr baseColWidth="10" defaultRowHeight="14.4" x14ac:dyDescent="0.3"/>
  <cols>
    <col min="1" max="1" width="4.6640625" style="16" customWidth="1"/>
    <col min="2" max="3" width="11.6640625" style="18" customWidth="1"/>
    <col min="4" max="4" width="10.6640625" style="19" customWidth="1"/>
    <col min="5" max="5" width="9.6640625" style="18" customWidth="1"/>
    <col min="6" max="8" width="17.6640625" style="18" customWidth="1"/>
  </cols>
  <sheetData>
    <row r="1" spans="1:8" x14ac:dyDescent="0.3">
      <c r="A1" s="20"/>
      <c r="B1" s="20" t="s">
        <v>36</v>
      </c>
      <c r="C1" s="20" t="s">
        <v>37</v>
      </c>
      <c r="D1" s="20" t="s">
        <v>38</v>
      </c>
      <c r="E1" s="20" t="s">
        <v>39</v>
      </c>
      <c r="F1" s="20" t="s">
        <v>40</v>
      </c>
      <c r="G1" s="20" t="s">
        <v>41</v>
      </c>
      <c r="H1" s="20" t="s">
        <v>42</v>
      </c>
    </row>
    <row r="2" spans="1:8" x14ac:dyDescent="0.3">
      <c r="A2" s="22">
        <v>1</v>
      </c>
      <c r="B2" s="23" t="s">
        <v>43</v>
      </c>
      <c r="C2" s="23" t="s">
        <v>44</v>
      </c>
      <c r="D2" s="24">
        <v>7.5</v>
      </c>
      <c r="E2" s="23" t="s">
        <v>45</v>
      </c>
      <c r="F2" s="23"/>
      <c r="G2" s="23"/>
      <c r="H2" s="23" t="s">
        <v>49</v>
      </c>
    </row>
    <row r="3" spans="1:8" x14ac:dyDescent="0.3">
      <c r="A3" s="22">
        <v>2</v>
      </c>
      <c r="B3" s="23" t="s">
        <v>47</v>
      </c>
      <c r="C3" s="23" t="s">
        <v>44</v>
      </c>
      <c r="D3" s="24">
        <v>10</v>
      </c>
      <c r="E3" s="23" t="s">
        <v>13</v>
      </c>
      <c r="F3" s="23"/>
      <c r="G3" s="23"/>
      <c r="H3" s="23" t="s">
        <v>46</v>
      </c>
    </row>
    <row r="4" spans="1:8" x14ac:dyDescent="0.3">
      <c r="A4" s="22">
        <v>3</v>
      </c>
      <c r="B4" s="23" t="s">
        <v>48</v>
      </c>
      <c r="C4" s="23" t="s">
        <v>44</v>
      </c>
      <c r="D4" s="24">
        <v>20</v>
      </c>
      <c r="E4" s="23" t="s">
        <v>13</v>
      </c>
      <c r="F4" s="23"/>
      <c r="G4" s="23"/>
      <c r="H4" s="23" t="s">
        <v>368</v>
      </c>
    </row>
    <row r="5" spans="1:8" x14ac:dyDescent="0.3">
      <c r="A5" s="22">
        <v>4</v>
      </c>
      <c r="B5" s="23" t="s">
        <v>50</v>
      </c>
      <c r="C5" s="23" t="s">
        <v>44</v>
      </c>
      <c r="D5" s="24">
        <v>2</v>
      </c>
      <c r="E5" s="23" t="s">
        <v>13</v>
      </c>
      <c r="F5" s="23"/>
      <c r="G5" s="23"/>
      <c r="H5" s="23" t="s">
        <v>51</v>
      </c>
    </row>
    <row r="6" spans="1:8" x14ac:dyDescent="0.3">
      <c r="A6" s="22">
        <v>5</v>
      </c>
      <c r="B6" s="23"/>
      <c r="C6" s="23"/>
      <c r="D6" s="25"/>
      <c r="E6" s="23"/>
      <c r="F6" s="23"/>
      <c r="G6" s="23"/>
      <c r="H6" s="23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DCBC1-5079-4F32-8271-AD190088EE07}">
  <sheetPr>
    <tabColor theme="4" tint="0.39997558519241921"/>
  </sheetPr>
  <dimension ref="A1:AE145"/>
  <sheetViews>
    <sheetView workbookViewId="0">
      <selection activeCell="O22" sqref="O22"/>
    </sheetView>
  </sheetViews>
  <sheetFormatPr baseColWidth="10" defaultRowHeight="14.4" x14ac:dyDescent="0.3"/>
  <cols>
    <col min="1" max="1" width="11.88671875" bestFit="1" customWidth="1"/>
    <col min="2" max="2" width="7.5546875" bestFit="1" customWidth="1"/>
    <col min="3" max="3" width="4" bestFit="1" customWidth="1"/>
    <col min="4" max="4" width="7.88671875" bestFit="1" customWidth="1"/>
    <col min="5" max="5" width="5.33203125" bestFit="1" customWidth="1"/>
    <col min="6" max="6" width="7.33203125" bestFit="1" customWidth="1"/>
    <col min="7" max="7" width="11.6640625" bestFit="1" customWidth="1"/>
    <col min="9" max="9" width="11.88671875" bestFit="1" customWidth="1"/>
    <col min="10" max="10" width="7.5546875" bestFit="1" customWidth="1"/>
    <col min="11" max="11" width="4" bestFit="1" customWidth="1"/>
    <col min="12" max="12" width="7.88671875" bestFit="1" customWidth="1"/>
    <col min="13" max="13" width="5.33203125" bestFit="1" customWidth="1"/>
    <col min="14" max="14" width="7.33203125" bestFit="1" customWidth="1"/>
    <col min="15" max="15" width="11.6640625" bestFit="1" customWidth="1"/>
    <col min="17" max="17" width="11.88671875" bestFit="1" customWidth="1"/>
    <col min="18" max="18" width="7.5546875" bestFit="1" customWidth="1"/>
    <col min="19" max="19" width="4" bestFit="1" customWidth="1"/>
    <col min="20" max="20" width="7.88671875" bestFit="1" customWidth="1"/>
    <col min="21" max="21" width="5.33203125" bestFit="1" customWidth="1"/>
    <col min="22" max="22" width="7.33203125" bestFit="1" customWidth="1"/>
    <col min="23" max="23" width="11.6640625" bestFit="1" customWidth="1"/>
    <col min="25" max="25" width="11.88671875" bestFit="1" customWidth="1"/>
    <col min="26" max="26" width="7.5546875" bestFit="1" customWidth="1"/>
    <col min="27" max="27" width="4" bestFit="1" customWidth="1"/>
    <col min="28" max="28" width="7.88671875" bestFit="1" customWidth="1"/>
    <col min="29" max="29" width="5.33203125" bestFit="1" customWidth="1"/>
    <col min="30" max="30" width="7.33203125" bestFit="1" customWidth="1"/>
    <col min="31" max="31" width="11.6640625" bestFit="1" customWidth="1"/>
  </cols>
  <sheetData>
    <row r="1" spans="1:31" ht="15.6" x14ac:dyDescent="0.3">
      <c r="A1" s="296" t="s">
        <v>105</v>
      </c>
      <c r="B1" s="296"/>
      <c r="C1" s="296"/>
      <c r="D1" s="296"/>
      <c r="E1" s="296"/>
      <c r="F1" s="296"/>
      <c r="G1" s="296"/>
    </row>
    <row r="2" spans="1:31" x14ac:dyDescent="0.3">
      <c r="A2" s="297" t="s">
        <v>106</v>
      </c>
      <c r="B2" s="297"/>
      <c r="C2" s="297"/>
      <c r="D2" s="297"/>
      <c r="E2" s="297"/>
      <c r="F2" s="297"/>
      <c r="G2" s="297"/>
    </row>
    <row r="3" spans="1:31" x14ac:dyDescent="0.3">
      <c r="E3" t="s">
        <v>120</v>
      </c>
    </row>
    <row r="4" spans="1:31" x14ac:dyDescent="0.3">
      <c r="A4" s="302" t="s">
        <v>316</v>
      </c>
      <c r="B4" s="302"/>
      <c r="C4" s="302" t="s">
        <v>322</v>
      </c>
      <c r="D4" s="302"/>
      <c r="E4" s="302"/>
      <c r="F4" s="302"/>
      <c r="G4" s="302"/>
      <c r="H4" s="52"/>
      <c r="I4" s="302" t="s">
        <v>317</v>
      </c>
      <c r="J4" s="302"/>
      <c r="K4" s="302" t="s">
        <v>323</v>
      </c>
      <c r="L4" s="302"/>
      <c r="M4" s="302"/>
      <c r="N4" s="302"/>
      <c r="O4" s="302"/>
      <c r="P4" s="52"/>
      <c r="Q4" s="302" t="s">
        <v>114</v>
      </c>
      <c r="R4" s="302"/>
      <c r="S4" s="302" t="s">
        <v>115</v>
      </c>
      <c r="T4" s="302"/>
      <c r="U4" s="302"/>
      <c r="V4" s="302"/>
      <c r="W4" s="302"/>
      <c r="X4" s="52"/>
      <c r="Y4" s="302" t="s">
        <v>318</v>
      </c>
      <c r="Z4" s="302"/>
      <c r="AA4" s="302" t="s">
        <v>319</v>
      </c>
      <c r="AB4" s="302"/>
      <c r="AC4" s="302"/>
      <c r="AD4" s="302"/>
      <c r="AE4" s="302"/>
    </row>
    <row r="5" spans="1:31" x14ac:dyDescent="0.3">
      <c r="C5" s="303" t="s">
        <v>320</v>
      </c>
      <c r="D5" s="303"/>
      <c r="E5" s="303"/>
      <c r="F5" s="303"/>
      <c r="G5" s="303"/>
      <c r="K5" s="303" t="s">
        <v>321</v>
      </c>
      <c r="L5" s="303"/>
      <c r="M5" s="303"/>
      <c r="N5" s="303"/>
      <c r="O5" s="303"/>
      <c r="S5" s="303" t="s">
        <v>116</v>
      </c>
      <c r="T5" s="303"/>
      <c r="U5" s="303"/>
      <c r="V5" s="303"/>
      <c r="W5" s="303"/>
      <c r="AA5" s="303" t="s">
        <v>117</v>
      </c>
      <c r="AB5" s="303"/>
      <c r="AC5" s="303"/>
      <c r="AD5" s="303"/>
      <c r="AE5" s="303"/>
    </row>
    <row r="6" spans="1:31" x14ac:dyDescent="0.3">
      <c r="A6" s="29"/>
      <c r="B6" s="29"/>
      <c r="C6" s="29" t="s">
        <v>52</v>
      </c>
      <c r="D6" s="29" t="s">
        <v>53</v>
      </c>
      <c r="E6" s="300" t="s">
        <v>55</v>
      </c>
      <c r="F6" s="301"/>
      <c r="G6" s="29" t="s">
        <v>56</v>
      </c>
      <c r="I6" s="29"/>
      <c r="J6" s="29"/>
      <c r="K6" s="29" t="s">
        <v>52</v>
      </c>
      <c r="L6" s="29" t="s">
        <v>53</v>
      </c>
      <c r="M6" s="300" t="s">
        <v>55</v>
      </c>
      <c r="N6" s="301"/>
      <c r="O6" s="29" t="s">
        <v>56</v>
      </c>
      <c r="Q6" s="29"/>
      <c r="R6" s="29"/>
      <c r="S6" s="29" t="s">
        <v>52</v>
      </c>
      <c r="T6" s="29" t="s">
        <v>53</v>
      </c>
      <c r="U6" s="300" t="s">
        <v>55</v>
      </c>
      <c r="V6" s="301"/>
      <c r="W6" s="29" t="s">
        <v>56</v>
      </c>
      <c r="Y6" s="29"/>
      <c r="Z6" s="29"/>
      <c r="AA6" s="29" t="s">
        <v>52</v>
      </c>
      <c r="AB6" s="29" t="s">
        <v>53</v>
      </c>
      <c r="AC6" s="300" t="s">
        <v>55</v>
      </c>
      <c r="AD6" s="301"/>
      <c r="AE6" s="29" t="s">
        <v>56</v>
      </c>
    </row>
    <row r="7" spans="1:31" x14ac:dyDescent="0.3">
      <c r="A7" s="30" t="s">
        <v>107</v>
      </c>
      <c r="B7" s="30"/>
      <c r="C7" s="30" t="s">
        <v>57</v>
      </c>
      <c r="D7" s="30" t="s">
        <v>57</v>
      </c>
      <c r="E7" s="30" t="s">
        <v>59</v>
      </c>
      <c r="F7" s="30" t="s">
        <v>63</v>
      </c>
      <c r="G7" s="30" t="s">
        <v>64</v>
      </c>
      <c r="I7" s="30" t="s">
        <v>107</v>
      </c>
      <c r="J7" s="30"/>
      <c r="K7" s="30" t="s">
        <v>57</v>
      </c>
      <c r="L7" s="30" t="s">
        <v>57</v>
      </c>
      <c r="M7" s="30" t="s">
        <v>59</v>
      </c>
      <c r="N7" s="30" t="s">
        <v>63</v>
      </c>
      <c r="O7" s="30" t="s">
        <v>64</v>
      </c>
      <c r="Q7" s="30" t="s">
        <v>107</v>
      </c>
      <c r="R7" s="30"/>
      <c r="S7" s="30" t="s">
        <v>57</v>
      </c>
      <c r="T7" s="30" t="s">
        <v>57</v>
      </c>
      <c r="U7" s="30" t="s">
        <v>59</v>
      </c>
      <c r="V7" s="30" t="s">
        <v>63</v>
      </c>
      <c r="W7" s="30" t="s">
        <v>64</v>
      </c>
      <c r="Y7" s="30" t="s">
        <v>107</v>
      </c>
      <c r="Z7" s="30"/>
      <c r="AA7" s="30" t="s">
        <v>57</v>
      </c>
      <c r="AB7" s="30" t="s">
        <v>57</v>
      </c>
      <c r="AC7" s="30" t="s">
        <v>59</v>
      </c>
      <c r="AD7" s="30" t="s">
        <v>63</v>
      </c>
      <c r="AE7" s="30" t="s">
        <v>64</v>
      </c>
    </row>
    <row r="8" spans="1:31" x14ac:dyDescent="0.3">
      <c r="A8" s="44" t="s">
        <v>108</v>
      </c>
      <c r="B8" s="298" t="s">
        <v>87</v>
      </c>
      <c r="C8" s="15">
        <f>'LK1 - 4.1 Stäbe - Schnittgrößen'!A2747</f>
        <v>344</v>
      </c>
      <c r="D8" s="15">
        <f>'LK1 - 4.1 Stäbe - Schnittgrößen'!B2747</f>
        <v>223</v>
      </c>
      <c r="E8" s="27">
        <f>'LK1 - 4.1 Stäbe - Schnittgrößen'!D2747</f>
        <v>-0.2</v>
      </c>
      <c r="F8" s="27">
        <f>'LK1 - 4.1 Stäbe - Schnittgrößen'!E2747</f>
        <v>-116.08</v>
      </c>
      <c r="G8" s="27">
        <f>'LK1 - 4.1 Stäbe - Schnittgrößen'!F2747</f>
        <v>5.8</v>
      </c>
      <c r="I8" s="44" t="s">
        <v>108</v>
      </c>
      <c r="J8" s="298" t="s">
        <v>87</v>
      </c>
      <c r="K8" s="15">
        <f>'LK2 - 4.1 Stäbe - Schnittgrößen'!A2739</f>
        <v>343</v>
      </c>
      <c r="L8" s="15">
        <f>'LK2 - 4.1 Stäbe - Schnittgrößen'!B2739</f>
        <v>111</v>
      </c>
      <c r="M8" s="27">
        <f>'LK2 - 4.1 Stäbe - Schnittgrößen'!D2747</f>
        <v>-1.33</v>
      </c>
      <c r="N8" s="27">
        <f>'LK2 - 4.1 Stäbe - Schnittgrößen'!E2747</f>
        <v>-65.08</v>
      </c>
      <c r="O8" s="27">
        <f>'LK2 - 4.1 Stäbe - Schnittgrößen'!F2747</f>
        <v>3.25</v>
      </c>
      <c r="Q8" s="44" t="s">
        <v>108</v>
      </c>
      <c r="R8" s="298" t="s">
        <v>87</v>
      </c>
      <c r="S8" s="15">
        <f>'LK3 - 4.1 Stäbe - Schnittgrößen'!A2747</f>
        <v>344</v>
      </c>
      <c r="T8" s="17">
        <f>'LK3 - 4.1 Stäbe - Schnittgrößen'!B2747</f>
        <v>223</v>
      </c>
      <c r="U8" s="27">
        <f>'LK3 - 4.1 Stäbe - Schnittgrößen'!D2747</f>
        <v>-0.28000000000000003</v>
      </c>
      <c r="V8" s="27">
        <f>'LK3 - 4.1 Stäbe - Schnittgrößen'!E2747</f>
        <v>-157.41</v>
      </c>
      <c r="W8" s="27">
        <f>'LK3 - 4.1 Stäbe - Schnittgrößen'!F2747</f>
        <v>7.87</v>
      </c>
      <c r="Y8" s="44" t="s">
        <v>108</v>
      </c>
      <c r="Z8" s="298" t="s">
        <v>87</v>
      </c>
      <c r="AA8" s="15">
        <f>'LK6 - 4.1 Stäbe - Schnittgrößen'!A2747</f>
        <v>344</v>
      </c>
      <c r="AB8" s="15">
        <f>'LK6 - 4.1 Stäbe - Schnittgrößen'!B2747</f>
        <v>223</v>
      </c>
      <c r="AC8" s="27">
        <f>'LK6 - 4.1 Stäbe - Schnittgrößen'!D2747</f>
        <v>-1.83</v>
      </c>
      <c r="AD8" s="27">
        <f>'LK6 - 4.1 Stäbe - Schnittgrößen'!E2747</f>
        <v>-106.23</v>
      </c>
      <c r="AE8" s="27">
        <f>'LK6 - 4.1 Stäbe - Schnittgrößen'!F2747</f>
        <v>5.31</v>
      </c>
    </row>
    <row r="9" spans="1:31" x14ac:dyDescent="0.3">
      <c r="A9" s="44" t="s">
        <v>108</v>
      </c>
      <c r="B9" s="299"/>
      <c r="C9" s="15"/>
      <c r="D9" s="15">
        <f>'LK1 - 4.1 Stäbe - Schnittgrößen'!B2748</f>
        <v>224</v>
      </c>
      <c r="E9" s="27">
        <f>'LK1 - 4.1 Stäbe - Schnittgrößen'!D2748</f>
        <v>-0.15</v>
      </c>
      <c r="F9" s="27">
        <f>'LK1 - 4.1 Stäbe - Schnittgrößen'!E2748</f>
        <v>-116.08</v>
      </c>
      <c r="G9" s="27">
        <f>'LK1 - 4.1 Stäbe - Schnittgrößen'!F2748</f>
        <v>0</v>
      </c>
      <c r="I9" s="44" t="s">
        <v>108</v>
      </c>
      <c r="J9" s="299"/>
      <c r="K9" s="15"/>
      <c r="L9" s="15">
        <f>'LK2 - 4.1 Stäbe - Schnittgrößen'!B2740</f>
        <v>222</v>
      </c>
      <c r="M9" s="27">
        <f>'LK2 - 4.1 Stäbe - Schnittgrößen'!D2748</f>
        <v>-1.31</v>
      </c>
      <c r="N9" s="27">
        <f>'LK2 - 4.1 Stäbe - Schnittgrößen'!E2748</f>
        <v>-65.08</v>
      </c>
      <c r="O9" s="27">
        <f>'LK2 - 4.1 Stäbe - Schnittgrößen'!F2748</f>
        <v>0</v>
      </c>
      <c r="Q9" s="44" t="s">
        <v>108</v>
      </c>
      <c r="R9" s="299"/>
      <c r="S9" s="15"/>
      <c r="T9" s="17">
        <f>'LK3 - 4.1 Stäbe - Schnittgrößen'!B2748</f>
        <v>224</v>
      </c>
      <c r="U9" s="27">
        <f>'LK3 - 4.1 Stäbe - Schnittgrößen'!D2748</f>
        <v>-0.2</v>
      </c>
      <c r="V9" s="27">
        <f>'LK3 - 4.1 Stäbe - Schnittgrößen'!E2748</f>
        <v>-157.41</v>
      </c>
      <c r="W9" s="27">
        <f>'LK3 - 4.1 Stäbe - Schnittgrößen'!F2748</f>
        <v>0</v>
      </c>
      <c r="Y9" s="44" t="s">
        <v>108</v>
      </c>
      <c r="Z9" s="299"/>
      <c r="AA9" s="15"/>
      <c r="AB9" s="15">
        <f>'LK6 - 4.1 Stäbe - Schnittgrößen'!B2748</f>
        <v>224</v>
      </c>
      <c r="AC9" s="27">
        <f>'LK6 - 4.1 Stäbe - Schnittgrößen'!D2748</f>
        <v>-1.79</v>
      </c>
      <c r="AD9" s="27">
        <f>'LK6 - 4.1 Stäbe - Schnittgrößen'!E2748</f>
        <v>-106.23</v>
      </c>
      <c r="AE9" s="27">
        <f>'LK6 - 4.1 Stäbe - Schnittgrößen'!F2748</f>
        <v>0</v>
      </c>
    </row>
    <row r="10" spans="1:31" x14ac:dyDescent="0.3">
      <c r="A10" s="44" t="s">
        <v>108</v>
      </c>
      <c r="B10" s="299"/>
      <c r="C10" s="15"/>
      <c r="D10" s="15" t="str">
        <f>'LK1 - 4.1 Stäbe - Schnittgrößen'!B2749</f>
        <v>Max N</v>
      </c>
      <c r="E10" s="27">
        <f>'LK1 - 4.1 Stäbe - Schnittgrößen'!D2749</f>
        <v>-0.15</v>
      </c>
      <c r="F10" s="27">
        <f>'LK1 - 4.1 Stäbe - Schnittgrößen'!E2749</f>
        <v>-116.08</v>
      </c>
      <c r="G10" s="27">
        <f>'LK1 - 4.1 Stäbe - Schnittgrößen'!F2749</f>
        <v>0</v>
      </c>
      <c r="I10" s="44" t="s">
        <v>108</v>
      </c>
      <c r="J10" s="299"/>
      <c r="K10" s="15"/>
      <c r="L10" s="15" t="str">
        <f>'LK2 - 4.1 Stäbe - Schnittgrößen'!B2741</f>
        <v>Max N</v>
      </c>
      <c r="M10" s="27">
        <f>'LK2 - 4.1 Stäbe - Schnittgrößen'!D2749</f>
        <v>-1.31</v>
      </c>
      <c r="N10" s="27">
        <f>'LK2 - 4.1 Stäbe - Schnittgrößen'!E2749</f>
        <v>-65.08</v>
      </c>
      <c r="O10" s="27">
        <f>'LK2 - 4.1 Stäbe - Schnittgrößen'!F2749</f>
        <v>0</v>
      </c>
      <c r="Q10" s="44" t="s">
        <v>108</v>
      </c>
      <c r="R10" s="299"/>
      <c r="S10" s="15"/>
      <c r="T10" s="17" t="str">
        <f>'LK3 - 4.1 Stäbe - Schnittgrößen'!B2749</f>
        <v>Max N</v>
      </c>
      <c r="U10" s="27">
        <f>'LK3 - 4.1 Stäbe - Schnittgrößen'!D2749</f>
        <v>-0.2</v>
      </c>
      <c r="V10" s="27">
        <f>'LK3 - 4.1 Stäbe - Schnittgrößen'!E2749</f>
        <v>-157.41</v>
      </c>
      <c r="W10" s="27">
        <f>'LK3 - 4.1 Stäbe - Schnittgrößen'!F2749</f>
        <v>0</v>
      </c>
      <c r="Y10" s="44" t="s">
        <v>108</v>
      </c>
      <c r="Z10" s="299"/>
      <c r="AA10" s="15"/>
      <c r="AB10" s="15" t="str">
        <f>'LK6 - 4.1 Stäbe - Schnittgrößen'!B2749</f>
        <v>Max N</v>
      </c>
      <c r="AC10" s="27">
        <f>'LK6 - 4.1 Stäbe - Schnittgrößen'!D2749</f>
        <v>-1.79</v>
      </c>
      <c r="AD10" s="27">
        <f>'LK6 - 4.1 Stäbe - Schnittgrößen'!E2749</f>
        <v>-106.23</v>
      </c>
      <c r="AE10" s="27">
        <f>'LK6 - 4.1 Stäbe - Schnittgrößen'!F2749</f>
        <v>0</v>
      </c>
    </row>
    <row r="11" spans="1:31" x14ac:dyDescent="0.3">
      <c r="A11" s="44" t="s">
        <v>108</v>
      </c>
      <c r="B11" s="299"/>
      <c r="C11" s="15"/>
      <c r="D11" s="15" t="str">
        <f>'LK1 - 4.1 Stäbe - Schnittgrößen'!B2750</f>
        <v>Min N</v>
      </c>
      <c r="E11" s="27">
        <f>'LK1 - 4.1 Stäbe - Schnittgrößen'!D2750</f>
        <v>-0.2</v>
      </c>
      <c r="F11" s="27">
        <f>'LK1 - 4.1 Stäbe - Schnittgrößen'!E2750</f>
        <v>-116.08</v>
      </c>
      <c r="G11" s="27">
        <f>'LK1 - 4.1 Stäbe - Schnittgrößen'!F2750</f>
        <v>5.8</v>
      </c>
      <c r="I11" s="44" t="s">
        <v>108</v>
      </c>
      <c r="J11" s="299"/>
      <c r="K11" s="15"/>
      <c r="L11" s="15" t="str">
        <f>'LK2 - 4.1 Stäbe - Schnittgrößen'!B2742</f>
        <v>Min N</v>
      </c>
      <c r="M11" s="27">
        <f>'LK2 - 4.1 Stäbe - Schnittgrößen'!D2750</f>
        <v>-1.33</v>
      </c>
      <c r="N11" s="27">
        <f>'LK2 - 4.1 Stäbe - Schnittgrößen'!E2750</f>
        <v>-65.08</v>
      </c>
      <c r="O11" s="27">
        <f>'LK2 - 4.1 Stäbe - Schnittgrößen'!F2750</f>
        <v>3.25</v>
      </c>
      <c r="Q11" s="44" t="s">
        <v>108</v>
      </c>
      <c r="R11" s="299"/>
      <c r="S11" s="15"/>
      <c r="T11" s="17" t="str">
        <f>'LK3 - 4.1 Stäbe - Schnittgrößen'!B2750</f>
        <v>Min N</v>
      </c>
      <c r="U11" s="27">
        <f>'LK3 - 4.1 Stäbe - Schnittgrößen'!D2750</f>
        <v>-0.28000000000000003</v>
      </c>
      <c r="V11" s="27">
        <f>'LK3 - 4.1 Stäbe - Schnittgrößen'!E2750</f>
        <v>-157.41</v>
      </c>
      <c r="W11" s="27">
        <f>'LK3 - 4.1 Stäbe - Schnittgrößen'!F2750</f>
        <v>7.87</v>
      </c>
      <c r="Y11" s="44" t="s">
        <v>108</v>
      </c>
      <c r="Z11" s="299"/>
      <c r="AA11" s="15"/>
      <c r="AB11" s="15" t="str">
        <f>'LK6 - 4.1 Stäbe - Schnittgrößen'!B2750</f>
        <v>Min N</v>
      </c>
      <c r="AC11" s="27">
        <f>'LK6 - 4.1 Stäbe - Schnittgrößen'!D2750</f>
        <v>-1.83</v>
      </c>
      <c r="AD11" s="27">
        <f>'LK6 - 4.1 Stäbe - Schnittgrößen'!E2750</f>
        <v>-106.23</v>
      </c>
      <c r="AE11" s="27">
        <f>'LK6 - 4.1 Stäbe - Schnittgrößen'!F2750</f>
        <v>5.31</v>
      </c>
    </row>
    <row r="12" spans="1:31" x14ac:dyDescent="0.3">
      <c r="A12" s="44" t="s">
        <v>108</v>
      </c>
      <c r="B12" s="299"/>
      <c r="C12" s="15"/>
      <c r="D12" s="15" t="str">
        <f>'LK1 - 4.1 Stäbe - Schnittgrößen'!B2751</f>
        <v>Max Vz</v>
      </c>
      <c r="E12" s="27">
        <f>'LK1 - 4.1 Stäbe - Schnittgrößen'!D2751</f>
        <v>-0.2</v>
      </c>
      <c r="F12" s="27">
        <f>'LK1 - 4.1 Stäbe - Schnittgrößen'!E2751</f>
        <v>-116.08</v>
      </c>
      <c r="G12" s="27">
        <f>'LK1 - 4.1 Stäbe - Schnittgrößen'!F2751</f>
        <v>5.8</v>
      </c>
      <c r="I12" s="44" t="s">
        <v>108</v>
      </c>
      <c r="J12" s="299"/>
      <c r="K12" s="15"/>
      <c r="L12" s="15" t="str">
        <f>'LK2 - 4.1 Stäbe - Schnittgrößen'!B2743</f>
        <v>Max Vz</v>
      </c>
      <c r="M12" s="27">
        <f>'LK2 - 4.1 Stäbe - Schnittgrößen'!D2751</f>
        <v>-1.33</v>
      </c>
      <c r="N12" s="27">
        <f>'LK2 - 4.1 Stäbe - Schnittgrößen'!E2751</f>
        <v>-65.08</v>
      </c>
      <c r="O12" s="27">
        <f>'LK2 - 4.1 Stäbe - Schnittgrößen'!F2751</f>
        <v>3.25</v>
      </c>
      <c r="Q12" s="44" t="s">
        <v>108</v>
      </c>
      <c r="R12" s="299"/>
      <c r="S12" s="15"/>
      <c r="T12" s="17" t="str">
        <f>'LK3 - 4.1 Stäbe - Schnittgrößen'!B2751</f>
        <v>Max Vz</v>
      </c>
      <c r="U12" s="27">
        <f>'LK3 - 4.1 Stäbe - Schnittgrößen'!D2751</f>
        <v>-0.28000000000000003</v>
      </c>
      <c r="V12" s="27">
        <f>'LK3 - 4.1 Stäbe - Schnittgrößen'!E2751</f>
        <v>-157.41</v>
      </c>
      <c r="W12" s="27">
        <f>'LK3 - 4.1 Stäbe - Schnittgrößen'!F2751</f>
        <v>7.87</v>
      </c>
      <c r="Y12" s="44" t="s">
        <v>108</v>
      </c>
      <c r="Z12" s="299"/>
      <c r="AA12" s="15"/>
      <c r="AB12" s="15" t="str">
        <f>'LK6 - 4.1 Stäbe - Schnittgrößen'!B2751</f>
        <v>Max Vz</v>
      </c>
      <c r="AC12" s="27">
        <f>'LK6 - 4.1 Stäbe - Schnittgrößen'!D2751</f>
        <v>-1.83</v>
      </c>
      <c r="AD12" s="27">
        <f>'LK6 - 4.1 Stäbe - Schnittgrößen'!E2751</f>
        <v>-106.23</v>
      </c>
      <c r="AE12" s="27">
        <f>'LK6 - 4.1 Stäbe - Schnittgrößen'!F2751</f>
        <v>5.31</v>
      </c>
    </row>
    <row r="13" spans="1:31" x14ac:dyDescent="0.3">
      <c r="A13" s="44" t="s">
        <v>108</v>
      </c>
      <c r="B13" s="299"/>
      <c r="C13" s="15"/>
      <c r="D13" s="15" t="str">
        <f>'LK1 - 4.1 Stäbe - Schnittgrößen'!B2752</f>
        <v>Min Vz</v>
      </c>
      <c r="E13" s="27">
        <f>'LK1 - 4.1 Stäbe - Schnittgrößen'!D2752</f>
        <v>-0.16</v>
      </c>
      <c r="F13" s="27">
        <f>'LK1 - 4.1 Stäbe - Schnittgrößen'!E2752</f>
        <v>-116.08</v>
      </c>
      <c r="G13" s="27">
        <f>'LK1 - 4.1 Stäbe - Schnittgrößen'!F2752</f>
        <v>1.93</v>
      </c>
      <c r="I13" s="44" t="s">
        <v>108</v>
      </c>
      <c r="J13" s="299"/>
      <c r="K13" s="15"/>
      <c r="L13" s="15" t="str">
        <f>'LK2 - 4.1 Stäbe - Schnittgrößen'!B2744</f>
        <v>Min Vz</v>
      </c>
      <c r="M13" s="27">
        <f>'LK2 - 4.1 Stäbe - Schnittgrößen'!D2752</f>
        <v>-1.31</v>
      </c>
      <c r="N13" s="27">
        <f>'LK2 - 4.1 Stäbe - Schnittgrößen'!E2752</f>
        <v>-65.08</v>
      </c>
      <c r="O13" s="27">
        <f>'LK2 - 4.1 Stäbe - Schnittgrößen'!F2752</f>
        <v>0</v>
      </c>
      <c r="Q13" s="44" t="s">
        <v>108</v>
      </c>
      <c r="R13" s="299"/>
      <c r="S13" s="15"/>
      <c r="T13" s="17" t="str">
        <f>'LK3 - 4.1 Stäbe - Schnittgrößen'!B2752</f>
        <v>Min Vz</v>
      </c>
      <c r="U13" s="27">
        <f>'LK3 - 4.1 Stäbe - Schnittgrößen'!D2752</f>
        <v>-0.2</v>
      </c>
      <c r="V13" s="27">
        <f>'LK3 - 4.1 Stäbe - Schnittgrößen'!E2752</f>
        <v>-157.41</v>
      </c>
      <c r="W13" s="27">
        <f>'LK3 - 4.1 Stäbe - Schnittgrößen'!F2752</f>
        <v>1.57</v>
      </c>
      <c r="Y13" s="44" t="s">
        <v>108</v>
      </c>
      <c r="Z13" s="299"/>
      <c r="AA13" s="15"/>
      <c r="AB13" s="15" t="str">
        <f>'LK6 - 4.1 Stäbe - Schnittgrößen'!B2752</f>
        <v>Min Vz</v>
      </c>
      <c r="AC13" s="27">
        <f>'LK6 - 4.1 Stäbe - Schnittgrößen'!D2752</f>
        <v>-1.79</v>
      </c>
      <c r="AD13" s="27">
        <f>'LK6 - 4.1 Stäbe - Schnittgrößen'!E2752</f>
        <v>-106.23</v>
      </c>
      <c r="AE13" s="27">
        <f>'LK6 - 4.1 Stäbe - Schnittgrößen'!F2752</f>
        <v>0</v>
      </c>
    </row>
    <row r="14" spans="1:31" x14ac:dyDescent="0.3">
      <c r="A14" s="44" t="s">
        <v>108</v>
      </c>
      <c r="B14" s="299"/>
      <c r="C14" s="15"/>
      <c r="D14" s="15" t="str">
        <f>'LK1 - 4.1 Stäbe - Schnittgrößen'!B2753</f>
        <v>Max My</v>
      </c>
      <c r="E14" s="27">
        <f>'LK1 - 4.1 Stäbe - Schnittgrößen'!D2753</f>
        <v>-0.2</v>
      </c>
      <c r="F14" s="27">
        <f>'LK1 - 4.1 Stäbe - Schnittgrößen'!E2753</f>
        <v>-116.08</v>
      </c>
      <c r="G14" s="27">
        <f>'LK1 - 4.1 Stäbe - Schnittgrößen'!F2753</f>
        <v>5.8</v>
      </c>
      <c r="I14" s="44" t="s">
        <v>108</v>
      </c>
      <c r="J14" s="299"/>
      <c r="K14" s="15"/>
      <c r="L14" s="15" t="str">
        <f>'LK2 - 4.1 Stäbe - Schnittgrößen'!B2745</f>
        <v>Max My</v>
      </c>
      <c r="M14" s="27">
        <f>'LK2 - 4.1 Stäbe - Schnittgrößen'!D2753</f>
        <v>-1.33</v>
      </c>
      <c r="N14" s="27">
        <f>'LK2 - 4.1 Stäbe - Schnittgrößen'!E2753</f>
        <v>-65.08</v>
      </c>
      <c r="O14" s="27">
        <f>'LK2 - 4.1 Stäbe - Schnittgrößen'!F2753</f>
        <v>3.25</v>
      </c>
      <c r="Q14" s="44" t="s">
        <v>108</v>
      </c>
      <c r="R14" s="299"/>
      <c r="S14" s="15"/>
      <c r="T14" s="17" t="str">
        <f>'LK3 - 4.1 Stäbe - Schnittgrößen'!B2753</f>
        <v>Max My</v>
      </c>
      <c r="U14" s="27">
        <f>'LK3 - 4.1 Stäbe - Schnittgrößen'!D2753</f>
        <v>-0.28000000000000003</v>
      </c>
      <c r="V14" s="27">
        <f>'LK3 - 4.1 Stäbe - Schnittgrößen'!E2753</f>
        <v>-157.41</v>
      </c>
      <c r="W14" s="27">
        <f>'LK3 - 4.1 Stäbe - Schnittgrößen'!F2753</f>
        <v>7.87</v>
      </c>
      <c r="Y14" s="44" t="s">
        <v>108</v>
      </c>
      <c r="Z14" s="299"/>
      <c r="AA14" s="15"/>
      <c r="AB14" s="15" t="str">
        <f>'LK6 - 4.1 Stäbe - Schnittgrößen'!B2753</f>
        <v>Max My</v>
      </c>
      <c r="AC14" s="27">
        <f>'LK6 - 4.1 Stäbe - Schnittgrößen'!D2753</f>
        <v>-1.83</v>
      </c>
      <c r="AD14" s="27">
        <f>'LK6 - 4.1 Stäbe - Schnittgrößen'!E2753</f>
        <v>-106.23</v>
      </c>
      <c r="AE14" s="27">
        <f>'LK6 - 4.1 Stäbe - Schnittgrößen'!F2753</f>
        <v>5.31</v>
      </c>
    </row>
    <row r="15" spans="1:31" x14ac:dyDescent="0.3">
      <c r="A15" s="191" t="s">
        <v>108</v>
      </c>
      <c r="B15" s="299"/>
      <c r="C15" s="15"/>
      <c r="D15" s="15" t="str">
        <f>'LK1 - 4.1 Stäbe - Schnittgrößen'!B2754</f>
        <v>Min My</v>
      </c>
      <c r="E15" s="27">
        <f>'LK1 - 4.1 Stäbe - Schnittgrößen'!D2754</f>
        <v>-0.15</v>
      </c>
      <c r="F15" s="27">
        <f>'LK1 - 4.1 Stäbe - Schnittgrößen'!E2754</f>
        <v>-116.08</v>
      </c>
      <c r="G15" s="27">
        <f>'LK1 - 4.1 Stäbe - Schnittgrößen'!F2754</f>
        <v>0</v>
      </c>
      <c r="I15" s="191" t="s">
        <v>108</v>
      </c>
      <c r="J15" s="299"/>
      <c r="K15" s="15"/>
      <c r="L15" s="15" t="str">
        <f>'LK2 - 4.1 Stäbe - Schnittgrößen'!B2746</f>
        <v>Min My</v>
      </c>
      <c r="M15" s="27">
        <f>'LK2 - 4.1 Stäbe - Schnittgrößen'!D2754</f>
        <v>-1.31</v>
      </c>
      <c r="N15" s="27">
        <f>'LK2 - 4.1 Stäbe - Schnittgrößen'!E2754</f>
        <v>-65.08</v>
      </c>
      <c r="O15" s="27">
        <f>'LK2 - 4.1 Stäbe - Schnittgrößen'!F2754</f>
        <v>0</v>
      </c>
      <c r="Q15" s="191" t="s">
        <v>108</v>
      </c>
      <c r="R15" s="299"/>
      <c r="S15" s="15"/>
      <c r="T15" s="17" t="str">
        <f>'LK3 - 4.1 Stäbe - Schnittgrößen'!B2754</f>
        <v>Min My</v>
      </c>
      <c r="U15" s="27">
        <f>'LK3 - 4.1 Stäbe - Schnittgrößen'!D2754</f>
        <v>-0.2</v>
      </c>
      <c r="V15" s="27">
        <f>'LK3 - 4.1 Stäbe - Schnittgrößen'!E2754</f>
        <v>-157.41</v>
      </c>
      <c r="W15" s="27">
        <f>'LK3 - 4.1 Stäbe - Schnittgrößen'!F2754</f>
        <v>0</v>
      </c>
      <c r="Y15" s="191" t="s">
        <v>108</v>
      </c>
      <c r="Z15" s="299"/>
      <c r="AA15" s="15"/>
      <c r="AB15" s="15" t="str">
        <f>'LK6 - 4.1 Stäbe - Schnittgrößen'!B2754</f>
        <v>Min My</v>
      </c>
      <c r="AC15" s="27">
        <f>'LK6 - 4.1 Stäbe - Schnittgrößen'!D2754</f>
        <v>-1.79</v>
      </c>
      <c r="AD15" s="27">
        <f>'LK6 - 4.1 Stäbe - Schnittgrößen'!E2754</f>
        <v>-106.23</v>
      </c>
      <c r="AE15" s="27">
        <f>'LK6 - 4.1 Stäbe - Schnittgrößen'!F2754</f>
        <v>0</v>
      </c>
    </row>
    <row r="16" spans="1:31" x14ac:dyDescent="0.3">
      <c r="A16" s="192" t="s">
        <v>108</v>
      </c>
      <c r="B16" s="298" t="s">
        <v>88</v>
      </c>
      <c r="C16" s="193">
        <f>'LK1 - 4.1 Stäbe - Schnittgrößen'!A2755</f>
        <v>345</v>
      </c>
      <c r="D16" s="193">
        <f>'LK1 - 4.1 Stäbe - Schnittgrößen'!B2755</f>
        <v>224</v>
      </c>
      <c r="E16" s="194">
        <f>'LK1 - 4.1 Stäbe - Schnittgrößen'!D2755</f>
        <v>0.01</v>
      </c>
      <c r="F16" s="194">
        <f>'LK1 - 4.1 Stäbe - Schnittgrößen'!E2755</f>
        <v>-116.08</v>
      </c>
      <c r="G16" s="194">
        <f>'LK1 - 4.1 Stäbe - Schnittgrößen'!F2755</f>
        <v>0</v>
      </c>
      <c r="I16" s="192" t="s">
        <v>108</v>
      </c>
      <c r="J16" s="298" t="s">
        <v>88</v>
      </c>
      <c r="K16" s="193">
        <f>'LK2 - 4.1 Stäbe - Schnittgrößen'!A2747</f>
        <v>344</v>
      </c>
      <c r="L16" s="193">
        <f>'LK2 - 4.1 Stäbe - Schnittgrößen'!B2747</f>
        <v>223</v>
      </c>
      <c r="M16" s="194">
        <f>'LK2 - 4.1 Stäbe - Schnittgrößen'!D2755</f>
        <v>-1.24</v>
      </c>
      <c r="N16" s="194">
        <f>'LK2 - 4.1 Stäbe - Schnittgrößen'!E2755</f>
        <v>-65.08</v>
      </c>
      <c r="O16" s="194">
        <f>'LK2 - 4.1 Stäbe - Schnittgrößen'!F2755</f>
        <v>0</v>
      </c>
      <c r="Q16" s="192" t="s">
        <v>108</v>
      </c>
      <c r="R16" s="298" t="s">
        <v>88</v>
      </c>
      <c r="S16" s="193">
        <f>'LK3 - 4.1 Stäbe - Schnittgrößen'!A2755</f>
        <v>345</v>
      </c>
      <c r="T16" s="196">
        <f>'LK3 - 4.1 Stäbe - Schnittgrößen'!B2755</f>
        <v>224</v>
      </c>
      <c r="U16" s="194">
        <f>'LK3 - 4.1 Stäbe - Schnittgrößen'!D2755</f>
        <v>0.1</v>
      </c>
      <c r="V16" s="194">
        <f>'LK3 - 4.1 Stäbe - Schnittgrößen'!E2755</f>
        <v>-157.41</v>
      </c>
      <c r="W16" s="194">
        <f>'LK3 - 4.1 Stäbe - Schnittgrößen'!F2755</f>
        <v>0</v>
      </c>
      <c r="Y16" s="192" t="s">
        <v>108</v>
      </c>
      <c r="Z16" s="298" t="s">
        <v>88</v>
      </c>
      <c r="AA16" s="193">
        <f>'LK6 - 4.1 Stäbe - Schnittgrößen'!A2755</f>
        <v>345</v>
      </c>
      <c r="AB16" s="193">
        <f>'LK6 - 4.1 Stäbe - Schnittgrößen'!B2755</f>
        <v>224</v>
      </c>
      <c r="AC16" s="194">
        <f>'LK6 - 4.1 Stäbe - Schnittgrößen'!D2755</f>
        <v>-1.62</v>
      </c>
      <c r="AD16" s="194">
        <f>'LK6 - 4.1 Stäbe - Schnittgrößen'!E2755</f>
        <v>-106.23</v>
      </c>
      <c r="AE16" s="194">
        <f>'LK6 - 4.1 Stäbe - Schnittgrößen'!F2755</f>
        <v>0</v>
      </c>
    </row>
    <row r="17" spans="1:31" x14ac:dyDescent="0.3">
      <c r="A17" s="44" t="s">
        <v>108</v>
      </c>
      <c r="B17" s="299"/>
      <c r="C17" s="195"/>
      <c r="D17" s="195">
        <f>'LK1 - 4.1 Stäbe - Schnittgrößen'!B2756</f>
        <v>225</v>
      </c>
      <c r="E17" s="10">
        <f>'LK1 - 4.1 Stäbe - Schnittgrößen'!D2756</f>
        <v>-0.17</v>
      </c>
      <c r="F17" s="10">
        <f>'LK1 - 4.1 Stäbe - Schnittgrößen'!E2756</f>
        <v>-116.08</v>
      </c>
      <c r="G17" s="10">
        <f>'LK1 - 4.1 Stäbe - Schnittgrößen'!F2756</f>
        <v>-11.61</v>
      </c>
      <c r="I17" s="44" t="s">
        <v>108</v>
      </c>
      <c r="J17" s="299"/>
      <c r="K17" s="195"/>
      <c r="L17" s="195">
        <f>'LK2 - 4.1 Stäbe - Schnittgrößen'!B2748</f>
        <v>224</v>
      </c>
      <c r="M17" s="10">
        <f>'LK2 - 4.1 Stäbe - Schnittgrößen'!D2756</f>
        <v>-1.3</v>
      </c>
      <c r="N17" s="10">
        <f>'LK2 - 4.1 Stäbe - Schnittgrößen'!E2756</f>
        <v>-65.08</v>
      </c>
      <c r="O17" s="10">
        <f>'LK2 - 4.1 Stäbe - Schnittgrößen'!F2756</f>
        <v>-6.51</v>
      </c>
      <c r="Q17" s="44" t="s">
        <v>108</v>
      </c>
      <c r="R17" s="299"/>
      <c r="S17" s="195"/>
      <c r="T17" s="197">
        <f>'LK3 - 4.1 Stäbe - Schnittgrößen'!B2756</f>
        <v>225</v>
      </c>
      <c r="U17" s="10">
        <f>'LK3 - 4.1 Stäbe - Schnittgrößen'!D2756</f>
        <v>-0.23</v>
      </c>
      <c r="V17" s="10">
        <f>'LK3 - 4.1 Stäbe - Schnittgrößen'!E2756</f>
        <v>-157.41</v>
      </c>
      <c r="W17" s="10">
        <f>'LK3 - 4.1 Stäbe - Schnittgrößen'!F2756</f>
        <v>-15.74</v>
      </c>
      <c r="Y17" s="44" t="s">
        <v>108</v>
      </c>
      <c r="Z17" s="299"/>
      <c r="AA17" s="195"/>
      <c r="AB17" s="195">
        <f>'LK6 - 4.1 Stäbe - Schnittgrößen'!B2756</f>
        <v>225</v>
      </c>
      <c r="AC17" s="10">
        <f>'LK6 - 4.1 Stäbe - Schnittgrößen'!D2756</f>
        <v>-1.77</v>
      </c>
      <c r="AD17" s="10">
        <f>'LK6 - 4.1 Stäbe - Schnittgrößen'!E2756</f>
        <v>-106.23</v>
      </c>
      <c r="AE17" s="10">
        <f>'LK6 - 4.1 Stäbe - Schnittgrößen'!F2756</f>
        <v>-10.62</v>
      </c>
    </row>
    <row r="18" spans="1:31" x14ac:dyDescent="0.3">
      <c r="A18" s="44" t="s">
        <v>108</v>
      </c>
      <c r="B18" s="299"/>
      <c r="C18" s="195"/>
      <c r="D18" s="195" t="str">
        <f>'LK1 - 4.1 Stäbe - Schnittgrößen'!B2757</f>
        <v>Max N</v>
      </c>
      <c r="E18" s="10">
        <f>'LK1 - 4.1 Stäbe - Schnittgrößen'!D2757</f>
        <v>0.01</v>
      </c>
      <c r="F18" s="10">
        <f>'LK1 - 4.1 Stäbe - Schnittgrößen'!E2757</f>
        <v>-116.08</v>
      </c>
      <c r="G18" s="10">
        <f>'LK1 - 4.1 Stäbe - Schnittgrößen'!F2757</f>
        <v>0</v>
      </c>
      <c r="I18" s="44" t="s">
        <v>108</v>
      </c>
      <c r="J18" s="299"/>
      <c r="K18" s="195"/>
      <c r="L18" s="195" t="str">
        <f>'LK2 - 4.1 Stäbe - Schnittgrößen'!B2749</f>
        <v>Max N</v>
      </c>
      <c r="M18" s="10">
        <f>'LK2 - 4.1 Stäbe - Schnittgrößen'!D2757</f>
        <v>-1.24</v>
      </c>
      <c r="N18" s="10">
        <f>'LK2 - 4.1 Stäbe - Schnittgrößen'!E2757</f>
        <v>-65.08</v>
      </c>
      <c r="O18" s="10">
        <f>'LK2 - 4.1 Stäbe - Schnittgrößen'!F2757</f>
        <v>0</v>
      </c>
      <c r="Q18" s="44" t="s">
        <v>108</v>
      </c>
      <c r="R18" s="299"/>
      <c r="S18" s="195"/>
      <c r="T18" s="197" t="str">
        <f>'LK3 - 4.1 Stäbe - Schnittgrößen'!B2757</f>
        <v>Max N</v>
      </c>
      <c r="U18" s="10">
        <f>'LK3 - 4.1 Stäbe - Schnittgrößen'!D2757</f>
        <v>0.1</v>
      </c>
      <c r="V18" s="10">
        <f>'LK3 - 4.1 Stäbe - Schnittgrößen'!E2757</f>
        <v>-157.41</v>
      </c>
      <c r="W18" s="10">
        <f>'LK3 - 4.1 Stäbe - Schnittgrößen'!F2757</f>
        <v>0</v>
      </c>
      <c r="Y18" s="44" t="s">
        <v>108</v>
      </c>
      <c r="Z18" s="299"/>
      <c r="AA18" s="195"/>
      <c r="AB18" s="195" t="str">
        <f>'LK6 - 4.1 Stäbe - Schnittgrößen'!B2757</f>
        <v>Max N</v>
      </c>
      <c r="AC18" s="10">
        <f>'LK6 - 4.1 Stäbe - Schnittgrößen'!D2757</f>
        <v>-1.62</v>
      </c>
      <c r="AD18" s="10">
        <f>'LK6 - 4.1 Stäbe - Schnittgrößen'!E2757</f>
        <v>-106.23</v>
      </c>
      <c r="AE18" s="10">
        <f>'LK6 - 4.1 Stäbe - Schnittgrößen'!F2757</f>
        <v>0</v>
      </c>
    </row>
    <row r="19" spans="1:31" x14ac:dyDescent="0.3">
      <c r="A19" s="44" t="s">
        <v>108</v>
      </c>
      <c r="B19" s="299"/>
      <c r="C19" s="195"/>
      <c r="D19" s="195" t="str">
        <f>'LK1 - 4.1 Stäbe - Schnittgrößen'!B2758</f>
        <v>Min N</v>
      </c>
      <c r="E19" s="10">
        <f>'LK1 - 4.1 Stäbe - Schnittgrößen'!D2758</f>
        <v>-0.17</v>
      </c>
      <c r="F19" s="10">
        <f>'LK1 - 4.1 Stäbe - Schnittgrößen'!E2758</f>
        <v>-116.08</v>
      </c>
      <c r="G19" s="10">
        <f>'LK1 - 4.1 Stäbe - Schnittgrößen'!F2758</f>
        <v>-11.61</v>
      </c>
      <c r="I19" s="44" t="s">
        <v>108</v>
      </c>
      <c r="J19" s="299"/>
      <c r="K19" s="195"/>
      <c r="L19" s="195" t="str">
        <f>'LK2 - 4.1 Stäbe - Schnittgrößen'!B2750</f>
        <v>Min N</v>
      </c>
      <c r="M19" s="10">
        <f>'LK2 - 4.1 Stäbe - Schnittgrößen'!D2758</f>
        <v>-1.3</v>
      </c>
      <c r="N19" s="10">
        <f>'LK2 - 4.1 Stäbe - Schnittgrößen'!E2758</f>
        <v>-65.08</v>
      </c>
      <c r="O19" s="10">
        <f>'LK2 - 4.1 Stäbe - Schnittgrößen'!F2758</f>
        <v>-6.51</v>
      </c>
      <c r="Q19" s="44" t="s">
        <v>108</v>
      </c>
      <c r="R19" s="299"/>
      <c r="S19" s="195"/>
      <c r="T19" s="197" t="str">
        <f>'LK3 - 4.1 Stäbe - Schnittgrößen'!B2758</f>
        <v>Min N</v>
      </c>
      <c r="U19" s="10">
        <f>'LK3 - 4.1 Stäbe - Schnittgrößen'!D2758</f>
        <v>-0.23</v>
      </c>
      <c r="V19" s="10">
        <f>'LK3 - 4.1 Stäbe - Schnittgrößen'!E2758</f>
        <v>-157.41</v>
      </c>
      <c r="W19" s="10">
        <f>'LK3 - 4.1 Stäbe - Schnittgrößen'!F2758</f>
        <v>-15.74</v>
      </c>
      <c r="Y19" s="44" t="s">
        <v>108</v>
      </c>
      <c r="Z19" s="299"/>
      <c r="AA19" s="195"/>
      <c r="AB19" s="195" t="str">
        <f>'LK6 - 4.1 Stäbe - Schnittgrößen'!B2758</f>
        <v>Min N</v>
      </c>
      <c r="AC19" s="10">
        <f>'LK6 - 4.1 Stäbe - Schnittgrößen'!D2758</f>
        <v>-1.77</v>
      </c>
      <c r="AD19" s="10">
        <f>'LK6 - 4.1 Stäbe - Schnittgrößen'!E2758</f>
        <v>-106.23</v>
      </c>
      <c r="AE19" s="10">
        <f>'LK6 - 4.1 Stäbe - Schnittgrößen'!F2758</f>
        <v>-10.62</v>
      </c>
    </row>
    <row r="20" spans="1:31" x14ac:dyDescent="0.3">
      <c r="A20" s="44" t="s">
        <v>108</v>
      </c>
      <c r="B20" s="299"/>
      <c r="C20" s="195"/>
      <c r="D20" s="195" t="str">
        <f>'LK1 - 4.1 Stäbe - Schnittgrößen'!B2759</f>
        <v>Max Vz</v>
      </c>
      <c r="E20" s="10">
        <f>'LK1 - 4.1 Stäbe - Schnittgrößen'!D2759</f>
        <v>-0.17</v>
      </c>
      <c r="F20" s="10">
        <f>'LK1 - 4.1 Stäbe - Schnittgrößen'!E2759</f>
        <v>-116.08</v>
      </c>
      <c r="G20" s="10">
        <f>'LK1 - 4.1 Stäbe - Schnittgrößen'!F2759</f>
        <v>-11.61</v>
      </c>
      <c r="I20" s="44" t="s">
        <v>108</v>
      </c>
      <c r="J20" s="299"/>
      <c r="K20" s="195"/>
      <c r="L20" s="195" t="str">
        <f>'LK2 - 4.1 Stäbe - Schnittgrößen'!B2751</f>
        <v>Max Vz</v>
      </c>
      <c r="M20" s="10">
        <f>'LK2 - 4.1 Stäbe - Schnittgrößen'!D2759</f>
        <v>-1.3</v>
      </c>
      <c r="N20" s="10">
        <f>'LK2 - 4.1 Stäbe - Schnittgrößen'!E2759</f>
        <v>-65.08</v>
      </c>
      <c r="O20" s="10">
        <f>'LK2 - 4.1 Stäbe - Schnittgrößen'!F2759</f>
        <v>-6.51</v>
      </c>
      <c r="Q20" s="44" t="s">
        <v>108</v>
      </c>
      <c r="R20" s="299"/>
      <c r="S20" s="195"/>
      <c r="T20" s="197" t="str">
        <f>'LK3 - 4.1 Stäbe - Schnittgrößen'!B2759</f>
        <v>Max Vz</v>
      </c>
      <c r="U20" s="10">
        <f>'LK3 - 4.1 Stäbe - Schnittgrößen'!D2759</f>
        <v>-0.23</v>
      </c>
      <c r="V20" s="10">
        <f>'LK3 - 4.1 Stäbe - Schnittgrößen'!E2759</f>
        <v>-157.41</v>
      </c>
      <c r="W20" s="10">
        <f>'LK3 - 4.1 Stäbe - Schnittgrößen'!F2759</f>
        <v>-15.74</v>
      </c>
      <c r="Y20" s="44" t="s">
        <v>108</v>
      </c>
      <c r="Z20" s="299"/>
      <c r="AA20" s="195"/>
      <c r="AB20" s="195" t="str">
        <f>'LK6 - 4.1 Stäbe - Schnittgrößen'!B2759</f>
        <v>Max Vz</v>
      </c>
      <c r="AC20" s="10">
        <f>'LK6 - 4.1 Stäbe - Schnittgrößen'!D2759</f>
        <v>-1.77</v>
      </c>
      <c r="AD20" s="10">
        <f>'LK6 - 4.1 Stäbe - Schnittgrößen'!E2759</f>
        <v>-106.23</v>
      </c>
      <c r="AE20" s="10">
        <f>'LK6 - 4.1 Stäbe - Schnittgrößen'!F2759</f>
        <v>-10.62</v>
      </c>
    </row>
    <row r="21" spans="1:31" x14ac:dyDescent="0.3">
      <c r="A21" s="44" t="s">
        <v>108</v>
      </c>
      <c r="B21" s="299"/>
      <c r="C21" s="195"/>
      <c r="D21" s="195" t="str">
        <f>'LK1 - 4.1 Stäbe - Schnittgrößen'!B2760</f>
        <v>Min Vz</v>
      </c>
      <c r="E21" s="10">
        <f>'LK1 - 4.1 Stäbe - Schnittgrößen'!D2760</f>
        <v>0.01</v>
      </c>
      <c r="F21" s="10">
        <f>'LK1 - 4.1 Stäbe - Schnittgrößen'!E2760</f>
        <v>-116.08</v>
      </c>
      <c r="G21" s="10">
        <f>'LK1 - 4.1 Stäbe - Schnittgrößen'!F2760</f>
        <v>0</v>
      </c>
      <c r="I21" s="44" t="s">
        <v>108</v>
      </c>
      <c r="J21" s="299"/>
      <c r="K21" s="195"/>
      <c r="L21" s="195" t="str">
        <f>'LK2 - 4.1 Stäbe - Schnittgrößen'!B2752</f>
        <v>Min Vz</v>
      </c>
      <c r="M21" s="10">
        <f>'LK2 - 4.1 Stäbe - Schnittgrößen'!D2760</f>
        <v>-1.24</v>
      </c>
      <c r="N21" s="10">
        <f>'LK2 - 4.1 Stäbe - Schnittgrößen'!E2760</f>
        <v>-65.08</v>
      </c>
      <c r="O21" s="10">
        <f>'LK2 - 4.1 Stäbe - Schnittgrößen'!F2760</f>
        <v>0</v>
      </c>
      <c r="Q21" s="44" t="s">
        <v>108</v>
      </c>
      <c r="R21" s="299"/>
      <c r="S21" s="195"/>
      <c r="T21" s="197" t="str">
        <f>'LK3 - 4.1 Stäbe - Schnittgrößen'!B2760</f>
        <v>Min Vz</v>
      </c>
      <c r="U21" s="10">
        <f>'LK3 - 4.1 Stäbe - Schnittgrößen'!D2760</f>
        <v>0.06</v>
      </c>
      <c r="V21" s="10">
        <f>'LK3 - 4.1 Stäbe - Schnittgrößen'!E2760</f>
        <v>-157.41</v>
      </c>
      <c r="W21" s="10">
        <f>'LK3 - 4.1 Stäbe - Schnittgrößen'!F2760</f>
        <v>-5.25</v>
      </c>
      <c r="Y21" s="44" t="s">
        <v>108</v>
      </c>
      <c r="Z21" s="299"/>
      <c r="AA21" s="195"/>
      <c r="AB21" s="195" t="str">
        <f>'LK6 - 4.1 Stäbe - Schnittgrößen'!B2760</f>
        <v>Min Vz</v>
      </c>
      <c r="AC21" s="10">
        <f>'LK6 - 4.1 Stäbe - Schnittgrößen'!D2760</f>
        <v>-1.62</v>
      </c>
      <c r="AD21" s="10">
        <f>'LK6 - 4.1 Stäbe - Schnittgrößen'!E2760</f>
        <v>-106.23</v>
      </c>
      <c r="AE21" s="10">
        <f>'LK6 - 4.1 Stäbe - Schnittgrößen'!F2760</f>
        <v>0</v>
      </c>
    </row>
    <row r="22" spans="1:31" x14ac:dyDescent="0.3">
      <c r="A22" s="44" t="s">
        <v>108</v>
      </c>
      <c r="B22" s="299"/>
      <c r="C22" s="195"/>
      <c r="D22" s="195" t="str">
        <f>'LK1 - 4.1 Stäbe - Schnittgrößen'!B2761</f>
        <v>Max My</v>
      </c>
      <c r="E22" s="10">
        <f>'LK1 - 4.1 Stäbe - Schnittgrößen'!D2761</f>
        <v>0.01</v>
      </c>
      <c r="F22" s="10">
        <f>'LK1 - 4.1 Stäbe - Schnittgrößen'!E2761</f>
        <v>-116.08</v>
      </c>
      <c r="G22" s="10">
        <f>'LK1 - 4.1 Stäbe - Schnittgrößen'!F2761</f>
        <v>0</v>
      </c>
      <c r="I22" s="44" t="s">
        <v>108</v>
      </c>
      <c r="J22" s="299"/>
      <c r="K22" s="195"/>
      <c r="L22" s="195" t="str">
        <f>'LK2 - 4.1 Stäbe - Schnittgrößen'!B2753</f>
        <v>Max My</v>
      </c>
      <c r="M22" s="10">
        <f>'LK2 - 4.1 Stäbe - Schnittgrößen'!D2761</f>
        <v>-1.24</v>
      </c>
      <c r="N22" s="10">
        <f>'LK2 - 4.1 Stäbe - Schnittgrößen'!E2761</f>
        <v>-65.08</v>
      </c>
      <c r="O22" s="10">
        <f>'LK2 - 4.1 Stäbe - Schnittgrößen'!F2761</f>
        <v>0</v>
      </c>
      <c r="Q22" s="44" t="s">
        <v>108</v>
      </c>
      <c r="R22" s="299"/>
      <c r="S22" s="195"/>
      <c r="T22" s="197" t="str">
        <f>'LK3 - 4.1 Stäbe - Schnittgrößen'!B2761</f>
        <v>Max My</v>
      </c>
      <c r="U22" s="10">
        <f>'LK3 - 4.1 Stäbe - Schnittgrößen'!D2761</f>
        <v>0.1</v>
      </c>
      <c r="V22" s="10">
        <f>'LK3 - 4.1 Stäbe - Schnittgrößen'!E2761</f>
        <v>-157.41</v>
      </c>
      <c r="W22" s="10">
        <f>'LK3 - 4.1 Stäbe - Schnittgrößen'!F2761</f>
        <v>0</v>
      </c>
      <c r="Y22" s="44" t="s">
        <v>108</v>
      </c>
      <c r="Z22" s="299"/>
      <c r="AA22" s="195"/>
      <c r="AB22" s="195" t="str">
        <f>'LK6 - 4.1 Stäbe - Schnittgrößen'!B2761</f>
        <v>Max My</v>
      </c>
      <c r="AC22" s="10">
        <f>'LK6 - 4.1 Stäbe - Schnittgrößen'!D2761</f>
        <v>-1.62</v>
      </c>
      <c r="AD22" s="10">
        <f>'LK6 - 4.1 Stäbe - Schnittgrößen'!E2761</f>
        <v>-106.23</v>
      </c>
      <c r="AE22" s="10">
        <f>'LK6 - 4.1 Stäbe - Schnittgrößen'!F2761</f>
        <v>0</v>
      </c>
    </row>
    <row r="23" spans="1:31" x14ac:dyDescent="0.3">
      <c r="A23" s="191" t="s">
        <v>108</v>
      </c>
      <c r="B23" s="299"/>
      <c r="C23" s="195"/>
      <c r="D23" s="195" t="str">
        <f>'LK1 - 4.1 Stäbe - Schnittgrößen'!B2762</f>
        <v>Min My</v>
      </c>
      <c r="E23" s="10">
        <f>'LK1 - 4.1 Stäbe - Schnittgrößen'!D2762</f>
        <v>-0.17</v>
      </c>
      <c r="F23" s="10">
        <f>'LK1 - 4.1 Stäbe - Schnittgrößen'!E2762</f>
        <v>-116.08</v>
      </c>
      <c r="G23" s="10">
        <f>'LK1 - 4.1 Stäbe - Schnittgrößen'!F2762</f>
        <v>-11.61</v>
      </c>
      <c r="I23" s="191" t="s">
        <v>108</v>
      </c>
      <c r="J23" s="299"/>
      <c r="K23" s="195"/>
      <c r="L23" s="195" t="str">
        <f>'LK2 - 4.1 Stäbe - Schnittgrößen'!B2754</f>
        <v>Min My</v>
      </c>
      <c r="M23" s="10">
        <f>'LK2 - 4.1 Stäbe - Schnittgrößen'!D2762</f>
        <v>-1.3</v>
      </c>
      <c r="N23" s="10">
        <f>'LK2 - 4.1 Stäbe - Schnittgrößen'!E2762</f>
        <v>-65.08</v>
      </c>
      <c r="O23" s="10">
        <f>'LK2 - 4.1 Stäbe - Schnittgrößen'!F2762</f>
        <v>-6.51</v>
      </c>
      <c r="Q23" s="191" t="s">
        <v>108</v>
      </c>
      <c r="R23" s="299"/>
      <c r="S23" s="195"/>
      <c r="T23" s="197" t="str">
        <f>'LK3 - 4.1 Stäbe - Schnittgrößen'!B2762</f>
        <v>Min My</v>
      </c>
      <c r="U23" s="10">
        <f>'LK3 - 4.1 Stäbe - Schnittgrößen'!D2762</f>
        <v>-0.23</v>
      </c>
      <c r="V23" s="10">
        <f>'LK3 - 4.1 Stäbe - Schnittgrößen'!E2762</f>
        <v>-157.41</v>
      </c>
      <c r="W23" s="10">
        <f>'LK3 - 4.1 Stäbe - Schnittgrößen'!F2762</f>
        <v>-15.74</v>
      </c>
      <c r="Y23" s="191" t="s">
        <v>108</v>
      </c>
      <c r="Z23" s="299"/>
      <c r="AA23" s="195"/>
      <c r="AB23" s="195" t="str">
        <f>'LK6 - 4.1 Stäbe - Schnittgrößen'!B2762</f>
        <v>Min My</v>
      </c>
      <c r="AC23" s="10">
        <f>'LK6 - 4.1 Stäbe - Schnittgrößen'!D2762</f>
        <v>-1.77</v>
      </c>
      <c r="AD23" s="10">
        <f>'LK6 - 4.1 Stäbe - Schnittgrößen'!E2762</f>
        <v>-106.23</v>
      </c>
      <c r="AE23" s="10">
        <f>'LK6 - 4.1 Stäbe - Schnittgrößen'!F2762</f>
        <v>-10.62</v>
      </c>
    </row>
    <row r="24" spans="1:31" x14ac:dyDescent="0.3">
      <c r="A24" s="192" t="s">
        <v>109</v>
      </c>
      <c r="B24" s="298" t="s">
        <v>87</v>
      </c>
      <c r="C24" s="193">
        <f>'LK1 - 4.1 Stäbe - Schnittgrößen'!A2763</f>
        <v>346</v>
      </c>
      <c r="D24" s="193">
        <f>'LK1 - 4.1 Stäbe - Schnittgrößen'!B2763</f>
        <v>226</v>
      </c>
      <c r="E24" s="194">
        <f>'LK1 - 4.1 Stäbe - Schnittgrößen'!D2763</f>
        <v>-0.15</v>
      </c>
      <c r="F24" s="194">
        <f>'LK1 - 4.1 Stäbe - Schnittgrößen'!E2763</f>
        <v>-112.84</v>
      </c>
      <c r="G24" s="194">
        <f>'LK1 - 4.1 Stäbe - Schnittgrößen'!F2763</f>
        <v>5.64</v>
      </c>
      <c r="I24" s="192" t="s">
        <v>109</v>
      </c>
      <c r="J24" s="298" t="s">
        <v>87</v>
      </c>
      <c r="K24" s="193">
        <f>'LK2 - 4.1 Stäbe - Schnittgrößen'!A2755</f>
        <v>345</v>
      </c>
      <c r="L24" s="193">
        <f>'LK2 - 4.1 Stäbe - Schnittgrößen'!B2755</f>
        <v>224</v>
      </c>
      <c r="M24" s="194">
        <f>'LK2 - 4.1 Stäbe - Schnittgrößen'!D2763</f>
        <v>0.39</v>
      </c>
      <c r="N24" s="194">
        <f>'LK2 - 4.1 Stäbe - Schnittgrößen'!E2763</f>
        <v>-107.26</v>
      </c>
      <c r="O24" s="194">
        <f>'LK2 - 4.1 Stäbe - Schnittgrößen'!F2763</f>
        <v>5.36</v>
      </c>
      <c r="Q24" s="192" t="s">
        <v>109</v>
      </c>
      <c r="R24" s="298" t="s">
        <v>87</v>
      </c>
      <c r="S24" s="193">
        <f>'LK3 - 4.1 Stäbe - Schnittgrößen'!A2763</f>
        <v>346</v>
      </c>
      <c r="T24" s="196">
        <f>'LK3 - 4.1 Stäbe - Schnittgrößen'!B2763</f>
        <v>226</v>
      </c>
      <c r="U24" s="194">
        <f>'LK3 - 4.1 Stäbe - Schnittgrößen'!D2763</f>
        <v>-0.22</v>
      </c>
      <c r="V24" s="194">
        <f>'LK3 - 4.1 Stäbe - Schnittgrößen'!E2763</f>
        <v>-153.02000000000001</v>
      </c>
      <c r="W24" s="194">
        <f>'LK3 - 4.1 Stäbe - Schnittgrößen'!F2763</f>
        <v>7.65</v>
      </c>
      <c r="Y24" s="192" t="s">
        <v>109</v>
      </c>
      <c r="Z24" s="298" t="s">
        <v>87</v>
      </c>
      <c r="AA24" s="193">
        <f>'LK6 - 4.1 Stäbe - Schnittgrößen'!A2763</f>
        <v>346</v>
      </c>
      <c r="AB24" s="193">
        <f>'LK6 - 4.1 Stäbe - Schnittgrößen'!B2763</f>
        <v>226</v>
      </c>
      <c r="AC24" s="194">
        <f>'LK6 - 4.1 Stäbe - Schnittgrößen'!D2763</f>
        <v>0.53</v>
      </c>
      <c r="AD24" s="194">
        <f>'LK6 - 4.1 Stäbe - Schnittgrößen'!E2763</f>
        <v>-147.94999999999999</v>
      </c>
      <c r="AE24" s="194">
        <f>'LK6 - 4.1 Stäbe - Schnittgrößen'!F2763</f>
        <v>7.4</v>
      </c>
    </row>
    <row r="25" spans="1:31" x14ac:dyDescent="0.3">
      <c r="A25" s="44" t="s">
        <v>109</v>
      </c>
      <c r="B25" s="299"/>
      <c r="C25" s="195"/>
      <c r="D25" s="195">
        <f>'LK1 - 4.1 Stäbe - Schnittgrößen'!B2764</f>
        <v>227</v>
      </c>
      <c r="E25" s="10">
        <f>'LK1 - 4.1 Stäbe - Schnittgrößen'!D2764</f>
        <v>-0.11</v>
      </c>
      <c r="F25" s="10">
        <f>'LK1 - 4.1 Stäbe - Schnittgrößen'!E2764</f>
        <v>-112.84</v>
      </c>
      <c r="G25" s="10">
        <f>'LK1 - 4.1 Stäbe - Schnittgrößen'!F2764</f>
        <v>0</v>
      </c>
      <c r="I25" s="44" t="s">
        <v>109</v>
      </c>
      <c r="J25" s="299"/>
      <c r="K25" s="195"/>
      <c r="L25" s="195">
        <f>'LK2 - 4.1 Stäbe - Schnittgrößen'!B2756</f>
        <v>225</v>
      </c>
      <c r="M25" s="10">
        <f>'LK2 - 4.1 Stäbe - Schnittgrößen'!D2764</f>
        <v>0.43</v>
      </c>
      <c r="N25" s="10">
        <f>'LK2 - 4.1 Stäbe - Schnittgrößen'!E2764</f>
        <v>-107.26</v>
      </c>
      <c r="O25" s="10">
        <f>'LK2 - 4.1 Stäbe - Schnittgrößen'!F2764</f>
        <v>0</v>
      </c>
      <c r="Q25" s="44" t="s">
        <v>109</v>
      </c>
      <c r="R25" s="299"/>
      <c r="S25" s="195"/>
      <c r="T25" s="197">
        <f>'LK3 - 4.1 Stäbe - Schnittgrößen'!B2764</f>
        <v>227</v>
      </c>
      <c r="U25" s="10">
        <f>'LK3 - 4.1 Stäbe - Schnittgrößen'!D2764</f>
        <v>-0.14000000000000001</v>
      </c>
      <c r="V25" s="10">
        <f>'LK3 - 4.1 Stäbe - Schnittgrößen'!E2764</f>
        <v>-153.02000000000001</v>
      </c>
      <c r="W25" s="10">
        <f>'LK3 - 4.1 Stäbe - Schnittgrößen'!F2764</f>
        <v>0</v>
      </c>
      <c r="Y25" s="44" t="s">
        <v>109</v>
      </c>
      <c r="Z25" s="299"/>
      <c r="AA25" s="195"/>
      <c r="AB25" s="195">
        <f>'LK6 - 4.1 Stäbe - Schnittgrößen'!B2764</f>
        <v>227</v>
      </c>
      <c r="AC25" s="10">
        <f>'LK6 - 4.1 Stäbe - Schnittgrößen'!D2764</f>
        <v>0.6</v>
      </c>
      <c r="AD25" s="10">
        <f>'LK6 - 4.1 Stäbe - Schnittgrößen'!E2764</f>
        <v>-147.94999999999999</v>
      </c>
      <c r="AE25" s="10">
        <f>'LK6 - 4.1 Stäbe - Schnittgrößen'!F2764</f>
        <v>0</v>
      </c>
    </row>
    <row r="26" spans="1:31" x14ac:dyDescent="0.3">
      <c r="A26" s="44" t="s">
        <v>109</v>
      </c>
      <c r="B26" s="299"/>
      <c r="C26" s="195"/>
      <c r="D26" s="195" t="str">
        <f>'LK1 - 4.1 Stäbe - Schnittgrößen'!B2765</f>
        <v>Max N</v>
      </c>
      <c r="E26" s="10">
        <f>'LK1 - 4.1 Stäbe - Schnittgrößen'!D2765</f>
        <v>-0.11</v>
      </c>
      <c r="F26" s="10">
        <f>'LK1 - 4.1 Stäbe - Schnittgrößen'!E2765</f>
        <v>-112.84</v>
      </c>
      <c r="G26" s="10">
        <f>'LK1 - 4.1 Stäbe - Schnittgrößen'!F2765</f>
        <v>0</v>
      </c>
      <c r="I26" s="44" t="s">
        <v>109</v>
      </c>
      <c r="J26" s="299"/>
      <c r="K26" s="195"/>
      <c r="L26" s="195" t="str">
        <f>'LK2 - 4.1 Stäbe - Schnittgrößen'!B2757</f>
        <v>Max N</v>
      </c>
      <c r="M26" s="10">
        <f>'LK2 - 4.1 Stäbe - Schnittgrößen'!D2765</f>
        <v>0.43</v>
      </c>
      <c r="N26" s="10">
        <f>'LK2 - 4.1 Stäbe - Schnittgrößen'!E2765</f>
        <v>-107.26</v>
      </c>
      <c r="O26" s="10">
        <f>'LK2 - 4.1 Stäbe - Schnittgrößen'!F2765</f>
        <v>0</v>
      </c>
      <c r="Q26" s="44" t="s">
        <v>109</v>
      </c>
      <c r="R26" s="299"/>
      <c r="S26" s="195"/>
      <c r="T26" s="197" t="str">
        <f>'LK3 - 4.1 Stäbe - Schnittgrößen'!B2765</f>
        <v>Max N</v>
      </c>
      <c r="U26" s="10">
        <f>'LK3 - 4.1 Stäbe - Schnittgrößen'!D2765</f>
        <v>-0.14000000000000001</v>
      </c>
      <c r="V26" s="10">
        <f>'LK3 - 4.1 Stäbe - Schnittgrößen'!E2765</f>
        <v>-153.02000000000001</v>
      </c>
      <c r="W26" s="10">
        <f>'LK3 - 4.1 Stäbe - Schnittgrößen'!F2765</f>
        <v>0</v>
      </c>
      <c r="Y26" s="44" t="s">
        <v>109</v>
      </c>
      <c r="Z26" s="299"/>
      <c r="AA26" s="195"/>
      <c r="AB26" s="195" t="str">
        <f>'LK6 - 4.1 Stäbe - Schnittgrößen'!B2765</f>
        <v>Max N</v>
      </c>
      <c r="AC26" s="10">
        <f>'LK6 - 4.1 Stäbe - Schnittgrößen'!D2765</f>
        <v>0.6</v>
      </c>
      <c r="AD26" s="10">
        <f>'LK6 - 4.1 Stäbe - Schnittgrößen'!E2765</f>
        <v>-147.94999999999999</v>
      </c>
      <c r="AE26" s="10">
        <f>'LK6 - 4.1 Stäbe - Schnittgrößen'!F2765</f>
        <v>0</v>
      </c>
    </row>
    <row r="27" spans="1:31" x14ac:dyDescent="0.3">
      <c r="A27" s="44" t="s">
        <v>109</v>
      </c>
      <c r="B27" s="299"/>
      <c r="C27" s="195"/>
      <c r="D27" s="195" t="str">
        <f>'LK1 - 4.1 Stäbe - Schnittgrößen'!B2766</f>
        <v>Min N</v>
      </c>
      <c r="E27" s="10">
        <f>'LK1 - 4.1 Stäbe - Schnittgrößen'!D2766</f>
        <v>-0.15</v>
      </c>
      <c r="F27" s="10">
        <f>'LK1 - 4.1 Stäbe - Schnittgrößen'!E2766</f>
        <v>-112.84</v>
      </c>
      <c r="G27" s="10">
        <f>'LK1 - 4.1 Stäbe - Schnittgrößen'!F2766</f>
        <v>5.64</v>
      </c>
      <c r="I27" s="44" t="s">
        <v>109</v>
      </c>
      <c r="J27" s="299"/>
      <c r="K27" s="195"/>
      <c r="L27" s="195" t="str">
        <f>'LK2 - 4.1 Stäbe - Schnittgrößen'!B2758</f>
        <v>Min N</v>
      </c>
      <c r="M27" s="10">
        <f>'LK2 - 4.1 Stäbe - Schnittgrößen'!D2766</f>
        <v>0.39</v>
      </c>
      <c r="N27" s="10">
        <f>'LK2 - 4.1 Stäbe - Schnittgrößen'!E2766</f>
        <v>-107.26</v>
      </c>
      <c r="O27" s="10">
        <f>'LK2 - 4.1 Stäbe - Schnittgrößen'!F2766</f>
        <v>5.36</v>
      </c>
      <c r="Q27" s="44" t="s">
        <v>109</v>
      </c>
      <c r="R27" s="299"/>
      <c r="S27" s="195"/>
      <c r="T27" s="197" t="str">
        <f>'LK3 - 4.1 Stäbe - Schnittgrößen'!B2766</f>
        <v>Min N</v>
      </c>
      <c r="U27" s="10">
        <f>'LK3 - 4.1 Stäbe - Schnittgrößen'!D2766</f>
        <v>-0.22</v>
      </c>
      <c r="V27" s="10">
        <f>'LK3 - 4.1 Stäbe - Schnittgrößen'!E2766</f>
        <v>-153.02000000000001</v>
      </c>
      <c r="W27" s="10">
        <f>'LK3 - 4.1 Stäbe - Schnittgrößen'!F2766</f>
        <v>7.65</v>
      </c>
      <c r="Y27" s="44" t="s">
        <v>109</v>
      </c>
      <c r="Z27" s="299"/>
      <c r="AA27" s="195"/>
      <c r="AB27" s="195" t="str">
        <f>'LK6 - 4.1 Stäbe - Schnittgrößen'!B2766</f>
        <v>Min N</v>
      </c>
      <c r="AC27" s="10">
        <f>'LK6 - 4.1 Stäbe - Schnittgrößen'!D2766</f>
        <v>0.53</v>
      </c>
      <c r="AD27" s="10">
        <f>'LK6 - 4.1 Stäbe - Schnittgrößen'!E2766</f>
        <v>-147.94999999999999</v>
      </c>
      <c r="AE27" s="10">
        <f>'LK6 - 4.1 Stäbe - Schnittgrößen'!F2766</f>
        <v>7.4</v>
      </c>
    </row>
    <row r="28" spans="1:31" x14ac:dyDescent="0.3">
      <c r="A28" s="44" t="s">
        <v>109</v>
      </c>
      <c r="B28" s="299"/>
      <c r="C28" s="195"/>
      <c r="D28" s="195" t="str">
        <f>'LK1 - 4.1 Stäbe - Schnittgrößen'!B2767</f>
        <v>Max Vz</v>
      </c>
      <c r="E28" s="10">
        <f>'LK1 - 4.1 Stäbe - Schnittgrößen'!D2767</f>
        <v>-0.15</v>
      </c>
      <c r="F28" s="10">
        <f>'LK1 - 4.1 Stäbe - Schnittgrößen'!E2767</f>
        <v>-112.84</v>
      </c>
      <c r="G28" s="10">
        <f>'LK1 - 4.1 Stäbe - Schnittgrößen'!F2767</f>
        <v>5.64</v>
      </c>
      <c r="I28" s="44" t="s">
        <v>109</v>
      </c>
      <c r="J28" s="299"/>
      <c r="K28" s="195"/>
      <c r="L28" s="195" t="str">
        <f>'LK2 - 4.1 Stäbe - Schnittgrößen'!B2759</f>
        <v>Max Vz</v>
      </c>
      <c r="M28" s="10">
        <f>'LK2 - 4.1 Stäbe - Schnittgrößen'!D2767</f>
        <v>0.43</v>
      </c>
      <c r="N28" s="10">
        <f>'LK2 - 4.1 Stäbe - Schnittgrößen'!E2767</f>
        <v>-107.26</v>
      </c>
      <c r="O28" s="10">
        <f>'LK2 - 4.1 Stäbe - Schnittgrößen'!F2767</f>
        <v>0.54</v>
      </c>
      <c r="Q28" s="44" t="s">
        <v>109</v>
      </c>
      <c r="R28" s="299"/>
      <c r="S28" s="195"/>
      <c r="T28" s="197" t="str">
        <f>'LK3 - 4.1 Stäbe - Schnittgrößen'!B2767</f>
        <v>Max Vz</v>
      </c>
      <c r="U28" s="10">
        <f>'LK3 - 4.1 Stäbe - Schnittgrößen'!D2767</f>
        <v>-0.22</v>
      </c>
      <c r="V28" s="10">
        <f>'LK3 - 4.1 Stäbe - Schnittgrößen'!E2767</f>
        <v>-153.02000000000001</v>
      </c>
      <c r="W28" s="10">
        <f>'LK3 - 4.1 Stäbe - Schnittgrößen'!F2767</f>
        <v>7.65</v>
      </c>
      <c r="Y28" s="44" t="s">
        <v>109</v>
      </c>
      <c r="Z28" s="299"/>
      <c r="AA28" s="195"/>
      <c r="AB28" s="195" t="str">
        <f>'LK6 - 4.1 Stäbe - Schnittgrößen'!B2767</f>
        <v>Max Vz</v>
      </c>
      <c r="AC28" s="10">
        <f>'LK6 - 4.1 Stäbe - Schnittgrößen'!D2767</f>
        <v>0.6</v>
      </c>
      <c r="AD28" s="10">
        <f>'LK6 - 4.1 Stäbe - Schnittgrößen'!E2767</f>
        <v>-147.94999999999999</v>
      </c>
      <c r="AE28" s="10">
        <f>'LK6 - 4.1 Stäbe - Schnittgrößen'!F2767</f>
        <v>1.48</v>
      </c>
    </row>
    <row r="29" spans="1:31" x14ac:dyDescent="0.3">
      <c r="A29" s="44" t="s">
        <v>109</v>
      </c>
      <c r="B29" s="299"/>
      <c r="C29" s="195"/>
      <c r="D29" s="195" t="str">
        <f>'LK1 - 4.1 Stäbe - Schnittgrößen'!B2768</f>
        <v>Min Vz</v>
      </c>
      <c r="E29" s="10">
        <f>'LK1 - 4.1 Stäbe - Schnittgrößen'!D2768</f>
        <v>-0.11</v>
      </c>
      <c r="F29" s="10">
        <f>'LK1 - 4.1 Stäbe - Schnittgrößen'!E2768</f>
        <v>-112.84</v>
      </c>
      <c r="G29" s="10">
        <f>'LK1 - 4.1 Stäbe - Schnittgrößen'!F2768</f>
        <v>1.88</v>
      </c>
      <c r="I29" s="44" t="s">
        <v>109</v>
      </c>
      <c r="J29" s="299"/>
      <c r="K29" s="195"/>
      <c r="L29" s="195" t="str">
        <f>'LK2 - 4.1 Stäbe - Schnittgrößen'!B2760</f>
        <v>Min Vz</v>
      </c>
      <c r="M29" s="10">
        <f>'LK2 - 4.1 Stäbe - Schnittgrößen'!D2768</f>
        <v>0.39</v>
      </c>
      <c r="N29" s="10">
        <f>'LK2 - 4.1 Stäbe - Schnittgrößen'!E2768</f>
        <v>-107.26</v>
      </c>
      <c r="O29" s="10">
        <f>'LK2 - 4.1 Stäbe - Schnittgrößen'!F2768</f>
        <v>5.36</v>
      </c>
      <c r="Q29" s="44" t="s">
        <v>109</v>
      </c>
      <c r="R29" s="299"/>
      <c r="S29" s="195"/>
      <c r="T29" s="197" t="str">
        <f>'LK3 - 4.1 Stäbe - Schnittgrößen'!B2768</f>
        <v>Min Vz</v>
      </c>
      <c r="U29" s="10">
        <f>'LK3 - 4.1 Stäbe - Schnittgrößen'!D2768</f>
        <v>-0.15</v>
      </c>
      <c r="V29" s="10">
        <f>'LK3 - 4.1 Stäbe - Schnittgrößen'!E2768</f>
        <v>-153.02000000000001</v>
      </c>
      <c r="W29" s="10">
        <f>'LK3 - 4.1 Stäbe - Schnittgrößen'!F2768</f>
        <v>2.5499999999999998</v>
      </c>
      <c r="Y29" s="44" t="s">
        <v>109</v>
      </c>
      <c r="Z29" s="299"/>
      <c r="AA29" s="195"/>
      <c r="AB29" s="195" t="str">
        <f>'LK6 - 4.1 Stäbe - Schnittgrößen'!B2768</f>
        <v>Min Vz</v>
      </c>
      <c r="AC29" s="10">
        <f>'LK6 - 4.1 Stäbe - Schnittgrößen'!D2768</f>
        <v>0.53</v>
      </c>
      <c r="AD29" s="10">
        <f>'LK6 - 4.1 Stäbe - Schnittgrößen'!E2768</f>
        <v>-147.94999999999999</v>
      </c>
      <c r="AE29" s="10">
        <f>'LK6 - 4.1 Stäbe - Schnittgrößen'!F2768</f>
        <v>7.4</v>
      </c>
    </row>
    <row r="30" spans="1:31" x14ac:dyDescent="0.3">
      <c r="A30" s="44" t="s">
        <v>109</v>
      </c>
      <c r="B30" s="299"/>
      <c r="C30" s="195"/>
      <c r="D30" s="195" t="str">
        <f>'LK1 - 4.1 Stäbe - Schnittgrößen'!B2769</f>
        <v>Max My</v>
      </c>
      <c r="E30" s="10">
        <f>'LK1 - 4.1 Stäbe - Schnittgrößen'!D2769</f>
        <v>-0.15</v>
      </c>
      <c r="F30" s="10">
        <f>'LK1 - 4.1 Stäbe - Schnittgrößen'!E2769</f>
        <v>-112.84</v>
      </c>
      <c r="G30" s="10">
        <f>'LK1 - 4.1 Stäbe - Schnittgrößen'!F2769</f>
        <v>5.64</v>
      </c>
      <c r="I30" s="44" t="s">
        <v>109</v>
      </c>
      <c r="J30" s="299"/>
      <c r="K30" s="195"/>
      <c r="L30" s="195" t="str">
        <f>'LK2 - 4.1 Stäbe - Schnittgrößen'!B2761</f>
        <v>Max My</v>
      </c>
      <c r="M30" s="10">
        <f>'LK2 - 4.1 Stäbe - Schnittgrößen'!D2769</f>
        <v>0.39</v>
      </c>
      <c r="N30" s="10">
        <f>'LK2 - 4.1 Stäbe - Schnittgrößen'!E2769</f>
        <v>-107.26</v>
      </c>
      <c r="O30" s="10">
        <f>'LK2 - 4.1 Stäbe - Schnittgrößen'!F2769</f>
        <v>5.36</v>
      </c>
      <c r="Q30" s="44" t="s">
        <v>109</v>
      </c>
      <c r="R30" s="299"/>
      <c r="S30" s="195"/>
      <c r="T30" s="197" t="str">
        <f>'LK3 - 4.1 Stäbe - Schnittgrößen'!B2769</f>
        <v>Max My</v>
      </c>
      <c r="U30" s="10">
        <f>'LK3 - 4.1 Stäbe - Schnittgrößen'!D2769</f>
        <v>-0.22</v>
      </c>
      <c r="V30" s="10">
        <f>'LK3 - 4.1 Stäbe - Schnittgrößen'!E2769</f>
        <v>-153.02000000000001</v>
      </c>
      <c r="W30" s="10">
        <f>'LK3 - 4.1 Stäbe - Schnittgrößen'!F2769</f>
        <v>7.65</v>
      </c>
      <c r="Y30" s="44" t="s">
        <v>109</v>
      </c>
      <c r="Z30" s="299"/>
      <c r="AA30" s="195"/>
      <c r="AB30" s="195" t="str">
        <f>'LK6 - 4.1 Stäbe - Schnittgrößen'!B2769</f>
        <v>Max My</v>
      </c>
      <c r="AC30" s="10">
        <f>'LK6 - 4.1 Stäbe - Schnittgrößen'!D2769</f>
        <v>0.53</v>
      </c>
      <c r="AD30" s="10">
        <f>'LK6 - 4.1 Stäbe - Schnittgrößen'!E2769</f>
        <v>-147.94999999999999</v>
      </c>
      <c r="AE30" s="10">
        <f>'LK6 - 4.1 Stäbe - Schnittgrößen'!F2769</f>
        <v>7.4</v>
      </c>
    </row>
    <row r="31" spans="1:31" x14ac:dyDescent="0.3">
      <c r="A31" s="191" t="s">
        <v>109</v>
      </c>
      <c r="B31" s="299"/>
      <c r="C31" s="195"/>
      <c r="D31" s="195" t="str">
        <f>'LK1 - 4.1 Stäbe - Schnittgrößen'!B2770</f>
        <v>Min My</v>
      </c>
      <c r="E31" s="10">
        <f>'LK1 - 4.1 Stäbe - Schnittgrößen'!D2770</f>
        <v>-0.11</v>
      </c>
      <c r="F31" s="10">
        <f>'LK1 - 4.1 Stäbe - Schnittgrößen'!E2770</f>
        <v>-112.84</v>
      </c>
      <c r="G31" s="10">
        <f>'LK1 - 4.1 Stäbe - Schnittgrößen'!F2770</f>
        <v>0</v>
      </c>
      <c r="I31" s="191" t="s">
        <v>109</v>
      </c>
      <c r="J31" s="299"/>
      <c r="K31" s="195"/>
      <c r="L31" s="195" t="str">
        <f>'LK2 - 4.1 Stäbe - Schnittgrößen'!B2762</f>
        <v>Min My</v>
      </c>
      <c r="M31" s="10">
        <f>'LK2 - 4.1 Stäbe - Schnittgrößen'!D2770</f>
        <v>0.43</v>
      </c>
      <c r="N31" s="10">
        <f>'LK2 - 4.1 Stäbe - Schnittgrößen'!E2770</f>
        <v>-107.26</v>
      </c>
      <c r="O31" s="10">
        <f>'LK2 - 4.1 Stäbe - Schnittgrößen'!F2770</f>
        <v>0</v>
      </c>
      <c r="Q31" s="191" t="s">
        <v>109</v>
      </c>
      <c r="R31" s="299"/>
      <c r="S31" s="195"/>
      <c r="T31" s="197" t="str">
        <f>'LK3 - 4.1 Stäbe - Schnittgrößen'!B2770</f>
        <v>Min My</v>
      </c>
      <c r="U31" s="10">
        <f>'LK3 - 4.1 Stäbe - Schnittgrößen'!D2770</f>
        <v>-0.14000000000000001</v>
      </c>
      <c r="V31" s="10">
        <f>'LK3 - 4.1 Stäbe - Schnittgrößen'!E2770</f>
        <v>-153.02000000000001</v>
      </c>
      <c r="W31" s="10">
        <f>'LK3 - 4.1 Stäbe - Schnittgrößen'!F2770</f>
        <v>0</v>
      </c>
      <c r="Y31" s="191" t="s">
        <v>109</v>
      </c>
      <c r="Z31" s="299"/>
      <c r="AA31" s="195"/>
      <c r="AB31" s="195" t="str">
        <f>'LK6 - 4.1 Stäbe - Schnittgrößen'!B2770</f>
        <v>Min My</v>
      </c>
      <c r="AC31" s="10">
        <f>'LK6 - 4.1 Stäbe - Schnittgrößen'!D2770</f>
        <v>0.6</v>
      </c>
      <c r="AD31" s="10">
        <f>'LK6 - 4.1 Stäbe - Schnittgrößen'!E2770</f>
        <v>-147.94999999999999</v>
      </c>
      <c r="AE31" s="10">
        <f>'LK6 - 4.1 Stäbe - Schnittgrößen'!F2770</f>
        <v>0</v>
      </c>
    </row>
    <row r="32" spans="1:31" x14ac:dyDescent="0.3">
      <c r="A32" s="192" t="s">
        <v>109</v>
      </c>
      <c r="B32" s="298" t="s">
        <v>88</v>
      </c>
      <c r="C32" s="193">
        <f>'LK1 - 4.1 Stäbe - Schnittgrößen'!A2771</f>
        <v>347</v>
      </c>
      <c r="D32" s="193">
        <f>'LK1 - 4.1 Stäbe - Schnittgrößen'!B2771</f>
        <v>227</v>
      </c>
      <c r="E32" s="194">
        <f>'LK1 - 4.1 Stäbe - Schnittgrößen'!D2771</f>
        <v>0.04</v>
      </c>
      <c r="F32" s="194">
        <f>'LK1 - 4.1 Stäbe - Schnittgrößen'!E2771</f>
        <v>-112.84</v>
      </c>
      <c r="G32" s="194">
        <f>'LK1 - 4.1 Stäbe - Schnittgrößen'!F2771</f>
        <v>0</v>
      </c>
      <c r="I32" s="192" t="s">
        <v>109</v>
      </c>
      <c r="J32" s="298" t="s">
        <v>88</v>
      </c>
      <c r="K32" s="193">
        <f>'LK2 - 4.1 Stäbe - Schnittgrößen'!A2763</f>
        <v>346</v>
      </c>
      <c r="L32" s="193">
        <f>'LK2 - 4.1 Stäbe - Schnittgrößen'!B2763</f>
        <v>226</v>
      </c>
      <c r="M32" s="194">
        <f>'LK2 - 4.1 Stäbe - Schnittgrößen'!D2771</f>
        <v>0.56999999999999995</v>
      </c>
      <c r="N32" s="194">
        <f>'LK2 - 4.1 Stäbe - Schnittgrößen'!E2771</f>
        <v>-107.26</v>
      </c>
      <c r="O32" s="194">
        <f>'LK2 - 4.1 Stäbe - Schnittgrößen'!F2771</f>
        <v>0</v>
      </c>
      <c r="Q32" s="192" t="s">
        <v>109</v>
      </c>
      <c r="R32" s="298" t="s">
        <v>88</v>
      </c>
      <c r="S32" s="193">
        <f>'LK3 - 4.1 Stäbe - Schnittgrößen'!A2771</f>
        <v>347</v>
      </c>
      <c r="T32" s="196">
        <f>'LK3 - 4.1 Stäbe - Schnittgrößen'!B2771</f>
        <v>227</v>
      </c>
      <c r="U32" s="194">
        <f>'LK3 - 4.1 Stäbe - Schnittgrößen'!D2771</f>
        <v>0.13</v>
      </c>
      <c r="V32" s="194">
        <f>'LK3 - 4.1 Stäbe - Schnittgrößen'!E2771</f>
        <v>-153.02000000000001</v>
      </c>
      <c r="W32" s="194">
        <f>'LK3 - 4.1 Stäbe - Schnittgrößen'!F2771</f>
        <v>0</v>
      </c>
      <c r="Y32" s="192" t="s">
        <v>109</v>
      </c>
      <c r="Z32" s="298" t="s">
        <v>88</v>
      </c>
      <c r="AA32" s="193">
        <f>'LK6 - 4.1 Stäbe - Schnittgrößen'!A2771</f>
        <v>347</v>
      </c>
      <c r="AB32" s="193">
        <f>'LK6 - 4.1 Stäbe - Schnittgrößen'!B2771</f>
        <v>227</v>
      </c>
      <c r="AC32" s="194">
        <f>'LK6 - 4.1 Stäbe - Schnittgrößen'!D2771</f>
        <v>0.87</v>
      </c>
      <c r="AD32" s="194">
        <f>'LK6 - 4.1 Stäbe - Schnittgrößen'!E2771</f>
        <v>-147.94999999999999</v>
      </c>
      <c r="AE32" s="194">
        <f>'LK6 - 4.1 Stäbe - Schnittgrößen'!F2771</f>
        <v>0</v>
      </c>
    </row>
    <row r="33" spans="1:31" x14ac:dyDescent="0.3">
      <c r="A33" s="44" t="s">
        <v>109</v>
      </c>
      <c r="B33" s="299"/>
      <c r="C33" s="195"/>
      <c r="D33" s="195">
        <f>'LK1 - 4.1 Stäbe - Schnittgrößen'!B2772</f>
        <v>228</v>
      </c>
      <c r="E33" s="10">
        <f>'LK1 - 4.1 Stäbe - Schnittgrößen'!D2772</f>
        <v>-0.13</v>
      </c>
      <c r="F33" s="10">
        <f>'LK1 - 4.1 Stäbe - Schnittgrößen'!E2772</f>
        <v>-112.84</v>
      </c>
      <c r="G33" s="10">
        <f>'LK1 - 4.1 Stäbe - Schnittgrößen'!F2772</f>
        <v>-11.28</v>
      </c>
      <c r="I33" s="44" t="s">
        <v>109</v>
      </c>
      <c r="J33" s="299"/>
      <c r="K33" s="195"/>
      <c r="L33" s="195">
        <f>'LK2 - 4.1 Stäbe - Schnittgrößen'!B2764</f>
        <v>227</v>
      </c>
      <c r="M33" s="10">
        <f>'LK2 - 4.1 Stäbe - Schnittgrößen'!D2772</f>
        <v>0.42</v>
      </c>
      <c r="N33" s="10">
        <f>'LK2 - 4.1 Stäbe - Schnittgrößen'!E2772</f>
        <v>-107.26</v>
      </c>
      <c r="O33" s="10">
        <f>'LK2 - 4.1 Stäbe - Schnittgrößen'!F2772</f>
        <v>-10.73</v>
      </c>
      <c r="Q33" s="44" t="s">
        <v>109</v>
      </c>
      <c r="R33" s="299"/>
      <c r="S33" s="195"/>
      <c r="T33" s="197">
        <f>'LK3 - 4.1 Stäbe - Schnittgrößen'!B2772</f>
        <v>228</v>
      </c>
      <c r="U33" s="10">
        <f>'LK3 - 4.1 Stäbe - Schnittgrößen'!D2772</f>
        <v>-0.18</v>
      </c>
      <c r="V33" s="10">
        <f>'LK3 - 4.1 Stäbe - Schnittgrößen'!E2772</f>
        <v>-153.02000000000001</v>
      </c>
      <c r="W33" s="10">
        <f>'LK3 - 4.1 Stäbe - Schnittgrößen'!F2772</f>
        <v>-15.3</v>
      </c>
      <c r="Y33" s="44" t="s">
        <v>109</v>
      </c>
      <c r="Z33" s="299"/>
      <c r="AA33" s="195"/>
      <c r="AB33" s="195">
        <f>'LK6 - 4.1 Stäbe - Schnittgrößen'!B2772</f>
        <v>228</v>
      </c>
      <c r="AC33" s="10">
        <f>'LK6 - 4.1 Stäbe - Schnittgrößen'!D2772</f>
        <v>0.57999999999999996</v>
      </c>
      <c r="AD33" s="10">
        <f>'LK6 - 4.1 Stäbe - Schnittgrößen'!E2772</f>
        <v>-147.94999999999999</v>
      </c>
      <c r="AE33" s="10">
        <f>'LK6 - 4.1 Stäbe - Schnittgrößen'!F2772</f>
        <v>-14.8</v>
      </c>
    </row>
    <row r="34" spans="1:31" x14ac:dyDescent="0.3">
      <c r="A34" s="44" t="s">
        <v>109</v>
      </c>
      <c r="B34" s="299"/>
      <c r="C34" s="195"/>
      <c r="D34" s="195" t="str">
        <f>'LK1 - 4.1 Stäbe - Schnittgrößen'!B2773</f>
        <v>Max N</v>
      </c>
      <c r="E34" s="10">
        <f>'LK1 - 4.1 Stäbe - Schnittgrößen'!D2773</f>
        <v>0.04</v>
      </c>
      <c r="F34" s="10">
        <f>'LK1 - 4.1 Stäbe - Schnittgrößen'!E2773</f>
        <v>-112.84</v>
      </c>
      <c r="G34" s="10">
        <f>'LK1 - 4.1 Stäbe - Schnittgrößen'!F2773</f>
        <v>0</v>
      </c>
      <c r="I34" s="44" t="s">
        <v>109</v>
      </c>
      <c r="J34" s="299"/>
      <c r="K34" s="195"/>
      <c r="L34" s="195" t="str">
        <f>'LK2 - 4.1 Stäbe - Schnittgrößen'!B2765</f>
        <v>Max N</v>
      </c>
      <c r="M34" s="10">
        <f>'LK2 - 4.1 Stäbe - Schnittgrößen'!D2773</f>
        <v>0.56999999999999995</v>
      </c>
      <c r="N34" s="10">
        <f>'LK2 - 4.1 Stäbe - Schnittgrößen'!E2773</f>
        <v>-107.26</v>
      </c>
      <c r="O34" s="10">
        <f>'LK2 - 4.1 Stäbe - Schnittgrößen'!F2773</f>
        <v>0</v>
      </c>
      <c r="Q34" s="44" t="s">
        <v>109</v>
      </c>
      <c r="R34" s="299"/>
      <c r="S34" s="195"/>
      <c r="T34" s="197" t="str">
        <f>'LK3 - 4.1 Stäbe - Schnittgrößen'!B2773</f>
        <v>Max N</v>
      </c>
      <c r="U34" s="10">
        <f>'LK3 - 4.1 Stäbe - Schnittgrößen'!D2773</f>
        <v>0.13</v>
      </c>
      <c r="V34" s="10">
        <f>'LK3 - 4.1 Stäbe - Schnittgrößen'!E2773</f>
        <v>-153.02000000000001</v>
      </c>
      <c r="W34" s="10">
        <f>'LK3 - 4.1 Stäbe - Schnittgrößen'!F2773</f>
        <v>0</v>
      </c>
      <c r="Y34" s="44" t="s">
        <v>109</v>
      </c>
      <c r="Z34" s="299"/>
      <c r="AA34" s="195"/>
      <c r="AB34" s="195" t="str">
        <f>'LK6 - 4.1 Stäbe - Schnittgrößen'!B2773</f>
        <v>Max N</v>
      </c>
      <c r="AC34" s="10">
        <f>'LK6 - 4.1 Stäbe - Schnittgrößen'!D2773</f>
        <v>0.87</v>
      </c>
      <c r="AD34" s="10">
        <f>'LK6 - 4.1 Stäbe - Schnittgrößen'!E2773</f>
        <v>-147.94999999999999</v>
      </c>
      <c r="AE34" s="10">
        <f>'LK6 - 4.1 Stäbe - Schnittgrößen'!F2773</f>
        <v>0</v>
      </c>
    </row>
    <row r="35" spans="1:31" x14ac:dyDescent="0.3">
      <c r="A35" s="44" t="s">
        <v>109</v>
      </c>
      <c r="B35" s="299"/>
      <c r="C35" s="195"/>
      <c r="D35" s="195" t="str">
        <f>'LK1 - 4.1 Stäbe - Schnittgrößen'!B2774</f>
        <v>Min N</v>
      </c>
      <c r="E35" s="10">
        <f>'LK1 - 4.1 Stäbe - Schnittgrößen'!D2774</f>
        <v>-0.13</v>
      </c>
      <c r="F35" s="10">
        <f>'LK1 - 4.1 Stäbe - Schnittgrößen'!E2774</f>
        <v>-112.84</v>
      </c>
      <c r="G35" s="10">
        <f>'LK1 - 4.1 Stäbe - Schnittgrößen'!F2774</f>
        <v>-11.28</v>
      </c>
      <c r="I35" s="44" t="s">
        <v>109</v>
      </c>
      <c r="J35" s="299"/>
      <c r="K35" s="195"/>
      <c r="L35" s="195" t="str">
        <f>'LK2 - 4.1 Stäbe - Schnittgrößen'!B2766</f>
        <v>Min N</v>
      </c>
      <c r="M35" s="10">
        <f>'LK2 - 4.1 Stäbe - Schnittgrößen'!D2774</f>
        <v>0.42</v>
      </c>
      <c r="N35" s="10">
        <f>'LK2 - 4.1 Stäbe - Schnittgrößen'!E2774</f>
        <v>-107.26</v>
      </c>
      <c r="O35" s="10">
        <f>'LK2 - 4.1 Stäbe - Schnittgrößen'!F2774</f>
        <v>-10.73</v>
      </c>
      <c r="Q35" s="44" t="s">
        <v>109</v>
      </c>
      <c r="R35" s="299"/>
      <c r="S35" s="195"/>
      <c r="T35" s="197" t="str">
        <f>'LK3 - 4.1 Stäbe - Schnittgrößen'!B2774</f>
        <v>Min N</v>
      </c>
      <c r="U35" s="10">
        <f>'LK3 - 4.1 Stäbe - Schnittgrößen'!D2774</f>
        <v>-0.18</v>
      </c>
      <c r="V35" s="10">
        <f>'LK3 - 4.1 Stäbe - Schnittgrößen'!E2774</f>
        <v>-153.02000000000001</v>
      </c>
      <c r="W35" s="10">
        <f>'LK3 - 4.1 Stäbe - Schnittgrößen'!F2774</f>
        <v>-15.3</v>
      </c>
      <c r="Y35" s="44" t="s">
        <v>109</v>
      </c>
      <c r="Z35" s="299"/>
      <c r="AA35" s="195"/>
      <c r="AB35" s="195" t="str">
        <f>'LK6 - 4.1 Stäbe - Schnittgrößen'!B2774</f>
        <v>Min N</v>
      </c>
      <c r="AC35" s="10">
        <f>'LK6 - 4.1 Stäbe - Schnittgrößen'!D2774</f>
        <v>0.57999999999999996</v>
      </c>
      <c r="AD35" s="10">
        <f>'LK6 - 4.1 Stäbe - Schnittgrößen'!E2774</f>
        <v>-147.94999999999999</v>
      </c>
      <c r="AE35" s="10">
        <f>'LK6 - 4.1 Stäbe - Schnittgrößen'!F2774</f>
        <v>-14.8</v>
      </c>
    </row>
    <row r="36" spans="1:31" x14ac:dyDescent="0.3">
      <c r="A36" s="44" t="s">
        <v>109</v>
      </c>
      <c r="B36" s="299"/>
      <c r="C36" s="195"/>
      <c r="D36" s="195" t="str">
        <f>'LK1 - 4.1 Stäbe - Schnittgrößen'!B2775</f>
        <v>Max Vz</v>
      </c>
      <c r="E36" s="10">
        <f>'LK1 - 4.1 Stäbe - Schnittgrößen'!D2775</f>
        <v>-0.13</v>
      </c>
      <c r="F36" s="10">
        <f>'LK1 - 4.1 Stäbe - Schnittgrößen'!E2775</f>
        <v>-112.84</v>
      </c>
      <c r="G36" s="10">
        <f>'LK1 - 4.1 Stäbe - Schnittgrößen'!F2775</f>
        <v>-11.28</v>
      </c>
      <c r="I36" s="44" t="s">
        <v>109</v>
      </c>
      <c r="J36" s="299"/>
      <c r="K36" s="195"/>
      <c r="L36" s="195" t="str">
        <f>'LK2 - 4.1 Stäbe - Schnittgrößen'!B2767</f>
        <v>Max Vz</v>
      </c>
      <c r="M36" s="10">
        <f>'LK2 - 4.1 Stäbe - Schnittgrößen'!D2775</f>
        <v>0.56999999999999995</v>
      </c>
      <c r="N36" s="10">
        <f>'LK2 - 4.1 Stäbe - Schnittgrößen'!E2775</f>
        <v>-107.26</v>
      </c>
      <c r="O36" s="10">
        <f>'LK2 - 4.1 Stäbe - Schnittgrößen'!F2775</f>
        <v>0</v>
      </c>
      <c r="Q36" s="44" t="s">
        <v>109</v>
      </c>
      <c r="R36" s="299"/>
      <c r="S36" s="195"/>
      <c r="T36" s="197" t="str">
        <f>'LK3 - 4.1 Stäbe - Schnittgrößen'!B2775</f>
        <v>Max Vz</v>
      </c>
      <c r="U36" s="10">
        <f>'LK3 - 4.1 Stäbe - Schnittgrößen'!D2775</f>
        <v>-0.18</v>
      </c>
      <c r="V36" s="10">
        <f>'LK3 - 4.1 Stäbe - Schnittgrößen'!E2775</f>
        <v>-153.02000000000001</v>
      </c>
      <c r="W36" s="10">
        <f>'LK3 - 4.1 Stäbe - Schnittgrößen'!F2775</f>
        <v>-15.3</v>
      </c>
      <c r="Y36" s="44" t="s">
        <v>109</v>
      </c>
      <c r="Z36" s="299"/>
      <c r="AA36" s="195"/>
      <c r="AB36" s="195" t="str">
        <f>'LK6 - 4.1 Stäbe - Schnittgrößen'!B2775</f>
        <v>Max Vz</v>
      </c>
      <c r="AC36" s="10">
        <f>'LK6 - 4.1 Stäbe - Schnittgrößen'!D2775</f>
        <v>0.87</v>
      </c>
      <c r="AD36" s="10">
        <f>'LK6 - 4.1 Stäbe - Schnittgrößen'!E2775</f>
        <v>-147.94999999999999</v>
      </c>
      <c r="AE36" s="10">
        <f>'LK6 - 4.1 Stäbe - Schnittgrößen'!F2775</f>
        <v>0</v>
      </c>
    </row>
    <row r="37" spans="1:31" x14ac:dyDescent="0.3">
      <c r="A37" s="44" t="s">
        <v>109</v>
      </c>
      <c r="B37" s="299"/>
      <c r="C37" s="195"/>
      <c r="D37" s="195" t="str">
        <f>'LK1 - 4.1 Stäbe - Schnittgrößen'!B2776</f>
        <v>Min Vz</v>
      </c>
      <c r="E37" s="10">
        <f>'LK1 - 4.1 Stäbe - Schnittgrößen'!D2776</f>
        <v>0</v>
      </c>
      <c r="F37" s="10">
        <f>'LK1 - 4.1 Stäbe - Schnittgrößen'!E2776</f>
        <v>-112.84</v>
      </c>
      <c r="G37" s="10">
        <f>'LK1 - 4.1 Stäbe - Schnittgrößen'!F2776</f>
        <v>-5.64</v>
      </c>
      <c r="I37" s="44" t="s">
        <v>109</v>
      </c>
      <c r="J37" s="299"/>
      <c r="K37" s="195"/>
      <c r="L37" s="195" t="str">
        <f>'LK2 - 4.1 Stäbe - Schnittgrößen'!B2768</f>
        <v>Min Vz</v>
      </c>
      <c r="M37" s="10">
        <f>'LK2 - 4.1 Stäbe - Schnittgrößen'!D2776</f>
        <v>0.42</v>
      </c>
      <c r="N37" s="10">
        <f>'LK2 - 4.1 Stäbe - Schnittgrößen'!E2776</f>
        <v>-107.26</v>
      </c>
      <c r="O37" s="10">
        <f>'LK2 - 4.1 Stäbe - Schnittgrößen'!F2776</f>
        <v>-10.73</v>
      </c>
      <c r="Q37" s="44" t="s">
        <v>109</v>
      </c>
      <c r="R37" s="299"/>
      <c r="S37" s="195"/>
      <c r="T37" s="197" t="str">
        <f>'LK3 - 4.1 Stäbe - Schnittgrößen'!B2776</f>
        <v>Min Vz</v>
      </c>
      <c r="U37" s="10">
        <f>'LK3 - 4.1 Stäbe - Schnittgrößen'!D2776</f>
        <v>0.05</v>
      </c>
      <c r="V37" s="10">
        <f>'LK3 - 4.1 Stäbe - Schnittgrößen'!E2776</f>
        <v>-153.02000000000001</v>
      </c>
      <c r="W37" s="10">
        <f>'LK3 - 4.1 Stäbe - Schnittgrößen'!F2776</f>
        <v>-7.65</v>
      </c>
      <c r="Y37" s="44" t="s">
        <v>109</v>
      </c>
      <c r="Z37" s="299"/>
      <c r="AA37" s="195"/>
      <c r="AB37" s="195" t="str">
        <f>'LK6 - 4.1 Stäbe - Schnittgrößen'!B2776</f>
        <v>Min Vz</v>
      </c>
      <c r="AC37" s="10">
        <f>'LK6 - 4.1 Stäbe - Schnittgrößen'!D2776</f>
        <v>0.57999999999999996</v>
      </c>
      <c r="AD37" s="10">
        <f>'LK6 - 4.1 Stäbe - Schnittgrößen'!E2776</f>
        <v>-147.94999999999999</v>
      </c>
      <c r="AE37" s="10">
        <f>'LK6 - 4.1 Stäbe - Schnittgrößen'!F2776</f>
        <v>-14.8</v>
      </c>
    </row>
    <row r="38" spans="1:31" x14ac:dyDescent="0.3">
      <c r="A38" s="44" t="s">
        <v>109</v>
      </c>
      <c r="B38" s="299"/>
      <c r="C38" s="195"/>
      <c r="D38" s="195" t="str">
        <f>'LK1 - 4.1 Stäbe - Schnittgrößen'!B2777</f>
        <v>Max My</v>
      </c>
      <c r="E38" s="10">
        <f>'LK1 - 4.1 Stäbe - Schnittgrößen'!D2777</f>
        <v>0.04</v>
      </c>
      <c r="F38" s="10">
        <f>'LK1 - 4.1 Stäbe - Schnittgrößen'!E2777</f>
        <v>-112.84</v>
      </c>
      <c r="G38" s="10">
        <f>'LK1 - 4.1 Stäbe - Schnittgrößen'!F2777</f>
        <v>0</v>
      </c>
      <c r="I38" s="44" t="s">
        <v>109</v>
      </c>
      <c r="J38" s="299"/>
      <c r="K38" s="195"/>
      <c r="L38" s="195" t="str">
        <f>'LK2 - 4.1 Stäbe - Schnittgrößen'!B2769</f>
        <v>Max My</v>
      </c>
      <c r="M38" s="10">
        <f>'LK2 - 4.1 Stäbe - Schnittgrößen'!D2777</f>
        <v>0.56999999999999995</v>
      </c>
      <c r="N38" s="10">
        <f>'LK2 - 4.1 Stäbe - Schnittgrößen'!E2777</f>
        <v>-107.26</v>
      </c>
      <c r="O38" s="10">
        <f>'LK2 - 4.1 Stäbe - Schnittgrößen'!F2777</f>
        <v>0</v>
      </c>
      <c r="Q38" s="44" t="s">
        <v>109</v>
      </c>
      <c r="R38" s="299"/>
      <c r="S38" s="195"/>
      <c r="T38" s="197" t="str">
        <f>'LK3 - 4.1 Stäbe - Schnittgrößen'!B2777</f>
        <v>Max My</v>
      </c>
      <c r="U38" s="10">
        <f>'LK3 - 4.1 Stäbe - Schnittgrößen'!D2777</f>
        <v>0.13</v>
      </c>
      <c r="V38" s="10">
        <f>'LK3 - 4.1 Stäbe - Schnittgrößen'!E2777</f>
        <v>-153.02000000000001</v>
      </c>
      <c r="W38" s="10">
        <f>'LK3 - 4.1 Stäbe - Schnittgrößen'!F2777</f>
        <v>0</v>
      </c>
      <c r="Y38" s="44" t="s">
        <v>109</v>
      </c>
      <c r="Z38" s="299"/>
      <c r="AA38" s="195"/>
      <c r="AB38" s="195" t="str">
        <f>'LK6 - 4.1 Stäbe - Schnittgrößen'!B2777</f>
        <v>Max My</v>
      </c>
      <c r="AC38" s="10">
        <f>'LK6 - 4.1 Stäbe - Schnittgrößen'!D2777</f>
        <v>0.87</v>
      </c>
      <c r="AD38" s="10">
        <f>'LK6 - 4.1 Stäbe - Schnittgrößen'!E2777</f>
        <v>-147.94999999999999</v>
      </c>
      <c r="AE38" s="10">
        <f>'LK6 - 4.1 Stäbe - Schnittgrößen'!F2777</f>
        <v>0</v>
      </c>
    </row>
    <row r="39" spans="1:31" x14ac:dyDescent="0.3">
      <c r="A39" s="191" t="s">
        <v>109</v>
      </c>
      <c r="B39" s="299"/>
      <c r="C39" s="195"/>
      <c r="D39" s="195" t="str">
        <f>'LK1 - 4.1 Stäbe - Schnittgrößen'!B2778</f>
        <v>Min My</v>
      </c>
      <c r="E39" s="10">
        <f>'LK1 - 4.1 Stäbe - Schnittgrößen'!D2778</f>
        <v>-0.13</v>
      </c>
      <c r="F39" s="10">
        <f>'LK1 - 4.1 Stäbe - Schnittgrößen'!E2778</f>
        <v>-112.84</v>
      </c>
      <c r="G39" s="10">
        <f>'LK1 - 4.1 Stäbe - Schnittgrößen'!F2778</f>
        <v>-11.28</v>
      </c>
      <c r="I39" s="191" t="s">
        <v>109</v>
      </c>
      <c r="J39" s="299"/>
      <c r="K39" s="195"/>
      <c r="L39" s="195" t="str">
        <f>'LK2 - 4.1 Stäbe - Schnittgrößen'!B2770</f>
        <v>Min My</v>
      </c>
      <c r="M39" s="10">
        <f>'LK2 - 4.1 Stäbe - Schnittgrößen'!D2778</f>
        <v>0.42</v>
      </c>
      <c r="N39" s="10">
        <f>'LK2 - 4.1 Stäbe - Schnittgrößen'!E2778</f>
        <v>-107.26</v>
      </c>
      <c r="O39" s="10">
        <f>'LK2 - 4.1 Stäbe - Schnittgrößen'!F2778</f>
        <v>-10.73</v>
      </c>
      <c r="Q39" s="191" t="s">
        <v>109</v>
      </c>
      <c r="R39" s="299"/>
      <c r="S39" s="195"/>
      <c r="T39" s="197" t="str">
        <f>'LK3 - 4.1 Stäbe - Schnittgrößen'!B2778</f>
        <v>Min My</v>
      </c>
      <c r="U39" s="10">
        <f>'LK3 - 4.1 Stäbe - Schnittgrößen'!D2778</f>
        <v>-0.18</v>
      </c>
      <c r="V39" s="10">
        <f>'LK3 - 4.1 Stäbe - Schnittgrößen'!E2778</f>
        <v>-153.02000000000001</v>
      </c>
      <c r="W39" s="10">
        <f>'LK3 - 4.1 Stäbe - Schnittgrößen'!F2778</f>
        <v>-15.3</v>
      </c>
      <c r="Y39" s="191" t="s">
        <v>109</v>
      </c>
      <c r="Z39" s="299"/>
      <c r="AA39" s="195"/>
      <c r="AB39" s="195" t="str">
        <f>'LK6 - 4.1 Stäbe - Schnittgrößen'!B2778</f>
        <v>Min My</v>
      </c>
      <c r="AC39" s="10">
        <f>'LK6 - 4.1 Stäbe - Schnittgrößen'!D2778</f>
        <v>0.57999999999999996</v>
      </c>
      <c r="AD39" s="10">
        <f>'LK6 - 4.1 Stäbe - Schnittgrößen'!E2778</f>
        <v>-147.94999999999999</v>
      </c>
      <c r="AE39" s="10">
        <f>'LK6 - 4.1 Stäbe - Schnittgrößen'!F2778</f>
        <v>-14.8</v>
      </c>
    </row>
    <row r="40" spans="1:31" x14ac:dyDescent="0.3">
      <c r="A40" s="192" t="s">
        <v>110</v>
      </c>
      <c r="B40" s="298" t="s">
        <v>87</v>
      </c>
      <c r="C40" s="193">
        <f>'LK1 - 4.1 Stäbe - Schnittgrößen'!A2779</f>
        <v>348</v>
      </c>
      <c r="D40" s="193">
        <f>'LK1 - 4.1 Stäbe - Schnittgrößen'!B2779</f>
        <v>229</v>
      </c>
      <c r="E40" s="194">
        <f>'LK1 - 4.1 Stäbe - Schnittgrößen'!D2779</f>
        <v>-0.22</v>
      </c>
      <c r="F40" s="194">
        <f>'LK1 - 4.1 Stäbe - Schnittgrößen'!E2779</f>
        <v>-79.400000000000006</v>
      </c>
      <c r="G40" s="194">
        <f>'LK1 - 4.1 Stäbe - Schnittgrößen'!F2779</f>
        <v>3.97</v>
      </c>
      <c r="I40" s="192" t="s">
        <v>110</v>
      </c>
      <c r="J40" s="298" t="s">
        <v>87</v>
      </c>
      <c r="K40" s="193">
        <f>'LK2 - 4.1 Stäbe - Schnittgrößen'!A2771</f>
        <v>347</v>
      </c>
      <c r="L40" s="193">
        <f>'LK2 - 4.1 Stäbe - Schnittgrößen'!B2771</f>
        <v>227</v>
      </c>
      <c r="M40" s="194">
        <f>'LK2 - 4.1 Stäbe - Schnittgrößen'!D2779</f>
        <v>-0.96</v>
      </c>
      <c r="N40" s="194">
        <f>'LK2 - 4.1 Stäbe - Schnittgrößen'!E2779</f>
        <v>-81.02</v>
      </c>
      <c r="O40" s="194">
        <f>'LK2 - 4.1 Stäbe - Schnittgrößen'!F2779</f>
        <v>4.05</v>
      </c>
      <c r="Q40" s="192" t="s">
        <v>110</v>
      </c>
      <c r="R40" s="298" t="s">
        <v>87</v>
      </c>
      <c r="S40" s="193">
        <f>'LK3 - 4.1 Stäbe - Schnittgrößen'!A2779</f>
        <v>348</v>
      </c>
      <c r="T40" s="196">
        <f>'LK3 - 4.1 Stäbe - Schnittgrößen'!B2779</f>
        <v>229</v>
      </c>
      <c r="U40" s="194">
        <f>'LK3 - 4.1 Stäbe - Schnittgrößen'!D2779</f>
        <v>-0.33</v>
      </c>
      <c r="V40" s="194">
        <f>'LK3 - 4.1 Stäbe - Schnittgrößen'!E2779</f>
        <v>-107.68</v>
      </c>
      <c r="W40" s="194">
        <f>'LK3 - 4.1 Stäbe - Schnittgrößen'!F2779</f>
        <v>5.38</v>
      </c>
      <c r="Y40" s="192" t="s">
        <v>110</v>
      </c>
      <c r="Z40" s="298" t="s">
        <v>87</v>
      </c>
      <c r="AA40" s="193">
        <f>'LK6 - 4.1 Stäbe - Schnittgrößen'!A2779</f>
        <v>348</v>
      </c>
      <c r="AB40" s="193">
        <f>'LK6 - 4.1 Stäbe - Schnittgrößen'!B2779</f>
        <v>229</v>
      </c>
      <c r="AC40" s="194">
        <f>'LK6 - 4.1 Stäbe - Schnittgrößen'!D2779</f>
        <v>-1.34</v>
      </c>
      <c r="AD40" s="194">
        <f>'LK6 - 4.1 Stäbe - Schnittgrößen'!E2779</f>
        <v>-110.11</v>
      </c>
      <c r="AE40" s="194">
        <f>'LK6 - 4.1 Stäbe - Schnittgrößen'!F2779</f>
        <v>5.51</v>
      </c>
    </row>
    <row r="41" spans="1:31" x14ac:dyDescent="0.3">
      <c r="A41" s="44" t="s">
        <v>110</v>
      </c>
      <c r="B41" s="299"/>
      <c r="C41" s="195"/>
      <c r="D41" s="195">
        <f>'LK1 - 4.1 Stäbe - Schnittgrößen'!B2780</f>
        <v>230</v>
      </c>
      <c r="E41" s="10">
        <f>'LK1 - 4.1 Stäbe - Schnittgrößen'!D2780</f>
        <v>-0.2</v>
      </c>
      <c r="F41" s="10">
        <f>'LK1 - 4.1 Stäbe - Schnittgrößen'!E2780</f>
        <v>-79.400000000000006</v>
      </c>
      <c r="G41" s="10">
        <f>'LK1 - 4.1 Stäbe - Schnittgrößen'!F2780</f>
        <v>0</v>
      </c>
      <c r="I41" s="44" t="s">
        <v>110</v>
      </c>
      <c r="J41" s="299"/>
      <c r="K41" s="195"/>
      <c r="L41" s="195">
        <f>'LK2 - 4.1 Stäbe - Schnittgrößen'!B2772</f>
        <v>228</v>
      </c>
      <c r="M41" s="10">
        <f>'LK2 - 4.1 Stäbe - Schnittgrößen'!D2780</f>
        <v>-0.94</v>
      </c>
      <c r="N41" s="10">
        <f>'LK2 - 4.1 Stäbe - Schnittgrößen'!E2780</f>
        <v>-81.02</v>
      </c>
      <c r="O41" s="10">
        <f>'LK2 - 4.1 Stäbe - Schnittgrößen'!F2780</f>
        <v>0</v>
      </c>
      <c r="Q41" s="44" t="s">
        <v>110</v>
      </c>
      <c r="R41" s="299"/>
      <c r="S41" s="195"/>
      <c r="T41" s="197">
        <f>'LK3 - 4.1 Stäbe - Schnittgrößen'!B2780</f>
        <v>230</v>
      </c>
      <c r="U41" s="10">
        <f>'LK3 - 4.1 Stäbe - Schnittgrößen'!D2780</f>
        <v>-0.28999999999999998</v>
      </c>
      <c r="V41" s="10">
        <f>'LK3 - 4.1 Stäbe - Schnittgrößen'!E2780</f>
        <v>-107.68</v>
      </c>
      <c r="W41" s="10">
        <f>'LK3 - 4.1 Stäbe - Schnittgrößen'!F2780</f>
        <v>0</v>
      </c>
      <c r="Y41" s="44" t="s">
        <v>110</v>
      </c>
      <c r="Z41" s="299"/>
      <c r="AA41" s="195"/>
      <c r="AB41" s="195">
        <f>'LK6 - 4.1 Stäbe - Schnittgrößen'!B2780</f>
        <v>230</v>
      </c>
      <c r="AC41" s="10">
        <f>'LK6 - 4.1 Stäbe - Schnittgrößen'!D2780</f>
        <v>-1.3</v>
      </c>
      <c r="AD41" s="10">
        <f>'LK6 - 4.1 Stäbe - Schnittgrößen'!E2780</f>
        <v>-110.11</v>
      </c>
      <c r="AE41" s="10">
        <f>'LK6 - 4.1 Stäbe - Schnittgrößen'!F2780</f>
        <v>0</v>
      </c>
    </row>
    <row r="42" spans="1:31" x14ac:dyDescent="0.3">
      <c r="A42" s="44" t="s">
        <v>110</v>
      </c>
      <c r="B42" s="299"/>
      <c r="C42" s="195"/>
      <c r="D42" s="195" t="str">
        <f>'LK1 - 4.1 Stäbe - Schnittgrößen'!B2781</f>
        <v>Max N</v>
      </c>
      <c r="E42" s="10">
        <f>'LK1 - 4.1 Stäbe - Schnittgrößen'!D2781</f>
        <v>-0.2</v>
      </c>
      <c r="F42" s="10">
        <f>'LK1 - 4.1 Stäbe - Schnittgrößen'!E2781</f>
        <v>-79.400000000000006</v>
      </c>
      <c r="G42" s="10">
        <f>'LK1 - 4.1 Stäbe - Schnittgrößen'!F2781</f>
        <v>0</v>
      </c>
      <c r="I42" s="44" t="s">
        <v>110</v>
      </c>
      <c r="J42" s="299"/>
      <c r="K42" s="195"/>
      <c r="L42" s="195" t="str">
        <f>'LK2 - 4.1 Stäbe - Schnittgrößen'!B2773</f>
        <v>Max N</v>
      </c>
      <c r="M42" s="10">
        <f>'LK2 - 4.1 Stäbe - Schnittgrößen'!D2781</f>
        <v>-0.94</v>
      </c>
      <c r="N42" s="10">
        <f>'LK2 - 4.1 Stäbe - Schnittgrößen'!E2781</f>
        <v>-81.02</v>
      </c>
      <c r="O42" s="10">
        <f>'LK2 - 4.1 Stäbe - Schnittgrößen'!F2781</f>
        <v>0</v>
      </c>
      <c r="Q42" s="44" t="s">
        <v>110</v>
      </c>
      <c r="R42" s="299"/>
      <c r="S42" s="195"/>
      <c r="T42" s="197" t="str">
        <f>'LK3 - 4.1 Stäbe - Schnittgrößen'!B2781</f>
        <v>Max N</v>
      </c>
      <c r="U42" s="10">
        <f>'LK3 - 4.1 Stäbe - Schnittgrößen'!D2781</f>
        <v>-0.28999999999999998</v>
      </c>
      <c r="V42" s="10">
        <f>'LK3 - 4.1 Stäbe - Schnittgrößen'!E2781</f>
        <v>-107.68</v>
      </c>
      <c r="W42" s="10">
        <f>'LK3 - 4.1 Stäbe - Schnittgrößen'!F2781</f>
        <v>0</v>
      </c>
      <c r="Y42" s="44" t="s">
        <v>110</v>
      </c>
      <c r="Z42" s="299"/>
      <c r="AA42" s="195"/>
      <c r="AB42" s="195" t="str">
        <f>'LK6 - 4.1 Stäbe - Schnittgrößen'!B2781</f>
        <v>Max N</v>
      </c>
      <c r="AC42" s="10">
        <f>'LK6 - 4.1 Stäbe - Schnittgrößen'!D2781</f>
        <v>-1.3</v>
      </c>
      <c r="AD42" s="10">
        <f>'LK6 - 4.1 Stäbe - Schnittgrößen'!E2781</f>
        <v>-110.11</v>
      </c>
      <c r="AE42" s="10">
        <f>'LK6 - 4.1 Stäbe - Schnittgrößen'!F2781</f>
        <v>0</v>
      </c>
    </row>
    <row r="43" spans="1:31" x14ac:dyDescent="0.3">
      <c r="A43" s="44" t="s">
        <v>110</v>
      </c>
      <c r="B43" s="299"/>
      <c r="C43" s="195"/>
      <c r="D43" s="195" t="str">
        <f>'LK1 - 4.1 Stäbe - Schnittgrößen'!B2782</f>
        <v>Min N</v>
      </c>
      <c r="E43" s="10">
        <f>'LK1 - 4.1 Stäbe - Schnittgrößen'!D2782</f>
        <v>-0.22</v>
      </c>
      <c r="F43" s="10">
        <f>'LK1 - 4.1 Stäbe - Schnittgrößen'!E2782</f>
        <v>-79.400000000000006</v>
      </c>
      <c r="G43" s="10">
        <f>'LK1 - 4.1 Stäbe - Schnittgrößen'!F2782</f>
        <v>3.97</v>
      </c>
      <c r="I43" s="44" t="s">
        <v>110</v>
      </c>
      <c r="J43" s="299"/>
      <c r="K43" s="195"/>
      <c r="L43" s="195" t="str">
        <f>'LK2 - 4.1 Stäbe - Schnittgrößen'!B2774</f>
        <v>Min N</v>
      </c>
      <c r="M43" s="10">
        <f>'LK2 - 4.1 Stäbe - Schnittgrößen'!D2782</f>
        <v>-0.96</v>
      </c>
      <c r="N43" s="10">
        <f>'LK2 - 4.1 Stäbe - Schnittgrößen'!E2782</f>
        <v>-81.02</v>
      </c>
      <c r="O43" s="10">
        <f>'LK2 - 4.1 Stäbe - Schnittgrößen'!F2782</f>
        <v>4.05</v>
      </c>
      <c r="Q43" s="44" t="s">
        <v>110</v>
      </c>
      <c r="R43" s="299"/>
      <c r="S43" s="195"/>
      <c r="T43" s="197" t="str">
        <f>'LK3 - 4.1 Stäbe - Schnittgrößen'!B2782</f>
        <v>Min N</v>
      </c>
      <c r="U43" s="10">
        <f>'LK3 - 4.1 Stäbe - Schnittgrößen'!D2782</f>
        <v>-0.33</v>
      </c>
      <c r="V43" s="10">
        <f>'LK3 - 4.1 Stäbe - Schnittgrößen'!E2782</f>
        <v>-107.68</v>
      </c>
      <c r="W43" s="10">
        <f>'LK3 - 4.1 Stäbe - Schnittgrößen'!F2782</f>
        <v>5.38</v>
      </c>
      <c r="Y43" s="44" t="s">
        <v>110</v>
      </c>
      <c r="Z43" s="299"/>
      <c r="AA43" s="195"/>
      <c r="AB43" s="195" t="str">
        <f>'LK6 - 4.1 Stäbe - Schnittgrößen'!B2782</f>
        <v>Min N</v>
      </c>
      <c r="AC43" s="10">
        <f>'LK6 - 4.1 Stäbe - Schnittgrößen'!D2782</f>
        <v>-1.34</v>
      </c>
      <c r="AD43" s="10">
        <f>'LK6 - 4.1 Stäbe - Schnittgrößen'!E2782</f>
        <v>-110.11</v>
      </c>
      <c r="AE43" s="10">
        <f>'LK6 - 4.1 Stäbe - Schnittgrößen'!F2782</f>
        <v>5.51</v>
      </c>
    </row>
    <row r="44" spans="1:31" x14ac:dyDescent="0.3">
      <c r="A44" s="44" t="s">
        <v>110</v>
      </c>
      <c r="B44" s="299"/>
      <c r="C44" s="195"/>
      <c r="D44" s="195" t="str">
        <f>'LK1 - 4.1 Stäbe - Schnittgrößen'!B2783</f>
        <v>Max Vz</v>
      </c>
      <c r="E44" s="10">
        <f>'LK1 - 4.1 Stäbe - Schnittgrößen'!D2783</f>
        <v>-0.22</v>
      </c>
      <c r="F44" s="10">
        <f>'LK1 - 4.1 Stäbe - Schnittgrößen'!E2783</f>
        <v>-79.400000000000006</v>
      </c>
      <c r="G44" s="10">
        <f>'LK1 - 4.1 Stäbe - Schnittgrößen'!F2783</f>
        <v>3.97</v>
      </c>
      <c r="I44" s="44" t="s">
        <v>110</v>
      </c>
      <c r="J44" s="299"/>
      <c r="K44" s="195"/>
      <c r="L44" s="195" t="str">
        <f>'LK2 - 4.1 Stäbe - Schnittgrößen'!B2775</f>
        <v>Max Vz</v>
      </c>
      <c r="M44" s="10">
        <f>'LK2 - 4.1 Stäbe - Schnittgrößen'!D2783</f>
        <v>-0.96</v>
      </c>
      <c r="N44" s="10">
        <f>'LK2 - 4.1 Stäbe - Schnittgrößen'!E2783</f>
        <v>-81.02</v>
      </c>
      <c r="O44" s="10">
        <f>'LK2 - 4.1 Stäbe - Schnittgrößen'!F2783</f>
        <v>4.05</v>
      </c>
      <c r="Q44" s="44" t="s">
        <v>110</v>
      </c>
      <c r="R44" s="299"/>
      <c r="S44" s="195"/>
      <c r="T44" s="197" t="str">
        <f>'LK3 - 4.1 Stäbe - Schnittgrößen'!B2783</f>
        <v>Max Vz</v>
      </c>
      <c r="U44" s="10">
        <f>'LK3 - 4.1 Stäbe - Schnittgrößen'!D2783</f>
        <v>-0.33</v>
      </c>
      <c r="V44" s="10">
        <f>'LK3 - 4.1 Stäbe - Schnittgrößen'!E2783</f>
        <v>-107.68</v>
      </c>
      <c r="W44" s="10">
        <f>'LK3 - 4.1 Stäbe - Schnittgrößen'!F2783</f>
        <v>5.38</v>
      </c>
      <c r="Y44" s="44" t="s">
        <v>110</v>
      </c>
      <c r="Z44" s="299"/>
      <c r="AA44" s="195"/>
      <c r="AB44" s="195" t="str">
        <f>'LK6 - 4.1 Stäbe - Schnittgrößen'!B2783</f>
        <v>Max Vz</v>
      </c>
      <c r="AC44" s="10">
        <f>'LK6 - 4.1 Stäbe - Schnittgrößen'!D2783</f>
        <v>-1.34</v>
      </c>
      <c r="AD44" s="10">
        <f>'LK6 - 4.1 Stäbe - Schnittgrößen'!E2783</f>
        <v>-110.11</v>
      </c>
      <c r="AE44" s="10">
        <f>'LK6 - 4.1 Stäbe - Schnittgrößen'!F2783</f>
        <v>5.51</v>
      </c>
    </row>
    <row r="45" spans="1:31" x14ac:dyDescent="0.3">
      <c r="A45" s="44" t="s">
        <v>110</v>
      </c>
      <c r="B45" s="299"/>
      <c r="C45" s="195"/>
      <c r="D45" s="195" t="str">
        <f>'LK1 - 4.1 Stäbe - Schnittgrößen'!B2784</f>
        <v>Min Vz</v>
      </c>
      <c r="E45" s="10">
        <f>'LK1 - 4.1 Stäbe - Schnittgrößen'!D2784</f>
        <v>-0.2</v>
      </c>
      <c r="F45" s="10">
        <f>'LK1 - 4.1 Stäbe - Schnittgrößen'!E2784</f>
        <v>-79.400000000000006</v>
      </c>
      <c r="G45" s="10">
        <f>'LK1 - 4.1 Stäbe - Schnittgrößen'!F2784</f>
        <v>1.32</v>
      </c>
      <c r="I45" s="44" t="s">
        <v>110</v>
      </c>
      <c r="J45" s="299"/>
      <c r="K45" s="195"/>
      <c r="L45" s="195" t="str">
        <f>'LK2 - 4.1 Stäbe - Schnittgrößen'!B2776</f>
        <v>Min Vz</v>
      </c>
      <c r="M45" s="10">
        <f>'LK2 - 4.1 Stäbe - Schnittgrößen'!D2784</f>
        <v>-0.94</v>
      </c>
      <c r="N45" s="10">
        <f>'LK2 - 4.1 Stäbe - Schnittgrößen'!E2784</f>
        <v>-81.02</v>
      </c>
      <c r="O45" s="10">
        <f>'LK2 - 4.1 Stäbe - Schnittgrößen'!F2784</f>
        <v>0.41</v>
      </c>
      <c r="Q45" s="44" t="s">
        <v>110</v>
      </c>
      <c r="R45" s="299"/>
      <c r="S45" s="195"/>
      <c r="T45" s="197" t="str">
        <f>'LK3 - 4.1 Stäbe - Schnittgrößen'!B2784</f>
        <v>Min Vz</v>
      </c>
      <c r="U45" s="10">
        <f>'LK3 - 4.1 Stäbe - Schnittgrößen'!D2784</f>
        <v>-0.28999999999999998</v>
      </c>
      <c r="V45" s="10">
        <f>'LK3 - 4.1 Stäbe - Schnittgrößen'!E2784</f>
        <v>-107.68</v>
      </c>
      <c r="W45" s="10">
        <f>'LK3 - 4.1 Stäbe - Schnittgrößen'!F2784</f>
        <v>0.54</v>
      </c>
      <c r="Y45" s="44" t="s">
        <v>110</v>
      </c>
      <c r="Z45" s="299"/>
      <c r="AA45" s="195"/>
      <c r="AB45" s="195" t="str">
        <f>'LK6 - 4.1 Stäbe - Schnittgrößen'!B2784</f>
        <v>Min Vz</v>
      </c>
      <c r="AC45" s="10">
        <f>'LK6 - 4.1 Stäbe - Schnittgrößen'!D2784</f>
        <v>-1.3</v>
      </c>
      <c r="AD45" s="10">
        <f>'LK6 - 4.1 Stäbe - Schnittgrößen'!E2784</f>
        <v>-110.11</v>
      </c>
      <c r="AE45" s="10">
        <f>'LK6 - 4.1 Stäbe - Schnittgrößen'!F2784</f>
        <v>0.55000000000000004</v>
      </c>
    </row>
    <row r="46" spans="1:31" x14ac:dyDescent="0.3">
      <c r="A46" s="44" t="s">
        <v>110</v>
      </c>
      <c r="B46" s="299"/>
      <c r="C46" s="195"/>
      <c r="D46" s="195" t="str">
        <f>'LK1 - 4.1 Stäbe - Schnittgrößen'!B2785</f>
        <v>Max My</v>
      </c>
      <c r="E46" s="10">
        <f>'LK1 - 4.1 Stäbe - Schnittgrößen'!D2785</f>
        <v>-0.22</v>
      </c>
      <c r="F46" s="10">
        <f>'LK1 - 4.1 Stäbe - Schnittgrößen'!E2785</f>
        <v>-79.400000000000006</v>
      </c>
      <c r="G46" s="10">
        <f>'LK1 - 4.1 Stäbe - Schnittgrößen'!F2785</f>
        <v>3.97</v>
      </c>
      <c r="I46" s="44" t="s">
        <v>110</v>
      </c>
      <c r="J46" s="299"/>
      <c r="K46" s="195"/>
      <c r="L46" s="195" t="str">
        <f>'LK2 - 4.1 Stäbe - Schnittgrößen'!B2777</f>
        <v>Max My</v>
      </c>
      <c r="M46" s="10">
        <f>'LK2 - 4.1 Stäbe - Schnittgrößen'!D2785</f>
        <v>-0.96</v>
      </c>
      <c r="N46" s="10">
        <f>'LK2 - 4.1 Stäbe - Schnittgrößen'!E2785</f>
        <v>-81.02</v>
      </c>
      <c r="O46" s="10">
        <f>'LK2 - 4.1 Stäbe - Schnittgrößen'!F2785</f>
        <v>4.05</v>
      </c>
      <c r="Q46" s="44" t="s">
        <v>110</v>
      </c>
      <c r="R46" s="299"/>
      <c r="S46" s="195"/>
      <c r="T46" s="197" t="str">
        <f>'LK3 - 4.1 Stäbe - Schnittgrößen'!B2785</f>
        <v>Max My</v>
      </c>
      <c r="U46" s="10">
        <f>'LK3 - 4.1 Stäbe - Schnittgrößen'!D2785</f>
        <v>-0.33</v>
      </c>
      <c r="V46" s="10">
        <f>'LK3 - 4.1 Stäbe - Schnittgrößen'!E2785</f>
        <v>-107.68</v>
      </c>
      <c r="W46" s="10">
        <f>'LK3 - 4.1 Stäbe - Schnittgrößen'!F2785</f>
        <v>5.38</v>
      </c>
      <c r="Y46" s="44" t="s">
        <v>110</v>
      </c>
      <c r="Z46" s="299"/>
      <c r="AA46" s="195"/>
      <c r="AB46" s="195" t="str">
        <f>'LK6 - 4.1 Stäbe - Schnittgrößen'!B2785</f>
        <v>Max My</v>
      </c>
      <c r="AC46" s="10">
        <f>'LK6 - 4.1 Stäbe - Schnittgrößen'!D2785</f>
        <v>-1.34</v>
      </c>
      <c r="AD46" s="10">
        <f>'LK6 - 4.1 Stäbe - Schnittgrößen'!E2785</f>
        <v>-110.11</v>
      </c>
      <c r="AE46" s="10">
        <f>'LK6 - 4.1 Stäbe - Schnittgrößen'!F2785</f>
        <v>5.51</v>
      </c>
    </row>
    <row r="47" spans="1:31" x14ac:dyDescent="0.3">
      <c r="A47" s="191" t="s">
        <v>110</v>
      </c>
      <c r="B47" s="299"/>
      <c r="C47" s="195"/>
      <c r="D47" s="195" t="str">
        <f>'LK1 - 4.1 Stäbe - Schnittgrößen'!B2786</f>
        <v>Min My</v>
      </c>
      <c r="E47" s="10">
        <f>'LK1 - 4.1 Stäbe - Schnittgrößen'!D2786</f>
        <v>-0.2</v>
      </c>
      <c r="F47" s="10">
        <f>'LK1 - 4.1 Stäbe - Schnittgrößen'!E2786</f>
        <v>-79.400000000000006</v>
      </c>
      <c r="G47" s="10">
        <f>'LK1 - 4.1 Stäbe - Schnittgrößen'!F2786</f>
        <v>0</v>
      </c>
      <c r="I47" s="191" t="s">
        <v>110</v>
      </c>
      <c r="J47" s="299"/>
      <c r="K47" s="195"/>
      <c r="L47" s="195" t="str">
        <f>'LK2 - 4.1 Stäbe - Schnittgrößen'!B2778</f>
        <v>Min My</v>
      </c>
      <c r="M47" s="10">
        <f>'LK2 - 4.1 Stäbe - Schnittgrößen'!D2786</f>
        <v>-0.94</v>
      </c>
      <c r="N47" s="10">
        <f>'LK2 - 4.1 Stäbe - Schnittgrößen'!E2786</f>
        <v>-81.02</v>
      </c>
      <c r="O47" s="10">
        <f>'LK2 - 4.1 Stäbe - Schnittgrößen'!F2786</f>
        <v>0</v>
      </c>
      <c r="Q47" s="191" t="s">
        <v>110</v>
      </c>
      <c r="R47" s="299"/>
      <c r="S47" s="195"/>
      <c r="T47" s="197" t="str">
        <f>'LK3 - 4.1 Stäbe - Schnittgrößen'!B2786</f>
        <v>Min My</v>
      </c>
      <c r="U47" s="10">
        <f>'LK3 - 4.1 Stäbe - Schnittgrößen'!D2786</f>
        <v>-0.28999999999999998</v>
      </c>
      <c r="V47" s="10">
        <f>'LK3 - 4.1 Stäbe - Schnittgrößen'!E2786</f>
        <v>-107.68</v>
      </c>
      <c r="W47" s="10">
        <f>'LK3 - 4.1 Stäbe - Schnittgrößen'!F2786</f>
        <v>0</v>
      </c>
      <c r="Y47" s="191" t="s">
        <v>110</v>
      </c>
      <c r="Z47" s="299"/>
      <c r="AA47" s="195"/>
      <c r="AB47" s="195" t="str">
        <f>'LK6 - 4.1 Stäbe - Schnittgrößen'!B2786</f>
        <v>Min My</v>
      </c>
      <c r="AC47" s="10">
        <f>'LK6 - 4.1 Stäbe - Schnittgrößen'!D2786</f>
        <v>-1.3</v>
      </c>
      <c r="AD47" s="10">
        <f>'LK6 - 4.1 Stäbe - Schnittgrößen'!E2786</f>
        <v>-110.11</v>
      </c>
      <c r="AE47" s="10">
        <f>'LK6 - 4.1 Stäbe - Schnittgrößen'!F2786</f>
        <v>0</v>
      </c>
    </row>
    <row r="48" spans="1:31" x14ac:dyDescent="0.3">
      <c r="A48" s="192" t="s">
        <v>110</v>
      </c>
      <c r="B48" s="298" t="s">
        <v>88</v>
      </c>
      <c r="C48" s="193">
        <f>'LK1 - 4.1 Stäbe - Schnittgrößen'!A2787</f>
        <v>349</v>
      </c>
      <c r="D48" s="193">
        <f>'LK1 - 4.1 Stäbe - Schnittgrößen'!B2787</f>
        <v>230</v>
      </c>
      <c r="E48" s="194">
        <f>'LK1 - 4.1 Stäbe - Schnittgrößen'!D2787</f>
        <v>-0.13</v>
      </c>
      <c r="F48" s="194">
        <f>'LK1 - 4.1 Stäbe - Schnittgrößen'!E2787</f>
        <v>-79.400000000000006</v>
      </c>
      <c r="G48" s="194">
        <f>'LK1 - 4.1 Stäbe - Schnittgrößen'!F2787</f>
        <v>0</v>
      </c>
      <c r="I48" s="192" t="s">
        <v>110</v>
      </c>
      <c r="J48" s="298" t="s">
        <v>88</v>
      </c>
      <c r="K48" s="193">
        <f>'LK2 - 4.1 Stäbe - Schnittgrößen'!A2779</f>
        <v>348</v>
      </c>
      <c r="L48" s="193">
        <f>'LK2 - 4.1 Stäbe - Schnittgrößen'!B2779</f>
        <v>229</v>
      </c>
      <c r="M48" s="194">
        <f>'LK2 - 4.1 Stäbe - Schnittgrößen'!D2787</f>
        <v>-0.86</v>
      </c>
      <c r="N48" s="194">
        <f>'LK2 - 4.1 Stäbe - Schnittgrößen'!E2787</f>
        <v>-81.02</v>
      </c>
      <c r="O48" s="194">
        <f>'LK2 - 4.1 Stäbe - Schnittgrößen'!F2787</f>
        <v>0</v>
      </c>
      <c r="Q48" s="192" t="s">
        <v>110</v>
      </c>
      <c r="R48" s="298" t="s">
        <v>88</v>
      </c>
      <c r="S48" s="193">
        <f>'LK3 - 4.1 Stäbe - Schnittgrößen'!A2787</f>
        <v>349</v>
      </c>
      <c r="T48" s="196">
        <f>'LK3 - 4.1 Stäbe - Schnittgrößen'!B2787</f>
        <v>230</v>
      </c>
      <c r="U48" s="194">
        <f>'LK3 - 4.1 Stäbe - Schnittgrößen'!D2787</f>
        <v>-0.16</v>
      </c>
      <c r="V48" s="194">
        <f>'LK3 - 4.1 Stäbe - Schnittgrößen'!E2787</f>
        <v>-107.68</v>
      </c>
      <c r="W48" s="194">
        <f>'LK3 - 4.1 Stäbe - Schnittgrößen'!F2787</f>
        <v>0</v>
      </c>
      <c r="Y48" s="192" t="s">
        <v>110</v>
      </c>
      <c r="Z48" s="298" t="s">
        <v>88</v>
      </c>
      <c r="AA48" s="193">
        <f>'LK6 - 4.1 Stäbe - Schnittgrößen'!A2787</f>
        <v>349</v>
      </c>
      <c r="AB48" s="193">
        <f>'LK6 - 4.1 Stäbe - Schnittgrößen'!B2787</f>
        <v>230</v>
      </c>
      <c r="AC48" s="194">
        <f>'LK6 - 4.1 Stäbe - Schnittgrößen'!D2787</f>
        <v>-1.1599999999999999</v>
      </c>
      <c r="AD48" s="194">
        <f>'LK6 - 4.1 Stäbe - Schnittgrößen'!E2787</f>
        <v>-110.11</v>
      </c>
      <c r="AE48" s="194">
        <f>'LK6 - 4.1 Stäbe - Schnittgrößen'!F2787</f>
        <v>0</v>
      </c>
    </row>
    <row r="49" spans="1:31" x14ac:dyDescent="0.3">
      <c r="A49" s="44" t="s">
        <v>110</v>
      </c>
      <c r="B49" s="299"/>
      <c r="C49" s="195"/>
      <c r="D49" s="195">
        <f>'LK1 - 4.1 Stäbe - Schnittgrößen'!B2788</f>
        <v>231</v>
      </c>
      <c r="E49" s="10">
        <f>'LK1 - 4.1 Stäbe - Schnittgrößen'!D2788</f>
        <v>-0.22</v>
      </c>
      <c r="F49" s="10">
        <f>'LK1 - 4.1 Stäbe - Schnittgrößen'!E2788</f>
        <v>-79.400000000000006</v>
      </c>
      <c r="G49" s="10">
        <f>'LK1 - 4.1 Stäbe - Schnittgrößen'!F2788</f>
        <v>-7.94</v>
      </c>
      <c r="I49" s="44" t="s">
        <v>110</v>
      </c>
      <c r="J49" s="299"/>
      <c r="K49" s="195"/>
      <c r="L49" s="195">
        <f>'LK2 - 4.1 Stäbe - Schnittgrößen'!B2780</f>
        <v>230</v>
      </c>
      <c r="M49" s="10">
        <f>'LK2 - 4.1 Stäbe - Schnittgrößen'!D2788</f>
        <v>-0.95</v>
      </c>
      <c r="N49" s="10">
        <f>'LK2 - 4.1 Stäbe - Schnittgrößen'!E2788</f>
        <v>-81.02</v>
      </c>
      <c r="O49" s="10">
        <f>'LK2 - 4.1 Stäbe - Schnittgrößen'!F2788</f>
        <v>-8.1</v>
      </c>
      <c r="Q49" s="44" t="s">
        <v>110</v>
      </c>
      <c r="R49" s="299"/>
      <c r="S49" s="195"/>
      <c r="T49" s="197">
        <f>'LK3 - 4.1 Stäbe - Schnittgrößen'!B2788</f>
        <v>231</v>
      </c>
      <c r="U49" s="10">
        <f>'LK3 - 4.1 Stäbe - Schnittgrößen'!D2788</f>
        <v>-0.32</v>
      </c>
      <c r="V49" s="10">
        <f>'LK3 - 4.1 Stäbe - Schnittgrößen'!E2788</f>
        <v>-107.68</v>
      </c>
      <c r="W49" s="10">
        <f>'LK3 - 4.1 Stäbe - Schnittgrößen'!F2788</f>
        <v>-10.77</v>
      </c>
      <c r="Y49" s="44" t="s">
        <v>110</v>
      </c>
      <c r="Z49" s="299"/>
      <c r="AA49" s="195"/>
      <c r="AB49" s="195">
        <f>'LK6 - 4.1 Stäbe - Schnittgrößen'!B2788</f>
        <v>231</v>
      </c>
      <c r="AC49" s="10">
        <f>'LK6 - 4.1 Stäbe - Schnittgrößen'!D2788</f>
        <v>-1.33</v>
      </c>
      <c r="AD49" s="10">
        <f>'LK6 - 4.1 Stäbe - Schnittgrößen'!E2788</f>
        <v>-110.11</v>
      </c>
      <c r="AE49" s="10">
        <f>'LK6 - 4.1 Stäbe - Schnittgrößen'!F2788</f>
        <v>-11.01</v>
      </c>
    </row>
    <row r="50" spans="1:31" x14ac:dyDescent="0.3">
      <c r="A50" s="44" t="s">
        <v>110</v>
      </c>
      <c r="B50" s="299"/>
      <c r="C50" s="195"/>
      <c r="D50" s="195" t="str">
        <f>'LK1 - 4.1 Stäbe - Schnittgrößen'!B2789</f>
        <v>Max N</v>
      </c>
      <c r="E50" s="10">
        <f>'LK1 - 4.1 Stäbe - Schnittgrößen'!D2789</f>
        <v>-0.13</v>
      </c>
      <c r="F50" s="10">
        <f>'LK1 - 4.1 Stäbe - Schnittgrößen'!E2789</f>
        <v>-79.400000000000006</v>
      </c>
      <c r="G50" s="10">
        <f>'LK1 - 4.1 Stäbe - Schnittgrößen'!F2789</f>
        <v>0</v>
      </c>
      <c r="I50" s="44" t="s">
        <v>110</v>
      </c>
      <c r="J50" s="299"/>
      <c r="K50" s="195"/>
      <c r="L50" s="195" t="str">
        <f>'LK2 - 4.1 Stäbe - Schnittgrößen'!B2781</f>
        <v>Max N</v>
      </c>
      <c r="M50" s="10">
        <f>'LK2 - 4.1 Stäbe - Schnittgrößen'!D2789</f>
        <v>-0.86</v>
      </c>
      <c r="N50" s="10">
        <f>'LK2 - 4.1 Stäbe - Schnittgrößen'!E2789</f>
        <v>-81.02</v>
      </c>
      <c r="O50" s="10">
        <f>'LK2 - 4.1 Stäbe - Schnittgrößen'!F2789</f>
        <v>0</v>
      </c>
      <c r="Q50" s="44" t="s">
        <v>110</v>
      </c>
      <c r="R50" s="299"/>
      <c r="S50" s="195"/>
      <c r="T50" s="197" t="str">
        <f>'LK3 - 4.1 Stäbe - Schnittgrößen'!B2789</f>
        <v>Max N</v>
      </c>
      <c r="U50" s="10">
        <f>'LK3 - 4.1 Stäbe - Schnittgrößen'!D2789</f>
        <v>-0.16</v>
      </c>
      <c r="V50" s="10">
        <f>'LK3 - 4.1 Stäbe - Schnittgrößen'!E2789</f>
        <v>-107.68</v>
      </c>
      <c r="W50" s="10">
        <f>'LK3 - 4.1 Stäbe - Schnittgrößen'!F2789</f>
        <v>0</v>
      </c>
      <c r="Y50" s="44" t="s">
        <v>110</v>
      </c>
      <c r="Z50" s="299"/>
      <c r="AA50" s="195"/>
      <c r="AB50" s="195" t="str">
        <f>'LK6 - 4.1 Stäbe - Schnittgrößen'!B2789</f>
        <v>Max N</v>
      </c>
      <c r="AC50" s="10">
        <f>'LK6 - 4.1 Stäbe - Schnittgrößen'!D2789</f>
        <v>-1.1599999999999999</v>
      </c>
      <c r="AD50" s="10">
        <f>'LK6 - 4.1 Stäbe - Schnittgrößen'!E2789</f>
        <v>-110.11</v>
      </c>
      <c r="AE50" s="10">
        <f>'LK6 - 4.1 Stäbe - Schnittgrößen'!F2789</f>
        <v>0</v>
      </c>
    </row>
    <row r="51" spans="1:31" x14ac:dyDescent="0.3">
      <c r="A51" s="44" t="s">
        <v>110</v>
      </c>
      <c r="B51" s="299"/>
      <c r="C51" s="195"/>
      <c r="D51" s="195" t="str">
        <f>'LK1 - 4.1 Stäbe - Schnittgrößen'!B2790</f>
        <v>Min N</v>
      </c>
      <c r="E51" s="10">
        <f>'LK1 - 4.1 Stäbe - Schnittgrößen'!D2790</f>
        <v>-0.22</v>
      </c>
      <c r="F51" s="10">
        <f>'LK1 - 4.1 Stäbe - Schnittgrößen'!E2790</f>
        <v>-79.400000000000006</v>
      </c>
      <c r="G51" s="10">
        <f>'LK1 - 4.1 Stäbe - Schnittgrößen'!F2790</f>
        <v>-7.94</v>
      </c>
      <c r="I51" s="44" t="s">
        <v>110</v>
      </c>
      <c r="J51" s="299"/>
      <c r="K51" s="195"/>
      <c r="L51" s="195" t="str">
        <f>'LK2 - 4.1 Stäbe - Schnittgrößen'!B2782</f>
        <v>Min N</v>
      </c>
      <c r="M51" s="10">
        <f>'LK2 - 4.1 Stäbe - Schnittgrößen'!D2790</f>
        <v>-0.95</v>
      </c>
      <c r="N51" s="10">
        <f>'LK2 - 4.1 Stäbe - Schnittgrößen'!E2790</f>
        <v>-81.02</v>
      </c>
      <c r="O51" s="10">
        <f>'LK2 - 4.1 Stäbe - Schnittgrößen'!F2790</f>
        <v>-8.1</v>
      </c>
      <c r="Q51" s="44" t="s">
        <v>110</v>
      </c>
      <c r="R51" s="299"/>
      <c r="S51" s="195"/>
      <c r="T51" s="197" t="str">
        <f>'LK3 - 4.1 Stäbe - Schnittgrößen'!B2790</f>
        <v>Min N</v>
      </c>
      <c r="U51" s="10">
        <f>'LK3 - 4.1 Stäbe - Schnittgrößen'!D2790</f>
        <v>-0.32</v>
      </c>
      <c r="V51" s="10">
        <f>'LK3 - 4.1 Stäbe - Schnittgrößen'!E2790</f>
        <v>-107.68</v>
      </c>
      <c r="W51" s="10">
        <f>'LK3 - 4.1 Stäbe - Schnittgrößen'!F2790</f>
        <v>-10.77</v>
      </c>
      <c r="Y51" s="44" t="s">
        <v>110</v>
      </c>
      <c r="Z51" s="299"/>
      <c r="AA51" s="195"/>
      <c r="AB51" s="195" t="str">
        <f>'LK6 - 4.1 Stäbe - Schnittgrößen'!B2790</f>
        <v>Min N</v>
      </c>
      <c r="AC51" s="10">
        <f>'LK6 - 4.1 Stäbe - Schnittgrößen'!D2790</f>
        <v>-1.33</v>
      </c>
      <c r="AD51" s="10">
        <f>'LK6 - 4.1 Stäbe - Schnittgrößen'!E2790</f>
        <v>-110.11</v>
      </c>
      <c r="AE51" s="10">
        <f>'LK6 - 4.1 Stäbe - Schnittgrößen'!F2790</f>
        <v>-11.01</v>
      </c>
    </row>
    <row r="52" spans="1:31" x14ac:dyDescent="0.3">
      <c r="A52" s="44" t="s">
        <v>110</v>
      </c>
      <c r="B52" s="299"/>
      <c r="C52" s="195"/>
      <c r="D52" s="195" t="str">
        <f>'LK1 - 4.1 Stäbe - Schnittgrößen'!B2791</f>
        <v>Max Vz</v>
      </c>
      <c r="E52" s="10">
        <f>'LK1 - 4.1 Stäbe - Schnittgrößen'!D2791</f>
        <v>-0.22</v>
      </c>
      <c r="F52" s="10">
        <f>'LK1 - 4.1 Stäbe - Schnittgrößen'!E2791</f>
        <v>-79.400000000000006</v>
      </c>
      <c r="G52" s="10">
        <f>'LK1 - 4.1 Stäbe - Schnittgrößen'!F2791</f>
        <v>-7.94</v>
      </c>
      <c r="I52" s="44" t="s">
        <v>110</v>
      </c>
      <c r="J52" s="299"/>
      <c r="K52" s="195"/>
      <c r="L52" s="195" t="str">
        <f>'LK2 - 4.1 Stäbe - Schnittgrößen'!B2783</f>
        <v>Max Vz</v>
      </c>
      <c r="M52" s="10">
        <f>'LK2 - 4.1 Stäbe - Schnittgrößen'!D2791</f>
        <v>-0.95</v>
      </c>
      <c r="N52" s="10">
        <f>'LK2 - 4.1 Stäbe - Schnittgrößen'!E2791</f>
        <v>-81.02</v>
      </c>
      <c r="O52" s="10">
        <f>'LK2 - 4.1 Stäbe - Schnittgrößen'!F2791</f>
        <v>-8.1</v>
      </c>
      <c r="Q52" s="44" t="s">
        <v>110</v>
      </c>
      <c r="R52" s="299"/>
      <c r="S52" s="195"/>
      <c r="T52" s="197" t="str">
        <f>'LK3 - 4.1 Stäbe - Schnittgrößen'!B2791</f>
        <v>Max Vz</v>
      </c>
      <c r="U52" s="10">
        <f>'LK3 - 4.1 Stäbe - Schnittgrößen'!D2791</f>
        <v>-0.32</v>
      </c>
      <c r="V52" s="10">
        <f>'LK3 - 4.1 Stäbe - Schnittgrößen'!E2791</f>
        <v>-107.68</v>
      </c>
      <c r="W52" s="10">
        <f>'LK3 - 4.1 Stäbe - Schnittgrößen'!F2791</f>
        <v>-10.77</v>
      </c>
      <c r="Y52" s="44" t="s">
        <v>110</v>
      </c>
      <c r="Z52" s="299"/>
      <c r="AA52" s="195"/>
      <c r="AB52" s="195" t="str">
        <f>'LK6 - 4.1 Stäbe - Schnittgrößen'!B2791</f>
        <v>Max Vz</v>
      </c>
      <c r="AC52" s="10">
        <f>'LK6 - 4.1 Stäbe - Schnittgrößen'!D2791</f>
        <v>-1.33</v>
      </c>
      <c r="AD52" s="10">
        <f>'LK6 - 4.1 Stäbe - Schnittgrößen'!E2791</f>
        <v>-110.11</v>
      </c>
      <c r="AE52" s="10">
        <f>'LK6 - 4.1 Stäbe - Schnittgrößen'!F2791</f>
        <v>-11.01</v>
      </c>
    </row>
    <row r="53" spans="1:31" x14ac:dyDescent="0.3">
      <c r="A53" s="44" t="s">
        <v>110</v>
      </c>
      <c r="B53" s="299"/>
      <c r="C53" s="195"/>
      <c r="D53" s="195" t="str">
        <f>'LK1 - 4.1 Stäbe - Schnittgrößen'!B2792</f>
        <v>Min Vz</v>
      </c>
      <c r="E53" s="10">
        <f>'LK1 - 4.1 Stäbe - Schnittgrößen'!D2792</f>
        <v>-0.13</v>
      </c>
      <c r="F53" s="10">
        <f>'LK1 - 4.1 Stäbe - Schnittgrößen'!E2792</f>
        <v>-79.400000000000006</v>
      </c>
      <c r="G53" s="10">
        <f>'LK1 - 4.1 Stäbe - Schnittgrößen'!F2792</f>
        <v>0</v>
      </c>
      <c r="I53" s="44" t="s">
        <v>110</v>
      </c>
      <c r="J53" s="299"/>
      <c r="K53" s="195"/>
      <c r="L53" s="195" t="str">
        <f>'LK2 - 4.1 Stäbe - Schnittgrößen'!B2784</f>
        <v>Min Vz</v>
      </c>
      <c r="M53" s="10">
        <f>'LK2 - 4.1 Stäbe - Schnittgrößen'!D2792</f>
        <v>-0.86</v>
      </c>
      <c r="N53" s="10">
        <f>'LK2 - 4.1 Stäbe - Schnittgrößen'!E2792</f>
        <v>-81.02</v>
      </c>
      <c r="O53" s="10">
        <f>'LK2 - 4.1 Stäbe - Schnittgrößen'!F2792</f>
        <v>0</v>
      </c>
      <c r="Q53" s="44" t="s">
        <v>110</v>
      </c>
      <c r="R53" s="299"/>
      <c r="S53" s="195"/>
      <c r="T53" s="197" t="str">
        <f>'LK3 - 4.1 Stäbe - Schnittgrößen'!B2792</f>
        <v>Min Vz</v>
      </c>
      <c r="U53" s="10">
        <f>'LK3 - 4.1 Stäbe - Schnittgrößen'!D2792</f>
        <v>-0.16</v>
      </c>
      <c r="V53" s="10">
        <f>'LK3 - 4.1 Stäbe - Schnittgrößen'!E2792</f>
        <v>-107.68</v>
      </c>
      <c r="W53" s="10">
        <f>'LK3 - 4.1 Stäbe - Schnittgrößen'!F2792</f>
        <v>0</v>
      </c>
      <c r="Y53" s="44" t="s">
        <v>110</v>
      </c>
      <c r="Z53" s="299"/>
      <c r="AA53" s="195"/>
      <c r="AB53" s="195" t="str">
        <f>'LK6 - 4.1 Stäbe - Schnittgrößen'!B2792</f>
        <v>Min Vz</v>
      </c>
      <c r="AC53" s="10">
        <f>'LK6 - 4.1 Stäbe - Schnittgrößen'!D2792</f>
        <v>-1.1599999999999999</v>
      </c>
      <c r="AD53" s="10">
        <f>'LK6 - 4.1 Stäbe - Schnittgrößen'!E2792</f>
        <v>-110.11</v>
      </c>
      <c r="AE53" s="10">
        <f>'LK6 - 4.1 Stäbe - Schnittgrößen'!F2792</f>
        <v>0</v>
      </c>
    </row>
    <row r="54" spans="1:31" x14ac:dyDescent="0.3">
      <c r="A54" s="44" t="s">
        <v>110</v>
      </c>
      <c r="B54" s="299"/>
      <c r="C54" s="195"/>
      <c r="D54" s="195" t="str">
        <f>'LK1 - 4.1 Stäbe - Schnittgrößen'!B2793</f>
        <v>Max My</v>
      </c>
      <c r="E54" s="10">
        <f>'LK1 - 4.1 Stäbe - Schnittgrößen'!D2793</f>
        <v>-0.13</v>
      </c>
      <c r="F54" s="10">
        <f>'LK1 - 4.1 Stäbe - Schnittgrößen'!E2793</f>
        <v>-79.400000000000006</v>
      </c>
      <c r="G54" s="10">
        <f>'LK1 - 4.1 Stäbe - Schnittgrößen'!F2793</f>
        <v>0</v>
      </c>
      <c r="I54" s="44" t="s">
        <v>110</v>
      </c>
      <c r="J54" s="299"/>
      <c r="K54" s="195"/>
      <c r="L54" s="195" t="str">
        <f>'LK2 - 4.1 Stäbe - Schnittgrößen'!B2785</f>
        <v>Max My</v>
      </c>
      <c r="M54" s="10">
        <f>'LK2 - 4.1 Stäbe - Schnittgrößen'!D2793</f>
        <v>-0.86</v>
      </c>
      <c r="N54" s="10">
        <f>'LK2 - 4.1 Stäbe - Schnittgrößen'!E2793</f>
        <v>-81.02</v>
      </c>
      <c r="O54" s="10">
        <f>'LK2 - 4.1 Stäbe - Schnittgrößen'!F2793</f>
        <v>0</v>
      </c>
      <c r="Q54" s="44" t="s">
        <v>110</v>
      </c>
      <c r="R54" s="299"/>
      <c r="S54" s="195"/>
      <c r="T54" s="197" t="str">
        <f>'LK3 - 4.1 Stäbe - Schnittgrößen'!B2793</f>
        <v>Max My</v>
      </c>
      <c r="U54" s="10">
        <f>'LK3 - 4.1 Stäbe - Schnittgrößen'!D2793</f>
        <v>-0.16</v>
      </c>
      <c r="V54" s="10">
        <f>'LK3 - 4.1 Stäbe - Schnittgrößen'!E2793</f>
        <v>-107.68</v>
      </c>
      <c r="W54" s="10">
        <f>'LK3 - 4.1 Stäbe - Schnittgrößen'!F2793</f>
        <v>0</v>
      </c>
      <c r="Y54" s="44" t="s">
        <v>110</v>
      </c>
      <c r="Z54" s="299"/>
      <c r="AA54" s="195"/>
      <c r="AB54" s="195" t="str">
        <f>'LK6 - 4.1 Stäbe - Schnittgrößen'!B2793</f>
        <v>Max My</v>
      </c>
      <c r="AC54" s="10">
        <f>'LK6 - 4.1 Stäbe - Schnittgrößen'!D2793</f>
        <v>-1.1599999999999999</v>
      </c>
      <c r="AD54" s="10">
        <f>'LK6 - 4.1 Stäbe - Schnittgrößen'!E2793</f>
        <v>-110.11</v>
      </c>
      <c r="AE54" s="10">
        <f>'LK6 - 4.1 Stäbe - Schnittgrößen'!F2793</f>
        <v>0</v>
      </c>
    </row>
    <row r="55" spans="1:31" x14ac:dyDescent="0.3">
      <c r="A55" s="191" t="s">
        <v>110</v>
      </c>
      <c r="B55" s="299"/>
      <c r="C55" s="195"/>
      <c r="D55" s="195" t="str">
        <f>'LK1 - 4.1 Stäbe - Schnittgrößen'!B2794</f>
        <v>Min My</v>
      </c>
      <c r="E55" s="10">
        <f>'LK1 - 4.1 Stäbe - Schnittgrößen'!D2794</f>
        <v>-0.22</v>
      </c>
      <c r="F55" s="10">
        <f>'LK1 - 4.1 Stäbe - Schnittgrößen'!E2794</f>
        <v>-79.400000000000006</v>
      </c>
      <c r="G55" s="10">
        <f>'LK1 - 4.1 Stäbe - Schnittgrößen'!F2794</f>
        <v>-7.94</v>
      </c>
      <c r="I55" s="191" t="s">
        <v>110</v>
      </c>
      <c r="J55" s="299"/>
      <c r="K55" s="195"/>
      <c r="L55" s="195" t="str">
        <f>'LK2 - 4.1 Stäbe - Schnittgrößen'!B2786</f>
        <v>Min My</v>
      </c>
      <c r="M55" s="10">
        <f>'LK2 - 4.1 Stäbe - Schnittgrößen'!D2794</f>
        <v>-0.95</v>
      </c>
      <c r="N55" s="10">
        <f>'LK2 - 4.1 Stäbe - Schnittgrößen'!E2794</f>
        <v>-81.02</v>
      </c>
      <c r="O55" s="10">
        <f>'LK2 - 4.1 Stäbe - Schnittgrößen'!F2794</f>
        <v>-8.1</v>
      </c>
      <c r="Q55" s="191" t="s">
        <v>110</v>
      </c>
      <c r="R55" s="299"/>
      <c r="S55" s="195"/>
      <c r="T55" s="197" t="str">
        <f>'LK3 - 4.1 Stäbe - Schnittgrößen'!B2794</f>
        <v>Min My</v>
      </c>
      <c r="U55" s="10">
        <f>'LK3 - 4.1 Stäbe - Schnittgrößen'!D2794</f>
        <v>-0.32</v>
      </c>
      <c r="V55" s="10">
        <f>'LK3 - 4.1 Stäbe - Schnittgrößen'!E2794</f>
        <v>-107.68</v>
      </c>
      <c r="W55" s="10">
        <f>'LK3 - 4.1 Stäbe - Schnittgrößen'!F2794</f>
        <v>-10.77</v>
      </c>
      <c r="Y55" s="191" t="s">
        <v>110</v>
      </c>
      <c r="Z55" s="299"/>
      <c r="AA55" s="195"/>
      <c r="AB55" s="195" t="str">
        <f>'LK6 - 4.1 Stäbe - Schnittgrößen'!B2794</f>
        <v>Min My</v>
      </c>
      <c r="AC55" s="10">
        <f>'LK6 - 4.1 Stäbe - Schnittgrößen'!D2794</f>
        <v>-1.33</v>
      </c>
      <c r="AD55" s="10">
        <f>'LK6 - 4.1 Stäbe - Schnittgrößen'!E2794</f>
        <v>-110.11</v>
      </c>
      <c r="AE55" s="10">
        <f>'LK6 - 4.1 Stäbe - Schnittgrößen'!F2794</f>
        <v>-11.01</v>
      </c>
    </row>
    <row r="56" spans="1:31" x14ac:dyDescent="0.3">
      <c r="A56" s="192" t="s">
        <v>111</v>
      </c>
      <c r="B56" s="298" t="s">
        <v>87</v>
      </c>
      <c r="C56" s="193">
        <f>'LK1 - 4.1 Stäbe - Schnittgrößen'!A2795</f>
        <v>350</v>
      </c>
      <c r="D56" s="193">
        <f>'LK1 - 4.1 Stäbe - Schnittgrößen'!B2795</f>
        <v>232</v>
      </c>
      <c r="E56" s="194">
        <f>'LK1 - 4.1 Stäbe - Schnittgrößen'!D2795</f>
        <v>-0.2</v>
      </c>
      <c r="F56" s="194">
        <f>'LK1 - 4.1 Stäbe - Schnittgrößen'!E2795</f>
        <v>116.08</v>
      </c>
      <c r="G56" s="194">
        <f>'LK1 - 4.1 Stäbe - Schnittgrößen'!F2795</f>
        <v>-5.8</v>
      </c>
      <c r="I56" s="192" t="s">
        <v>111</v>
      </c>
      <c r="J56" s="298" t="s">
        <v>87</v>
      </c>
      <c r="K56" s="193">
        <f>'LK2 - 4.1 Stäbe - Schnittgrößen'!A2787</f>
        <v>349</v>
      </c>
      <c r="L56" s="193">
        <f>'LK2 - 4.1 Stäbe - Schnittgrößen'!B2787</f>
        <v>230</v>
      </c>
      <c r="M56" s="194">
        <f>'LK2 - 4.1 Stäbe - Schnittgrößen'!D2795</f>
        <v>-1.33</v>
      </c>
      <c r="N56" s="194">
        <f>'LK2 - 4.1 Stäbe - Schnittgrößen'!E2795</f>
        <v>65.09</v>
      </c>
      <c r="O56" s="194">
        <f>'LK2 - 4.1 Stäbe - Schnittgrößen'!F2795</f>
        <v>-3.25</v>
      </c>
      <c r="Q56" s="192" t="s">
        <v>111</v>
      </c>
      <c r="R56" s="298" t="s">
        <v>87</v>
      </c>
      <c r="S56" s="193">
        <f>'LK3 - 4.1 Stäbe - Schnittgrößen'!A2795</f>
        <v>350</v>
      </c>
      <c r="T56" s="196">
        <f>'LK3 - 4.1 Stäbe - Schnittgrößen'!B2795</f>
        <v>232</v>
      </c>
      <c r="U56" s="194">
        <f>'LK3 - 4.1 Stäbe - Schnittgrößen'!D2795</f>
        <v>-0.28000000000000003</v>
      </c>
      <c r="V56" s="194">
        <f>'LK3 - 4.1 Stäbe - Schnittgrößen'!E2795</f>
        <v>157.41999999999999</v>
      </c>
      <c r="W56" s="194">
        <f>'LK3 - 4.1 Stäbe - Schnittgrößen'!F2795</f>
        <v>-7.87</v>
      </c>
      <c r="Y56" s="192" t="s">
        <v>111</v>
      </c>
      <c r="Z56" s="298" t="s">
        <v>87</v>
      </c>
      <c r="AA56" s="193">
        <f>'LK6 - 4.1 Stäbe - Schnittgrößen'!A2795</f>
        <v>350</v>
      </c>
      <c r="AB56" s="193">
        <f>'LK6 - 4.1 Stäbe - Schnittgrößen'!B2795</f>
        <v>232</v>
      </c>
      <c r="AC56" s="194">
        <f>'LK6 - 4.1 Stäbe - Schnittgrößen'!D2795</f>
        <v>-1.83</v>
      </c>
      <c r="AD56" s="194">
        <f>'LK6 - 4.1 Stäbe - Schnittgrößen'!E2795</f>
        <v>106.24</v>
      </c>
      <c r="AE56" s="194">
        <f>'LK6 - 4.1 Stäbe - Schnittgrößen'!F2795</f>
        <v>-5.31</v>
      </c>
    </row>
    <row r="57" spans="1:31" x14ac:dyDescent="0.3">
      <c r="A57" s="44" t="s">
        <v>111</v>
      </c>
      <c r="B57" s="299"/>
      <c r="C57" s="195"/>
      <c r="D57" s="195">
        <f>'LK1 - 4.1 Stäbe - Schnittgrößen'!B2796</f>
        <v>233</v>
      </c>
      <c r="E57" s="10">
        <f>'LK1 - 4.1 Stäbe - Schnittgrößen'!D2796</f>
        <v>-0.15</v>
      </c>
      <c r="F57" s="10">
        <f>'LK1 - 4.1 Stäbe - Schnittgrößen'!E2796</f>
        <v>116.08</v>
      </c>
      <c r="G57" s="10">
        <f>'LK1 - 4.1 Stäbe - Schnittgrößen'!F2796</f>
        <v>0</v>
      </c>
      <c r="I57" s="44" t="s">
        <v>111</v>
      </c>
      <c r="J57" s="299"/>
      <c r="K57" s="195"/>
      <c r="L57" s="195">
        <f>'LK2 - 4.1 Stäbe - Schnittgrößen'!B2788</f>
        <v>231</v>
      </c>
      <c r="M57" s="10">
        <f>'LK2 - 4.1 Stäbe - Schnittgrößen'!D2796</f>
        <v>-1.32</v>
      </c>
      <c r="N57" s="10">
        <f>'LK2 - 4.1 Stäbe - Schnittgrößen'!E2796</f>
        <v>65.09</v>
      </c>
      <c r="O57" s="10">
        <f>'LK2 - 4.1 Stäbe - Schnittgrößen'!F2796</f>
        <v>0</v>
      </c>
      <c r="Q57" s="44" t="s">
        <v>111</v>
      </c>
      <c r="R57" s="299"/>
      <c r="S57" s="195"/>
      <c r="T57" s="197">
        <f>'LK3 - 4.1 Stäbe - Schnittgrößen'!B2796</f>
        <v>233</v>
      </c>
      <c r="U57" s="10">
        <f>'LK3 - 4.1 Stäbe - Schnittgrößen'!D2796</f>
        <v>-0.2</v>
      </c>
      <c r="V57" s="10">
        <f>'LK3 - 4.1 Stäbe - Schnittgrößen'!E2796</f>
        <v>157.41999999999999</v>
      </c>
      <c r="W57" s="10">
        <f>'LK3 - 4.1 Stäbe - Schnittgrößen'!F2796</f>
        <v>0</v>
      </c>
      <c r="Y57" s="44" t="s">
        <v>111</v>
      </c>
      <c r="Z57" s="299"/>
      <c r="AA57" s="195"/>
      <c r="AB57" s="195">
        <f>'LK6 - 4.1 Stäbe - Schnittgrößen'!B2796</f>
        <v>233</v>
      </c>
      <c r="AC57" s="10">
        <f>'LK6 - 4.1 Stäbe - Schnittgrößen'!D2796</f>
        <v>-1.79</v>
      </c>
      <c r="AD57" s="10">
        <f>'LK6 - 4.1 Stäbe - Schnittgrößen'!E2796</f>
        <v>106.24</v>
      </c>
      <c r="AE57" s="10">
        <f>'LK6 - 4.1 Stäbe - Schnittgrößen'!F2796</f>
        <v>0</v>
      </c>
    </row>
    <row r="58" spans="1:31" x14ac:dyDescent="0.3">
      <c r="A58" s="44" t="s">
        <v>111</v>
      </c>
      <c r="B58" s="299"/>
      <c r="C58" s="195"/>
      <c r="D58" s="195" t="str">
        <f>'LK1 - 4.1 Stäbe - Schnittgrößen'!B2797</f>
        <v>Max N</v>
      </c>
      <c r="E58" s="10">
        <f>'LK1 - 4.1 Stäbe - Schnittgrößen'!D2797</f>
        <v>-0.15</v>
      </c>
      <c r="F58" s="10">
        <f>'LK1 - 4.1 Stäbe - Schnittgrößen'!E2797</f>
        <v>116.08</v>
      </c>
      <c r="G58" s="10">
        <f>'LK1 - 4.1 Stäbe - Schnittgrößen'!F2797</f>
        <v>0</v>
      </c>
      <c r="I58" s="44" t="s">
        <v>111</v>
      </c>
      <c r="J58" s="299"/>
      <c r="K58" s="195"/>
      <c r="L58" s="195" t="str">
        <f>'LK2 - 4.1 Stäbe - Schnittgrößen'!B2789</f>
        <v>Max N</v>
      </c>
      <c r="M58" s="10">
        <f>'LK2 - 4.1 Stäbe - Schnittgrößen'!D2797</f>
        <v>-1.32</v>
      </c>
      <c r="N58" s="10">
        <f>'LK2 - 4.1 Stäbe - Schnittgrößen'!E2797</f>
        <v>65.09</v>
      </c>
      <c r="O58" s="10">
        <f>'LK2 - 4.1 Stäbe - Schnittgrößen'!F2797</f>
        <v>0</v>
      </c>
      <c r="Q58" s="44" t="s">
        <v>111</v>
      </c>
      <c r="R58" s="299"/>
      <c r="S58" s="195"/>
      <c r="T58" s="197" t="str">
        <f>'LK3 - 4.1 Stäbe - Schnittgrößen'!B2797</f>
        <v>Max N</v>
      </c>
      <c r="U58" s="10">
        <f>'LK3 - 4.1 Stäbe - Schnittgrößen'!D2797</f>
        <v>-0.2</v>
      </c>
      <c r="V58" s="10">
        <f>'LK3 - 4.1 Stäbe - Schnittgrößen'!E2797</f>
        <v>157.41999999999999</v>
      </c>
      <c r="W58" s="10">
        <f>'LK3 - 4.1 Stäbe - Schnittgrößen'!F2797</f>
        <v>0</v>
      </c>
      <c r="Y58" s="44" t="s">
        <v>111</v>
      </c>
      <c r="Z58" s="299"/>
      <c r="AA58" s="195"/>
      <c r="AB58" s="195" t="str">
        <f>'LK6 - 4.1 Stäbe - Schnittgrößen'!B2797</f>
        <v>Max N</v>
      </c>
      <c r="AC58" s="10">
        <f>'LK6 - 4.1 Stäbe - Schnittgrößen'!D2797</f>
        <v>-1.79</v>
      </c>
      <c r="AD58" s="10">
        <f>'LK6 - 4.1 Stäbe - Schnittgrößen'!E2797</f>
        <v>106.24</v>
      </c>
      <c r="AE58" s="10">
        <f>'LK6 - 4.1 Stäbe - Schnittgrößen'!F2797</f>
        <v>0</v>
      </c>
    </row>
    <row r="59" spans="1:31" x14ac:dyDescent="0.3">
      <c r="A59" s="44" t="s">
        <v>111</v>
      </c>
      <c r="B59" s="299"/>
      <c r="C59" s="195"/>
      <c r="D59" s="195" t="str">
        <f>'LK1 - 4.1 Stäbe - Schnittgrößen'!B2798</f>
        <v>Min N</v>
      </c>
      <c r="E59" s="10">
        <f>'LK1 - 4.1 Stäbe - Schnittgrößen'!D2798</f>
        <v>-0.2</v>
      </c>
      <c r="F59" s="10">
        <f>'LK1 - 4.1 Stäbe - Schnittgrößen'!E2798</f>
        <v>116.08</v>
      </c>
      <c r="G59" s="10">
        <f>'LK1 - 4.1 Stäbe - Schnittgrößen'!F2798</f>
        <v>-5.8</v>
      </c>
      <c r="I59" s="44" t="s">
        <v>111</v>
      </c>
      <c r="J59" s="299"/>
      <c r="K59" s="195"/>
      <c r="L59" s="195" t="str">
        <f>'LK2 - 4.1 Stäbe - Schnittgrößen'!B2790</f>
        <v>Min N</v>
      </c>
      <c r="M59" s="10">
        <f>'LK2 - 4.1 Stäbe - Schnittgrößen'!D2798</f>
        <v>-1.33</v>
      </c>
      <c r="N59" s="10">
        <f>'LK2 - 4.1 Stäbe - Schnittgrößen'!E2798</f>
        <v>65.09</v>
      </c>
      <c r="O59" s="10">
        <f>'LK2 - 4.1 Stäbe - Schnittgrößen'!F2798</f>
        <v>-3.25</v>
      </c>
      <c r="Q59" s="44" t="s">
        <v>111</v>
      </c>
      <c r="R59" s="299"/>
      <c r="S59" s="195"/>
      <c r="T59" s="197" t="str">
        <f>'LK3 - 4.1 Stäbe - Schnittgrößen'!B2798</f>
        <v>Min N</v>
      </c>
      <c r="U59" s="10">
        <f>'LK3 - 4.1 Stäbe - Schnittgrößen'!D2798</f>
        <v>-0.28000000000000003</v>
      </c>
      <c r="V59" s="10">
        <f>'LK3 - 4.1 Stäbe - Schnittgrößen'!E2798</f>
        <v>157.41999999999999</v>
      </c>
      <c r="W59" s="10">
        <f>'LK3 - 4.1 Stäbe - Schnittgrößen'!F2798</f>
        <v>-7.87</v>
      </c>
      <c r="Y59" s="44" t="s">
        <v>111</v>
      </c>
      <c r="Z59" s="299"/>
      <c r="AA59" s="195"/>
      <c r="AB59" s="195" t="str">
        <f>'LK6 - 4.1 Stäbe - Schnittgrößen'!B2798</f>
        <v>Min N</v>
      </c>
      <c r="AC59" s="10">
        <f>'LK6 - 4.1 Stäbe - Schnittgrößen'!D2798</f>
        <v>-1.83</v>
      </c>
      <c r="AD59" s="10">
        <f>'LK6 - 4.1 Stäbe - Schnittgrößen'!E2798</f>
        <v>106.24</v>
      </c>
      <c r="AE59" s="10">
        <f>'LK6 - 4.1 Stäbe - Schnittgrößen'!F2798</f>
        <v>-5.31</v>
      </c>
    </row>
    <row r="60" spans="1:31" x14ac:dyDescent="0.3">
      <c r="A60" s="44" t="s">
        <v>111</v>
      </c>
      <c r="B60" s="299"/>
      <c r="C60" s="195"/>
      <c r="D60" s="195" t="str">
        <f>'LK1 - 4.1 Stäbe - Schnittgrößen'!B2799</f>
        <v>Max Vz</v>
      </c>
      <c r="E60" s="10">
        <f>'LK1 - 4.1 Stäbe - Schnittgrößen'!D2799</f>
        <v>-0.15</v>
      </c>
      <c r="F60" s="10">
        <f>'LK1 - 4.1 Stäbe - Schnittgrößen'!E2799</f>
        <v>116.08</v>
      </c>
      <c r="G60" s="10">
        <f>'LK1 - 4.1 Stäbe - Schnittgrößen'!F2799</f>
        <v>-0.57999999999999996</v>
      </c>
      <c r="I60" s="44" t="s">
        <v>111</v>
      </c>
      <c r="J60" s="299"/>
      <c r="K60" s="195"/>
      <c r="L60" s="195" t="str">
        <f>'LK2 - 4.1 Stäbe - Schnittgrößen'!B2791</f>
        <v>Max Vz</v>
      </c>
      <c r="M60" s="10">
        <f>'LK2 - 4.1 Stäbe - Schnittgrößen'!D2799</f>
        <v>-1.32</v>
      </c>
      <c r="N60" s="10">
        <f>'LK2 - 4.1 Stäbe - Schnittgrößen'!E2799</f>
        <v>65.09</v>
      </c>
      <c r="O60" s="10">
        <f>'LK2 - 4.1 Stäbe - Schnittgrößen'!F2799</f>
        <v>0</v>
      </c>
      <c r="Q60" s="44" t="s">
        <v>111</v>
      </c>
      <c r="R60" s="299"/>
      <c r="S60" s="195"/>
      <c r="T60" s="197" t="str">
        <f>'LK3 - 4.1 Stäbe - Schnittgrößen'!B2799</f>
        <v>Max Vz</v>
      </c>
      <c r="U60" s="10">
        <f>'LK3 - 4.1 Stäbe - Schnittgrößen'!D2799</f>
        <v>-0.21</v>
      </c>
      <c r="V60" s="10">
        <f>'LK3 - 4.1 Stäbe - Schnittgrößen'!E2799</f>
        <v>157.41999999999999</v>
      </c>
      <c r="W60" s="10">
        <f>'LK3 - 4.1 Stäbe - Schnittgrößen'!F2799</f>
        <v>-2.62</v>
      </c>
      <c r="Y60" s="44" t="s">
        <v>111</v>
      </c>
      <c r="Z60" s="299"/>
      <c r="AA60" s="195"/>
      <c r="AB60" s="195" t="str">
        <f>'LK6 - 4.1 Stäbe - Schnittgrößen'!B2799</f>
        <v>Max Vz</v>
      </c>
      <c r="AC60" s="10">
        <f>'LK6 - 4.1 Stäbe - Schnittgrößen'!D2799</f>
        <v>-1.79</v>
      </c>
      <c r="AD60" s="10">
        <f>'LK6 - 4.1 Stäbe - Schnittgrößen'!E2799</f>
        <v>106.24</v>
      </c>
      <c r="AE60" s="10">
        <f>'LK6 - 4.1 Stäbe - Schnittgrößen'!F2799</f>
        <v>0</v>
      </c>
    </row>
    <row r="61" spans="1:31" x14ac:dyDescent="0.3">
      <c r="A61" s="44" t="s">
        <v>111</v>
      </c>
      <c r="B61" s="299"/>
      <c r="C61" s="195"/>
      <c r="D61" s="195" t="str">
        <f>'LK1 - 4.1 Stäbe - Schnittgrößen'!B2800</f>
        <v>Min Vz</v>
      </c>
      <c r="E61" s="10">
        <f>'LK1 - 4.1 Stäbe - Schnittgrößen'!D2800</f>
        <v>-0.2</v>
      </c>
      <c r="F61" s="10">
        <f>'LK1 - 4.1 Stäbe - Schnittgrößen'!E2800</f>
        <v>116.08</v>
      </c>
      <c r="G61" s="10">
        <f>'LK1 - 4.1 Stäbe - Schnittgrößen'!F2800</f>
        <v>-5.8</v>
      </c>
      <c r="I61" s="44" t="s">
        <v>111</v>
      </c>
      <c r="J61" s="299"/>
      <c r="K61" s="195"/>
      <c r="L61" s="195" t="str">
        <f>'LK2 - 4.1 Stäbe - Schnittgrößen'!B2792</f>
        <v>Min Vz</v>
      </c>
      <c r="M61" s="10">
        <f>'LK2 - 4.1 Stäbe - Schnittgrößen'!D2800</f>
        <v>-1.33</v>
      </c>
      <c r="N61" s="10">
        <f>'LK2 - 4.1 Stäbe - Schnittgrößen'!E2800</f>
        <v>65.09</v>
      </c>
      <c r="O61" s="10">
        <f>'LK2 - 4.1 Stäbe - Schnittgrößen'!F2800</f>
        <v>-3.25</v>
      </c>
      <c r="Q61" s="44" t="s">
        <v>111</v>
      </c>
      <c r="R61" s="299"/>
      <c r="S61" s="195"/>
      <c r="T61" s="197" t="str">
        <f>'LK3 - 4.1 Stäbe - Schnittgrößen'!B2800</f>
        <v>Min Vz</v>
      </c>
      <c r="U61" s="10">
        <f>'LK3 - 4.1 Stäbe - Schnittgrößen'!D2800</f>
        <v>-0.28000000000000003</v>
      </c>
      <c r="V61" s="10">
        <f>'LK3 - 4.1 Stäbe - Schnittgrößen'!E2800</f>
        <v>157.41999999999999</v>
      </c>
      <c r="W61" s="10">
        <f>'LK3 - 4.1 Stäbe - Schnittgrößen'!F2800</f>
        <v>-7.87</v>
      </c>
      <c r="Y61" s="44" t="s">
        <v>111</v>
      </c>
      <c r="Z61" s="299"/>
      <c r="AA61" s="195"/>
      <c r="AB61" s="195" t="str">
        <f>'LK6 - 4.1 Stäbe - Schnittgrößen'!B2800</f>
        <v>Min Vz</v>
      </c>
      <c r="AC61" s="10">
        <f>'LK6 - 4.1 Stäbe - Schnittgrößen'!D2800</f>
        <v>-1.83</v>
      </c>
      <c r="AD61" s="10">
        <f>'LK6 - 4.1 Stäbe - Schnittgrößen'!E2800</f>
        <v>106.24</v>
      </c>
      <c r="AE61" s="10">
        <f>'LK6 - 4.1 Stäbe - Schnittgrößen'!F2800</f>
        <v>-5.31</v>
      </c>
    </row>
    <row r="62" spans="1:31" x14ac:dyDescent="0.3">
      <c r="A62" s="44" t="s">
        <v>111</v>
      </c>
      <c r="B62" s="299"/>
      <c r="C62" s="195"/>
      <c r="D62" s="195" t="str">
        <f>'LK1 - 4.1 Stäbe - Schnittgrößen'!B2801</f>
        <v>Max My</v>
      </c>
      <c r="E62" s="10">
        <f>'LK1 - 4.1 Stäbe - Schnittgrößen'!D2801</f>
        <v>-0.15</v>
      </c>
      <c r="F62" s="10">
        <f>'LK1 - 4.1 Stäbe - Schnittgrößen'!E2801</f>
        <v>116.08</v>
      </c>
      <c r="G62" s="10">
        <f>'LK1 - 4.1 Stäbe - Schnittgrößen'!F2801</f>
        <v>0</v>
      </c>
      <c r="I62" s="44" t="s">
        <v>111</v>
      </c>
      <c r="J62" s="299"/>
      <c r="K62" s="195"/>
      <c r="L62" s="195" t="str">
        <f>'LK2 - 4.1 Stäbe - Schnittgrößen'!B2793</f>
        <v>Max My</v>
      </c>
      <c r="M62" s="10">
        <f>'LK2 - 4.1 Stäbe - Schnittgrößen'!D2801</f>
        <v>-1.32</v>
      </c>
      <c r="N62" s="10">
        <f>'LK2 - 4.1 Stäbe - Schnittgrößen'!E2801</f>
        <v>65.09</v>
      </c>
      <c r="O62" s="10">
        <f>'LK2 - 4.1 Stäbe - Schnittgrößen'!F2801</f>
        <v>0</v>
      </c>
      <c r="Q62" s="44" t="s">
        <v>111</v>
      </c>
      <c r="R62" s="299"/>
      <c r="S62" s="195"/>
      <c r="T62" s="197" t="str">
        <f>'LK3 - 4.1 Stäbe - Schnittgrößen'!B2801</f>
        <v>Max My</v>
      </c>
      <c r="U62" s="10">
        <f>'LK3 - 4.1 Stäbe - Schnittgrößen'!D2801</f>
        <v>-0.2</v>
      </c>
      <c r="V62" s="10">
        <f>'LK3 - 4.1 Stäbe - Schnittgrößen'!E2801</f>
        <v>157.41999999999999</v>
      </c>
      <c r="W62" s="10">
        <f>'LK3 - 4.1 Stäbe - Schnittgrößen'!F2801</f>
        <v>0</v>
      </c>
      <c r="Y62" s="44" t="s">
        <v>111</v>
      </c>
      <c r="Z62" s="299"/>
      <c r="AA62" s="195"/>
      <c r="AB62" s="195" t="str">
        <f>'LK6 - 4.1 Stäbe - Schnittgrößen'!B2801</f>
        <v>Max My</v>
      </c>
      <c r="AC62" s="10">
        <f>'LK6 - 4.1 Stäbe - Schnittgrößen'!D2801</f>
        <v>-1.79</v>
      </c>
      <c r="AD62" s="10">
        <f>'LK6 - 4.1 Stäbe - Schnittgrößen'!E2801</f>
        <v>106.24</v>
      </c>
      <c r="AE62" s="10">
        <f>'LK6 - 4.1 Stäbe - Schnittgrößen'!F2801</f>
        <v>0</v>
      </c>
    </row>
    <row r="63" spans="1:31" x14ac:dyDescent="0.3">
      <c r="A63" s="191" t="s">
        <v>111</v>
      </c>
      <c r="B63" s="299"/>
      <c r="C63" s="195"/>
      <c r="D63" s="195" t="str">
        <f>'LK1 - 4.1 Stäbe - Schnittgrößen'!B2802</f>
        <v>Min My</v>
      </c>
      <c r="E63" s="10">
        <f>'LK1 - 4.1 Stäbe - Schnittgrößen'!D2802</f>
        <v>-0.2</v>
      </c>
      <c r="F63" s="10">
        <f>'LK1 - 4.1 Stäbe - Schnittgrößen'!E2802</f>
        <v>116.08</v>
      </c>
      <c r="G63" s="10">
        <f>'LK1 - 4.1 Stäbe - Schnittgrößen'!F2802</f>
        <v>-5.8</v>
      </c>
      <c r="I63" s="191" t="s">
        <v>111</v>
      </c>
      <c r="J63" s="299"/>
      <c r="K63" s="195"/>
      <c r="L63" s="195" t="str">
        <f>'LK2 - 4.1 Stäbe - Schnittgrößen'!B2794</f>
        <v>Min My</v>
      </c>
      <c r="M63" s="10">
        <f>'LK2 - 4.1 Stäbe - Schnittgrößen'!D2802</f>
        <v>-1.33</v>
      </c>
      <c r="N63" s="10">
        <f>'LK2 - 4.1 Stäbe - Schnittgrößen'!E2802</f>
        <v>65.09</v>
      </c>
      <c r="O63" s="10">
        <f>'LK2 - 4.1 Stäbe - Schnittgrößen'!F2802</f>
        <v>-3.25</v>
      </c>
      <c r="Q63" s="191" t="s">
        <v>111</v>
      </c>
      <c r="R63" s="299"/>
      <c r="S63" s="195"/>
      <c r="T63" s="197" t="str">
        <f>'LK3 - 4.1 Stäbe - Schnittgrößen'!B2802</f>
        <v>Min My</v>
      </c>
      <c r="U63" s="10">
        <f>'LK3 - 4.1 Stäbe - Schnittgrößen'!D2802</f>
        <v>-0.28000000000000003</v>
      </c>
      <c r="V63" s="10">
        <f>'LK3 - 4.1 Stäbe - Schnittgrößen'!E2802</f>
        <v>157.41999999999999</v>
      </c>
      <c r="W63" s="10">
        <f>'LK3 - 4.1 Stäbe - Schnittgrößen'!F2802</f>
        <v>-7.87</v>
      </c>
      <c r="Y63" s="191" t="s">
        <v>111</v>
      </c>
      <c r="Z63" s="299"/>
      <c r="AA63" s="195"/>
      <c r="AB63" s="195" t="str">
        <f>'LK6 - 4.1 Stäbe - Schnittgrößen'!B2802</f>
        <v>Min My</v>
      </c>
      <c r="AC63" s="10">
        <f>'LK6 - 4.1 Stäbe - Schnittgrößen'!D2802</f>
        <v>-1.83</v>
      </c>
      <c r="AD63" s="10">
        <f>'LK6 - 4.1 Stäbe - Schnittgrößen'!E2802</f>
        <v>106.24</v>
      </c>
      <c r="AE63" s="10">
        <f>'LK6 - 4.1 Stäbe - Schnittgrößen'!F2802</f>
        <v>-5.31</v>
      </c>
    </row>
    <row r="64" spans="1:31" x14ac:dyDescent="0.3">
      <c r="A64" s="192" t="s">
        <v>111</v>
      </c>
      <c r="B64" s="298" t="s">
        <v>88</v>
      </c>
      <c r="C64" s="193">
        <f>'LK1 - 4.1 Stäbe - Schnittgrößen'!A2803</f>
        <v>351</v>
      </c>
      <c r="D64" s="193">
        <f>'LK1 - 4.1 Stäbe - Schnittgrößen'!B2803</f>
        <v>233</v>
      </c>
      <c r="E64" s="194">
        <f>'LK1 - 4.1 Stäbe - Schnittgrößen'!D2803</f>
        <v>0.01</v>
      </c>
      <c r="F64" s="194">
        <f>'LK1 - 4.1 Stäbe - Schnittgrößen'!E2803</f>
        <v>116.08</v>
      </c>
      <c r="G64" s="194">
        <f>'LK1 - 4.1 Stäbe - Schnittgrößen'!F2803</f>
        <v>0</v>
      </c>
      <c r="I64" s="192" t="s">
        <v>111</v>
      </c>
      <c r="J64" s="298" t="s">
        <v>88</v>
      </c>
      <c r="K64" s="193">
        <f>'LK2 - 4.1 Stäbe - Schnittgrößen'!A2795</f>
        <v>350</v>
      </c>
      <c r="L64" s="193">
        <f>'LK2 - 4.1 Stäbe - Schnittgrößen'!B2795</f>
        <v>232</v>
      </c>
      <c r="M64" s="194">
        <f>'LK2 - 4.1 Stäbe - Schnittgrößen'!D2803</f>
        <v>-1.24</v>
      </c>
      <c r="N64" s="194">
        <f>'LK2 - 4.1 Stäbe - Schnittgrößen'!E2803</f>
        <v>65.09</v>
      </c>
      <c r="O64" s="194">
        <f>'LK2 - 4.1 Stäbe - Schnittgrößen'!F2803</f>
        <v>0</v>
      </c>
      <c r="Q64" s="192" t="s">
        <v>111</v>
      </c>
      <c r="R64" s="298" t="s">
        <v>88</v>
      </c>
      <c r="S64" s="193">
        <f>'LK3 - 4.1 Stäbe - Schnittgrößen'!A2803</f>
        <v>351</v>
      </c>
      <c r="T64" s="196">
        <f>'LK3 - 4.1 Stäbe - Schnittgrößen'!B2803</f>
        <v>233</v>
      </c>
      <c r="U64" s="194">
        <f>'LK3 - 4.1 Stäbe - Schnittgrößen'!D2803</f>
        <v>0.1</v>
      </c>
      <c r="V64" s="194">
        <f>'LK3 - 4.1 Stäbe - Schnittgrößen'!E2803</f>
        <v>157.41999999999999</v>
      </c>
      <c r="W64" s="194">
        <f>'LK3 - 4.1 Stäbe - Schnittgrößen'!F2803</f>
        <v>0</v>
      </c>
      <c r="Y64" s="192" t="s">
        <v>111</v>
      </c>
      <c r="Z64" s="298" t="s">
        <v>88</v>
      </c>
      <c r="AA64" s="193">
        <f>'LK6 - 4.1 Stäbe - Schnittgrößen'!A2803</f>
        <v>351</v>
      </c>
      <c r="AB64" s="193">
        <f>'LK6 - 4.1 Stäbe - Schnittgrößen'!B2803</f>
        <v>233</v>
      </c>
      <c r="AC64" s="194">
        <f>'LK6 - 4.1 Stäbe - Schnittgrößen'!D2803</f>
        <v>-1.62</v>
      </c>
      <c r="AD64" s="194">
        <f>'LK6 - 4.1 Stäbe - Schnittgrößen'!E2803</f>
        <v>106.24</v>
      </c>
      <c r="AE64" s="194">
        <f>'LK6 - 4.1 Stäbe - Schnittgrößen'!F2803</f>
        <v>0</v>
      </c>
    </row>
    <row r="65" spans="1:31" x14ac:dyDescent="0.3">
      <c r="A65" s="44" t="s">
        <v>111</v>
      </c>
      <c r="B65" s="299"/>
      <c r="C65" s="195"/>
      <c r="D65" s="195">
        <f>'LK1 - 4.1 Stäbe - Schnittgrößen'!B2804</f>
        <v>234</v>
      </c>
      <c r="E65" s="10">
        <f>'LK1 - 4.1 Stäbe - Schnittgrößen'!D2804</f>
        <v>-0.17</v>
      </c>
      <c r="F65" s="10">
        <f>'LK1 - 4.1 Stäbe - Schnittgrößen'!E2804</f>
        <v>116.08</v>
      </c>
      <c r="G65" s="10">
        <f>'LK1 - 4.1 Stäbe - Schnittgrößen'!F2804</f>
        <v>11.61</v>
      </c>
      <c r="I65" s="44" t="s">
        <v>111</v>
      </c>
      <c r="J65" s="299"/>
      <c r="K65" s="195"/>
      <c r="L65" s="195">
        <f>'LK2 - 4.1 Stäbe - Schnittgrößen'!B2796</f>
        <v>233</v>
      </c>
      <c r="M65" s="10">
        <f>'LK2 - 4.1 Stäbe - Schnittgrößen'!D2804</f>
        <v>-1.3</v>
      </c>
      <c r="N65" s="10">
        <f>'LK2 - 4.1 Stäbe - Schnittgrößen'!E2804</f>
        <v>65.09</v>
      </c>
      <c r="O65" s="10">
        <f>'LK2 - 4.1 Stäbe - Schnittgrößen'!F2804</f>
        <v>6.51</v>
      </c>
      <c r="Q65" s="44" t="s">
        <v>111</v>
      </c>
      <c r="R65" s="299"/>
      <c r="S65" s="195"/>
      <c r="T65" s="197">
        <f>'LK3 - 4.1 Stäbe - Schnittgrößen'!B2804</f>
        <v>234</v>
      </c>
      <c r="U65" s="10">
        <f>'LK3 - 4.1 Stäbe - Schnittgrößen'!D2804</f>
        <v>-0.23</v>
      </c>
      <c r="V65" s="10">
        <f>'LK3 - 4.1 Stäbe - Schnittgrößen'!E2804</f>
        <v>157.41999999999999</v>
      </c>
      <c r="W65" s="10">
        <f>'LK3 - 4.1 Stäbe - Schnittgrößen'!F2804</f>
        <v>15.74</v>
      </c>
      <c r="Y65" s="44" t="s">
        <v>111</v>
      </c>
      <c r="Z65" s="299"/>
      <c r="AA65" s="195"/>
      <c r="AB65" s="195">
        <f>'LK6 - 4.1 Stäbe - Schnittgrößen'!B2804</f>
        <v>234</v>
      </c>
      <c r="AC65" s="10">
        <f>'LK6 - 4.1 Stäbe - Schnittgrößen'!D2804</f>
        <v>-1.77</v>
      </c>
      <c r="AD65" s="10">
        <f>'LK6 - 4.1 Stäbe - Schnittgrößen'!E2804</f>
        <v>106.24</v>
      </c>
      <c r="AE65" s="10">
        <f>'LK6 - 4.1 Stäbe - Schnittgrößen'!F2804</f>
        <v>10.62</v>
      </c>
    </row>
    <row r="66" spans="1:31" x14ac:dyDescent="0.3">
      <c r="A66" s="44" t="s">
        <v>111</v>
      </c>
      <c r="B66" s="299"/>
      <c r="C66" s="195"/>
      <c r="D66" s="195" t="str">
        <f>'LK1 - 4.1 Stäbe - Schnittgrößen'!B2805</f>
        <v>Max N</v>
      </c>
      <c r="E66" s="10">
        <f>'LK1 - 4.1 Stäbe - Schnittgrößen'!D2805</f>
        <v>0.01</v>
      </c>
      <c r="F66" s="10">
        <f>'LK1 - 4.1 Stäbe - Schnittgrößen'!E2805</f>
        <v>116.08</v>
      </c>
      <c r="G66" s="10">
        <f>'LK1 - 4.1 Stäbe - Schnittgrößen'!F2805</f>
        <v>0</v>
      </c>
      <c r="I66" s="44" t="s">
        <v>111</v>
      </c>
      <c r="J66" s="299"/>
      <c r="K66" s="195"/>
      <c r="L66" s="195" t="str">
        <f>'LK2 - 4.1 Stäbe - Schnittgrößen'!B2797</f>
        <v>Max N</v>
      </c>
      <c r="M66" s="10">
        <f>'LK2 - 4.1 Stäbe - Schnittgrößen'!D2805</f>
        <v>-1.24</v>
      </c>
      <c r="N66" s="10">
        <f>'LK2 - 4.1 Stäbe - Schnittgrößen'!E2805</f>
        <v>65.09</v>
      </c>
      <c r="O66" s="10">
        <f>'LK2 - 4.1 Stäbe - Schnittgrößen'!F2805</f>
        <v>0</v>
      </c>
      <c r="Q66" s="44" t="s">
        <v>111</v>
      </c>
      <c r="R66" s="299"/>
      <c r="S66" s="195"/>
      <c r="T66" s="197" t="str">
        <f>'LK3 - 4.1 Stäbe - Schnittgrößen'!B2805</f>
        <v>Max N</v>
      </c>
      <c r="U66" s="10">
        <f>'LK3 - 4.1 Stäbe - Schnittgrößen'!D2805</f>
        <v>0.1</v>
      </c>
      <c r="V66" s="10">
        <f>'LK3 - 4.1 Stäbe - Schnittgrößen'!E2805</f>
        <v>157.41999999999999</v>
      </c>
      <c r="W66" s="10">
        <f>'LK3 - 4.1 Stäbe - Schnittgrößen'!F2805</f>
        <v>0</v>
      </c>
      <c r="Y66" s="44" t="s">
        <v>111</v>
      </c>
      <c r="Z66" s="299"/>
      <c r="AA66" s="195"/>
      <c r="AB66" s="195" t="str">
        <f>'LK6 - 4.1 Stäbe - Schnittgrößen'!B2805</f>
        <v>Max N</v>
      </c>
      <c r="AC66" s="10">
        <f>'LK6 - 4.1 Stäbe - Schnittgrößen'!D2805</f>
        <v>-1.62</v>
      </c>
      <c r="AD66" s="10">
        <f>'LK6 - 4.1 Stäbe - Schnittgrößen'!E2805</f>
        <v>106.24</v>
      </c>
      <c r="AE66" s="10">
        <f>'LK6 - 4.1 Stäbe - Schnittgrößen'!F2805</f>
        <v>0</v>
      </c>
    </row>
    <row r="67" spans="1:31" x14ac:dyDescent="0.3">
      <c r="A67" s="44" t="s">
        <v>111</v>
      </c>
      <c r="B67" s="299"/>
      <c r="C67" s="195"/>
      <c r="D67" s="195" t="str">
        <f>'LK1 - 4.1 Stäbe - Schnittgrößen'!B2806</f>
        <v>Min N</v>
      </c>
      <c r="E67" s="10">
        <f>'LK1 - 4.1 Stäbe - Schnittgrößen'!D2806</f>
        <v>-0.17</v>
      </c>
      <c r="F67" s="10">
        <f>'LK1 - 4.1 Stäbe - Schnittgrößen'!E2806</f>
        <v>116.08</v>
      </c>
      <c r="G67" s="10">
        <f>'LK1 - 4.1 Stäbe - Schnittgrößen'!F2806</f>
        <v>11.61</v>
      </c>
      <c r="I67" s="44" t="s">
        <v>111</v>
      </c>
      <c r="J67" s="299"/>
      <c r="K67" s="195"/>
      <c r="L67" s="195" t="str">
        <f>'LK2 - 4.1 Stäbe - Schnittgrößen'!B2798</f>
        <v>Min N</v>
      </c>
      <c r="M67" s="10">
        <f>'LK2 - 4.1 Stäbe - Schnittgrößen'!D2806</f>
        <v>-1.3</v>
      </c>
      <c r="N67" s="10">
        <f>'LK2 - 4.1 Stäbe - Schnittgrößen'!E2806</f>
        <v>65.09</v>
      </c>
      <c r="O67" s="10">
        <f>'LK2 - 4.1 Stäbe - Schnittgrößen'!F2806</f>
        <v>6.51</v>
      </c>
      <c r="Q67" s="44" t="s">
        <v>111</v>
      </c>
      <c r="R67" s="299"/>
      <c r="S67" s="195"/>
      <c r="T67" s="197" t="str">
        <f>'LK3 - 4.1 Stäbe - Schnittgrößen'!B2806</f>
        <v>Min N</v>
      </c>
      <c r="U67" s="10">
        <f>'LK3 - 4.1 Stäbe - Schnittgrößen'!D2806</f>
        <v>-0.23</v>
      </c>
      <c r="V67" s="10">
        <f>'LK3 - 4.1 Stäbe - Schnittgrößen'!E2806</f>
        <v>157.41999999999999</v>
      </c>
      <c r="W67" s="10">
        <f>'LK3 - 4.1 Stäbe - Schnittgrößen'!F2806</f>
        <v>15.74</v>
      </c>
      <c r="Y67" s="44" t="s">
        <v>111</v>
      </c>
      <c r="Z67" s="299"/>
      <c r="AA67" s="195"/>
      <c r="AB67" s="195" t="str">
        <f>'LK6 - 4.1 Stäbe - Schnittgrößen'!B2806</f>
        <v>Min N</v>
      </c>
      <c r="AC67" s="10">
        <f>'LK6 - 4.1 Stäbe - Schnittgrößen'!D2806</f>
        <v>-1.77</v>
      </c>
      <c r="AD67" s="10">
        <f>'LK6 - 4.1 Stäbe - Schnittgrößen'!E2806</f>
        <v>106.24</v>
      </c>
      <c r="AE67" s="10">
        <f>'LK6 - 4.1 Stäbe - Schnittgrößen'!F2806</f>
        <v>10.62</v>
      </c>
    </row>
    <row r="68" spans="1:31" x14ac:dyDescent="0.3">
      <c r="A68" s="44" t="s">
        <v>111</v>
      </c>
      <c r="B68" s="299"/>
      <c r="C68" s="195"/>
      <c r="D68" s="195" t="str">
        <f>'LK1 - 4.1 Stäbe - Schnittgrößen'!B2807</f>
        <v>Max Vz</v>
      </c>
      <c r="E68" s="10">
        <f>'LK1 - 4.1 Stäbe - Schnittgrößen'!D2807</f>
        <v>0.01</v>
      </c>
      <c r="F68" s="10">
        <f>'LK1 - 4.1 Stäbe - Schnittgrößen'!E2807</f>
        <v>116.08</v>
      </c>
      <c r="G68" s="10">
        <f>'LK1 - 4.1 Stäbe - Schnittgrößen'!F2807</f>
        <v>0</v>
      </c>
      <c r="I68" s="44" t="s">
        <v>111</v>
      </c>
      <c r="J68" s="299"/>
      <c r="K68" s="195"/>
      <c r="L68" s="195" t="str">
        <f>'LK2 - 4.1 Stäbe - Schnittgrößen'!B2799</f>
        <v>Max Vz</v>
      </c>
      <c r="M68" s="10">
        <f>'LK2 - 4.1 Stäbe - Schnittgrößen'!D2807</f>
        <v>-1.24</v>
      </c>
      <c r="N68" s="10">
        <f>'LK2 - 4.1 Stäbe - Schnittgrößen'!E2807</f>
        <v>65.09</v>
      </c>
      <c r="O68" s="10">
        <f>'LK2 - 4.1 Stäbe - Schnittgrößen'!F2807</f>
        <v>0</v>
      </c>
      <c r="Q68" s="44" t="s">
        <v>111</v>
      </c>
      <c r="R68" s="299"/>
      <c r="S68" s="195"/>
      <c r="T68" s="197" t="str">
        <f>'LK3 - 4.1 Stäbe - Schnittgrößen'!B2807</f>
        <v>Max Vz</v>
      </c>
      <c r="U68" s="10">
        <f>'LK3 - 4.1 Stäbe - Schnittgrößen'!D2807</f>
        <v>0.01</v>
      </c>
      <c r="V68" s="10">
        <f>'LK3 - 4.1 Stäbe - Schnittgrößen'!E2807</f>
        <v>157.41999999999999</v>
      </c>
      <c r="W68" s="10">
        <f>'LK3 - 4.1 Stäbe - Schnittgrößen'!F2807</f>
        <v>7.87</v>
      </c>
      <c r="Y68" s="44" t="s">
        <v>111</v>
      </c>
      <c r="Z68" s="299"/>
      <c r="AA68" s="195"/>
      <c r="AB68" s="195" t="str">
        <f>'LK6 - 4.1 Stäbe - Schnittgrößen'!B2807</f>
        <v>Max Vz</v>
      </c>
      <c r="AC68" s="10">
        <f>'LK6 - 4.1 Stäbe - Schnittgrößen'!D2807</f>
        <v>-1.62</v>
      </c>
      <c r="AD68" s="10">
        <f>'LK6 - 4.1 Stäbe - Schnittgrößen'!E2807</f>
        <v>106.24</v>
      </c>
      <c r="AE68" s="10">
        <f>'LK6 - 4.1 Stäbe - Schnittgrößen'!F2807</f>
        <v>0</v>
      </c>
    </row>
    <row r="69" spans="1:31" x14ac:dyDescent="0.3">
      <c r="A69" s="44" t="s">
        <v>111</v>
      </c>
      <c r="B69" s="299"/>
      <c r="C69" s="195"/>
      <c r="D69" s="195" t="str">
        <f>'LK1 - 4.1 Stäbe - Schnittgrößen'!B2808</f>
        <v>Min Vz</v>
      </c>
      <c r="E69" s="10">
        <f>'LK1 - 4.1 Stäbe - Schnittgrößen'!D2808</f>
        <v>-0.17</v>
      </c>
      <c r="F69" s="10">
        <f>'LK1 - 4.1 Stäbe - Schnittgrößen'!E2808</f>
        <v>116.08</v>
      </c>
      <c r="G69" s="10">
        <f>'LK1 - 4.1 Stäbe - Schnittgrößen'!F2808</f>
        <v>11.61</v>
      </c>
      <c r="I69" s="44" t="s">
        <v>111</v>
      </c>
      <c r="J69" s="299"/>
      <c r="K69" s="195"/>
      <c r="L69" s="195" t="str">
        <f>'LK2 - 4.1 Stäbe - Schnittgrößen'!B2800</f>
        <v>Min Vz</v>
      </c>
      <c r="M69" s="10">
        <f>'LK2 - 4.1 Stäbe - Schnittgrößen'!D2808</f>
        <v>-1.3</v>
      </c>
      <c r="N69" s="10">
        <f>'LK2 - 4.1 Stäbe - Schnittgrößen'!E2808</f>
        <v>65.09</v>
      </c>
      <c r="O69" s="10">
        <f>'LK2 - 4.1 Stäbe - Schnittgrößen'!F2808</f>
        <v>6.51</v>
      </c>
      <c r="Q69" s="44" t="s">
        <v>111</v>
      </c>
      <c r="R69" s="299"/>
      <c r="S69" s="195"/>
      <c r="T69" s="197" t="str">
        <f>'LK3 - 4.1 Stäbe - Schnittgrößen'!B2808</f>
        <v>Min Vz</v>
      </c>
      <c r="U69" s="10">
        <f>'LK3 - 4.1 Stäbe - Schnittgrößen'!D2808</f>
        <v>-0.23</v>
      </c>
      <c r="V69" s="10">
        <f>'LK3 - 4.1 Stäbe - Schnittgrößen'!E2808</f>
        <v>157.41999999999999</v>
      </c>
      <c r="W69" s="10">
        <f>'LK3 - 4.1 Stäbe - Schnittgrößen'!F2808</f>
        <v>15.74</v>
      </c>
      <c r="Y69" s="44" t="s">
        <v>111</v>
      </c>
      <c r="Z69" s="299"/>
      <c r="AA69" s="195"/>
      <c r="AB69" s="195" t="str">
        <f>'LK6 - 4.1 Stäbe - Schnittgrößen'!B2808</f>
        <v>Min Vz</v>
      </c>
      <c r="AC69" s="10">
        <f>'LK6 - 4.1 Stäbe - Schnittgrößen'!D2808</f>
        <v>-1.77</v>
      </c>
      <c r="AD69" s="10">
        <f>'LK6 - 4.1 Stäbe - Schnittgrößen'!E2808</f>
        <v>106.24</v>
      </c>
      <c r="AE69" s="10">
        <f>'LK6 - 4.1 Stäbe - Schnittgrößen'!F2808</f>
        <v>10.62</v>
      </c>
    </row>
    <row r="70" spans="1:31" x14ac:dyDescent="0.3">
      <c r="A70" s="44" t="s">
        <v>111</v>
      </c>
      <c r="B70" s="299"/>
      <c r="C70" s="195"/>
      <c r="D70" s="195" t="str">
        <f>'LK1 - 4.1 Stäbe - Schnittgrößen'!B2809</f>
        <v>Max My</v>
      </c>
      <c r="E70" s="10">
        <f>'LK1 - 4.1 Stäbe - Schnittgrößen'!D2809</f>
        <v>-0.17</v>
      </c>
      <c r="F70" s="10">
        <f>'LK1 - 4.1 Stäbe - Schnittgrößen'!E2809</f>
        <v>116.08</v>
      </c>
      <c r="G70" s="10">
        <f>'LK1 - 4.1 Stäbe - Schnittgrößen'!F2809</f>
        <v>11.61</v>
      </c>
      <c r="I70" s="44" t="s">
        <v>111</v>
      </c>
      <c r="J70" s="299"/>
      <c r="K70" s="195"/>
      <c r="L70" s="195" t="str">
        <f>'LK2 - 4.1 Stäbe - Schnittgrößen'!B2801</f>
        <v>Max My</v>
      </c>
      <c r="M70" s="10">
        <f>'LK2 - 4.1 Stäbe - Schnittgrößen'!D2809</f>
        <v>-1.3</v>
      </c>
      <c r="N70" s="10">
        <f>'LK2 - 4.1 Stäbe - Schnittgrößen'!E2809</f>
        <v>65.09</v>
      </c>
      <c r="O70" s="10">
        <f>'LK2 - 4.1 Stäbe - Schnittgrößen'!F2809</f>
        <v>6.51</v>
      </c>
      <c r="Q70" s="44" t="s">
        <v>111</v>
      </c>
      <c r="R70" s="299"/>
      <c r="S70" s="195"/>
      <c r="T70" s="197" t="str">
        <f>'LK3 - 4.1 Stäbe - Schnittgrößen'!B2809</f>
        <v>Max My</v>
      </c>
      <c r="U70" s="10">
        <f>'LK3 - 4.1 Stäbe - Schnittgrößen'!D2809</f>
        <v>-0.23</v>
      </c>
      <c r="V70" s="10">
        <f>'LK3 - 4.1 Stäbe - Schnittgrößen'!E2809</f>
        <v>157.41999999999999</v>
      </c>
      <c r="W70" s="10">
        <f>'LK3 - 4.1 Stäbe - Schnittgrößen'!F2809</f>
        <v>15.74</v>
      </c>
      <c r="Y70" s="44" t="s">
        <v>111</v>
      </c>
      <c r="Z70" s="299"/>
      <c r="AA70" s="195"/>
      <c r="AB70" s="195" t="str">
        <f>'LK6 - 4.1 Stäbe - Schnittgrößen'!B2809</f>
        <v>Max My</v>
      </c>
      <c r="AC70" s="10">
        <f>'LK6 - 4.1 Stäbe - Schnittgrößen'!D2809</f>
        <v>-1.77</v>
      </c>
      <c r="AD70" s="10">
        <f>'LK6 - 4.1 Stäbe - Schnittgrößen'!E2809</f>
        <v>106.24</v>
      </c>
      <c r="AE70" s="10">
        <f>'LK6 - 4.1 Stäbe - Schnittgrößen'!F2809</f>
        <v>10.62</v>
      </c>
    </row>
    <row r="71" spans="1:31" x14ac:dyDescent="0.3">
      <c r="A71" s="191" t="s">
        <v>111</v>
      </c>
      <c r="B71" s="299"/>
      <c r="C71" s="195"/>
      <c r="D71" s="195" t="str">
        <f>'LK1 - 4.1 Stäbe - Schnittgrößen'!B2810</f>
        <v>Min My</v>
      </c>
      <c r="E71" s="10">
        <f>'LK1 - 4.1 Stäbe - Schnittgrößen'!D2810</f>
        <v>0.01</v>
      </c>
      <c r="F71" s="10">
        <f>'LK1 - 4.1 Stäbe - Schnittgrößen'!E2810</f>
        <v>116.08</v>
      </c>
      <c r="G71" s="10">
        <f>'LK1 - 4.1 Stäbe - Schnittgrößen'!F2810</f>
        <v>0</v>
      </c>
      <c r="I71" s="191" t="s">
        <v>111</v>
      </c>
      <c r="J71" s="299"/>
      <c r="K71" s="195"/>
      <c r="L71" s="195" t="str">
        <f>'LK2 - 4.1 Stäbe - Schnittgrößen'!B2802</f>
        <v>Min My</v>
      </c>
      <c r="M71" s="10">
        <f>'LK2 - 4.1 Stäbe - Schnittgrößen'!D2810</f>
        <v>-1.24</v>
      </c>
      <c r="N71" s="10">
        <f>'LK2 - 4.1 Stäbe - Schnittgrößen'!E2810</f>
        <v>65.09</v>
      </c>
      <c r="O71" s="10">
        <f>'LK2 - 4.1 Stäbe - Schnittgrößen'!F2810</f>
        <v>0</v>
      </c>
      <c r="Q71" s="191" t="s">
        <v>111</v>
      </c>
      <c r="R71" s="299"/>
      <c r="S71" s="195"/>
      <c r="T71" s="197" t="str">
        <f>'LK3 - 4.1 Stäbe - Schnittgrößen'!B2810</f>
        <v>Min My</v>
      </c>
      <c r="U71" s="10">
        <f>'LK3 - 4.1 Stäbe - Schnittgrößen'!D2810</f>
        <v>0.1</v>
      </c>
      <c r="V71" s="10">
        <f>'LK3 - 4.1 Stäbe - Schnittgrößen'!E2810</f>
        <v>157.41999999999999</v>
      </c>
      <c r="W71" s="10">
        <f>'LK3 - 4.1 Stäbe - Schnittgrößen'!F2810</f>
        <v>0</v>
      </c>
      <c r="Y71" s="191" t="s">
        <v>111</v>
      </c>
      <c r="Z71" s="299"/>
      <c r="AA71" s="195"/>
      <c r="AB71" s="195" t="str">
        <f>'LK6 - 4.1 Stäbe - Schnittgrößen'!B2810</f>
        <v>Min My</v>
      </c>
      <c r="AC71" s="10">
        <f>'LK6 - 4.1 Stäbe - Schnittgrößen'!D2810</f>
        <v>-1.62</v>
      </c>
      <c r="AD71" s="10">
        <f>'LK6 - 4.1 Stäbe - Schnittgrößen'!E2810</f>
        <v>106.24</v>
      </c>
      <c r="AE71" s="10">
        <f>'LK6 - 4.1 Stäbe - Schnittgrößen'!F2810</f>
        <v>0</v>
      </c>
    </row>
    <row r="72" spans="1:31" x14ac:dyDescent="0.3">
      <c r="A72" s="192" t="s">
        <v>112</v>
      </c>
      <c r="B72" s="298" t="s">
        <v>87</v>
      </c>
      <c r="C72" s="193">
        <f>'LK1 - 4.1 Stäbe - Schnittgrößen'!A2811</f>
        <v>352</v>
      </c>
      <c r="D72" s="193">
        <f>'LK1 - 4.1 Stäbe - Schnittgrößen'!B2811</f>
        <v>235</v>
      </c>
      <c r="E72" s="194">
        <f>'LK1 - 4.1 Stäbe - Schnittgrößen'!D2811</f>
        <v>-0.15</v>
      </c>
      <c r="F72" s="194">
        <f>'LK1 - 4.1 Stäbe - Schnittgrößen'!E2811</f>
        <v>112.84</v>
      </c>
      <c r="G72" s="194">
        <f>'LK1 - 4.1 Stäbe - Schnittgrößen'!F2811</f>
        <v>-5.64</v>
      </c>
      <c r="I72" s="192" t="s">
        <v>112</v>
      </c>
      <c r="J72" s="298" t="s">
        <v>87</v>
      </c>
      <c r="K72" s="193">
        <f>'LK2 - 4.1 Stäbe - Schnittgrößen'!A2803</f>
        <v>351</v>
      </c>
      <c r="L72" s="193">
        <f>'LK2 - 4.1 Stäbe - Schnittgrößen'!B2803</f>
        <v>233</v>
      </c>
      <c r="M72" s="194">
        <f>'LK2 - 4.1 Stäbe - Schnittgrößen'!D2811</f>
        <v>0.4</v>
      </c>
      <c r="N72" s="194">
        <f>'LK2 - 4.1 Stäbe - Schnittgrößen'!E2811</f>
        <v>107.26</v>
      </c>
      <c r="O72" s="194">
        <f>'LK2 - 4.1 Stäbe - Schnittgrößen'!F2811</f>
        <v>-5.36</v>
      </c>
      <c r="Q72" s="192" t="s">
        <v>112</v>
      </c>
      <c r="R72" s="298" t="s">
        <v>87</v>
      </c>
      <c r="S72" s="193">
        <f>'LK3 - 4.1 Stäbe - Schnittgrößen'!A2811</f>
        <v>352</v>
      </c>
      <c r="T72" s="196">
        <f>'LK3 - 4.1 Stäbe - Schnittgrößen'!B2811</f>
        <v>235</v>
      </c>
      <c r="U72" s="194">
        <f>'LK3 - 4.1 Stäbe - Schnittgrößen'!D2811</f>
        <v>-0.22</v>
      </c>
      <c r="V72" s="194">
        <f>'LK3 - 4.1 Stäbe - Schnittgrößen'!E2811</f>
        <v>153.02000000000001</v>
      </c>
      <c r="W72" s="194">
        <f>'LK3 - 4.1 Stäbe - Schnittgrößen'!F2811</f>
        <v>-7.65</v>
      </c>
      <c r="Y72" s="192" t="s">
        <v>112</v>
      </c>
      <c r="Z72" s="298" t="s">
        <v>87</v>
      </c>
      <c r="AA72" s="193">
        <f>'LK6 - 4.1 Stäbe - Schnittgrößen'!A2811</f>
        <v>352</v>
      </c>
      <c r="AB72" s="193">
        <f>'LK6 - 4.1 Stäbe - Schnittgrößen'!B2811</f>
        <v>235</v>
      </c>
      <c r="AC72" s="194">
        <f>'LK6 - 4.1 Stäbe - Schnittgrößen'!D2811</f>
        <v>0.53</v>
      </c>
      <c r="AD72" s="194">
        <f>'LK6 - 4.1 Stäbe - Schnittgrößen'!E2811</f>
        <v>147.94999999999999</v>
      </c>
      <c r="AE72" s="194">
        <f>'LK6 - 4.1 Stäbe - Schnittgrößen'!F2811</f>
        <v>-7.4</v>
      </c>
    </row>
    <row r="73" spans="1:31" x14ac:dyDescent="0.3">
      <c r="A73" s="44" t="s">
        <v>112</v>
      </c>
      <c r="B73" s="299"/>
      <c r="C73" s="195"/>
      <c r="D73" s="195">
        <f>'LK1 - 4.1 Stäbe - Schnittgrößen'!B2812</f>
        <v>236</v>
      </c>
      <c r="E73" s="10">
        <f>'LK1 - 4.1 Stäbe - Schnittgrößen'!D2812</f>
        <v>-0.11</v>
      </c>
      <c r="F73" s="10">
        <f>'LK1 - 4.1 Stäbe - Schnittgrößen'!E2812</f>
        <v>112.84</v>
      </c>
      <c r="G73" s="10">
        <f>'LK1 - 4.1 Stäbe - Schnittgrößen'!F2812</f>
        <v>0</v>
      </c>
      <c r="I73" s="44" t="s">
        <v>112</v>
      </c>
      <c r="J73" s="299"/>
      <c r="K73" s="195"/>
      <c r="L73" s="195">
        <f>'LK2 - 4.1 Stäbe - Schnittgrößen'!B2804</f>
        <v>234</v>
      </c>
      <c r="M73" s="10">
        <f>'LK2 - 4.1 Stäbe - Schnittgrößen'!D2812</f>
        <v>0.43</v>
      </c>
      <c r="N73" s="10">
        <f>'LK2 - 4.1 Stäbe - Schnittgrößen'!E2812</f>
        <v>107.26</v>
      </c>
      <c r="O73" s="10">
        <f>'LK2 - 4.1 Stäbe - Schnittgrößen'!F2812</f>
        <v>0</v>
      </c>
      <c r="Q73" s="44" t="s">
        <v>112</v>
      </c>
      <c r="R73" s="299"/>
      <c r="S73" s="195"/>
      <c r="T73" s="197">
        <f>'LK3 - 4.1 Stäbe - Schnittgrößen'!B2812</f>
        <v>236</v>
      </c>
      <c r="U73" s="10">
        <f>'LK3 - 4.1 Stäbe - Schnittgrößen'!D2812</f>
        <v>-0.14000000000000001</v>
      </c>
      <c r="V73" s="10">
        <f>'LK3 - 4.1 Stäbe - Schnittgrößen'!E2812</f>
        <v>153.02000000000001</v>
      </c>
      <c r="W73" s="10">
        <f>'LK3 - 4.1 Stäbe - Schnittgrößen'!F2812</f>
        <v>0</v>
      </c>
      <c r="Y73" s="44" t="s">
        <v>112</v>
      </c>
      <c r="Z73" s="299"/>
      <c r="AA73" s="195"/>
      <c r="AB73" s="195">
        <f>'LK6 - 4.1 Stäbe - Schnittgrößen'!B2812</f>
        <v>236</v>
      </c>
      <c r="AC73" s="10">
        <f>'LK6 - 4.1 Stäbe - Schnittgrößen'!D2812</f>
        <v>0.61</v>
      </c>
      <c r="AD73" s="10">
        <f>'LK6 - 4.1 Stäbe - Schnittgrößen'!E2812</f>
        <v>147.94999999999999</v>
      </c>
      <c r="AE73" s="10">
        <f>'LK6 - 4.1 Stäbe - Schnittgrößen'!F2812</f>
        <v>0</v>
      </c>
    </row>
    <row r="74" spans="1:31" x14ac:dyDescent="0.3">
      <c r="A74" s="44" t="s">
        <v>112</v>
      </c>
      <c r="B74" s="299"/>
      <c r="C74" s="195"/>
      <c r="D74" s="195" t="str">
        <f>'LK1 - 4.1 Stäbe - Schnittgrößen'!B2813</f>
        <v>Max N</v>
      </c>
      <c r="E74" s="10">
        <f>'LK1 - 4.1 Stäbe - Schnittgrößen'!D2813</f>
        <v>-0.11</v>
      </c>
      <c r="F74" s="10">
        <f>'LK1 - 4.1 Stäbe - Schnittgrößen'!E2813</f>
        <v>112.84</v>
      </c>
      <c r="G74" s="10">
        <f>'LK1 - 4.1 Stäbe - Schnittgrößen'!F2813</f>
        <v>0</v>
      </c>
      <c r="I74" s="44" t="s">
        <v>112</v>
      </c>
      <c r="J74" s="299"/>
      <c r="K74" s="195"/>
      <c r="L74" s="195" t="str">
        <f>'LK2 - 4.1 Stäbe - Schnittgrößen'!B2805</f>
        <v>Max N</v>
      </c>
      <c r="M74" s="10">
        <f>'LK2 - 4.1 Stäbe - Schnittgrößen'!D2813</f>
        <v>0.43</v>
      </c>
      <c r="N74" s="10">
        <f>'LK2 - 4.1 Stäbe - Schnittgrößen'!E2813</f>
        <v>107.26</v>
      </c>
      <c r="O74" s="10">
        <f>'LK2 - 4.1 Stäbe - Schnittgrößen'!F2813</f>
        <v>0</v>
      </c>
      <c r="Q74" s="44" t="s">
        <v>112</v>
      </c>
      <c r="R74" s="299"/>
      <c r="S74" s="195"/>
      <c r="T74" s="197" t="str">
        <f>'LK3 - 4.1 Stäbe - Schnittgrößen'!B2813</f>
        <v>Max N</v>
      </c>
      <c r="U74" s="10">
        <f>'LK3 - 4.1 Stäbe - Schnittgrößen'!D2813</f>
        <v>-0.14000000000000001</v>
      </c>
      <c r="V74" s="10">
        <f>'LK3 - 4.1 Stäbe - Schnittgrößen'!E2813</f>
        <v>153.02000000000001</v>
      </c>
      <c r="W74" s="10">
        <f>'LK3 - 4.1 Stäbe - Schnittgrößen'!F2813</f>
        <v>0</v>
      </c>
      <c r="Y74" s="44" t="s">
        <v>112</v>
      </c>
      <c r="Z74" s="299"/>
      <c r="AA74" s="195"/>
      <c r="AB74" s="195" t="str">
        <f>'LK6 - 4.1 Stäbe - Schnittgrößen'!B2813</f>
        <v>Max N</v>
      </c>
      <c r="AC74" s="10">
        <f>'LK6 - 4.1 Stäbe - Schnittgrößen'!D2813</f>
        <v>0.61</v>
      </c>
      <c r="AD74" s="10">
        <f>'LK6 - 4.1 Stäbe - Schnittgrößen'!E2813</f>
        <v>147.94999999999999</v>
      </c>
      <c r="AE74" s="10">
        <f>'LK6 - 4.1 Stäbe - Schnittgrößen'!F2813</f>
        <v>0</v>
      </c>
    </row>
    <row r="75" spans="1:31" x14ac:dyDescent="0.3">
      <c r="A75" s="44" t="s">
        <v>112</v>
      </c>
      <c r="B75" s="299"/>
      <c r="C75" s="195"/>
      <c r="D75" s="195" t="str">
        <f>'LK1 - 4.1 Stäbe - Schnittgrößen'!B2814</f>
        <v>Min N</v>
      </c>
      <c r="E75" s="10">
        <f>'LK1 - 4.1 Stäbe - Schnittgrößen'!D2814</f>
        <v>-0.15</v>
      </c>
      <c r="F75" s="10">
        <f>'LK1 - 4.1 Stäbe - Schnittgrößen'!E2814</f>
        <v>112.84</v>
      </c>
      <c r="G75" s="10">
        <f>'LK1 - 4.1 Stäbe - Schnittgrößen'!F2814</f>
        <v>-5.64</v>
      </c>
      <c r="I75" s="44" t="s">
        <v>112</v>
      </c>
      <c r="J75" s="299"/>
      <c r="K75" s="195"/>
      <c r="L75" s="195" t="str">
        <f>'LK2 - 4.1 Stäbe - Schnittgrößen'!B2806</f>
        <v>Min N</v>
      </c>
      <c r="M75" s="10">
        <f>'LK2 - 4.1 Stäbe - Schnittgrößen'!D2814</f>
        <v>0.4</v>
      </c>
      <c r="N75" s="10">
        <f>'LK2 - 4.1 Stäbe - Schnittgrößen'!E2814</f>
        <v>107.26</v>
      </c>
      <c r="O75" s="10">
        <f>'LK2 - 4.1 Stäbe - Schnittgrößen'!F2814</f>
        <v>-5.36</v>
      </c>
      <c r="Q75" s="44" t="s">
        <v>112</v>
      </c>
      <c r="R75" s="299"/>
      <c r="S75" s="195"/>
      <c r="T75" s="197" t="str">
        <f>'LK3 - 4.1 Stäbe - Schnittgrößen'!B2814</f>
        <v>Min N</v>
      </c>
      <c r="U75" s="10">
        <f>'LK3 - 4.1 Stäbe - Schnittgrößen'!D2814</f>
        <v>-0.22</v>
      </c>
      <c r="V75" s="10">
        <f>'LK3 - 4.1 Stäbe - Schnittgrößen'!E2814</f>
        <v>153.02000000000001</v>
      </c>
      <c r="W75" s="10">
        <f>'LK3 - 4.1 Stäbe - Schnittgrößen'!F2814</f>
        <v>-7.65</v>
      </c>
      <c r="Y75" s="44" t="s">
        <v>112</v>
      </c>
      <c r="Z75" s="299"/>
      <c r="AA75" s="195"/>
      <c r="AB75" s="195" t="str">
        <f>'LK6 - 4.1 Stäbe - Schnittgrößen'!B2814</f>
        <v>Min N</v>
      </c>
      <c r="AC75" s="10">
        <f>'LK6 - 4.1 Stäbe - Schnittgrößen'!D2814</f>
        <v>0.53</v>
      </c>
      <c r="AD75" s="10">
        <f>'LK6 - 4.1 Stäbe - Schnittgrößen'!E2814</f>
        <v>147.94999999999999</v>
      </c>
      <c r="AE75" s="10">
        <f>'LK6 - 4.1 Stäbe - Schnittgrößen'!F2814</f>
        <v>-7.4</v>
      </c>
    </row>
    <row r="76" spans="1:31" x14ac:dyDescent="0.3">
      <c r="A76" s="44" t="s">
        <v>112</v>
      </c>
      <c r="B76" s="299"/>
      <c r="C76" s="195"/>
      <c r="D76" s="195" t="str">
        <f>'LK1 - 4.1 Stäbe - Schnittgrößen'!B2815</f>
        <v>Max Vz</v>
      </c>
      <c r="E76" s="10">
        <f>'LK1 - 4.1 Stäbe - Schnittgrößen'!D2815</f>
        <v>-0.11</v>
      </c>
      <c r="F76" s="10">
        <f>'LK1 - 4.1 Stäbe - Schnittgrößen'!E2815</f>
        <v>112.84</v>
      </c>
      <c r="G76" s="10">
        <f>'LK1 - 4.1 Stäbe - Schnittgrößen'!F2815</f>
        <v>-1.1299999999999999</v>
      </c>
      <c r="I76" s="44" t="s">
        <v>112</v>
      </c>
      <c r="J76" s="299"/>
      <c r="K76" s="195"/>
      <c r="L76" s="195" t="str">
        <f>'LK2 - 4.1 Stäbe - Schnittgrößen'!B2807</f>
        <v>Max Vz</v>
      </c>
      <c r="M76" s="10">
        <f>'LK2 - 4.1 Stäbe - Schnittgrößen'!D2815</f>
        <v>0.4</v>
      </c>
      <c r="N76" s="10">
        <f>'LK2 - 4.1 Stäbe - Schnittgrößen'!E2815</f>
        <v>107.26</v>
      </c>
      <c r="O76" s="10">
        <f>'LK2 - 4.1 Stäbe - Schnittgrößen'!F2815</f>
        <v>-5.36</v>
      </c>
      <c r="Q76" s="44" t="s">
        <v>112</v>
      </c>
      <c r="R76" s="299"/>
      <c r="S76" s="195"/>
      <c r="T76" s="197" t="str">
        <f>'LK3 - 4.1 Stäbe - Schnittgrößen'!B2815</f>
        <v>Max Vz</v>
      </c>
      <c r="U76" s="10">
        <f>'LK3 - 4.1 Stäbe - Schnittgrößen'!D2815</f>
        <v>-0.15</v>
      </c>
      <c r="V76" s="10">
        <f>'LK3 - 4.1 Stäbe - Schnittgrößen'!E2815</f>
        <v>153.02000000000001</v>
      </c>
      <c r="W76" s="10">
        <f>'LK3 - 4.1 Stäbe - Schnittgrößen'!F2815</f>
        <v>-1.53</v>
      </c>
      <c r="Y76" s="44" t="s">
        <v>112</v>
      </c>
      <c r="Z76" s="299"/>
      <c r="AA76" s="195"/>
      <c r="AB76" s="195" t="str">
        <f>'LK6 - 4.1 Stäbe - Schnittgrößen'!B2815</f>
        <v>Max Vz</v>
      </c>
      <c r="AC76" s="10">
        <f>'LK6 - 4.1 Stäbe - Schnittgrößen'!D2815</f>
        <v>0.53</v>
      </c>
      <c r="AD76" s="10">
        <f>'LK6 - 4.1 Stäbe - Schnittgrößen'!E2815</f>
        <v>147.94999999999999</v>
      </c>
      <c r="AE76" s="10">
        <f>'LK6 - 4.1 Stäbe - Schnittgrößen'!F2815</f>
        <v>-7.4</v>
      </c>
    </row>
    <row r="77" spans="1:31" x14ac:dyDescent="0.3">
      <c r="A77" s="44" t="s">
        <v>112</v>
      </c>
      <c r="B77" s="299"/>
      <c r="C77" s="195"/>
      <c r="D77" s="195" t="str">
        <f>'LK1 - 4.1 Stäbe - Schnittgrößen'!B2816</f>
        <v>Min Vz</v>
      </c>
      <c r="E77" s="10">
        <f>'LK1 - 4.1 Stäbe - Schnittgrößen'!D2816</f>
        <v>-0.15</v>
      </c>
      <c r="F77" s="10">
        <f>'LK1 - 4.1 Stäbe - Schnittgrößen'!E2816</f>
        <v>112.84</v>
      </c>
      <c r="G77" s="10">
        <f>'LK1 - 4.1 Stäbe - Schnittgrößen'!F2816</f>
        <v>-5.64</v>
      </c>
      <c r="I77" s="44" t="s">
        <v>112</v>
      </c>
      <c r="J77" s="299"/>
      <c r="K77" s="195"/>
      <c r="L77" s="195" t="str">
        <f>'LK2 - 4.1 Stäbe - Schnittgrößen'!B2808</f>
        <v>Min Vz</v>
      </c>
      <c r="M77" s="10">
        <f>'LK2 - 4.1 Stäbe - Schnittgrößen'!D2816</f>
        <v>0.43</v>
      </c>
      <c r="N77" s="10">
        <f>'LK2 - 4.1 Stäbe - Schnittgrößen'!E2816</f>
        <v>107.26</v>
      </c>
      <c r="O77" s="10">
        <f>'LK2 - 4.1 Stäbe - Schnittgrößen'!F2816</f>
        <v>-1.07</v>
      </c>
      <c r="Q77" s="44" t="s">
        <v>112</v>
      </c>
      <c r="R77" s="299"/>
      <c r="S77" s="195"/>
      <c r="T77" s="197" t="str">
        <f>'LK3 - 4.1 Stäbe - Schnittgrößen'!B2816</f>
        <v>Min Vz</v>
      </c>
      <c r="U77" s="10">
        <f>'LK3 - 4.1 Stäbe - Schnittgrößen'!D2816</f>
        <v>-0.22</v>
      </c>
      <c r="V77" s="10">
        <f>'LK3 - 4.1 Stäbe - Schnittgrößen'!E2816</f>
        <v>153.02000000000001</v>
      </c>
      <c r="W77" s="10">
        <f>'LK3 - 4.1 Stäbe - Schnittgrößen'!F2816</f>
        <v>-7.65</v>
      </c>
      <c r="Y77" s="44" t="s">
        <v>112</v>
      </c>
      <c r="Z77" s="299"/>
      <c r="AA77" s="195"/>
      <c r="AB77" s="195" t="str">
        <f>'LK6 - 4.1 Stäbe - Schnittgrößen'!B2816</f>
        <v>Min Vz</v>
      </c>
      <c r="AC77" s="10">
        <f>'LK6 - 4.1 Stäbe - Schnittgrößen'!D2816</f>
        <v>0.61</v>
      </c>
      <c r="AD77" s="10">
        <f>'LK6 - 4.1 Stäbe - Schnittgrößen'!E2816</f>
        <v>147.94999999999999</v>
      </c>
      <c r="AE77" s="10">
        <f>'LK6 - 4.1 Stäbe - Schnittgrößen'!F2816</f>
        <v>-0.74</v>
      </c>
    </row>
    <row r="78" spans="1:31" x14ac:dyDescent="0.3">
      <c r="A78" s="44" t="s">
        <v>112</v>
      </c>
      <c r="B78" s="299"/>
      <c r="C78" s="195"/>
      <c r="D78" s="195" t="str">
        <f>'LK1 - 4.1 Stäbe - Schnittgrößen'!B2817</f>
        <v>Max My</v>
      </c>
      <c r="E78" s="10">
        <f>'LK1 - 4.1 Stäbe - Schnittgrößen'!D2817</f>
        <v>-0.11</v>
      </c>
      <c r="F78" s="10">
        <f>'LK1 - 4.1 Stäbe - Schnittgrößen'!E2817</f>
        <v>112.84</v>
      </c>
      <c r="G78" s="10">
        <f>'LK1 - 4.1 Stäbe - Schnittgrößen'!F2817</f>
        <v>0</v>
      </c>
      <c r="I78" s="44" t="s">
        <v>112</v>
      </c>
      <c r="J78" s="299"/>
      <c r="K78" s="195"/>
      <c r="L78" s="195" t="str">
        <f>'LK2 - 4.1 Stäbe - Schnittgrößen'!B2809</f>
        <v>Max My</v>
      </c>
      <c r="M78" s="10">
        <f>'LK2 - 4.1 Stäbe - Schnittgrößen'!D2817</f>
        <v>0.43</v>
      </c>
      <c r="N78" s="10">
        <f>'LK2 - 4.1 Stäbe - Schnittgrößen'!E2817</f>
        <v>107.26</v>
      </c>
      <c r="O78" s="10">
        <f>'LK2 - 4.1 Stäbe - Schnittgrößen'!F2817</f>
        <v>0</v>
      </c>
      <c r="Q78" s="44" t="s">
        <v>112</v>
      </c>
      <c r="R78" s="299"/>
      <c r="S78" s="195"/>
      <c r="T78" s="197" t="str">
        <f>'LK3 - 4.1 Stäbe - Schnittgrößen'!B2817</f>
        <v>Max My</v>
      </c>
      <c r="U78" s="10">
        <f>'LK3 - 4.1 Stäbe - Schnittgrößen'!D2817</f>
        <v>-0.14000000000000001</v>
      </c>
      <c r="V78" s="10">
        <f>'LK3 - 4.1 Stäbe - Schnittgrößen'!E2817</f>
        <v>153.02000000000001</v>
      </c>
      <c r="W78" s="10">
        <f>'LK3 - 4.1 Stäbe - Schnittgrößen'!F2817</f>
        <v>0</v>
      </c>
      <c r="Y78" s="44" t="s">
        <v>112</v>
      </c>
      <c r="Z78" s="299"/>
      <c r="AA78" s="195"/>
      <c r="AB78" s="195" t="str">
        <f>'LK6 - 4.1 Stäbe - Schnittgrößen'!B2817</f>
        <v>Max My</v>
      </c>
      <c r="AC78" s="10">
        <f>'LK6 - 4.1 Stäbe - Schnittgrößen'!D2817</f>
        <v>0.61</v>
      </c>
      <c r="AD78" s="10">
        <f>'LK6 - 4.1 Stäbe - Schnittgrößen'!E2817</f>
        <v>147.94999999999999</v>
      </c>
      <c r="AE78" s="10">
        <f>'LK6 - 4.1 Stäbe - Schnittgrößen'!F2817</f>
        <v>0</v>
      </c>
    </row>
    <row r="79" spans="1:31" x14ac:dyDescent="0.3">
      <c r="A79" s="191" t="s">
        <v>112</v>
      </c>
      <c r="B79" s="299"/>
      <c r="C79" s="195"/>
      <c r="D79" s="195" t="str">
        <f>'LK1 - 4.1 Stäbe - Schnittgrößen'!B2818</f>
        <v>Min My</v>
      </c>
      <c r="E79" s="10">
        <f>'LK1 - 4.1 Stäbe - Schnittgrößen'!D2818</f>
        <v>-0.15</v>
      </c>
      <c r="F79" s="10">
        <f>'LK1 - 4.1 Stäbe - Schnittgrößen'!E2818</f>
        <v>112.84</v>
      </c>
      <c r="G79" s="10">
        <f>'LK1 - 4.1 Stäbe - Schnittgrößen'!F2818</f>
        <v>-5.64</v>
      </c>
      <c r="I79" s="191" t="s">
        <v>112</v>
      </c>
      <c r="J79" s="299"/>
      <c r="K79" s="195"/>
      <c r="L79" s="195" t="str">
        <f>'LK2 - 4.1 Stäbe - Schnittgrößen'!B2810</f>
        <v>Min My</v>
      </c>
      <c r="M79" s="10">
        <f>'LK2 - 4.1 Stäbe - Schnittgrößen'!D2818</f>
        <v>0.4</v>
      </c>
      <c r="N79" s="10">
        <f>'LK2 - 4.1 Stäbe - Schnittgrößen'!E2818</f>
        <v>107.26</v>
      </c>
      <c r="O79" s="10">
        <f>'LK2 - 4.1 Stäbe - Schnittgrößen'!F2818</f>
        <v>-5.36</v>
      </c>
      <c r="Q79" s="191" t="s">
        <v>112</v>
      </c>
      <c r="R79" s="299"/>
      <c r="S79" s="195"/>
      <c r="T79" s="197" t="str">
        <f>'LK3 - 4.1 Stäbe - Schnittgrößen'!B2818</f>
        <v>Min My</v>
      </c>
      <c r="U79" s="10">
        <f>'LK3 - 4.1 Stäbe - Schnittgrößen'!D2818</f>
        <v>-0.22</v>
      </c>
      <c r="V79" s="10">
        <f>'LK3 - 4.1 Stäbe - Schnittgrößen'!E2818</f>
        <v>153.02000000000001</v>
      </c>
      <c r="W79" s="10">
        <f>'LK3 - 4.1 Stäbe - Schnittgrößen'!F2818</f>
        <v>-7.65</v>
      </c>
      <c r="Y79" s="191" t="s">
        <v>112</v>
      </c>
      <c r="Z79" s="299"/>
      <c r="AA79" s="195"/>
      <c r="AB79" s="195" t="str">
        <f>'LK6 - 4.1 Stäbe - Schnittgrößen'!B2818</f>
        <v>Min My</v>
      </c>
      <c r="AC79" s="10">
        <f>'LK6 - 4.1 Stäbe - Schnittgrößen'!D2818</f>
        <v>0.53</v>
      </c>
      <c r="AD79" s="10">
        <f>'LK6 - 4.1 Stäbe - Schnittgrößen'!E2818</f>
        <v>147.94999999999999</v>
      </c>
      <c r="AE79" s="10">
        <f>'LK6 - 4.1 Stäbe - Schnittgrößen'!F2818</f>
        <v>-7.4</v>
      </c>
    </row>
    <row r="80" spans="1:31" x14ac:dyDescent="0.3">
      <c r="A80" s="192" t="s">
        <v>112</v>
      </c>
      <c r="B80" s="298" t="s">
        <v>88</v>
      </c>
      <c r="C80" s="193">
        <f>'LK1 - 4.1 Stäbe - Schnittgrößen'!A2819</f>
        <v>353</v>
      </c>
      <c r="D80" s="193">
        <f>'LK1 - 4.1 Stäbe - Schnittgrößen'!B2819</f>
        <v>236</v>
      </c>
      <c r="E80" s="194">
        <f>'LK1 - 4.1 Stäbe - Schnittgrößen'!D2819</f>
        <v>0.04</v>
      </c>
      <c r="F80" s="194">
        <f>'LK1 - 4.1 Stäbe - Schnittgrößen'!E2819</f>
        <v>112.84</v>
      </c>
      <c r="G80" s="194">
        <f>'LK1 - 4.1 Stäbe - Schnittgrößen'!F2819</f>
        <v>0</v>
      </c>
      <c r="I80" s="192" t="s">
        <v>112</v>
      </c>
      <c r="J80" s="298" t="s">
        <v>88</v>
      </c>
      <c r="K80" s="193">
        <f>'LK2 - 4.1 Stäbe - Schnittgrößen'!A2811</f>
        <v>352</v>
      </c>
      <c r="L80" s="193">
        <f>'LK2 - 4.1 Stäbe - Schnittgrößen'!B2811</f>
        <v>235</v>
      </c>
      <c r="M80" s="194">
        <f>'LK2 - 4.1 Stäbe - Schnittgrößen'!D2819</f>
        <v>0.56999999999999995</v>
      </c>
      <c r="N80" s="194">
        <f>'LK2 - 4.1 Stäbe - Schnittgrößen'!E2819</f>
        <v>107.26</v>
      </c>
      <c r="O80" s="194">
        <f>'LK2 - 4.1 Stäbe - Schnittgrößen'!F2819</f>
        <v>0</v>
      </c>
      <c r="Q80" s="192" t="s">
        <v>112</v>
      </c>
      <c r="R80" s="298" t="s">
        <v>88</v>
      </c>
      <c r="S80" s="193">
        <f>'LK3 - 4.1 Stäbe - Schnittgrößen'!A2819</f>
        <v>353</v>
      </c>
      <c r="T80" s="196">
        <f>'LK3 - 4.1 Stäbe - Schnittgrößen'!B2819</f>
        <v>236</v>
      </c>
      <c r="U80" s="194">
        <f>'LK3 - 4.1 Stäbe - Schnittgrößen'!D2819</f>
        <v>0.13</v>
      </c>
      <c r="V80" s="194">
        <f>'LK3 - 4.1 Stäbe - Schnittgrößen'!E2819</f>
        <v>153.02000000000001</v>
      </c>
      <c r="W80" s="194">
        <f>'LK3 - 4.1 Stäbe - Schnittgrößen'!F2819</f>
        <v>0</v>
      </c>
      <c r="Y80" s="192" t="s">
        <v>112</v>
      </c>
      <c r="Z80" s="298" t="s">
        <v>88</v>
      </c>
      <c r="AA80" s="193">
        <f>'LK6 - 4.1 Stäbe - Schnittgrößen'!A2819</f>
        <v>353</v>
      </c>
      <c r="AB80" s="193">
        <f>'LK6 - 4.1 Stäbe - Schnittgrößen'!B2819</f>
        <v>236</v>
      </c>
      <c r="AC80" s="194">
        <f>'LK6 - 4.1 Stäbe - Schnittgrößen'!D2819</f>
        <v>0.87</v>
      </c>
      <c r="AD80" s="194">
        <f>'LK6 - 4.1 Stäbe - Schnittgrößen'!E2819</f>
        <v>147.94999999999999</v>
      </c>
      <c r="AE80" s="194">
        <f>'LK6 - 4.1 Stäbe - Schnittgrößen'!F2819</f>
        <v>0</v>
      </c>
    </row>
    <row r="81" spans="1:31" x14ac:dyDescent="0.3">
      <c r="A81" s="44" t="s">
        <v>112</v>
      </c>
      <c r="B81" s="299"/>
      <c r="C81" s="195">
        <f>'LK1 - 4.1 Stäbe - Schnittgrößen'!A2820</f>
        <v>0</v>
      </c>
      <c r="D81" s="195">
        <f>'LK1 - 4.1 Stäbe - Schnittgrößen'!B2820</f>
        <v>237</v>
      </c>
      <c r="E81" s="10">
        <f>'LK1 - 4.1 Stäbe - Schnittgrößen'!D2820</f>
        <v>-0.13</v>
      </c>
      <c r="F81" s="10">
        <f>'LK1 - 4.1 Stäbe - Schnittgrößen'!E2820</f>
        <v>112.84</v>
      </c>
      <c r="G81" s="10">
        <f>'LK1 - 4.1 Stäbe - Schnittgrößen'!F2820</f>
        <v>11.28</v>
      </c>
      <c r="I81" s="44" t="s">
        <v>112</v>
      </c>
      <c r="J81" s="299"/>
      <c r="K81" s="195"/>
      <c r="L81" s="195">
        <f>'LK2 - 4.1 Stäbe - Schnittgrößen'!B2812</f>
        <v>236</v>
      </c>
      <c r="M81" s="10">
        <f>'LK2 - 4.1 Stäbe - Schnittgrößen'!D2820</f>
        <v>0.42</v>
      </c>
      <c r="N81" s="10">
        <f>'LK2 - 4.1 Stäbe - Schnittgrößen'!E2820</f>
        <v>107.26</v>
      </c>
      <c r="O81" s="10">
        <f>'LK2 - 4.1 Stäbe - Schnittgrößen'!F2820</f>
        <v>10.73</v>
      </c>
      <c r="Q81" s="44" t="s">
        <v>112</v>
      </c>
      <c r="R81" s="299"/>
      <c r="S81" s="195"/>
      <c r="T81" s="197">
        <f>'LK3 - 4.1 Stäbe - Schnittgrößen'!B2820</f>
        <v>237</v>
      </c>
      <c r="U81" s="10">
        <f>'LK3 - 4.1 Stäbe - Schnittgrößen'!D2820</f>
        <v>-0.18</v>
      </c>
      <c r="V81" s="10">
        <f>'LK3 - 4.1 Stäbe - Schnittgrößen'!E2820</f>
        <v>153.02000000000001</v>
      </c>
      <c r="W81" s="10">
        <f>'LK3 - 4.1 Stäbe - Schnittgrößen'!F2820</f>
        <v>15.3</v>
      </c>
      <c r="Y81" s="44" t="s">
        <v>112</v>
      </c>
      <c r="Z81" s="299"/>
      <c r="AA81" s="195"/>
      <c r="AB81" s="195">
        <f>'LK6 - 4.1 Stäbe - Schnittgrößen'!B2820</f>
        <v>237</v>
      </c>
      <c r="AC81" s="10">
        <f>'LK6 - 4.1 Stäbe - Schnittgrößen'!D2820</f>
        <v>0.57999999999999996</v>
      </c>
      <c r="AD81" s="10">
        <f>'LK6 - 4.1 Stäbe - Schnittgrößen'!E2820</f>
        <v>147.94999999999999</v>
      </c>
      <c r="AE81" s="10">
        <f>'LK6 - 4.1 Stäbe - Schnittgrößen'!F2820</f>
        <v>14.8</v>
      </c>
    </row>
    <row r="82" spans="1:31" x14ac:dyDescent="0.3">
      <c r="A82" s="44" t="s">
        <v>112</v>
      </c>
      <c r="B82" s="299"/>
      <c r="C82" s="195">
        <f>'LK1 - 4.1 Stäbe - Schnittgrößen'!A2821</f>
        <v>0</v>
      </c>
      <c r="D82" s="195" t="str">
        <f>'LK1 - 4.1 Stäbe - Schnittgrößen'!B2821</f>
        <v>Max N</v>
      </c>
      <c r="E82" s="10">
        <f>'LK1 - 4.1 Stäbe - Schnittgrößen'!D2821</f>
        <v>0.04</v>
      </c>
      <c r="F82" s="10">
        <f>'LK1 - 4.1 Stäbe - Schnittgrößen'!E2821</f>
        <v>112.84</v>
      </c>
      <c r="G82" s="10">
        <f>'LK1 - 4.1 Stäbe - Schnittgrößen'!F2821</f>
        <v>0</v>
      </c>
      <c r="I82" s="44" t="s">
        <v>112</v>
      </c>
      <c r="J82" s="299"/>
      <c r="K82" s="195"/>
      <c r="L82" s="195" t="str">
        <f>'LK2 - 4.1 Stäbe - Schnittgrößen'!B2813</f>
        <v>Max N</v>
      </c>
      <c r="M82" s="10">
        <f>'LK2 - 4.1 Stäbe - Schnittgrößen'!D2821</f>
        <v>0.56999999999999995</v>
      </c>
      <c r="N82" s="10">
        <f>'LK2 - 4.1 Stäbe - Schnittgrößen'!E2821</f>
        <v>107.26</v>
      </c>
      <c r="O82" s="10">
        <f>'LK2 - 4.1 Stäbe - Schnittgrößen'!F2821</f>
        <v>0</v>
      </c>
      <c r="Q82" s="44" t="s">
        <v>112</v>
      </c>
      <c r="R82" s="299"/>
      <c r="S82" s="195"/>
      <c r="T82" s="197" t="str">
        <f>'LK3 - 4.1 Stäbe - Schnittgrößen'!B2821</f>
        <v>Max N</v>
      </c>
      <c r="U82" s="10">
        <f>'LK3 - 4.1 Stäbe - Schnittgrößen'!D2821</f>
        <v>0.13</v>
      </c>
      <c r="V82" s="10">
        <f>'LK3 - 4.1 Stäbe - Schnittgrößen'!E2821</f>
        <v>153.02000000000001</v>
      </c>
      <c r="W82" s="10">
        <f>'LK3 - 4.1 Stäbe - Schnittgrößen'!F2821</f>
        <v>0</v>
      </c>
      <c r="Y82" s="44" t="s">
        <v>112</v>
      </c>
      <c r="Z82" s="299"/>
      <c r="AA82" s="195"/>
      <c r="AB82" s="195" t="str">
        <f>'LK6 - 4.1 Stäbe - Schnittgrößen'!B2821</f>
        <v>Max N</v>
      </c>
      <c r="AC82" s="10">
        <f>'LK6 - 4.1 Stäbe - Schnittgrößen'!D2821</f>
        <v>0.87</v>
      </c>
      <c r="AD82" s="10">
        <f>'LK6 - 4.1 Stäbe - Schnittgrößen'!E2821</f>
        <v>147.94999999999999</v>
      </c>
      <c r="AE82" s="10">
        <f>'LK6 - 4.1 Stäbe - Schnittgrößen'!F2821</f>
        <v>0</v>
      </c>
    </row>
    <row r="83" spans="1:31" x14ac:dyDescent="0.3">
      <c r="A83" s="44" t="s">
        <v>112</v>
      </c>
      <c r="B83" s="299"/>
      <c r="C83" s="195">
        <f>'LK1 - 4.1 Stäbe - Schnittgrößen'!A2822</f>
        <v>0</v>
      </c>
      <c r="D83" s="195" t="str">
        <f>'LK1 - 4.1 Stäbe - Schnittgrößen'!B2822</f>
        <v>Min N</v>
      </c>
      <c r="E83" s="10">
        <f>'LK1 - 4.1 Stäbe - Schnittgrößen'!D2822</f>
        <v>-0.13</v>
      </c>
      <c r="F83" s="10">
        <f>'LK1 - 4.1 Stäbe - Schnittgrößen'!E2822</f>
        <v>112.84</v>
      </c>
      <c r="G83" s="10">
        <f>'LK1 - 4.1 Stäbe - Schnittgrößen'!F2822</f>
        <v>11.28</v>
      </c>
      <c r="I83" s="44" t="s">
        <v>112</v>
      </c>
      <c r="J83" s="299"/>
      <c r="K83" s="195"/>
      <c r="L83" s="195" t="str">
        <f>'LK2 - 4.1 Stäbe - Schnittgrößen'!B2814</f>
        <v>Min N</v>
      </c>
      <c r="M83" s="10">
        <f>'LK2 - 4.1 Stäbe - Schnittgrößen'!D2822</f>
        <v>0.42</v>
      </c>
      <c r="N83" s="10">
        <f>'LK2 - 4.1 Stäbe - Schnittgrößen'!E2822</f>
        <v>107.26</v>
      </c>
      <c r="O83" s="10">
        <f>'LK2 - 4.1 Stäbe - Schnittgrößen'!F2822</f>
        <v>10.73</v>
      </c>
      <c r="Q83" s="44" t="s">
        <v>112</v>
      </c>
      <c r="R83" s="299"/>
      <c r="S83" s="195"/>
      <c r="T83" s="197" t="str">
        <f>'LK3 - 4.1 Stäbe - Schnittgrößen'!B2822</f>
        <v>Min N</v>
      </c>
      <c r="U83" s="10">
        <f>'LK3 - 4.1 Stäbe - Schnittgrößen'!D2822</f>
        <v>-0.18</v>
      </c>
      <c r="V83" s="10">
        <f>'LK3 - 4.1 Stäbe - Schnittgrößen'!E2822</f>
        <v>153.02000000000001</v>
      </c>
      <c r="W83" s="10">
        <f>'LK3 - 4.1 Stäbe - Schnittgrößen'!F2822</f>
        <v>15.3</v>
      </c>
      <c r="Y83" s="44" t="s">
        <v>112</v>
      </c>
      <c r="Z83" s="299"/>
      <c r="AA83" s="195"/>
      <c r="AB83" s="195" t="str">
        <f>'LK6 - 4.1 Stäbe - Schnittgrößen'!B2822</f>
        <v>Min N</v>
      </c>
      <c r="AC83" s="10">
        <f>'LK6 - 4.1 Stäbe - Schnittgrößen'!D2822</f>
        <v>0.57999999999999996</v>
      </c>
      <c r="AD83" s="10">
        <f>'LK6 - 4.1 Stäbe - Schnittgrößen'!E2822</f>
        <v>147.94999999999999</v>
      </c>
      <c r="AE83" s="10">
        <f>'LK6 - 4.1 Stäbe - Schnittgrößen'!F2822</f>
        <v>14.8</v>
      </c>
    </row>
    <row r="84" spans="1:31" x14ac:dyDescent="0.3">
      <c r="A84" s="44" t="s">
        <v>112</v>
      </c>
      <c r="B84" s="299"/>
      <c r="C84" s="195">
        <f>'LK1 - 4.1 Stäbe - Schnittgrößen'!A2823</f>
        <v>0</v>
      </c>
      <c r="D84" s="195" t="str">
        <f>'LK1 - 4.1 Stäbe - Schnittgrößen'!B2823</f>
        <v>Max Vz</v>
      </c>
      <c r="E84" s="10">
        <f>'LK1 - 4.1 Stäbe - Schnittgrößen'!D2823</f>
        <v>0.03</v>
      </c>
      <c r="F84" s="10">
        <f>'LK1 - 4.1 Stäbe - Schnittgrößen'!E2823</f>
        <v>112.84</v>
      </c>
      <c r="G84" s="10">
        <f>'LK1 - 4.1 Stäbe - Schnittgrößen'!F2823</f>
        <v>2.2599999999999998</v>
      </c>
      <c r="I84" s="44" t="s">
        <v>112</v>
      </c>
      <c r="J84" s="299"/>
      <c r="K84" s="195"/>
      <c r="L84" s="195" t="str">
        <f>'LK2 - 4.1 Stäbe - Schnittgrößen'!B2815</f>
        <v>Max Vz</v>
      </c>
      <c r="M84" s="10">
        <f>'LK2 - 4.1 Stäbe - Schnittgrößen'!D2823</f>
        <v>0.42</v>
      </c>
      <c r="N84" s="10">
        <f>'LK2 - 4.1 Stäbe - Schnittgrößen'!E2823</f>
        <v>107.26</v>
      </c>
      <c r="O84" s="10">
        <f>'LK2 - 4.1 Stäbe - Schnittgrößen'!F2823</f>
        <v>10.73</v>
      </c>
      <c r="Q84" s="44" t="s">
        <v>112</v>
      </c>
      <c r="R84" s="299"/>
      <c r="S84" s="195"/>
      <c r="T84" s="197" t="str">
        <f>'LK3 - 4.1 Stäbe - Schnittgrößen'!B2823</f>
        <v>Max Vz</v>
      </c>
      <c r="U84" s="10">
        <f>'LK3 - 4.1 Stäbe - Schnittgrößen'!D2823</f>
        <v>0.02</v>
      </c>
      <c r="V84" s="10">
        <f>'LK3 - 4.1 Stäbe - Schnittgrößen'!E2823</f>
        <v>153.02000000000001</v>
      </c>
      <c r="W84" s="10">
        <f>'LK3 - 4.1 Stäbe - Schnittgrößen'!F2823</f>
        <v>9.18</v>
      </c>
      <c r="Y84" s="44" t="s">
        <v>112</v>
      </c>
      <c r="Z84" s="299"/>
      <c r="AA84" s="195"/>
      <c r="AB84" s="195" t="str">
        <f>'LK6 - 4.1 Stäbe - Schnittgrößen'!B2823</f>
        <v>Max Vz</v>
      </c>
      <c r="AC84" s="10">
        <f>'LK6 - 4.1 Stäbe - Schnittgrößen'!D2823</f>
        <v>0.57999999999999996</v>
      </c>
      <c r="AD84" s="10">
        <f>'LK6 - 4.1 Stäbe - Schnittgrößen'!E2823</f>
        <v>147.94999999999999</v>
      </c>
      <c r="AE84" s="10">
        <f>'LK6 - 4.1 Stäbe - Schnittgrößen'!F2823</f>
        <v>14.8</v>
      </c>
    </row>
    <row r="85" spans="1:31" x14ac:dyDescent="0.3">
      <c r="A85" s="44" t="s">
        <v>112</v>
      </c>
      <c r="B85" s="299"/>
      <c r="C85" s="195">
        <f>'LK1 - 4.1 Stäbe - Schnittgrößen'!A2824</f>
        <v>0</v>
      </c>
      <c r="D85" s="195" t="str">
        <f>'LK1 - 4.1 Stäbe - Schnittgrößen'!B2824</f>
        <v>Min Vz</v>
      </c>
      <c r="E85" s="10">
        <f>'LK1 - 4.1 Stäbe - Schnittgrößen'!D2824</f>
        <v>-0.13</v>
      </c>
      <c r="F85" s="10">
        <f>'LK1 - 4.1 Stäbe - Schnittgrößen'!E2824</f>
        <v>112.84</v>
      </c>
      <c r="G85" s="10">
        <f>'LK1 - 4.1 Stäbe - Schnittgrößen'!F2824</f>
        <v>11.28</v>
      </c>
      <c r="I85" s="44" t="s">
        <v>112</v>
      </c>
      <c r="J85" s="299"/>
      <c r="K85" s="195"/>
      <c r="L85" s="195" t="str">
        <f>'LK2 - 4.1 Stäbe - Schnittgrößen'!B2816</f>
        <v>Min Vz</v>
      </c>
      <c r="M85" s="10">
        <f>'LK2 - 4.1 Stäbe - Schnittgrößen'!D2824</f>
        <v>0.56999999999999995</v>
      </c>
      <c r="N85" s="10">
        <f>'LK2 - 4.1 Stäbe - Schnittgrößen'!E2824</f>
        <v>107.26</v>
      </c>
      <c r="O85" s="10">
        <f>'LK2 - 4.1 Stäbe - Schnittgrößen'!F2824</f>
        <v>0</v>
      </c>
      <c r="Q85" s="44" t="s">
        <v>112</v>
      </c>
      <c r="R85" s="299"/>
      <c r="S85" s="195"/>
      <c r="T85" s="197" t="str">
        <f>'LK3 - 4.1 Stäbe - Schnittgrößen'!B2824</f>
        <v>Min Vz</v>
      </c>
      <c r="U85" s="10">
        <f>'LK3 - 4.1 Stäbe - Schnittgrößen'!D2824</f>
        <v>-0.18</v>
      </c>
      <c r="V85" s="10">
        <f>'LK3 - 4.1 Stäbe - Schnittgrößen'!E2824</f>
        <v>153.02000000000001</v>
      </c>
      <c r="W85" s="10">
        <f>'LK3 - 4.1 Stäbe - Schnittgrößen'!F2824</f>
        <v>15.3</v>
      </c>
      <c r="Y85" s="44" t="s">
        <v>112</v>
      </c>
      <c r="Z85" s="299"/>
      <c r="AA85" s="195"/>
      <c r="AB85" s="195" t="str">
        <f>'LK6 - 4.1 Stäbe - Schnittgrößen'!B2824</f>
        <v>Min Vz</v>
      </c>
      <c r="AC85" s="10">
        <f>'LK6 - 4.1 Stäbe - Schnittgrößen'!D2824</f>
        <v>0.87</v>
      </c>
      <c r="AD85" s="10">
        <f>'LK6 - 4.1 Stäbe - Schnittgrößen'!E2824</f>
        <v>147.94999999999999</v>
      </c>
      <c r="AE85" s="10">
        <f>'LK6 - 4.1 Stäbe - Schnittgrößen'!F2824</f>
        <v>0</v>
      </c>
    </row>
    <row r="86" spans="1:31" x14ac:dyDescent="0.3">
      <c r="A86" s="44" t="s">
        <v>112</v>
      </c>
      <c r="B86" s="299"/>
      <c r="C86" s="195">
        <f>'LK1 - 4.1 Stäbe - Schnittgrößen'!A2825</f>
        <v>0</v>
      </c>
      <c r="D86" s="195" t="str">
        <f>'LK1 - 4.1 Stäbe - Schnittgrößen'!B2825</f>
        <v>Max My</v>
      </c>
      <c r="E86" s="10">
        <f>'LK1 - 4.1 Stäbe - Schnittgrößen'!D2825</f>
        <v>-0.13</v>
      </c>
      <c r="F86" s="10">
        <f>'LK1 - 4.1 Stäbe - Schnittgrößen'!E2825</f>
        <v>112.84</v>
      </c>
      <c r="G86" s="10">
        <f>'LK1 - 4.1 Stäbe - Schnittgrößen'!F2825</f>
        <v>11.28</v>
      </c>
      <c r="I86" s="44" t="s">
        <v>112</v>
      </c>
      <c r="J86" s="299"/>
      <c r="K86" s="195"/>
      <c r="L86" s="195" t="str">
        <f>'LK2 - 4.1 Stäbe - Schnittgrößen'!B2817</f>
        <v>Max My</v>
      </c>
      <c r="M86" s="10">
        <f>'LK2 - 4.1 Stäbe - Schnittgrößen'!D2825</f>
        <v>0.42</v>
      </c>
      <c r="N86" s="10">
        <f>'LK2 - 4.1 Stäbe - Schnittgrößen'!E2825</f>
        <v>107.26</v>
      </c>
      <c r="O86" s="10">
        <f>'LK2 - 4.1 Stäbe - Schnittgrößen'!F2825</f>
        <v>10.73</v>
      </c>
      <c r="Q86" s="44" t="s">
        <v>112</v>
      </c>
      <c r="R86" s="299"/>
      <c r="S86" s="195"/>
      <c r="T86" s="197" t="str">
        <f>'LK3 - 4.1 Stäbe - Schnittgrößen'!B2825</f>
        <v>Max My</v>
      </c>
      <c r="U86" s="10">
        <f>'LK3 - 4.1 Stäbe - Schnittgrößen'!D2825</f>
        <v>-0.18</v>
      </c>
      <c r="V86" s="10">
        <f>'LK3 - 4.1 Stäbe - Schnittgrößen'!E2825</f>
        <v>153.02000000000001</v>
      </c>
      <c r="W86" s="10">
        <f>'LK3 - 4.1 Stäbe - Schnittgrößen'!F2825</f>
        <v>15.3</v>
      </c>
      <c r="Y86" s="44" t="s">
        <v>112</v>
      </c>
      <c r="Z86" s="299"/>
      <c r="AA86" s="195"/>
      <c r="AB86" s="195" t="str">
        <f>'LK6 - 4.1 Stäbe - Schnittgrößen'!B2825</f>
        <v>Max My</v>
      </c>
      <c r="AC86" s="10">
        <f>'LK6 - 4.1 Stäbe - Schnittgrößen'!D2825</f>
        <v>0.57999999999999996</v>
      </c>
      <c r="AD86" s="10">
        <f>'LK6 - 4.1 Stäbe - Schnittgrößen'!E2825</f>
        <v>147.94999999999999</v>
      </c>
      <c r="AE86" s="10">
        <f>'LK6 - 4.1 Stäbe - Schnittgrößen'!F2825</f>
        <v>14.8</v>
      </c>
    </row>
    <row r="87" spans="1:31" x14ac:dyDescent="0.3">
      <c r="A87" s="191" t="s">
        <v>112</v>
      </c>
      <c r="B87" s="299"/>
      <c r="C87" s="195">
        <f>'LK1 - 4.1 Stäbe - Schnittgrößen'!A2826</f>
        <v>0</v>
      </c>
      <c r="D87" s="195" t="str">
        <f>'LK1 - 4.1 Stäbe - Schnittgrößen'!B2826</f>
        <v>Min My</v>
      </c>
      <c r="E87" s="10">
        <f>'LK1 - 4.1 Stäbe - Schnittgrößen'!D2826</f>
        <v>0.04</v>
      </c>
      <c r="F87" s="10">
        <f>'LK1 - 4.1 Stäbe - Schnittgrößen'!E2826</f>
        <v>112.84</v>
      </c>
      <c r="G87" s="10">
        <f>'LK1 - 4.1 Stäbe - Schnittgrößen'!F2826</f>
        <v>0</v>
      </c>
      <c r="I87" s="191" t="s">
        <v>112</v>
      </c>
      <c r="J87" s="299"/>
      <c r="K87" s="195"/>
      <c r="L87" s="195" t="str">
        <f>'LK2 - 4.1 Stäbe - Schnittgrößen'!B2818</f>
        <v>Min My</v>
      </c>
      <c r="M87" s="10">
        <f>'LK2 - 4.1 Stäbe - Schnittgrößen'!D2826</f>
        <v>0.56999999999999995</v>
      </c>
      <c r="N87" s="10">
        <f>'LK2 - 4.1 Stäbe - Schnittgrößen'!E2826</f>
        <v>107.26</v>
      </c>
      <c r="O87" s="10">
        <f>'LK2 - 4.1 Stäbe - Schnittgrößen'!F2826</f>
        <v>0</v>
      </c>
      <c r="Q87" s="191" t="s">
        <v>112</v>
      </c>
      <c r="R87" s="299"/>
      <c r="S87" s="195"/>
      <c r="T87" s="197" t="str">
        <f>'LK3 - 4.1 Stäbe - Schnittgrößen'!B2826</f>
        <v>Min My</v>
      </c>
      <c r="U87" s="10">
        <f>'LK3 - 4.1 Stäbe - Schnittgrößen'!D2826</f>
        <v>0.13</v>
      </c>
      <c r="V87" s="10">
        <f>'LK3 - 4.1 Stäbe - Schnittgrößen'!E2826</f>
        <v>153.02000000000001</v>
      </c>
      <c r="W87" s="10">
        <f>'LK3 - 4.1 Stäbe - Schnittgrößen'!F2826</f>
        <v>0</v>
      </c>
      <c r="Y87" s="191" t="s">
        <v>112</v>
      </c>
      <c r="Z87" s="299"/>
      <c r="AA87" s="195"/>
      <c r="AB87" s="195" t="str">
        <f>'LK6 - 4.1 Stäbe - Schnittgrößen'!B2826</f>
        <v>Min My</v>
      </c>
      <c r="AC87" s="10">
        <f>'LK6 - 4.1 Stäbe - Schnittgrößen'!D2826</f>
        <v>0.87</v>
      </c>
      <c r="AD87" s="10">
        <f>'LK6 - 4.1 Stäbe - Schnittgrößen'!E2826</f>
        <v>147.94999999999999</v>
      </c>
      <c r="AE87" s="10">
        <f>'LK6 - 4.1 Stäbe - Schnittgrößen'!F2826</f>
        <v>0</v>
      </c>
    </row>
    <row r="88" spans="1:31" x14ac:dyDescent="0.3">
      <c r="A88" s="192" t="s">
        <v>113</v>
      </c>
      <c r="B88" s="298" t="s">
        <v>87</v>
      </c>
      <c r="C88" s="193">
        <f>'LK1 - 4.1 Stäbe - Schnittgrößen'!A2827</f>
        <v>354</v>
      </c>
      <c r="D88" s="193">
        <f>'LK1 - 4.1 Stäbe - Schnittgrößen'!B2827</f>
        <v>238</v>
      </c>
      <c r="E88" s="194">
        <f>'LK1 - 4.1 Stäbe - Schnittgrößen'!D2827</f>
        <v>-0.22</v>
      </c>
      <c r="F88" s="194">
        <f>'LK1 - 4.1 Stäbe - Schnittgrößen'!E2827</f>
        <v>79.39</v>
      </c>
      <c r="G88" s="194">
        <f>'LK1 - 4.1 Stäbe - Schnittgrößen'!F2827</f>
        <v>-3.97</v>
      </c>
      <c r="I88" s="192" t="s">
        <v>113</v>
      </c>
      <c r="J88" s="298" t="s">
        <v>87</v>
      </c>
      <c r="K88" s="193">
        <f>'LK2 - 4.1 Stäbe - Schnittgrößen'!A2819</f>
        <v>353</v>
      </c>
      <c r="L88" s="193">
        <f>'LK2 - 4.1 Stäbe - Schnittgrößen'!B2819</f>
        <v>236</v>
      </c>
      <c r="M88" s="194">
        <f>'LK2 - 4.1 Stäbe - Schnittgrößen'!D2827</f>
        <v>-0.95</v>
      </c>
      <c r="N88" s="194">
        <f>'LK2 - 4.1 Stäbe - Schnittgrößen'!E2827</f>
        <v>81.02</v>
      </c>
      <c r="O88" s="194">
        <f>'LK2 - 4.1 Stäbe - Schnittgrößen'!F2827</f>
        <v>-4.05</v>
      </c>
      <c r="Q88" s="192" t="s">
        <v>113</v>
      </c>
      <c r="R88" s="298" t="s">
        <v>87</v>
      </c>
      <c r="S88" s="193">
        <f>'LK3 - 4.1 Stäbe - Schnittgrößen'!A2827</f>
        <v>354</v>
      </c>
      <c r="T88" s="196">
        <f>'LK3 - 4.1 Stäbe - Schnittgrößen'!B2827</f>
        <v>238</v>
      </c>
      <c r="U88" s="194">
        <f>'LK3 - 4.1 Stäbe - Schnittgrößen'!D2827</f>
        <v>-0.33</v>
      </c>
      <c r="V88" s="194">
        <f>'LK3 - 4.1 Stäbe - Schnittgrößen'!E2827</f>
        <v>107.67</v>
      </c>
      <c r="W88" s="194">
        <f>'LK3 - 4.1 Stäbe - Schnittgrößen'!F2827</f>
        <v>-5.38</v>
      </c>
      <c r="Y88" s="192" t="s">
        <v>113</v>
      </c>
      <c r="Z88" s="298" t="s">
        <v>87</v>
      </c>
      <c r="AA88" s="193">
        <f>'LK6 - 4.1 Stäbe - Schnittgrößen'!A2827</f>
        <v>354</v>
      </c>
      <c r="AB88" s="193">
        <f>'LK6 - 4.1 Stäbe - Schnittgrößen'!B2827</f>
        <v>238</v>
      </c>
      <c r="AC88" s="194">
        <f>'LK6 - 4.1 Stäbe - Schnittgrößen'!D2827</f>
        <v>-1.33</v>
      </c>
      <c r="AD88" s="194">
        <f>'LK6 - 4.1 Stäbe - Schnittgrößen'!E2827</f>
        <v>110.1</v>
      </c>
      <c r="AE88" s="194">
        <f>'LK6 - 4.1 Stäbe - Schnittgrößen'!F2827</f>
        <v>-5.51</v>
      </c>
    </row>
    <row r="89" spans="1:31" x14ac:dyDescent="0.3">
      <c r="A89" s="44" t="s">
        <v>113</v>
      </c>
      <c r="B89" s="299"/>
      <c r="C89" s="195"/>
      <c r="D89" s="195">
        <f>'LK1 - 4.1 Stäbe - Schnittgrößen'!B2828</f>
        <v>239</v>
      </c>
      <c r="E89" s="10">
        <f>'LK1 - 4.1 Stäbe - Schnittgrößen'!D2828</f>
        <v>-0.2</v>
      </c>
      <c r="F89" s="10">
        <f>'LK1 - 4.1 Stäbe - Schnittgrößen'!E2828</f>
        <v>79.39</v>
      </c>
      <c r="G89" s="10">
        <f>'LK1 - 4.1 Stäbe - Schnittgrößen'!F2828</f>
        <v>0</v>
      </c>
      <c r="I89" s="44" t="s">
        <v>113</v>
      </c>
      <c r="J89" s="299"/>
      <c r="K89" s="195"/>
      <c r="L89" s="195">
        <f>'LK2 - 4.1 Stäbe - Schnittgrößen'!B2820</f>
        <v>237</v>
      </c>
      <c r="M89" s="10">
        <f>'LK2 - 4.1 Stäbe - Schnittgrößen'!D2828</f>
        <v>-0.93</v>
      </c>
      <c r="N89" s="10">
        <f>'LK2 - 4.1 Stäbe - Schnittgrößen'!E2828</f>
        <v>81.02</v>
      </c>
      <c r="O89" s="10">
        <f>'LK2 - 4.1 Stäbe - Schnittgrößen'!F2828</f>
        <v>0</v>
      </c>
      <c r="Q89" s="44" t="s">
        <v>113</v>
      </c>
      <c r="R89" s="299"/>
      <c r="S89" s="195"/>
      <c r="T89" s="197">
        <f>'LK3 - 4.1 Stäbe - Schnittgrößen'!B2828</f>
        <v>239</v>
      </c>
      <c r="U89" s="10">
        <f>'LK3 - 4.1 Stäbe - Schnittgrößen'!D2828</f>
        <v>-0.28999999999999998</v>
      </c>
      <c r="V89" s="10">
        <f>'LK3 - 4.1 Stäbe - Schnittgrößen'!E2828</f>
        <v>107.67</v>
      </c>
      <c r="W89" s="10">
        <f>'LK3 - 4.1 Stäbe - Schnittgrößen'!F2828</f>
        <v>0</v>
      </c>
      <c r="Y89" s="44" t="s">
        <v>113</v>
      </c>
      <c r="Z89" s="299"/>
      <c r="AA89" s="195"/>
      <c r="AB89" s="195">
        <f>'LK6 - 4.1 Stäbe - Schnittgrößen'!B2828</f>
        <v>239</v>
      </c>
      <c r="AC89" s="10">
        <f>'LK6 - 4.1 Stäbe - Schnittgrößen'!D2828</f>
        <v>-1.29</v>
      </c>
      <c r="AD89" s="10">
        <f>'LK6 - 4.1 Stäbe - Schnittgrößen'!E2828</f>
        <v>110.1</v>
      </c>
      <c r="AE89" s="10">
        <f>'LK6 - 4.1 Stäbe - Schnittgrößen'!F2828</f>
        <v>0</v>
      </c>
    </row>
    <row r="90" spans="1:31" x14ac:dyDescent="0.3">
      <c r="A90" s="44" t="s">
        <v>113</v>
      </c>
      <c r="B90" s="299"/>
      <c r="C90" s="195"/>
      <c r="D90" s="195" t="str">
        <f>'LK1 - 4.1 Stäbe - Schnittgrößen'!B2829</f>
        <v>Max N</v>
      </c>
      <c r="E90" s="10">
        <f>'LK1 - 4.1 Stäbe - Schnittgrößen'!D2829</f>
        <v>-0.2</v>
      </c>
      <c r="F90" s="10">
        <f>'LK1 - 4.1 Stäbe - Schnittgrößen'!E2829</f>
        <v>79.39</v>
      </c>
      <c r="G90" s="10">
        <f>'LK1 - 4.1 Stäbe - Schnittgrößen'!F2829</f>
        <v>0</v>
      </c>
      <c r="I90" s="44" t="s">
        <v>113</v>
      </c>
      <c r="J90" s="299"/>
      <c r="K90" s="195"/>
      <c r="L90" s="195" t="str">
        <f>'LK2 - 4.1 Stäbe - Schnittgrößen'!B2821</f>
        <v>Max N</v>
      </c>
      <c r="M90" s="10">
        <f>'LK2 - 4.1 Stäbe - Schnittgrößen'!D2829</f>
        <v>-0.93</v>
      </c>
      <c r="N90" s="10">
        <f>'LK2 - 4.1 Stäbe - Schnittgrößen'!E2829</f>
        <v>81.02</v>
      </c>
      <c r="O90" s="10">
        <f>'LK2 - 4.1 Stäbe - Schnittgrößen'!F2829</f>
        <v>0</v>
      </c>
      <c r="Q90" s="44" t="s">
        <v>113</v>
      </c>
      <c r="R90" s="299"/>
      <c r="S90" s="195"/>
      <c r="T90" s="197" t="str">
        <f>'LK3 - 4.1 Stäbe - Schnittgrößen'!B2829</f>
        <v>Max N</v>
      </c>
      <c r="U90" s="10">
        <f>'LK3 - 4.1 Stäbe - Schnittgrößen'!D2829</f>
        <v>-0.28999999999999998</v>
      </c>
      <c r="V90" s="10">
        <f>'LK3 - 4.1 Stäbe - Schnittgrößen'!E2829</f>
        <v>107.67</v>
      </c>
      <c r="W90" s="10">
        <f>'LK3 - 4.1 Stäbe - Schnittgrößen'!F2829</f>
        <v>0</v>
      </c>
      <c r="Y90" s="44" t="s">
        <v>113</v>
      </c>
      <c r="Z90" s="299"/>
      <c r="AA90" s="195"/>
      <c r="AB90" s="195" t="str">
        <f>'LK6 - 4.1 Stäbe - Schnittgrößen'!B2829</f>
        <v>Max N</v>
      </c>
      <c r="AC90" s="10">
        <f>'LK6 - 4.1 Stäbe - Schnittgrößen'!D2829</f>
        <v>-1.29</v>
      </c>
      <c r="AD90" s="10">
        <f>'LK6 - 4.1 Stäbe - Schnittgrößen'!E2829</f>
        <v>110.1</v>
      </c>
      <c r="AE90" s="10">
        <f>'LK6 - 4.1 Stäbe - Schnittgrößen'!F2829</f>
        <v>0</v>
      </c>
    </row>
    <row r="91" spans="1:31" x14ac:dyDescent="0.3">
      <c r="A91" s="44" t="s">
        <v>113</v>
      </c>
      <c r="B91" s="299"/>
      <c r="C91" s="195"/>
      <c r="D91" s="195" t="str">
        <f>'LK1 - 4.1 Stäbe - Schnittgrößen'!B2830</f>
        <v>Min N</v>
      </c>
      <c r="E91" s="10">
        <f>'LK1 - 4.1 Stäbe - Schnittgrößen'!D2830</f>
        <v>-0.22</v>
      </c>
      <c r="F91" s="10">
        <f>'LK1 - 4.1 Stäbe - Schnittgrößen'!E2830</f>
        <v>79.39</v>
      </c>
      <c r="G91" s="10">
        <f>'LK1 - 4.1 Stäbe - Schnittgrößen'!F2830</f>
        <v>-3.97</v>
      </c>
      <c r="I91" s="44" t="s">
        <v>113</v>
      </c>
      <c r="J91" s="299"/>
      <c r="K91" s="195"/>
      <c r="L91" s="195" t="str">
        <f>'LK2 - 4.1 Stäbe - Schnittgrößen'!B2822</f>
        <v>Min N</v>
      </c>
      <c r="M91" s="10">
        <f>'LK2 - 4.1 Stäbe - Schnittgrößen'!D2830</f>
        <v>-0.95</v>
      </c>
      <c r="N91" s="10">
        <f>'LK2 - 4.1 Stäbe - Schnittgrößen'!E2830</f>
        <v>81.02</v>
      </c>
      <c r="O91" s="10">
        <f>'LK2 - 4.1 Stäbe - Schnittgrößen'!F2830</f>
        <v>-4.05</v>
      </c>
      <c r="Q91" s="44" t="s">
        <v>113</v>
      </c>
      <c r="R91" s="299"/>
      <c r="S91" s="195"/>
      <c r="T91" s="197" t="str">
        <f>'LK3 - 4.1 Stäbe - Schnittgrößen'!B2830</f>
        <v>Min N</v>
      </c>
      <c r="U91" s="10">
        <f>'LK3 - 4.1 Stäbe - Schnittgrößen'!D2830</f>
        <v>-0.33</v>
      </c>
      <c r="V91" s="10">
        <f>'LK3 - 4.1 Stäbe - Schnittgrößen'!E2830</f>
        <v>107.67</v>
      </c>
      <c r="W91" s="10">
        <f>'LK3 - 4.1 Stäbe - Schnittgrößen'!F2830</f>
        <v>-5.38</v>
      </c>
      <c r="Y91" s="44" t="s">
        <v>113</v>
      </c>
      <c r="Z91" s="299"/>
      <c r="AA91" s="195"/>
      <c r="AB91" s="195" t="str">
        <f>'LK6 - 4.1 Stäbe - Schnittgrößen'!B2830</f>
        <v>Min N</v>
      </c>
      <c r="AC91" s="10">
        <f>'LK6 - 4.1 Stäbe - Schnittgrößen'!D2830</f>
        <v>-1.33</v>
      </c>
      <c r="AD91" s="10">
        <f>'LK6 - 4.1 Stäbe - Schnittgrößen'!E2830</f>
        <v>110.1</v>
      </c>
      <c r="AE91" s="10">
        <f>'LK6 - 4.1 Stäbe - Schnittgrößen'!F2830</f>
        <v>-5.51</v>
      </c>
    </row>
    <row r="92" spans="1:31" x14ac:dyDescent="0.3">
      <c r="A92" s="44" t="s">
        <v>113</v>
      </c>
      <c r="B92" s="299"/>
      <c r="C92" s="195"/>
      <c r="D92" s="195" t="str">
        <f>'LK1 - 4.1 Stäbe - Schnittgrößen'!B2831</f>
        <v>Max Vz</v>
      </c>
      <c r="E92" s="10">
        <f>'LK1 - 4.1 Stäbe - Schnittgrößen'!D2831</f>
        <v>-0.2</v>
      </c>
      <c r="F92" s="10">
        <f>'LK1 - 4.1 Stäbe - Schnittgrößen'!E2831</f>
        <v>79.39</v>
      </c>
      <c r="G92" s="10">
        <f>'LK1 - 4.1 Stäbe - Schnittgrößen'!F2831</f>
        <v>-1.32</v>
      </c>
      <c r="I92" s="44" t="s">
        <v>113</v>
      </c>
      <c r="J92" s="299"/>
      <c r="K92" s="195"/>
      <c r="L92" s="195" t="str">
        <f>'LK2 - 4.1 Stäbe - Schnittgrößen'!B2823</f>
        <v>Max Vz</v>
      </c>
      <c r="M92" s="10">
        <f>'LK2 - 4.1 Stäbe - Schnittgrößen'!D2831</f>
        <v>-0.93</v>
      </c>
      <c r="N92" s="10">
        <f>'LK2 - 4.1 Stäbe - Schnittgrößen'!E2831</f>
        <v>81.02</v>
      </c>
      <c r="O92" s="10">
        <f>'LK2 - 4.1 Stäbe - Schnittgrößen'!F2831</f>
        <v>-0.41</v>
      </c>
      <c r="Q92" s="44" t="s">
        <v>113</v>
      </c>
      <c r="R92" s="299"/>
      <c r="S92" s="195"/>
      <c r="T92" s="197" t="str">
        <f>'LK3 - 4.1 Stäbe - Schnittgrößen'!B2831</f>
        <v>Max Vz</v>
      </c>
      <c r="U92" s="10">
        <f>'LK3 - 4.1 Stäbe - Schnittgrößen'!D2831</f>
        <v>-0.28999999999999998</v>
      </c>
      <c r="V92" s="10">
        <f>'LK3 - 4.1 Stäbe - Schnittgrößen'!E2831</f>
        <v>107.67</v>
      </c>
      <c r="W92" s="10">
        <f>'LK3 - 4.1 Stäbe - Schnittgrößen'!F2831</f>
        <v>-1.08</v>
      </c>
      <c r="Y92" s="44" t="s">
        <v>113</v>
      </c>
      <c r="Z92" s="299"/>
      <c r="AA92" s="195"/>
      <c r="AB92" s="195" t="str">
        <f>'LK6 - 4.1 Stäbe - Schnittgrößen'!B2831</f>
        <v>Max Vz</v>
      </c>
      <c r="AC92" s="10">
        <f>'LK6 - 4.1 Stäbe - Schnittgrößen'!D2831</f>
        <v>-1.29</v>
      </c>
      <c r="AD92" s="10">
        <f>'LK6 - 4.1 Stäbe - Schnittgrößen'!E2831</f>
        <v>110.1</v>
      </c>
      <c r="AE92" s="10">
        <f>'LK6 - 4.1 Stäbe - Schnittgrößen'!F2831</f>
        <v>0</v>
      </c>
    </row>
    <row r="93" spans="1:31" x14ac:dyDescent="0.3">
      <c r="A93" s="44" t="s">
        <v>113</v>
      </c>
      <c r="B93" s="299"/>
      <c r="C93" s="195"/>
      <c r="D93" s="195" t="str">
        <f>'LK1 - 4.1 Stäbe - Schnittgrößen'!B2832</f>
        <v>Min Vz</v>
      </c>
      <c r="E93" s="10">
        <f>'LK1 - 4.1 Stäbe - Schnittgrößen'!D2832</f>
        <v>-0.22</v>
      </c>
      <c r="F93" s="10">
        <f>'LK1 - 4.1 Stäbe - Schnittgrößen'!E2832</f>
        <v>79.39</v>
      </c>
      <c r="G93" s="10">
        <f>'LK1 - 4.1 Stäbe - Schnittgrößen'!F2832</f>
        <v>-3.97</v>
      </c>
      <c r="I93" s="44" t="s">
        <v>113</v>
      </c>
      <c r="J93" s="299"/>
      <c r="K93" s="195"/>
      <c r="L93" s="195" t="str">
        <f>'LK2 - 4.1 Stäbe - Schnittgrößen'!B2824</f>
        <v>Min Vz</v>
      </c>
      <c r="M93" s="10">
        <f>'LK2 - 4.1 Stäbe - Schnittgrößen'!D2832</f>
        <v>-0.95</v>
      </c>
      <c r="N93" s="10">
        <f>'LK2 - 4.1 Stäbe - Schnittgrößen'!E2832</f>
        <v>81.02</v>
      </c>
      <c r="O93" s="10">
        <f>'LK2 - 4.1 Stäbe - Schnittgrößen'!F2832</f>
        <v>-4.05</v>
      </c>
      <c r="Q93" s="44" t="s">
        <v>113</v>
      </c>
      <c r="R93" s="299"/>
      <c r="S93" s="195"/>
      <c r="T93" s="197" t="str">
        <f>'LK3 - 4.1 Stäbe - Schnittgrößen'!B2832</f>
        <v>Min Vz</v>
      </c>
      <c r="U93" s="10">
        <f>'LK3 - 4.1 Stäbe - Schnittgrößen'!D2832</f>
        <v>-0.33</v>
      </c>
      <c r="V93" s="10">
        <f>'LK3 - 4.1 Stäbe - Schnittgrößen'!E2832</f>
        <v>107.67</v>
      </c>
      <c r="W93" s="10">
        <f>'LK3 - 4.1 Stäbe - Schnittgrößen'!F2832</f>
        <v>-5.38</v>
      </c>
      <c r="Y93" s="44" t="s">
        <v>113</v>
      </c>
      <c r="Z93" s="299"/>
      <c r="AA93" s="195"/>
      <c r="AB93" s="195" t="str">
        <f>'LK6 - 4.1 Stäbe - Schnittgrößen'!B2832</f>
        <v>Min Vz</v>
      </c>
      <c r="AC93" s="10">
        <f>'LK6 - 4.1 Stäbe - Schnittgrößen'!D2832</f>
        <v>-1.33</v>
      </c>
      <c r="AD93" s="10">
        <f>'LK6 - 4.1 Stäbe - Schnittgrößen'!E2832</f>
        <v>110.1</v>
      </c>
      <c r="AE93" s="10">
        <f>'LK6 - 4.1 Stäbe - Schnittgrößen'!F2832</f>
        <v>-5.51</v>
      </c>
    </row>
    <row r="94" spans="1:31" x14ac:dyDescent="0.3">
      <c r="A94" s="44" t="s">
        <v>113</v>
      </c>
      <c r="B94" s="299"/>
      <c r="C94" s="195"/>
      <c r="D94" s="195" t="str">
        <f>'LK1 - 4.1 Stäbe - Schnittgrößen'!B2833</f>
        <v>Max My</v>
      </c>
      <c r="E94" s="10">
        <f>'LK1 - 4.1 Stäbe - Schnittgrößen'!D2833</f>
        <v>-0.2</v>
      </c>
      <c r="F94" s="10">
        <f>'LK1 - 4.1 Stäbe - Schnittgrößen'!E2833</f>
        <v>79.39</v>
      </c>
      <c r="G94" s="10">
        <f>'LK1 - 4.1 Stäbe - Schnittgrößen'!F2833</f>
        <v>0</v>
      </c>
      <c r="I94" s="44" t="s">
        <v>113</v>
      </c>
      <c r="J94" s="299"/>
      <c r="K94" s="195"/>
      <c r="L94" s="195" t="str">
        <f>'LK2 - 4.1 Stäbe - Schnittgrößen'!B2825</f>
        <v>Max My</v>
      </c>
      <c r="M94" s="10">
        <f>'LK2 - 4.1 Stäbe - Schnittgrößen'!D2833</f>
        <v>-0.93</v>
      </c>
      <c r="N94" s="10">
        <f>'LK2 - 4.1 Stäbe - Schnittgrößen'!E2833</f>
        <v>81.02</v>
      </c>
      <c r="O94" s="10">
        <f>'LK2 - 4.1 Stäbe - Schnittgrößen'!F2833</f>
        <v>0</v>
      </c>
      <c r="Q94" s="44" t="s">
        <v>113</v>
      </c>
      <c r="R94" s="299"/>
      <c r="S94" s="195"/>
      <c r="T94" s="197" t="str">
        <f>'LK3 - 4.1 Stäbe - Schnittgrößen'!B2833</f>
        <v>Max My</v>
      </c>
      <c r="U94" s="10">
        <f>'LK3 - 4.1 Stäbe - Schnittgrößen'!D2833</f>
        <v>-0.28999999999999998</v>
      </c>
      <c r="V94" s="10">
        <f>'LK3 - 4.1 Stäbe - Schnittgrößen'!E2833</f>
        <v>107.67</v>
      </c>
      <c r="W94" s="10">
        <f>'LK3 - 4.1 Stäbe - Schnittgrößen'!F2833</f>
        <v>0</v>
      </c>
      <c r="Y94" s="44" t="s">
        <v>113</v>
      </c>
      <c r="Z94" s="299"/>
      <c r="AA94" s="195"/>
      <c r="AB94" s="195" t="str">
        <f>'LK6 - 4.1 Stäbe - Schnittgrößen'!B2833</f>
        <v>Max My</v>
      </c>
      <c r="AC94" s="10">
        <f>'LK6 - 4.1 Stäbe - Schnittgrößen'!D2833</f>
        <v>-1.29</v>
      </c>
      <c r="AD94" s="10">
        <f>'LK6 - 4.1 Stäbe - Schnittgrößen'!E2833</f>
        <v>110.1</v>
      </c>
      <c r="AE94" s="10">
        <f>'LK6 - 4.1 Stäbe - Schnittgrößen'!F2833</f>
        <v>0</v>
      </c>
    </row>
    <row r="95" spans="1:31" x14ac:dyDescent="0.3">
      <c r="A95" s="191" t="s">
        <v>113</v>
      </c>
      <c r="B95" s="299"/>
      <c r="C95" s="195"/>
      <c r="D95" s="195" t="str">
        <f>'LK1 - 4.1 Stäbe - Schnittgrößen'!B2834</f>
        <v>Min My</v>
      </c>
      <c r="E95" s="10">
        <f>'LK1 - 4.1 Stäbe - Schnittgrößen'!D2834</f>
        <v>-0.22</v>
      </c>
      <c r="F95" s="10">
        <f>'LK1 - 4.1 Stäbe - Schnittgrößen'!E2834</f>
        <v>79.39</v>
      </c>
      <c r="G95" s="10">
        <f>'LK1 - 4.1 Stäbe - Schnittgrößen'!F2834</f>
        <v>-3.97</v>
      </c>
      <c r="I95" s="191" t="s">
        <v>113</v>
      </c>
      <c r="J95" s="299"/>
      <c r="K95" s="195"/>
      <c r="L95" s="195" t="str">
        <f>'LK2 - 4.1 Stäbe - Schnittgrößen'!B2826</f>
        <v>Min My</v>
      </c>
      <c r="M95" s="10">
        <f>'LK2 - 4.1 Stäbe - Schnittgrößen'!D2834</f>
        <v>-0.95</v>
      </c>
      <c r="N95" s="10">
        <f>'LK2 - 4.1 Stäbe - Schnittgrößen'!E2834</f>
        <v>81.02</v>
      </c>
      <c r="O95" s="10">
        <f>'LK2 - 4.1 Stäbe - Schnittgrößen'!F2834</f>
        <v>-4.05</v>
      </c>
      <c r="Q95" s="191" t="s">
        <v>113</v>
      </c>
      <c r="R95" s="299"/>
      <c r="S95" s="195"/>
      <c r="T95" s="197" t="str">
        <f>'LK3 - 4.1 Stäbe - Schnittgrößen'!B2834</f>
        <v>Min My</v>
      </c>
      <c r="U95" s="10">
        <f>'LK3 - 4.1 Stäbe - Schnittgrößen'!D2834</f>
        <v>-0.33</v>
      </c>
      <c r="V95" s="10">
        <f>'LK3 - 4.1 Stäbe - Schnittgrößen'!E2834</f>
        <v>107.67</v>
      </c>
      <c r="W95" s="10">
        <f>'LK3 - 4.1 Stäbe - Schnittgrößen'!F2834</f>
        <v>-5.38</v>
      </c>
      <c r="Y95" s="191" t="s">
        <v>113</v>
      </c>
      <c r="Z95" s="299"/>
      <c r="AA95" s="195"/>
      <c r="AB95" s="195" t="str">
        <f>'LK6 - 4.1 Stäbe - Schnittgrößen'!B2834</f>
        <v>Min My</v>
      </c>
      <c r="AC95" s="10">
        <f>'LK6 - 4.1 Stäbe - Schnittgrößen'!D2834</f>
        <v>-1.33</v>
      </c>
      <c r="AD95" s="10">
        <f>'LK6 - 4.1 Stäbe - Schnittgrößen'!E2834</f>
        <v>110.1</v>
      </c>
      <c r="AE95" s="10">
        <f>'LK6 - 4.1 Stäbe - Schnittgrößen'!F2834</f>
        <v>-5.51</v>
      </c>
    </row>
    <row r="96" spans="1:31" x14ac:dyDescent="0.3">
      <c r="A96" s="192" t="s">
        <v>113</v>
      </c>
      <c r="B96" s="298" t="s">
        <v>88</v>
      </c>
      <c r="C96" s="193">
        <f>'LK1 - 4.1 Stäbe - Schnittgrößen'!A2835</f>
        <v>355</v>
      </c>
      <c r="D96" s="193">
        <f>'LK1 - 4.1 Stäbe - Schnittgrößen'!B2835</f>
        <v>239</v>
      </c>
      <c r="E96" s="194">
        <f>'LK1 - 4.1 Stäbe - Schnittgrößen'!D2835</f>
        <v>-0.13</v>
      </c>
      <c r="F96" s="194">
        <f>'LK1 - 4.1 Stäbe - Schnittgrößen'!E2835</f>
        <v>79.39</v>
      </c>
      <c r="G96" s="194">
        <f>'LK1 - 4.1 Stäbe - Schnittgrößen'!F2835</f>
        <v>0</v>
      </c>
      <c r="I96" s="192" t="s">
        <v>113</v>
      </c>
      <c r="J96" s="298" t="s">
        <v>88</v>
      </c>
      <c r="K96" s="193">
        <f>'LK2 - 4.1 Stäbe - Schnittgrößen'!A2827</f>
        <v>354</v>
      </c>
      <c r="L96" s="193">
        <f>'LK2 - 4.1 Stäbe - Schnittgrößen'!B2827</f>
        <v>238</v>
      </c>
      <c r="M96" s="194">
        <f>'LK2 - 4.1 Stäbe - Schnittgrößen'!D2835</f>
        <v>-0.86</v>
      </c>
      <c r="N96" s="194">
        <f>'LK2 - 4.1 Stäbe - Schnittgrößen'!E2835</f>
        <v>81.02</v>
      </c>
      <c r="O96" s="194">
        <f>'LK2 - 4.1 Stäbe - Schnittgrößen'!F2835</f>
        <v>0</v>
      </c>
      <c r="Q96" s="192" t="s">
        <v>113</v>
      </c>
      <c r="R96" s="298" t="s">
        <v>88</v>
      </c>
      <c r="S96" s="193">
        <f>'LK3 - 4.1 Stäbe - Schnittgrößen'!A2835</f>
        <v>355</v>
      </c>
      <c r="T96" s="196">
        <f>'LK3 - 4.1 Stäbe - Schnittgrößen'!B2835</f>
        <v>239</v>
      </c>
      <c r="U96" s="194">
        <f>'LK3 - 4.1 Stäbe - Schnittgrößen'!D2835</f>
        <v>-0.16</v>
      </c>
      <c r="V96" s="194">
        <f>'LK3 - 4.1 Stäbe - Schnittgrößen'!E2835</f>
        <v>107.67</v>
      </c>
      <c r="W96" s="194">
        <f>'LK3 - 4.1 Stäbe - Schnittgrößen'!F2835</f>
        <v>0</v>
      </c>
      <c r="Y96" s="192" t="s">
        <v>113</v>
      </c>
      <c r="Z96" s="298" t="s">
        <v>88</v>
      </c>
      <c r="AA96" s="193">
        <f>'LK6 - 4.1 Stäbe - Schnittgrößen'!A2835</f>
        <v>355</v>
      </c>
      <c r="AB96" s="193">
        <f>'LK6 - 4.1 Stäbe - Schnittgrößen'!B2835</f>
        <v>239</v>
      </c>
      <c r="AC96" s="194">
        <f>'LK6 - 4.1 Stäbe - Schnittgrößen'!D2835</f>
        <v>-1.1599999999999999</v>
      </c>
      <c r="AD96" s="194">
        <f>'LK6 - 4.1 Stäbe - Schnittgrößen'!E2835</f>
        <v>110.1</v>
      </c>
      <c r="AE96" s="194">
        <f>'LK6 - 4.1 Stäbe - Schnittgrößen'!F2835</f>
        <v>0</v>
      </c>
    </row>
    <row r="97" spans="1:31" x14ac:dyDescent="0.3">
      <c r="A97" s="44" t="s">
        <v>113</v>
      </c>
      <c r="B97" s="299"/>
      <c r="C97" s="195"/>
      <c r="D97" s="195">
        <f>'LK1 - 4.1 Stäbe - Schnittgrößen'!B2836</f>
        <v>240</v>
      </c>
      <c r="E97" s="10">
        <f>'LK1 - 4.1 Stäbe - Schnittgrößen'!D2836</f>
        <v>-0.21</v>
      </c>
      <c r="F97" s="10">
        <f>'LK1 - 4.1 Stäbe - Schnittgrößen'!E2836</f>
        <v>79.39</v>
      </c>
      <c r="G97" s="10">
        <f>'LK1 - 4.1 Stäbe - Schnittgrößen'!F2836</f>
        <v>7.94</v>
      </c>
      <c r="I97" s="44" t="s">
        <v>113</v>
      </c>
      <c r="J97" s="299"/>
      <c r="K97" s="195"/>
      <c r="L97" s="195">
        <f>'LK2 - 4.1 Stäbe - Schnittgrößen'!B2828</f>
        <v>239</v>
      </c>
      <c r="M97" s="10">
        <f>'LK2 - 4.1 Stäbe - Schnittgrößen'!D2836</f>
        <v>-0.95</v>
      </c>
      <c r="N97" s="10">
        <f>'LK2 - 4.1 Stäbe - Schnittgrößen'!E2836</f>
        <v>81.02</v>
      </c>
      <c r="O97" s="10">
        <f>'LK2 - 4.1 Stäbe - Schnittgrößen'!F2836</f>
        <v>8.1</v>
      </c>
      <c r="Q97" s="44" t="s">
        <v>113</v>
      </c>
      <c r="R97" s="299"/>
      <c r="S97" s="198"/>
      <c r="T97" s="197">
        <f>'LK3 - 4.1 Stäbe - Schnittgrößen'!B2836</f>
        <v>240</v>
      </c>
      <c r="U97" s="10">
        <f>'LK3 - 4.1 Stäbe - Schnittgrößen'!D2836</f>
        <v>-0.31</v>
      </c>
      <c r="V97" s="10">
        <f>'LK3 - 4.1 Stäbe - Schnittgrößen'!E2836</f>
        <v>107.67</v>
      </c>
      <c r="W97" s="10">
        <f>'LK3 - 4.1 Stäbe - Schnittgrößen'!F2836</f>
        <v>10.77</v>
      </c>
      <c r="Y97" s="44" t="s">
        <v>113</v>
      </c>
      <c r="Z97" s="299"/>
      <c r="AA97" s="195"/>
      <c r="AB97" s="195">
        <f>'LK6 - 4.1 Stäbe - Schnittgrößen'!B2836</f>
        <v>240</v>
      </c>
      <c r="AC97" s="10">
        <f>'LK6 - 4.1 Stäbe - Schnittgrößen'!D2836</f>
        <v>-1.32</v>
      </c>
      <c r="AD97" s="10">
        <f>'LK6 - 4.1 Stäbe - Schnittgrößen'!E2836</f>
        <v>110.1</v>
      </c>
      <c r="AE97" s="10">
        <f>'LK6 - 4.1 Stäbe - Schnittgrößen'!F2836</f>
        <v>11.01</v>
      </c>
    </row>
    <row r="98" spans="1:31" x14ac:dyDescent="0.3">
      <c r="A98" s="44" t="s">
        <v>113</v>
      </c>
      <c r="B98" s="299"/>
      <c r="C98" s="195"/>
      <c r="D98" s="195" t="str">
        <f>'LK1 - 4.1 Stäbe - Schnittgrößen'!B2837</f>
        <v>Max N</v>
      </c>
      <c r="E98" s="10">
        <f>'LK1 - 4.1 Stäbe - Schnittgrößen'!D2837</f>
        <v>-0.13</v>
      </c>
      <c r="F98" s="10">
        <f>'LK1 - 4.1 Stäbe - Schnittgrößen'!E2837</f>
        <v>79.39</v>
      </c>
      <c r="G98" s="10">
        <f>'LK1 - 4.1 Stäbe - Schnittgrößen'!F2837</f>
        <v>0</v>
      </c>
      <c r="I98" s="44" t="s">
        <v>113</v>
      </c>
      <c r="J98" s="299"/>
      <c r="K98" s="195"/>
      <c r="L98" s="195" t="str">
        <f>'LK2 - 4.1 Stäbe - Schnittgrößen'!B2829</f>
        <v>Max N</v>
      </c>
      <c r="M98" s="10">
        <f>'LK2 - 4.1 Stäbe - Schnittgrößen'!D2837</f>
        <v>-0.86</v>
      </c>
      <c r="N98" s="10">
        <f>'LK2 - 4.1 Stäbe - Schnittgrößen'!E2837</f>
        <v>81.02</v>
      </c>
      <c r="O98" s="10">
        <f>'LK2 - 4.1 Stäbe - Schnittgrößen'!F2837</f>
        <v>0</v>
      </c>
      <c r="Q98" s="44" t="s">
        <v>113</v>
      </c>
      <c r="R98" s="299"/>
      <c r="S98" s="198"/>
      <c r="T98" s="197" t="str">
        <f>'LK3 - 4.1 Stäbe - Schnittgrößen'!B2837</f>
        <v>Max N</v>
      </c>
      <c r="U98" s="10">
        <f>'LK3 - 4.1 Stäbe - Schnittgrößen'!D2837</f>
        <v>-0.16</v>
      </c>
      <c r="V98" s="10">
        <f>'LK3 - 4.1 Stäbe - Schnittgrößen'!E2837</f>
        <v>107.67</v>
      </c>
      <c r="W98" s="10">
        <f>'LK3 - 4.1 Stäbe - Schnittgrößen'!F2837</f>
        <v>0</v>
      </c>
      <c r="Y98" s="44" t="s">
        <v>113</v>
      </c>
      <c r="Z98" s="299"/>
      <c r="AA98" s="195"/>
      <c r="AB98" s="195" t="str">
        <f>'LK6 - 4.1 Stäbe - Schnittgrößen'!B2837</f>
        <v>Max N</v>
      </c>
      <c r="AC98" s="10">
        <f>'LK6 - 4.1 Stäbe - Schnittgrößen'!D2837</f>
        <v>-1.1599999999999999</v>
      </c>
      <c r="AD98" s="10">
        <f>'LK6 - 4.1 Stäbe - Schnittgrößen'!E2837</f>
        <v>110.1</v>
      </c>
      <c r="AE98" s="10">
        <f>'LK6 - 4.1 Stäbe - Schnittgrößen'!F2837</f>
        <v>0</v>
      </c>
    </row>
    <row r="99" spans="1:31" x14ac:dyDescent="0.3">
      <c r="A99" s="44" t="s">
        <v>113</v>
      </c>
      <c r="B99" s="299"/>
      <c r="C99" s="195"/>
      <c r="D99" s="195" t="str">
        <f>'LK1 - 4.1 Stäbe - Schnittgrößen'!B2838</f>
        <v>Min N</v>
      </c>
      <c r="E99" s="10">
        <f>'LK1 - 4.1 Stäbe - Schnittgrößen'!D2838</f>
        <v>-0.21</v>
      </c>
      <c r="F99" s="10">
        <f>'LK1 - 4.1 Stäbe - Schnittgrößen'!E2838</f>
        <v>79.39</v>
      </c>
      <c r="G99" s="10">
        <f>'LK1 - 4.1 Stäbe - Schnittgrößen'!F2838</f>
        <v>7.94</v>
      </c>
      <c r="I99" s="44" t="s">
        <v>113</v>
      </c>
      <c r="J99" s="299"/>
      <c r="K99" s="195"/>
      <c r="L99" s="195" t="str">
        <f>'LK2 - 4.1 Stäbe - Schnittgrößen'!B2830</f>
        <v>Min N</v>
      </c>
      <c r="M99" s="10">
        <f>'LK2 - 4.1 Stäbe - Schnittgrößen'!D2838</f>
        <v>-0.95</v>
      </c>
      <c r="N99" s="10">
        <f>'LK2 - 4.1 Stäbe - Schnittgrößen'!E2838</f>
        <v>81.02</v>
      </c>
      <c r="O99" s="10">
        <f>'LK2 - 4.1 Stäbe - Schnittgrößen'!F2838</f>
        <v>8.1</v>
      </c>
      <c r="Q99" s="44" t="s">
        <v>113</v>
      </c>
      <c r="R99" s="299"/>
      <c r="S99" s="198"/>
      <c r="T99" s="197" t="str">
        <f>'LK3 - 4.1 Stäbe - Schnittgrößen'!B2838</f>
        <v>Min N</v>
      </c>
      <c r="U99" s="10">
        <f>'LK3 - 4.1 Stäbe - Schnittgrößen'!D2838</f>
        <v>-0.31</v>
      </c>
      <c r="V99" s="10">
        <f>'LK3 - 4.1 Stäbe - Schnittgrößen'!E2838</f>
        <v>107.67</v>
      </c>
      <c r="W99" s="10">
        <f>'LK3 - 4.1 Stäbe - Schnittgrößen'!F2838</f>
        <v>10.77</v>
      </c>
      <c r="Y99" s="44" t="s">
        <v>113</v>
      </c>
      <c r="Z99" s="299"/>
      <c r="AA99" s="195"/>
      <c r="AB99" s="195" t="str">
        <f>'LK6 - 4.1 Stäbe - Schnittgrößen'!B2838</f>
        <v>Min N</v>
      </c>
      <c r="AC99" s="10">
        <f>'LK6 - 4.1 Stäbe - Schnittgrößen'!D2838</f>
        <v>-1.32</v>
      </c>
      <c r="AD99" s="10">
        <f>'LK6 - 4.1 Stäbe - Schnittgrößen'!E2838</f>
        <v>110.1</v>
      </c>
      <c r="AE99" s="10">
        <f>'LK6 - 4.1 Stäbe - Schnittgrößen'!F2838</f>
        <v>11.01</v>
      </c>
    </row>
    <row r="100" spans="1:31" x14ac:dyDescent="0.3">
      <c r="A100" s="44" t="s">
        <v>113</v>
      </c>
      <c r="B100" s="299"/>
      <c r="C100" s="195"/>
      <c r="D100" s="195" t="str">
        <f>'LK1 - 4.1 Stäbe - Schnittgrößen'!B2839</f>
        <v>Max Vz</v>
      </c>
      <c r="E100" s="10">
        <f>'LK1 - 4.1 Stäbe - Schnittgrößen'!D2839</f>
        <v>-0.13</v>
      </c>
      <c r="F100" s="10">
        <f>'LK1 - 4.1 Stäbe - Schnittgrößen'!E2839</f>
        <v>79.39</v>
      </c>
      <c r="G100" s="10">
        <f>'LK1 - 4.1 Stäbe - Schnittgrößen'!F2839</f>
        <v>0</v>
      </c>
      <c r="I100" s="44" t="s">
        <v>113</v>
      </c>
      <c r="J100" s="299"/>
      <c r="K100" s="195"/>
      <c r="L100" s="195" t="str">
        <f>'LK2 - 4.1 Stäbe - Schnittgrößen'!B2831</f>
        <v>Max Vz</v>
      </c>
      <c r="M100" s="10">
        <f>'LK2 - 4.1 Stäbe - Schnittgrößen'!D2839</f>
        <v>-0.86</v>
      </c>
      <c r="N100" s="10">
        <f>'LK2 - 4.1 Stäbe - Schnittgrößen'!E2839</f>
        <v>81.02</v>
      </c>
      <c r="O100" s="10">
        <f>'LK2 - 4.1 Stäbe - Schnittgrößen'!F2839</f>
        <v>0</v>
      </c>
      <c r="Q100" s="44" t="s">
        <v>113</v>
      </c>
      <c r="R100" s="299"/>
      <c r="S100" s="198"/>
      <c r="T100" s="197" t="str">
        <f>'LK3 - 4.1 Stäbe - Schnittgrößen'!B2839</f>
        <v>Max Vz</v>
      </c>
      <c r="U100" s="10">
        <f>'LK3 - 4.1 Stäbe - Schnittgrößen'!D2839</f>
        <v>-0.16</v>
      </c>
      <c r="V100" s="10">
        <f>'LK3 - 4.1 Stäbe - Schnittgrößen'!E2839</f>
        <v>107.67</v>
      </c>
      <c r="W100" s="10">
        <f>'LK3 - 4.1 Stäbe - Schnittgrößen'!F2839</f>
        <v>0</v>
      </c>
      <c r="Y100" s="44" t="s">
        <v>113</v>
      </c>
      <c r="Z100" s="299"/>
      <c r="AA100" s="195"/>
      <c r="AB100" s="195" t="str">
        <f>'LK6 - 4.1 Stäbe - Schnittgrößen'!B2839</f>
        <v>Max Vz</v>
      </c>
      <c r="AC100" s="10">
        <f>'LK6 - 4.1 Stäbe - Schnittgrößen'!D2839</f>
        <v>-1.1599999999999999</v>
      </c>
      <c r="AD100" s="10">
        <f>'LK6 - 4.1 Stäbe - Schnittgrößen'!E2839</f>
        <v>110.1</v>
      </c>
      <c r="AE100" s="10">
        <f>'LK6 - 4.1 Stäbe - Schnittgrößen'!F2839</f>
        <v>0</v>
      </c>
    </row>
    <row r="101" spans="1:31" x14ac:dyDescent="0.3">
      <c r="A101" s="44" t="s">
        <v>113</v>
      </c>
      <c r="B101" s="299"/>
      <c r="C101" s="195"/>
      <c r="D101" s="195" t="str">
        <f>'LK1 - 4.1 Stäbe - Schnittgrößen'!B2840</f>
        <v>Min Vz</v>
      </c>
      <c r="E101" s="10">
        <f>'LK1 - 4.1 Stäbe - Schnittgrößen'!D2840</f>
        <v>-0.21</v>
      </c>
      <c r="F101" s="10">
        <f>'LK1 - 4.1 Stäbe - Schnittgrößen'!E2840</f>
        <v>79.39</v>
      </c>
      <c r="G101" s="10">
        <f>'LK1 - 4.1 Stäbe - Schnittgrößen'!F2840</f>
        <v>7.94</v>
      </c>
      <c r="I101" s="44" t="s">
        <v>113</v>
      </c>
      <c r="J101" s="299"/>
      <c r="K101" s="195"/>
      <c r="L101" s="195" t="str">
        <f>'LK2 - 4.1 Stäbe - Schnittgrößen'!B2832</f>
        <v>Min Vz</v>
      </c>
      <c r="M101" s="10">
        <f>'LK2 - 4.1 Stäbe - Schnittgrößen'!D2840</f>
        <v>-0.95</v>
      </c>
      <c r="N101" s="10">
        <f>'LK2 - 4.1 Stäbe - Schnittgrößen'!E2840</f>
        <v>81.02</v>
      </c>
      <c r="O101" s="10">
        <f>'LK2 - 4.1 Stäbe - Schnittgrößen'!F2840</f>
        <v>8.1</v>
      </c>
      <c r="Q101" s="44" t="s">
        <v>113</v>
      </c>
      <c r="R101" s="299"/>
      <c r="S101" s="198"/>
      <c r="T101" s="197" t="str">
        <f>'LK3 - 4.1 Stäbe - Schnittgrößen'!B2840</f>
        <v>Min Vz</v>
      </c>
      <c r="U101" s="10">
        <f>'LK3 - 4.1 Stäbe - Schnittgrößen'!D2840</f>
        <v>-0.31</v>
      </c>
      <c r="V101" s="10">
        <f>'LK3 - 4.1 Stäbe - Schnittgrößen'!E2840</f>
        <v>107.67</v>
      </c>
      <c r="W101" s="10">
        <f>'LK3 - 4.1 Stäbe - Schnittgrößen'!F2840</f>
        <v>10.77</v>
      </c>
      <c r="Y101" s="44" t="s">
        <v>113</v>
      </c>
      <c r="Z101" s="299"/>
      <c r="AA101" s="195"/>
      <c r="AB101" s="195" t="str">
        <f>'LK6 - 4.1 Stäbe - Schnittgrößen'!B2840</f>
        <v>Min Vz</v>
      </c>
      <c r="AC101" s="10">
        <f>'LK6 - 4.1 Stäbe - Schnittgrößen'!D2840</f>
        <v>-1.32</v>
      </c>
      <c r="AD101" s="10">
        <f>'LK6 - 4.1 Stäbe - Schnittgrößen'!E2840</f>
        <v>110.1</v>
      </c>
      <c r="AE101" s="10">
        <f>'LK6 - 4.1 Stäbe - Schnittgrößen'!F2840</f>
        <v>11.01</v>
      </c>
    </row>
    <row r="102" spans="1:31" x14ac:dyDescent="0.3">
      <c r="A102" s="44" t="s">
        <v>113</v>
      </c>
      <c r="B102" s="299"/>
      <c r="C102" s="195"/>
      <c r="D102" s="195" t="str">
        <f>'LK1 - 4.1 Stäbe - Schnittgrößen'!B2841</f>
        <v>Max My</v>
      </c>
      <c r="E102" s="10">
        <f>'LK1 - 4.1 Stäbe - Schnittgrößen'!D2841</f>
        <v>-0.21</v>
      </c>
      <c r="F102" s="10">
        <f>'LK1 - 4.1 Stäbe - Schnittgrößen'!E2841</f>
        <v>79.39</v>
      </c>
      <c r="G102" s="10">
        <f>'LK1 - 4.1 Stäbe - Schnittgrößen'!F2841</f>
        <v>7.94</v>
      </c>
      <c r="I102" s="44" t="s">
        <v>113</v>
      </c>
      <c r="J102" s="299"/>
      <c r="K102" s="195"/>
      <c r="L102" s="195" t="str">
        <f>'LK2 - 4.1 Stäbe - Schnittgrößen'!B2833</f>
        <v>Max My</v>
      </c>
      <c r="M102" s="10">
        <f>'LK2 - 4.1 Stäbe - Schnittgrößen'!D2841</f>
        <v>-0.95</v>
      </c>
      <c r="N102" s="10">
        <f>'LK2 - 4.1 Stäbe - Schnittgrößen'!E2841</f>
        <v>81.02</v>
      </c>
      <c r="O102" s="10">
        <f>'LK2 - 4.1 Stäbe - Schnittgrößen'!F2841</f>
        <v>8.1</v>
      </c>
      <c r="Q102" s="44" t="s">
        <v>113</v>
      </c>
      <c r="R102" s="299"/>
      <c r="S102" s="198"/>
      <c r="T102" s="197" t="str">
        <f>'LK3 - 4.1 Stäbe - Schnittgrößen'!B2841</f>
        <v>Max My</v>
      </c>
      <c r="U102" s="10">
        <f>'LK3 - 4.1 Stäbe - Schnittgrößen'!D2841</f>
        <v>-0.31</v>
      </c>
      <c r="V102" s="10">
        <f>'LK3 - 4.1 Stäbe - Schnittgrößen'!E2841</f>
        <v>107.67</v>
      </c>
      <c r="W102" s="10">
        <f>'LK3 - 4.1 Stäbe - Schnittgrößen'!F2841</f>
        <v>10.77</v>
      </c>
      <c r="Y102" s="44" t="s">
        <v>113</v>
      </c>
      <c r="Z102" s="299"/>
      <c r="AA102" s="195"/>
      <c r="AB102" s="195" t="str">
        <f>'LK6 - 4.1 Stäbe - Schnittgrößen'!B2841</f>
        <v>Max My</v>
      </c>
      <c r="AC102" s="10">
        <f>'LK6 - 4.1 Stäbe - Schnittgrößen'!D2841</f>
        <v>-1.32</v>
      </c>
      <c r="AD102" s="10">
        <f>'LK6 - 4.1 Stäbe - Schnittgrößen'!E2841</f>
        <v>110.1</v>
      </c>
      <c r="AE102" s="10">
        <f>'LK6 - 4.1 Stäbe - Schnittgrößen'!F2841</f>
        <v>11.01</v>
      </c>
    </row>
    <row r="103" spans="1:31" x14ac:dyDescent="0.3">
      <c r="A103" s="44" t="s">
        <v>113</v>
      </c>
      <c r="B103" s="299"/>
      <c r="C103" s="195"/>
      <c r="D103" s="195" t="str">
        <f>'LK1 - 4.1 Stäbe - Schnittgrößen'!B2842</f>
        <v>Min My</v>
      </c>
      <c r="E103" s="10">
        <f>'LK1 - 4.1 Stäbe - Schnittgrößen'!D2842</f>
        <v>-0.13</v>
      </c>
      <c r="F103" s="10">
        <f>'LK1 - 4.1 Stäbe - Schnittgrößen'!E2842</f>
        <v>79.39</v>
      </c>
      <c r="G103" s="10">
        <f>'LK1 - 4.1 Stäbe - Schnittgrößen'!F2842</f>
        <v>0</v>
      </c>
      <c r="I103" s="44" t="s">
        <v>113</v>
      </c>
      <c r="J103" s="299"/>
      <c r="K103" s="195"/>
      <c r="L103" s="195" t="str">
        <f>'LK2 - 4.1 Stäbe - Schnittgrößen'!B2834</f>
        <v>Min My</v>
      </c>
      <c r="M103" s="10">
        <f>'LK2 - 4.1 Stäbe - Schnittgrößen'!D2842</f>
        <v>-0.86</v>
      </c>
      <c r="N103" s="10">
        <f>'LK2 - 4.1 Stäbe - Schnittgrößen'!E2842</f>
        <v>81.02</v>
      </c>
      <c r="O103" s="10">
        <f>'LK2 - 4.1 Stäbe - Schnittgrößen'!F2842</f>
        <v>0</v>
      </c>
      <c r="Q103" s="44" t="s">
        <v>113</v>
      </c>
      <c r="R103" s="299"/>
      <c r="S103" s="198"/>
      <c r="T103" s="197" t="str">
        <f>'LK3 - 4.1 Stäbe - Schnittgrößen'!B2842</f>
        <v>Min My</v>
      </c>
      <c r="U103" s="10">
        <f>'LK3 - 4.1 Stäbe - Schnittgrößen'!D2842</f>
        <v>-0.16</v>
      </c>
      <c r="V103" s="10">
        <f>'LK3 - 4.1 Stäbe - Schnittgrößen'!E2842</f>
        <v>107.67</v>
      </c>
      <c r="W103" s="10">
        <f>'LK3 - 4.1 Stäbe - Schnittgrößen'!F2842</f>
        <v>0</v>
      </c>
      <c r="Y103" s="44" t="s">
        <v>113</v>
      </c>
      <c r="Z103" s="299"/>
      <c r="AA103" s="195"/>
      <c r="AB103" s="195" t="str">
        <f>'LK6 - 4.1 Stäbe - Schnittgrößen'!B2842</f>
        <v>Min My</v>
      </c>
      <c r="AC103" s="10">
        <f>'LK6 - 4.1 Stäbe - Schnittgrößen'!D2842</f>
        <v>-1.1599999999999999</v>
      </c>
      <c r="AD103" s="10">
        <f>'LK6 - 4.1 Stäbe - Schnittgrößen'!E2842</f>
        <v>110.1</v>
      </c>
      <c r="AE103" s="10">
        <f>'LK6 - 4.1 Stäbe - Schnittgrößen'!F2842</f>
        <v>0</v>
      </c>
    </row>
    <row r="104" spans="1:31" x14ac:dyDescent="0.3">
      <c r="C104" s="15"/>
      <c r="D104" s="15"/>
      <c r="E104" s="27"/>
      <c r="F104" s="27"/>
      <c r="G104" s="27"/>
      <c r="AC104" s="27"/>
      <c r="AD104" s="27"/>
      <c r="AE104" s="27"/>
    </row>
    <row r="105" spans="1:31" x14ac:dyDescent="0.3">
      <c r="C105" s="15"/>
    </row>
    <row r="106" spans="1:31" x14ac:dyDescent="0.3">
      <c r="C106" s="15"/>
    </row>
    <row r="107" spans="1:31" x14ac:dyDescent="0.3">
      <c r="C107" s="15"/>
    </row>
    <row r="108" spans="1:31" x14ac:dyDescent="0.3">
      <c r="C108" s="15"/>
    </row>
    <row r="109" spans="1:31" x14ac:dyDescent="0.3">
      <c r="C109" s="15"/>
    </row>
    <row r="110" spans="1:31" x14ac:dyDescent="0.3">
      <c r="C110" s="15"/>
    </row>
    <row r="111" spans="1:31" x14ac:dyDescent="0.3">
      <c r="C111" s="15"/>
    </row>
    <row r="112" spans="1:31" x14ac:dyDescent="0.3">
      <c r="C112" s="15"/>
    </row>
    <row r="113" spans="3:3" x14ac:dyDescent="0.3">
      <c r="C113" s="15"/>
    </row>
    <row r="114" spans="3:3" x14ac:dyDescent="0.3">
      <c r="C114" s="15"/>
    </row>
    <row r="115" spans="3:3" x14ac:dyDescent="0.3">
      <c r="C115" s="15"/>
    </row>
    <row r="116" spans="3:3" x14ac:dyDescent="0.3">
      <c r="C116" s="15"/>
    </row>
    <row r="117" spans="3:3" x14ac:dyDescent="0.3">
      <c r="C117" s="15"/>
    </row>
    <row r="118" spans="3:3" x14ac:dyDescent="0.3">
      <c r="C118" s="15"/>
    </row>
    <row r="119" spans="3:3" x14ac:dyDescent="0.3">
      <c r="C119" s="15"/>
    </row>
    <row r="120" spans="3:3" x14ac:dyDescent="0.3">
      <c r="C120" s="15"/>
    </row>
    <row r="121" spans="3:3" x14ac:dyDescent="0.3">
      <c r="C121" s="15"/>
    </row>
    <row r="122" spans="3:3" x14ac:dyDescent="0.3">
      <c r="C122" s="15"/>
    </row>
    <row r="123" spans="3:3" x14ac:dyDescent="0.3">
      <c r="C123" s="15"/>
    </row>
    <row r="124" spans="3:3" x14ac:dyDescent="0.3">
      <c r="C124" s="15"/>
    </row>
    <row r="125" spans="3:3" x14ac:dyDescent="0.3">
      <c r="C125" s="15"/>
    </row>
    <row r="126" spans="3:3" x14ac:dyDescent="0.3">
      <c r="C126" s="15"/>
    </row>
    <row r="127" spans="3:3" x14ac:dyDescent="0.3">
      <c r="C127" s="15"/>
    </row>
    <row r="128" spans="3:3" x14ac:dyDescent="0.3">
      <c r="C128" s="15"/>
    </row>
    <row r="129" spans="3:3" x14ac:dyDescent="0.3">
      <c r="C129" s="15"/>
    </row>
    <row r="130" spans="3:3" x14ac:dyDescent="0.3">
      <c r="C130" s="15"/>
    </row>
    <row r="131" spans="3:3" x14ac:dyDescent="0.3">
      <c r="C131" s="15"/>
    </row>
    <row r="132" spans="3:3" x14ac:dyDescent="0.3">
      <c r="C132" s="15"/>
    </row>
    <row r="133" spans="3:3" x14ac:dyDescent="0.3">
      <c r="C133" s="15"/>
    </row>
    <row r="134" spans="3:3" x14ac:dyDescent="0.3">
      <c r="C134" s="15"/>
    </row>
    <row r="135" spans="3:3" x14ac:dyDescent="0.3">
      <c r="C135" s="15"/>
    </row>
    <row r="136" spans="3:3" x14ac:dyDescent="0.3">
      <c r="C136" s="15"/>
    </row>
    <row r="137" spans="3:3" x14ac:dyDescent="0.3">
      <c r="C137" s="15"/>
    </row>
    <row r="138" spans="3:3" x14ac:dyDescent="0.3">
      <c r="C138" s="15"/>
    </row>
    <row r="139" spans="3:3" x14ac:dyDescent="0.3">
      <c r="C139" s="15"/>
    </row>
    <row r="140" spans="3:3" x14ac:dyDescent="0.3">
      <c r="C140" s="15"/>
    </row>
    <row r="141" spans="3:3" x14ac:dyDescent="0.3">
      <c r="C141" s="15"/>
    </row>
    <row r="142" spans="3:3" x14ac:dyDescent="0.3">
      <c r="C142" s="15"/>
    </row>
    <row r="143" spans="3:3" x14ac:dyDescent="0.3">
      <c r="C143" s="15"/>
    </row>
    <row r="144" spans="3:3" x14ac:dyDescent="0.3">
      <c r="C144" s="15"/>
    </row>
    <row r="145" spans="3:3" x14ac:dyDescent="0.3">
      <c r="C145" s="15"/>
    </row>
  </sheetData>
  <mergeCells count="66">
    <mergeCell ref="Z80:Z87"/>
    <mergeCell ref="Z88:Z95"/>
    <mergeCell ref="Z96:Z103"/>
    <mergeCell ref="I4:J4"/>
    <mergeCell ref="A4:B4"/>
    <mergeCell ref="Q4:R4"/>
    <mergeCell ref="Y4:Z4"/>
    <mergeCell ref="R96:R103"/>
    <mergeCell ref="Z8:Z15"/>
    <mergeCell ref="Z16:Z23"/>
    <mergeCell ref="Z24:Z31"/>
    <mergeCell ref="Z32:Z39"/>
    <mergeCell ref="Z40:Z47"/>
    <mergeCell ref="Z48:Z55"/>
    <mergeCell ref="Z56:Z63"/>
    <mergeCell ref="Z64:Z71"/>
    <mergeCell ref="Z72:Z79"/>
    <mergeCell ref="R48:R55"/>
    <mergeCell ref="R56:R63"/>
    <mergeCell ref="R64:R71"/>
    <mergeCell ref="R72:R79"/>
    <mergeCell ref="J96:J103"/>
    <mergeCell ref="R8:R15"/>
    <mergeCell ref="R16:R23"/>
    <mergeCell ref="R24:R31"/>
    <mergeCell ref="R32:R39"/>
    <mergeCell ref="R40:R47"/>
    <mergeCell ref="R80:R87"/>
    <mergeCell ref="R88:R95"/>
    <mergeCell ref="J64:J71"/>
    <mergeCell ref="J72:J79"/>
    <mergeCell ref="J80:J87"/>
    <mergeCell ref="J88:J95"/>
    <mergeCell ref="B80:B87"/>
    <mergeCell ref="B88:B95"/>
    <mergeCell ref="B96:B103"/>
    <mergeCell ref="J8:J15"/>
    <mergeCell ref="J16:J23"/>
    <mergeCell ref="J24:J31"/>
    <mergeCell ref="J32:J39"/>
    <mergeCell ref="J40:J47"/>
    <mergeCell ref="J48:J55"/>
    <mergeCell ref="J56:J63"/>
    <mergeCell ref="B32:B39"/>
    <mergeCell ref="B40:B47"/>
    <mergeCell ref="B48:B55"/>
    <mergeCell ref="B56:B63"/>
    <mergeCell ref="B64:B71"/>
    <mergeCell ref="B72:B79"/>
    <mergeCell ref="AA4:AE4"/>
    <mergeCell ref="AA5:AE5"/>
    <mergeCell ref="AC6:AD6"/>
    <mergeCell ref="B16:B23"/>
    <mergeCell ref="B8:B15"/>
    <mergeCell ref="C5:G5"/>
    <mergeCell ref="K5:O5"/>
    <mergeCell ref="A1:G1"/>
    <mergeCell ref="A2:G2"/>
    <mergeCell ref="B24:B31"/>
    <mergeCell ref="M6:N6"/>
    <mergeCell ref="U6:V6"/>
    <mergeCell ref="K4:O4"/>
    <mergeCell ref="C4:G4"/>
    <mergeCell ref="S4:W4"/>
    <mergeCell ref="S5:W5"/>
    <mergeCell ref="E6:F6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D187-C2F0-4FF6-9EEE-439009F75639}">
  <sheetPr>
    <tabColor theme="4" tint="0.39997558519241921"/>
  </sheetPr>
  <dimension ref="A1:AE939"/>
  <sheetViews>
    <sheetView workbookViewId="0">
      <selection activeCell="E47" sqref="E47"/>
    </sheetView>
  </sheetViews>
  <sheetFormatPr baseColWidth="10" defaultRowHeight="14.4" x14ac:dyDescent="0.3"/>
  <cols>
    <col min="1" max="1" width="11.88671875" bestFit="1" customWidth="1"/>
    <col min="2" max="2" width="7.5546875" bestFit="1" customWidth="1"/>
    <col min="3" max="3" width="4" bestFit="1" customWidth="1"/>
    <col min="4" max="4" width="7.88671875" bestFit="1" customWidth="1"/>
    <col min="5" max="6" width="7.33203125" bestFit="1" customWidth="1"/>
    <col min="7" max="7" width="11.6640625" bestFit="1" customWidth="1"/>
    <col min="9" max="9" width="11.88671875" bestFit="1" customWidth="1"/>
    <col min="10" max="10" width="7.5546875" bestFit="1" customWidth="1"/>
    <col min="11" max="11" width="4" bestFit="1" customWidth="1"/>
    <col min="12" max="12" width="7.88671875" bestFit="1" customWidth="1"/>
    <col min="13" max="14" width="7.33203125" bestFit="1" customWidth="1"/>
    <col min="15" max="15" width="11.6640625" bestFit="1" customWidth="1"/>
    <col min="17" max="17" width="11.88671875" bestFit="1" customWidth="1"/>
    <col min="18" max="18" width="7.5546875" bestFit="1" customWidth="1"/>
    <col min="19" max="19" width="4" bestFit="1" customWidth="1"/>
    <col min="20" max="20" width="7.88671875" bestFit="1" customWidth="1"/>
    <col min="21" max="22" width="7.33203125" bestFit="1" customWidth="1"/>
    <col min="23" max="23" width="11.6640625" bestFit="1" customWidth="1"/>
    <col min="25" max="25" width="11.88671875" bestFit="1" customWidth="1"/>
    <col min="26" max="26" width="7.5546875" bestFit="1" customWidth="1"/>
    <col min="27" max="27" width="4" bestFit="1" customWidth="1"/>
    <col min="28" max="28" width="7.88671875" bestFit="1" customWidth="1"/>
    <col min="29" max="30" width="7.33203125" bestFit="1" customWidth="1"/>
    <col min="31" max="31" width="11.6640625" bestFit="1" customWidth="1"/>
  </cols>
  <sheetData>
    <row r="1" spans="1:31" ht="15.6" x14ac:dyDescent="0.3">
      <c r="A1" s="296" t="s">
        <v>333</v>
      </c>
      <c r="B1" s="296"/>
      <c r="C1" s="296"/>
      <c r="D1" s="296"/>
      <c r="E1" s="296"/>
      <c r="F1" s="296"/>
      <c r="G1" s="296"/>
    </row>
    <row r="2" spans="1:31" x14ac:dyDescent="0.3">
      <c r="A2" s="297" t="s">
        <v>106</v>
      </c>
      <c r="B2" s="297"/>
      <c r="C2" s="297"/>
      <c r="D2" s="297"/>
      <c r="E2" s="297"/>
      <c r="F2" s="297"/>
      <c r="G2" s="297"/>
    </row>
    <row r="3" spans="1:31" x14ac:dyDescent="0.3">
      <c r="E3" t="s">
        <v>120</v>
      </c>
    </row>
    <row r="4" spans="1:31" x14ac:dyDescent="0.3">
      <c r="A4" s="302" t="s">
        <v>316</v>
      </c>
      <c r="B4" s="302"/>
      <c r="C4" s="302" t="s">
        <v>322</v>
      </c>
      <c r="D4" s="302"/>
      <c r="E4" s="302"/>
      <c r="F4" s="302"/>
      <c r="G4" s="302"/>
      <c r="H4" s="52"/>
      <c r="I4" s="302" t="s">
        <v>317</v>
      </c>
      <c r="J4" s="302"/>
      <c r="K4" s="302" t="s">
        <v>323</v>
      </c>
      <c r="L4" s="302"/>
      <c r="M4" s="302"/>
      <c r="N4" s="302"/>
      <c r="O4" s="302"/>
      <c r="P4" s="52"/>
      <c r="Q4" s="302" t="s">
        <v>114</v>
      </c>
      <c r="R4" s="302"/>
      <c r="S4" s="302" t="s">
        <v>115</v>
      </c>
      <c r="T4" s="302"/>
      <c r="U4" s="302"/>
      <c r="V4" s="302"/>
      <c r="W4" s="302"/>
      <c r="X4" s="52"/>
      <c r="Y4" s="302" t="s">
        <v>318</v>
      </c>
      <c r="Z4" s="302"/>
      <c r="AA4" s="302" t="s">
        <v>319</v>
      </c>
      <c r="AB4" s="302"/>
      <c r="AC4" s="302"/>
      <c r="AD4" s="302"/>
      <c r="AE4" s="302"/>
    </row>
    <row r="5" spans="1:31" x14ac:dyDescent="0.3">
      <c r="C5" s="303" t="s">
        <v>320</v>
      </c>
      <c r="D5" s="303"/>
      <c r="E5" s="303"/>
      <c r="F5" s="303"/>
      <c r="G5" s="303"/>
      <c r="K5" s="303" t="s">
        <v>321</v>
      </c>
      <c r="L5" s="303"/>
      <c r="M5" s="303"/>
      <c r="N5" s="303"/>
      <c r="O5" s="303"/>
      <c r="S5" s="303" t="s">
        <v>116</v>
      </c>
      <c r="T5" s="303"/>
      <c r="U5" s="303"/>
      <c r="V5" s="303"/>
      <c r="W5" s="303"/>
      <c r="AA5" s="303" t="s">
        <v>117</v>
      </c>
      <c r="AB5" s="303"/>
      <c r="AC5" s="303"/>
      <c r="AD5" s="303"/>
      <c r="AE5" s="303"/>
    </row>
    <row r="6" spans="1:31" x14ac:dyDescent="0.3">
      <c r="A6" s="29"/>
      <c r="B6" s="29"/>
      <c r="C6" s="29" t="s">
        <v>52</v>
      </c>
      <c r="D6" s="29" t="s">
        <v>53</v>
      </c>
      <c r="E6" s="300" t="s">
        <v>55</v>
      </c>
      <c r="F6" s="301"/>
      <c r="G6" s="29" t="s">
        <v>56</v>
      </c>
      <c r="I6" s="29"/>
      <c r="J6" s="29"/>
      <c r="K6" s="29" t="s">
        <v>52</v>
      </c>
      <c r="L6" s="29" t="s">
        <v>53</v>
      </c>
      <c r="M6" s="300" t="s">
        <v>55</v>
      </c>
      <c r="N6" s="301"/>
      <c r="O6" s="29" t="s">
        <v>56</v>
      </c>
      <c r="Q6" s="29"/>
      <c r="R6" s="29"/>
      <c r="S6" s="29" t="s">
        <v>52</v>
      </c>
      <c r="T6" s="29" t="s">
        <v>53</v>
      </c>
      <c r="U6" s="300" t="s">
        <v>55</v>
      </c>
      <c r="V6" s="301"/>
      <c r="W6" s="29" t="s">
        <v>56</v>
      </c>
      <c r="Y6" s="29"/>
      <c r="Z6" s="29"/>
      <c r="AA6" s="29" t="s">
        <v>52</v>
      </c>
      <c r="AB6" s="29" t="s">
        <v>53</v>
      </c>
      <c r="AC6" s="300" t="s">
        <v>55</v>
      </c>
      <c r="AD6" s="301"/>
      <c r="AE6" s="29" t="s">
        <v>56</v>
      </c>
    </row>
    <row r="7" spans="1:31" x14ac:dyDescent="0.3">
      <c r="A7" s="30"/>
      <c r="B7" s="30"/>
      <c r="C7" s="30" t="s">
        <v>57</v>
      </c>
      <c r="D7" s="30" t="s">
        <v>57</v>
      </c>
      <c r="E7" s="30" t="s">
        <v>59</v>
      </c>
      <c r="F7" s="30" t="s">
        <v>63</v>
      </c>
      <c r="G7" s="30" t="s">
        <v>64</v>
      </c>
      <c r="I7" s="30"/>
      <c r="J7" s="30"/>
      <c r="K7" s="30" t="s">
        <v>57</v>
      </c>
      <c r="L7" s="30" t="s">
        <v>57</v>
      </c>
      <c r="M7" s="30" t="s">
        <v>59</v>
      </c>
      <c r="N7" s="30" t="s">
        <v>63</v>
      </c>
      <c r="O7" s="30" t="s">
        <v>64</v>
      </c>
      <c r="Q7" s="30"/>
      <c r="R7" s="30"/>
      <c r="S7" s="30" t="s">
        <v>57</v>
      </c>
      <c r="T7" s="30" t="s">
        <v>57</v>
      </c>
      <c r="U7" s="30" t="s">
        <v>59</v>
      </c>
      <c r="V7" s="30" t="s">
        <v>63</v>
      </c>
      <c r="W7" s="30" t="s">
        <v>64</v>
      </c>
      <c r="Y7" s="30"/>
      <c r="Z7" s="30"/>
      <c r="AA7" s="30" t="s">
        <v>57</v>
      </c>
      <c r="AB7" s="30" t="s">
        <v>57</v>
      </c>
      <c r="AC7" s="30" t="s">
        <v>59</v>
      </c>
      <c r="AD7" s="30" t="s">
        <v>63</v>
      </c>
      <c r="AE7" s="30" t="s">
        <v>64</v>
      </c>
    </row>
    <row r="8" spans="1:31" x14ac:dyDescent="0.3">
      <c r="A8" s="44"/>
      <c r="B8" s="298"/>
      <c r="C8" s="15">
        <f>'LK1 - 4.1 Stäbe - Schnittgrößen'!A3</f>
        <v>1</v>
      </c>
      <c r="D8" s="15">
        <f>'LK1 - 4.1 Stäbe - Schnittgrößen'!B3</f>
        <v>1</v>
      </c>
      <c r="E8" s="27">
        <f>'LK1 - 4.1 Stäbe - Schnittgrößen'!D3</f>
        <v>0.02</v>
      </c>
      <c r="F8" s="27">
        <f>'LK1 - 4.1 Stäbe - Schnittgrößen'!E3</f>
        <v>12.85</v>
      </c>
      <c r="G8" s="27">
        <f>'LK1 - 4.1 Stäbe - Schnittgrößen'!F3</f>
        <v>0</v>
      </c>
      <c r="I8" s="44"/>
      <c r="J8" s="298"/>
      <c r="K8" s="15">
        <f>'LK2 - 4.1 Stäbe - Schnittgrößen'!A3</f>
        <v>1</v>
      </c>
      <c r="L8" s="15">
        <f>'LK2 - 4.1 Stäbe - Schnittgrößen'!B3</f>
        <v>1</v>
      </c>
      <c r="M8" s="27">
        <f>'LK2 - 4.1 Stäbe - Schnittgrößen'!D3</f>
        <v>0</v>
      </c>
      <c r="N8" s="27">
        <f>'LK2 - 4.1 Stäbe - Schnittgrößen'!E3</f>
        <v>-6.78</v>
      </c>
      <c r="O8" s="27">
        <f>'LK2 - 4.1 Stäbe - Schnittgrößen'!F3</f>
        <v>0</v>
      </c>
      <c r="Q8" s="44"/>
      <c r="R8" s="298"/>
      <c r="S8" s="15">
        <f>'LK3 - 4.1 Stäbe - Schnittgrößen'!A3</f>
        <v>1</v>
      </c>
      <c r="T8" s="15">
        <f>'LK3 - 4.1 Stäbe - Schnittgrößen'!B3</f>
        <v>1</v>
      </c>
      <c r="U8" s="27">
        <f>'LK3 - 4.1 Stäbe - Schnittgrößen'!D3</f>
        <v>0.03</v>
      </c>
      <c r="V8" s="27">
        <f>'LK3 - 4.1 Stäbe - Schnittgrößen'!E3</f>
        <v>17.440000000000001</v>
      </c>
      <c r="W8" s="27">
        <f>'LK3 - 4.1 Stäbe - Schnittgrößen'!F3</f>
        <v>0</v>
      </c>
      <c r="Y8" s="44"/>
      <c r="Z8" s="298"/>
      <c r="AA8" s="15">
        <f>'LK6 - 4.1 Stäbe - Schnittgrößen'!A3</f>
        <v>1</v>
      </c>
      <c r="AB8" s="15">
        <f>'LK6 - 4.1 Stäbe - Schnittgrößen'!B3</f>
        <v>1</v>
      </c>
      <c r="AC8" s="27">
        <f>'LK6 - 4.1 Stäbe - Schnittgrößen'!D3</f>
        <v>0</v>
      </c>
      <c r="AD8" s="27">
        <f>'LK6 - 4.1 Stäbe - Schnittgrößen'!E3</f>
        <v>-3.1</v>
      </c>
      <c r="AE8" s="27">
        <f>'LK6 - 4.1 Stäbe - Schnittgrößen'!F3</f>
        <v>0</v>
      </c>
    </row>
    <row r="9" spans="1:31" x14ac:dyDescent="0.3">
      <c r="A9" s="44"/>
      <c r="B9" s="299"/>
      <c r="C9" s="15"/>
      <c r="D9" s="15">
        <f>'LK1 - 4.1 Stäbe - Schnittgrößen'!B4</f>
        <v>2</v>
      </c>
      <c r="E9" s="27">
        <f>'LK1 - 4.1 Stäbe - Schnittgrößen'!D4</f>
        <v>0.01</v>
      </c>
      <c r="F9" s="27">
        <f>'LK1 - 4.1 Stäbe - Schnittgrößen'!E4</f>
        <v>12.28</v>
      </c>
      <c r="G9" s="27">
        <f>'LK1 - 4.1 Stäbe - Schnittgrößen'!F4</f>
        <v>0.86</v>
      </c>
      <c r="I9" s="44"/>
      <c r="J9" s="299"/>
      <c r="K9" s="15"/>
      <c r="L9" s="15">
        <f>'LK2 - 4.1 Stäbe - Schnittgrößen'!B4</f>
        <v>2</v>
      </c>
      <c r="M9" s="27">
        <f>'LK2 - 4.1 Stäbe - Schnittgrößen'!D4</f>
        <v>-0.01</v>
      </c>
      <c r="N9" s="27">
        <f>'LK2 - 4.1 Stäbe - Schnittgrößen'!E4</f>
        <v>-7.35</v>
      </c>
      <c r="O9" s="27">
        <f>'LK2 - 4.1 Stäbe - Schnittgrößen'!F4</f>
        <v>-0.48</v>
      </c>
      <c r="Q9" s="44"/>
      <c r="R9" s="299"/>
      <c r="S9" s="15"/>
      <c r="T9" s="15">
        <f>'LK3 - 4.1 Stäbe - Schnittgrößen'!B4</f>
        <v>2</v>
      </c>
      <c r="U9" s="27">
        <f>'LK3 - 4.1 Stäbe - Schnittgrößen'!D4</f>
        <v>0.02</v>
      </c>
      <c r="V9" s="27">
        <f>'LK3 - 4.1 Stäbe - Schnittgrößen'!E4</f>
        <v>16.64</v>
      </c>
      <c r="W9" s="27">
        <f>'LK3 - 4.1 Stäbe - Schnittgrößen'!F4</f>
        <v>1.1599999999999999</v>
      </c>
      <c r="Y9" s="44"/>
      <c r="Z9" s="299"/>
      <c r="AA9" s="15"/>
      <c r="AB9" s="15">
        <f>'LK6 - 4.1 Stäbe - Schnittgrößen'!B4</f>
        <v>2</v>
      </c>
      <c r="AC9" s="27">
        <f>'LK6 - 4.1 Stäbe - Schnittgrößen'!D4</f>
        <v>-0.01</v>
      </c>
      <c r="AD9" s="27">
        <f>'LK6 - 4.1 Stäbe - Schnittgrößen'!E4</f>
        <v>-3.9</v>
      </c>
      <c r="AE9" s="27">
        <f>'LK6 - 4.1 Stäbe - Schnittgrößen'!F4</f>
        <v>-0.24</v>
      </c>
    </row>
    <row r="10" spans="1:31" x14ac:dyDescent="0.3">
      <c r="A10" s="44"/>
      <c r="B10" s="299"/>
      <c r="C10" s="15"/>
      <c r="D10" s="15" t="str">
        <f>'LK1 - 4.1 Stäbe - Schnittgrößen'!B5</f>
        <v>Max N</v>
      </c>
      <c r="E10" s="27">
        <f>'LK1 - 4.1 Stäbe - Schnittgrößen'!D5</f>
        <v>0.02</v>
      </c>
      <c r="F10" s="27">
        <f>'LK1 - 4.1 Stäbe - Schnittgrößen'!E5</f>
        <v>12.85</v>
      </c>
      <c r="G10" s="27">
        <f>'LK1 - 4.1 Stäbe - Schnittgrößen'!F5</f>
        <v>0</v>
      </c>
      <c r="I10" s="44"/>
      <c r="J10" s="299"/>
      <c r="K10" s="15"/>
      <c r="L10" s="15" t="str">
        <f>'LK2 - 4.1 Stäbe - Schnittgrößen'!B5</f>
        <v>Max N</v>
      </c>
      <c r="M10" s="27">
        <f>'LK2 - 4.1 Stäbe - Schnittgrößen'!D5</f>
        <v>0</v>
      </c>
      <c r="N10" s="27">
        <f>'LK2 - 4.1 Stäbe - Schnittgrößen'!E5</f>
        <v>-6.78</v>
      </c>
      <c r="O10" s="27">
        <f>'LK2 - 4.1 Stäbe - Schnittgrößen'!F5</f>
        <v>0</v>
      </c>
      <c r="Q10" s="44"/>
      <c r="R10" s="299"/>
      <c r="S10" s="15"/>
      <c r="T10" s="15" t="str">
        <f>'LK3 - 4.1 Stäbe - Schnittgrößen'!B5</f>
        <v>Max N</v>
      </c>
      <c r="U10" s="27">
        <f>'LK3 - 4.1 Stäbe - Schnittgrößen'!D5</f>
        <v>0.03</v>
      </c>
      <c r="V10" s="27">
        <f>'LK3 - 4.1 Stäbe - Schnittgrößen'!E5</f>
        <v>17.440000000000001</v>
      </c>
      <c r="W10" s="27">
        <f>'LK3 - 4.1 Stäbe - Schnittgrößen'!F5</f>
        <v>0</v>
      </c>
      <c r="Y10" s="44"/>
      <c r="Z10" s="299"/>
      <c r="AA10" s="15"/>
      <c r="AB10" s="15" t="str">
        <f>'LK6 - 4.1 Stäbe - Schnittgrößen'!B5</f>
        <v>Max N</v>
      </c>
      <c r="AC10" s="27">
        <f>'LK6 - 4.1 Stäbe - Schnittgrößen'!D5</f>
        <v>0</v>
      </c>
      <c r="AD10" s="27">
        <f>'LK6 - 4.1 Stäbe - Schnittgrößen'!E5</f>
        <v>-3.1</v>
      </c>
      <c r="AE10" s="27">
        <f>'LK6 - 4.1 Stäbe - Schnittgrößen'!F5</f>
        <v>0</v>
      </c>
    </row>
    <row r="11" spans="1:31" x14ac:dyDescent="0.3">
      <c r="A11" s="44"/>
      <c r="B11" s="299"/>
      <c r="C11" s="15"/>
      <c r="D11" s="15" t="str">
        <f>'LK1 - 4.1 Stäbe - Schnittgrößen'!B6</f>
        <v>Min N</v>
      </c>
      <c r="E11" s="27">
        <f>'LK1 - 4.1 Stäbe - Schnittgrößen'!D6</f>
        <v>0.01</v>
      </c>
      <c r="F11" s="27">
        <f>'LK1 - 4.1 Stäbe - Schnittgrößen'!E6</f>
        <v>12.28</v>
      </c>
      <c r="G11" s="27">
        <f>'LK1 - 4.1 Stäbe - Schnittgrößen'!F6</f>
        <v>0.86</v>
      </c>
      <c r="I11" s="44"/>
      <c r="J11" s="299"/>
      <c r="K11" s="15"/>
      <c r="L11" s="15" t="str">
        <f>'LK2 - 4.1 Stäbe - Schnittgrößen'!B6</f>
        <v>Min N</v>
      </c>
      <c r="M11" s="27">
        <f>'LK2 - 4.1 Stäbe - Schnittgrößen'!D6</f>
        <v>-0.01</v>
      </c>
      <c r="N11" s="27">
        <f>'LK2 - 4.1 Stäbe - Schnittgrößen'!E6</f>
        <v>-7.35</v>
      </c>
      <c r="O11" s="27">
        <f>'LK2 - 4.1 Stäbe - Schnittgrößen'!F6</f>
        <v>-0.48</v>
      </c>
      <c r="Q11" s="44"/>
      <c r="R11" s="299"/>
      <c r="S11" s="15"/>
      <c r="T11" s="15" t="str">
        <f>'LK3 - 4.1 Stäbe - Schnittgrößen'!B6</f>
        <v>Min N</v>
      </c>
      <c r="U11" s="27">
        <f>'LK3 - 4.1 Stäbe - Schnittgrößen'!D6</f>
        <v>0.02</v>
      </c>
      <c r="V11" s="27">
        <f>'LK3 - 4.1 Stäbe - Schnittgrößen'!E6</f>
        <v>16.64</v>
      </c>
      <c r="W11" s="27">
        <f>'LK3 - 4.1 Stäbe - Schnittgrößen'!F6</f>
        <v>1.1599999999999999</v>
      </c>
      <c r="Y11" s="44"/>
      <c r="Z11" s="299"/>
      <c r="AA11" s="15"/>
      <c r="AB11" s="15" t="str">
        <f>'LK6 - 4.1 Stäbe - Schnittgrößen'!B6</f>
        <v>Min N</v>
      </c>
      <c r="AC11" s="27">
        <f>'LK6 - 4.1 Stäbe - Schnittgrößen'!D6</f>
        <v>-0.01</v>
      </c>
      <c r="AD11" s="27">
        <f>'LK6 - 4.1 Stäbe - Schnittgrößen'!E6</f>
        <v>-3.9</v>
      </c>
      <c r="AE11" s="27">
        <f>'LK6 - 4.1 Stäbe - Schnittgrößen'!F6</f>
        <v>-0.24</v>
      </c>
    </row>
    <row r="12" spans="1:31" x14ac:dyDescent="0.3">
      <c r="A12" s="44"/>
      <c r="B12" s="299"/>
      <c r="C12" s="15"/>
      <c r="D12" s="15" t="str">
        <f>'LK1 - 4.1 Stäbe - Schnittgrößen'!B7</f>
        <v>Max Vz</v>
      </c>
      <c r="E12" s="27">
        <f>'LK1 - 4.1 Stäbe - Schnittgrößen'!D7</f>
        <v>0.02</v>
      </c>
      <c r="F12" s="27">
        <f>'LK1 - 4.1 Stäbe - Schnittgrößen'!E7</f>
        <v>12.85</v>
      </c>
      <c r="G12" s="27">
        <f>'LK1 - 4.1 Stäbe - Schnittgrößen'!F7</f>
        <v>0</v>
      </c>
      <c r="I12" s="44"/>
      <c r="J12" s="299"/>
      <c r="K12" s="15"/>
      <c r="L12" s="15" t="str">
        <f>'LK2 - 4.1 Stäbe - Schnittgrößen'!B7</f>
        <v>Max Vz</v>
      </c>
      <c r="M12" s="27">
        <f>'LK2 - 4.1 Stäbe - Schnittgrößen'!D7</f>
        <v>0</v>
      </c>
      <c r="N12" s="27">
        <f>'LK2 - 4.1 Stäbe - Schnittgrößen'!E7</f>
        <v>-6.78</v>
      </c>
      <c r="O12" s="27">
        <f>'LK2 - 4.1 Stäbe - Schnittgrößen'!F7</f>
        <v>0</v>
      </c>
      <c r="Q12" s="44"/>
      <c r="R12" s="299"/>
      <c r="S12" s="15"/>
      <c r="T12" s="15" t="str">
        <f>'LK3 - 4.1 Stäbe - Schnittgrößen'!B7</f>
        <v>Max Vz</v>
      </c>
      <c r="U12" s="27">
        <f>'LK3 - 4.1 Stäbe - Schnittgrößen'!D7</f>
        <v>0.03</v>
      </c>
      <c r="V12" s="27">
        <f>'LK3 - 4.1 Stäbe - Schnittgrößen'!E7</f>
        <v>17.440000000000001</v>
      </c>
      <c r="W12" s="27">
        <f>'LK3 - 4.1 Stäbe - Schnittgrößen'!F7</f>
        <v>0</v>
      </c>
      <c r="Y12" s="44"/>
      <c r="Z12" s="299"/>
      <c r="AA12" s="15"/>
      <c r="AB12" s="15" t="str">
        <f>'LK6 - 4.1 Stäbe - Schnittgrößen'!B7</f>
        <v>Max Vz</v>
      </c>
      <c r="AC12" s="27">
        <f>'LK6 - 4.1 Stäbe - Schnittgrößen'!D7</f>
        <v>0</v>
      </c>
      <c r="AD12" s="27">
        <f>'LK6 - 4.1 Stäbe - Schnittgrößen'!E7</f>
        <v>-3.1</v>
      </c>
      <c r="AE12" s="27">
        <f>'LK6 - 4.1 Stäbe - Schnittgrößen'!F7</f>
        <v>0</v>
      </c>
    </row>
    <row r="13" spans="1:31" x14ac:dyDescent="0.3">
      <c r="A13" s="44"/>
      <c r="B13" s="299"/>
      <c r="C13" s="15"/>
      <c r="D13" s="15" t="str">
        <f>'LK1 - 4.1 Stäbe - Schnittgrößen'!B8</f>
        <v>Min Vz</v>
      </c>
      <c r="E13" s="27">
        <f>'LK1 - 4.1 Stäbe - Schnittgrößen'!D8</f>
        <v>0.01</v>
      </c>
      <c r="F13" s="27">
        <f>'LK1 - 4.1 Stäbe - Schnittgrößen'!E8</f>
        <v>12.28</v>
      </c>
      <c r="G13" s="27">
        <f>'LK1 - 4.1 Stäbe - Schnittgrößen'!F8</f>
        <v>0.86</v>
      </c>
      <c r="I13" s="44"/>
      <c r="J13" s="299"/>
      <c r="K13" s="15"/>
      <c r="L13" s="15" t="str">
        <f>'LK2 - 4.1 Stäbe - Schnittgrößen'!B8</f>
        <v>Min Vz</v>
      </c>
      <c r="M13" s="27">
        <f>'LK2 - 4.1 Stäbe - Schnittgrößen'!D8</f>
        <v>-0.01</v>
      </c>
      <c r="N13" s="27">
        <f>'LK2 - 4.1 Stäbe - Schnittgrößen'!E8</f>
        <v>-7.35</v>
      </c>
      <c r="O13" s="27">
        <f>'LK2 - 4.1 Stäbe - Schnittgrößen'!F8</f>
        <v>-0.48</v>
      </c>
      <c r="Q13" s="44"/>
      <c r="R13" s="299"/>
      <c r="S13" s="15"/>
      <c r="T13" s="15" t="str">
        <f>'LK3 - 4.1 Stäbe - Schnittgrößen'!B8</f>
        <v>Min Vz</v>
      </c>
      <c r="U13" s="27">
        <f>'LK3 - 4.1 Stäbe - Schnittgrößen'!D8</f>
        <v>0.02</v>
      </c>
      <c r="V13" s="27">
        <f>'LK3 - 4.1 Stäbe - Schnittgrößen'!E8</f>
        <v>16.64</v>
      </c>
      <c r="W13" s="27">
        <f>'LK3 - 4.1 Stäbe - Schnittgrößen'!F8</f>
        <v>1.1599999999999999</v>
      </c>
      <c r="Y13" s="44"/>
      <c r="Z13" s="299"/>
      <c r="AA13" s="15"/>
      <c r="AB13" s="15" t="str">
        <f>'LK6 - 4.1 Stäbe - Schnittgrößen'!B8</f>
        <v>Min Vz</v>
      </c>
      <c r="AC13" s="27">
        <f>'LK6 - 4.1 Stäbe - Schnittgrößen'!D8</f>
        <v>-0.01</v>
      </c>
      <c r="AD13" s="27">
        <f>'LK6 - 4.1 Stäbe - Schnittgrößen'!E8</f>
        <v>-3.9</v>
      </c>
      <c r="AE13" s="27">
        <f>'LK6 - 4.1 Stäbe - Schnittgrößen'!F8</f>
        <v>-0.24</v>
      </c>
    </row>
    <row r="14" spans="1:31" x14ac:dyDescent="0.3">
      <c r="A14" s="44"/>
      <c r="B14" s="299"/>
      <c r="C14" s="15"/>
      <c r="D14" s="15" t="str">
        <f>'LK1 - 4.1 Stäbe - Schnittgrößen'!B9</f>
        <v>Max My</v>
      </c>
      <c r="E14" s="27">
        <f>'LK1 - 4.1 Stäbe - Schnittgrößen'!D9</f>
        <v>0.01</v>
      </c>
      <c r="F14" s="27">
        <f>'LK1 - 4.1 Stäbe - Schnittgrößen'!E9</f>
        <v>12.28</v>
      </c>
      <c r="G14" s="27">
        <f>'LK1 - 4.1 Stäbe - Schnittgrößen'!F9</f>
        <v>0.86</v>
      </c>
      <c r="I14" s="44"/>
      <c r="J14" s="299"/>
      <c r="K14" s="15"/>
      <c r="L14" s="15" t="str">
        <f>'LK2 - 4.1 Stäbe - Schnittgrößen'!B9</f>
        <v>Max My</v>
      </c>
      <c r="M14" s="27">
        <f>'LK2 - 4.1 Stäbe - Schnittgrößen'!D9</f>
        <v>0</v>
      </c>
      <c r="N14" s="27">
        <f>'LK2 - 4.1 Stäbe - Schnittgrößen'!E9</f>
        <v>-6.78</v>
      </c>
      <c r="O14" s="27">
        <f>'LK2 - 4.1 Stäbe - Schnittgrößen'!F9</f>
        <v>0</v>
      </c>
      <c r="Q14" s="44"/>
      <c r="R14" s="299"/>
      <c r="S14" s="15"/>
      <c r="T14" s="15" t="str">
        <f>'LK3 - 4.1 Stäbe - Schnittgrößen'!B9</f>
        <v>Max My</v>
      </c>
      <c r="U14" s="27">
        <f>'LK3 - 4.1 Stäbe - Schnittgrößen'!D9</f>
        <v>0.02</v>
      </c>
      <c r="V14" s="27">
        <f>'LK3 - 4.1 Stäbe - Schnittgrößen'!E9</f>
        <v>16.64</v>
      </c>
      <c r="W14" s="27">
        <f>'LK3 - 4.1 Stäbe - Schnittgrößen'!F9</f>
        <v>1.1599999999999999</v>
      </c>
      <c r="Y14" s="44"/>
      <c r="Z14" s="299"/>
      <c r="AA14" s="15"/>
      <c r="AB14" s="15" t="str">
        <f>'LK6 - 4.1 Stäbe - Schnittgrößen'!B9</f>
        <v>Max My</v>
      </c>
      <c r="AC14" s="27">
        <f>'LK6 - 4.1 Stäbe - Schnittgrößen'!D9</f>
        <v>0</v>
      </c>
      <c r="AD14" s="27">
        <f>'LK6 - 4.1 Stäbe - Schnittgrößen'!E9</f>
        <v>-3.1</v>
      </c>
      <c r="AE14" s="27">
        <f>'LK6 - 4.1 Stäbe - Schnittgrößen'!F9</f>
        <v>0</v>
      </c>
    </row>
    <row r="15" spans="1:31" x14ac:dyDescent="0.3">
      <c r="A15" s="191"/>
      <c r="B15" s="299"/>
      <c r="C15" s="15"/>
      <c r="D15" s="15" t="str">
        <f>'LK1 - 4.1 Stäbe - Schnittgrößen'!B10</f>
        <v>Min My</v>
      </c>
      <c r="E15" s="27">
        <f>'LK1 - 4.1 Stäbe - Schnittgrößen'!D10</f>
        <v>0.02</v>
      </c>
      <c r="F15" s="27">
        <f>'LK1 - 4.1 Stäbe - Schnittgrößen'!E10</f>
        <v>12.85</v>
      </c>
      <c r="G15" s="27">
        <f>'LK1 - 4.1 Stäbe - Schnittgrößen'!F10</f>
        <v>0</v>
      </c>
      <c r="I15" s="191"/>
      <c r="J15" s="299"/>
      <c r="K15" s="15"/>
      <c r="L15" s="15" t="str">
        <f>'LK2 - 4.1 Stäbe - Schnittgrößen'!B10</f>
        <v>Min My</v>
      </c>
      <c r="M15" s="27">
        <f>'LK2 - 4.1 Stäbe - Schnittgrößen'!D10</f>
        <v>-0.01</v>
      </c>
      <c r="N15" s="27">
        <f>'LK2 - 4.1 Stäbe - Schnittgrößen'!E10</f>
        <v>-7.35</v>
      </c>
      <c r="O15" s="27">
        <f>'LK2 - 4.1 Stäbe - Schnittgrößen'!F10</f>
        <v>-0.48</v>
      </c>
      <c r="Q15" s="191"/>
      <c r="R15" s="299"/>
      <c r="S15" s="15"/>
      <c r="T15" s="15" t="str">
        <f>'LK3 - 4.1 Stäbe - Schnittgrößen'!B10</f>
        <v>Min My</v>
      </c>
      <c r="U15" s="27">
        <f>'LK3 - 4.1 Stäbe - Schnittgrößen'!D10</f>
        <v>0.03</v>
      </c>
      <c r="V15" s="27">
        <f>'LK3 - 4.1 Stäbe - Schnittgrößen'!E10</f>
        <v>17.440000000000001</v>
      </c>
      <c r="W15" s="27">
        <f>'LK3 - 4.1 Stäbe - Schnittgrößen'!F10</f>
        <v>0</v>
      </c>
      <c r="Y15" s="191"/>
      <c r="Z15" s="299"/>
      <c r="AA15" s="15"/>
      <c r="AB15" s="15" t="str">
        <f>'LK6 - 4.1 Stäbe - Schnittgrößen'!B10</f>
        <v>Min My</v>
      </c>
      <c r="AC15" s="27">
        <f>'LK6 - 4.1 Stäbe - Schnittgrößen'!D10</f>
        <v>-0.01</v>
      </c>
      <c r="AD15" s="27">
        <f>'LK6 - 4.1 Stäbe - Schnittgrößen'!E10</f>
        <v>-3.9</v>
      </c>
      <c r="AE15" s="27">
        <f>'LK6 - 4.1 Stäbe - Schnittgrößen'!F10</f>
        <v>-0.24</v>
      </c>
    </row>
    <row r="16" spans="1:31" x14ac:dyDescent="0.3">
      <c r="A16" s="192"/>
      <c r="B16" s="298"/>
      <c r="C16" s="15">
        <f>'LK1 - 4.1 Stäbe - Schnittgrößen'!A11</f>
        <v>2</v>
      </c>
      <c r="D16" s="15">
        <f>'LK1 - 4.1 Stäbe - Schnittgrößen'!B11</f>
        <v>2</v>
      </c>
      <c r="E16" s="27">
        <f>'LK1 - 4.1 Stäbe - Schnittgrößen'!D11</f>
        <v>0.01</v>
      </c>
      <c r="F16" s="27">
        <f>'LK1 - 4.1 Stäbe - Schnittgrößen'!E11</f>
        <v>12.39</v>
      </c>
      <c r="G16" s="27">
        <f>'LK1 - 4.1 Stäbe - Schnittgrößen'!F11</f>
        <v>0.86</v>
      </c>
      <c r="I16" s="192"/>
      <c r="J16" s="298"/>
      <c r="K16" s="15">
        <f>'LK2 - 4.1 Stäbe - Schnittgrößen'!A11</f>
        <v>2</v>
      </c>
      <c r="L16" s="15">
        <f>'LK2 - 4.1 Stäbe - Schnittgrößen'!B11</f>
        <v>2</v>
      </c>
      <c r="M16" s="27">
        <f>'LK2 - 4.1 Stäbe - Schnittgrößen'!D11</f>
        <v>0</v>
      </c>
      <c r="N16" s="27">
        <f>'LK2 - 4.1 Stäbe - Schnittgrößen'!E11</f>
        <v>-0.13</v>
      </c>
      <c r="O16" s="27">
        <f>'LK2 - 4.1 Stäbe - Schnittgrößen'!F11</f>
        <v>-0.48</v>
      </c>
      <c r="Q16" s="192"/>
      <c r="R16" s="298"/>
      <c r="S16" s="15">
        <f>'LK3 - 4.1 Stäbe - Schnittgrößen'!A11</f>
        <v>2</v>
      </c>
      <c r="T16" s="15">
        <f>'LK3 - 4.1 Stäbe - Schnittgrößen'!B11</f>
        <v>2</v>
      </c>
      <c r="U16" s="27">
        <f>'LK3 - 4.1 Stäbe - Schnittgrößen'!D11</f>
        <v>0.02</v>
      </c>
      <c r="V16" s="27">
        <f>'LK3 - 4.1 Stäbe - Schnittgrößen'!E11</f>
        <v>16.82</v>
      </c>
      <c r="W16" s="27">
        <f>'LK3 - 4.1 Stäbe - Schnittgrößen'!F11</f>
        <v>1.1599999999999999</v>
      </c>
      <c r="Y16" s="192"/>
      <c r="Z16" s="298"/>
      <c r="AA16" s="15">
        <f>'LK6 - 4.1 Stäbe - Schnittgrößen'!A11</f>
        <v>2</v>
      </c>
      <c r="AB16" s="15">
        <f>'LK6 - 4.1 Stäbe - Schnittgrößen'!B11</f>
        <v>2</v>
      </c>
      <c r="AC16" s="27">
        <f>'LK6 - 4.1 Stäbe - Schnittgrößen'!D11</f>
        <v>-0.01</v>
      </c>
      <c r="AD16" s="27">
        <f>'LK6 - 4.1 Stäbe - Schnittgrößen'!E11</f>
        <v>3.53</v>
      </c>
      <c r="AE16" s="27">
        <f>'LK6 - 4.1 Stäbe - Schnittgrößen'!F11</f>
        <v>-0.24</v>
      </c>
    </row>
    <row r="17" spans="1:31" x14ac:dyDescent="0.3">
      <c r="A17" s="44"/>
      <c r="B17" s="299"/>
      <c r="C17" s="15"/>
      <c r="D17" s="15">
        <f>'LK1 - 4.1 Stäbe - Schnittgrößen'!B12</f>
        <v>3</v>
      </c>
      <c r="E17" s="27">
        <f>'LK1 - 4.1 Stäbe - Schnittgrößen'!D12</f>
        <v>0.01</v>
      </c>
      <c r="F17" s="27">
        <f>'LK1 - 4.1 Stäbe - Schnittgrößen'!E12</f>
        <v>11.83</v>
      </c>
      <c r="G17" s="27">
        <f>'LK1 - 4.1 Stäbe - Schnittgrößen'!F12</f>
        <v>1.68</v>
      </c>
      <c r="I17" s="44"/>
      <c r="J17" s="299"/>
      <c r="K17" s="15"/>
      <c r="L17" s="15">
        <f>'LK2 - 4.1 Stäbe - Schnittgrößen'!B12</f>
        <v>3</v>
      </c>
      <c r="M17" s="27">
        <f>'LK2 - 4.1 Stäbe - Schnittgrößen'!D12</f>
        <v>-0.01</v>
      </c>
      <c r="N17" s="27">
        <f>'LK2 - 4.1 Stäbe - Schnittgrößen'!E12</f>
        <v>-0.69</v>
      </c>
      <c r="O17" s="27">
        <f>'LK2 - 4.1 Stäbe - Schnittgrößen'!F12</f>
        <v>-0.51</v>
      </c>
      <c r="Q17" s="44"/>
      <c r="R17" s="299"/>
      <c r="S17" s="15"/>
      <c r="T17" s="15">
        <f>'LK3 - 4.1 Stäbe - Schnittgrößen'!B12</f>
        <v>3</v>
      </c>
      <c r="U17" s="27">
        <f>'LK3 - 4.1 Stäbe - Schnittgrößen'!D12</f>
        <v>0.01</v>
      </c>
      <c r="V17" s="27">
        <f>'LK3 - 4.1 Stäbe - Schnittgrößen'!E12</f>
        <v>16.02</v>
      </c>
      <c r="W17" s="27">
        <f>'LK3 - 4.1 Stäbe - Schnittgrößen'!F12</f>
        <v>2.2799999999999998</v>
      </c>
      <c r="Y17" s="44"/>
      <c r="Z17" s="299"/>
      <c r="AA17" s="15"/>
      <c r="AB17" s="15">
        <f>'LK6 - 4.1 Stäbe - Schnittgrößen'!B12</f>
        <v>3</v>
      </c>
      <c r="AC17" s="27">
        <f>'LK6 - 4.1 Stäbe - Schnittgrößen'!D12</f>
        <v>-0.02</v>
      </c>
      <c r="AD17" s="27">
        <f>'LK6 - 4.1 Stäbe - Schnittgrößen'!E12</f>
        <v>2.73</v>
      </c>
      <c r="AE17" s="27">
        <f>'LK6 - 4.1 Stäbe - Schnittgrößen'!F12</f>
        <v>-0.03</v>
      </c>
    </row>
    <row r="18" spans="1:31" x14ac:dyDescent="0.3">
      <c r="A18" s="44"/>
      <c r="B18" s="299"/>
      <c r="C18" s="15"/>
      <c r="D18" s="15" t="str">
        <f>'LK1 - 4.1 Stäbe - Schnittgrößen'!B13</f>
        <v>Max N</v>
      </c>
      <c r="E18" s="27">
        <f>'LK1 - 4.1 Stäbe - Schnittgrößen'!D13</f>
        <v>0.01</v>
      </c>
      <c r="F18" s="27">
        <f>'LK1 - 4.1 Stäbe - Schnittgrößen'!E13</f>
        <v>12.39</v>
      </c>
      <c r="G18" s="27">
        <f>'LK1 - 4.1 Stäbe - Schnittgrößen'!F13</f>
        <v>0.86</v>
      </c>
      <c r="I18" s="44"/>
      <c r="J18" s="299"/>
      <c r="K18" s="15"/>
      <c r="L18" s="15" t="str">
        <f>'LK2 - 4.1 Stäbe - Schnittgrößen'!B13</f>
        <v>Max N</v>
      </c>
      <c r="M18" s="27">
        <f>'LK2 - 4.1 Stäbe - Schnittgrößen'!D13</f>
        <v>0</v>
      </c>
      <c r="N18" s="27">
        <f>'LK2 - 4.1 Stäbe - Schnittgrößen'!E13</f>
        <v>-0.13</v>
      </c>
      <c r="O18" s="27">
        <f>'LK2 - 4.1 Stäbe - Schnittgrößen'!F13</f>
        <v>-0.48</v>
      </c>
      <c r="Q18" s="44"/>
      <c r="R18" s="299"/>
      <c r="S18" s="15"/>
      <c r="T18" s="15" t="str">
        <f>'LK3 - 4.1 Stäbe - Schnittgrößen'!B13</f>
        <v>Max N</v>
      </c>
      <c r="U18" s="27">
        <f>'LK3 - 4.1 Stäbe - Schnittgrößen'!D13</f>
        <v>0.02</v>
      </c>
      <c r="V18" s="27">
        <f>'LK3 - 4.1 Stäbe - Schnittgrößen'!E13</f>
        <v>16.82</v>
      </c>
      <c r="W18" s="27">
        <f>'LK3 - 4.1 Stäbe - Schnittgrößen'!F13</f>
        <v>1.1599999999999999</v>
      </c>
      <c r="Y18" s="44"/>
      <c r="Z18" s="299"/>
      <c r="AA18" s="15"/>
      <c r="AB18" s="15" t="str">
        <f>'LK6 - 4.1 Stäbe - Schnittgrößen'!B13</f>
        <v>Max N</v>
      </c>
      <c r="AC18" s="27">
        <f>'LK6 - 4.1 Stäbe - Schnittgrößen'!D13</f>
        <v>-0.01</v>
      </c>
      <c r="AD18" s="27">
        <f>'LK6 - 4.1 Stäbe - Schnittgrößen'!E13</f>
        <v>3.53</v>
      </c>
      <c r="AE18" s="27">
        <f>'LK6 - 4.1 Stäbe - Schnittgrößen'!F13</f>
        <v>-0.24</v>
      </c>
    </row>
    <row r="19" spans="1:31" x14ac:dyDescent="0.3">
      <c r="A19" s="44"/>
      <c r="B19" s="299"/>
      <c r="C19" s="15"/>
      <c r="D19" s="15" t="str">
        <f>'LK1 - 4.1 Stäbe - Schnittgrößen'!B14</f>
        <v>Min N</v>
      </c>
      <c r="E19" s="27">
        <f>'LK1 - 4.1 Stäbe - Schnittgrößen'!D14</f>
        <v>0.01</v>
      </c>
      <c r="F19" s="27">
        <f>'LK1 - 4.1 Stäbe - Schnittgrößen'!E14</f>
        <v>11.83</v>
      </c>
      <c r="G19" s="27">
        <f>'LK1 - 4.1 Stäbe - Schnittgrößen'!F14</f>
        <v>1.68</v>
      </c>
      <c r="I19" s="44"/>
      <c r="J19" s="299"/>
      <c r="K19" s="15"/>
      <c r="L19" s="15" t="str">
        <f>'LK2 - 4.1 Stäbe - Schnittgrößen'!B14</f>
        <v>Min N</v>
      </c>
      <c r="M19" s="27">
        <f>'LK2 - 4.1 Stäbe - Schnittgrößen'!D14</f>
        <v>-0.01</v>
      </c>
      <c r="N19" s="27">
        <f>'LK2 - 4.1 Stäbe - Schnittgrößen'!E14</f>
        <v>-0.69</v>
      </c>
      <c r="O19" s="27">
        <f>'LK2 - 4.1 Stäbe - Schnittgrößen'!F14</f>
        <v>-0.51</v>
      </c>
      <c r="Q19" s="44"/>
      <c r="R19" s="299"/>
      <c r="S19" s="15"/>
      <c r="T19" s="15" t="str">
        <f>'LK3 - 4.1 Stäbe - Schnittgrößen'!B14</f>
        <v>Min N</v>
      </c>
      <c r="U19" s="27">
        <f>'LK3 - 4.1 Stäbe - Schnittgrößen'!D14</f>
        <v>0.01</v>
      </c>
      <c r="V19" s="27">
        <f>'LK3 - 4.1 Stäbe - Schnittgrößen'!E14</f>
        <v>16.02</v>
      </c>
      <c r="W19" s="27">
        <f>'LK3 - 4.1 Stäbe - Schnittgrößen'!F14</f>
        <v>2.2799999999999998</v>
      </c>
      <c r="Y19" s="44"/>
      <c r="Z19" s="299"/>
      <c r="AA19" s="15"/>
      <c r="AB19" s="15" t="str">
        <f>'LK6 - 4.1 Stäbe - Schnittgrößen'!B14</f>
        <v>Min N</v>
      </c>
      <c r="AC19" s="27">
        <f>'LK6 - 4.1 Stäbe - Schnittgrößen'!D14</f>
        <v>-0.02</v>
      </c>
      <c r="AD19" s="27">
        <f>'LK6 - 4.1 Stäbe - Schnittgrößen'!E14</f>
        <v>2.73</v>
      </c>
      <c r="AE19" s="27">
        <f>'LK6 - 4.1 Stäbe - Schnittgrößen'!F14</f>
        <v>-0.03</v>
      </c>
    </row>
    <row r="20" spans="1:31" x14ac:dyDescent="0.3">
      <c r="A20" s="44"/>
      <c r="B20" s="299"/>
      <c r="C20" s="15"/>
      <c r="D20" s="15" t="str">
        <f>'LK1 - 4.1 Stäbe - Schnittgrößen'!B15</f>
        <v>Max Vz</v>
      </c>
      <c r="E20" s="27">
        <f>'LK1 - 4.1 Stäbe - Schnittgrößen'!D15</f>
        <v>0.01</v>
      </c>
      <c r="F20" s="27">
        <f>'LK1 - 4.1 Stäbe - Schnittgrößen'!E15</f>
        <v>12.39</v>
      </c>
      <c r="G20" s="27">
        <f>'LK1 - 4.1 Stäbe - Schnittgrößen'!F15</f>
        <v>0.86</v>
      </c>
      <c r="I20" s="44"/>
      <c r="J20" s="299"/>
      <c r="K20" s="15"/>
      <c r="L20" s="15" t="str">
        <f>'LK2 - 4.1 Stäbe - Schnittgrößen'!B15</f>
        <v>Max Vz</v>
      </c>
      <c r="M20" s="27">
        <f>'LK2 - 4.1 Stäbe - Schnittgrößen'!D15</f>
        <v>0</v>
      </c>
      <c r="N20" s="27">
        <f>'LK2 - 4.1 Stäbe - Schnittgrößen'!E15</f>
        <v>-0.13</v>
      </c>
      <c r="O20" s="27">
        <f>'LK2 - 4.1 Stäbe - Schnittgrößen'!F15</f>
        <v>-0.48</v>
      </c>
      <c r="Q20" s="44"/>
      <c r="R20" s="299"/>
      <c r="S20" s="15"/>
      <c r="T20" s="15" t="str">
        <f>'LK3 - 4.1 Stäbe - Schnittgrößen'!B15</f>
        <v>Max Vz</v>
      </c>
      <c r="U20" s="27">
        <f>'LK3 - 4.1 Stäbe - Schnittgrößen'!D15</f>
        <v>0.02</v>
      </c>
      <c r="V20" s="27">
        <f>'LK3 - 4.1 Stäbe - Schnittgrößen'!E15</f>
        <v>16.82</v>
      </c>
      <c r="W20" s="27">
        <f>'LK3 - 4.1 Stäbe - Schnittgrößen'!F15</f>
        <v>1.1599999999999999</v>
      </c>
      <c r="Y20" s="44"/>
      <c r="Z20" s="299"/>
      <c r="AA20" s="15"/>
      <c r="AB20" s="15" t="str">
        <f>'LK6 - 4.1 Stäbe - Schnittgrößen'!B15</f>
        <v>Max Vz</v>
      </c>
      <c r="AC20" s="27">
        <f>'LK6 - 4.1 Stäbe - Schnittgrößen'!D15</f>
        <v>-0.01</v>
      </c>
      <c r="AD20" s="27">
        <f>'LK6 - 4.1 Stäbe - Schnittgrößen'!E15</f>
        <v>3.53</v>
      </c>
      <c r="AE20" s="27">
        <f>'LK6 - 4.1 Stäbe - Schnittgrößen'!F15</f>
        <v>-0.24</v>
      </c>
    </row>
    <row r="21" spans="1:31" x14ac:dyDescent="0.3">
      <c r="A21" s="44"/>
      <c r="B21" s="299"/>
      <c r="C21" s="15"/>
      <c r="D21" s="15" t="str">
        <f>'LK1 - 4.1 Stäbe - Schnittgrößen'!B16</f>
        <v>Min Vz</v>
      </c>
      <c r="E21" s="27">
        <f>'LK1 - 4.1 Stäbe - Schnittgrößen'!D16</f>
        <v>0.01</v>
      </c>
      <c r="F21" s="27">
        <f>'LK1 - 4.1 Stäbe - Schnittgrößen'!E16</f>
        <v>11.83</v>
      </c>
      <c r="G21" s="27">
        <f>'LK1 - 4.1 Stäbe - Schnittgrößen'!F16</f>
        <v>1.68</v>
      </c>
      <c r="I21" s="44"/>
      <c r="J21" s="299"/>
      <c r="K21" s="15"/>
      <c r="L21" s="15" t="str">
        <f>'LK2 - 4.1 Stäbe - Schnittgrößen'!B16</f>
        <v>Min Vz</v>
      </c>
      <c r="M21" s="27">
        <f>'LK2 - 4.1 Stäbe - Schnittgrößen'!D16</f>
        <v>-0.01</v>
      </c>
      <c r="N21" s="27">
        <f>'LK2 - 4.1 Stäbe - Schnittgrößen'!E16</f>
        <v>-0.69</v>
      </c>
      <c r="O21" s="27">
        <f>'LK2 - 4.1 Stäbe - Schnittgrößen'!F16</f>
        <v>-0.51</v>
      </c>
      <c r="Q21" s="44"/>
      <c r="R21" s="299"/>
      <c r="S21" s="15"/>
      <c r="T21" s="15" t="str">
        <f>'LK3 - 4.1 Stäbe - Schnittgrößen'!B16</f>
        <v>Min Vz</v>
      </c>
      <c r="U21" s="27">
        <f>'LK3 - 4.1 Stäbe - Schnittgrößen'!D16</f>
        <v>0.01</v>
      </c>
      <c r="V21" s="27">
        <f>'LK3 - 4.1 Stäbe - Schnittgrößen'!E16</f>
        <v>16.02</v>
      </c>
      <c r="W21" s="27">
        <f>'LK3 - 4.1 Stäbe - Schnittgrößen'!F16</f>
        <v>2.2799999999999998</v>
      </c>
      <c r="Y21" s="44"/>
      <c r="Z21" s="299"/>
      <c r="AA21" s="15"/>
      <c r="AB21" s="15" t="str">
        <f>'LK6 - 4.1 Stäbe - Schnittgrößen'!B16</f>
        <v>Min Vz</v>
      </c>
      <c r="AC21" s="27">
        <f>'LK6 - 4.1 Stäbe - Schnittgrößen'!D16</f>
        <v>-0.02</v>
      </c>
      <c r="AD21" s="27">
        <f>'LK6 - 4.1 Stäbe - Schnittgrößen'!E16</f>
        <v>2.73</v>
      </c>
      <c r="AE21" s="27">
        <f>'LK6 - 4.1 Stäbe - Schnittgrößen'!F16</f>
        <v>-0.03</v>
      </c>
    </row>
    <row r="22" spans="1:31" x14ac:dyDescent="0.3">
      <c r="A22" s="44"/>
      <c r="B22" s="299"/>
      <c r="C22" s="15"/>
      <c r="D22" s="15" t="str">
        <f>'LK1 - 4.1 Stäbe - Schnittgrößen'!B17</f>
        <v>Max My</v>
      </c>
      <c r="E22" s="27">
        <f>'LK1 - 4.1 Stäbe - Schnittgrößen'!D17</f>
        <v>0.01</v>
      </c>
      <c r="F22" s="27">
        <f>'LK1 - 4.1 Stäbe - Schnittgrößen'!E17</f>
        <v>11.83</v>
      </c>
      <c r="G22" s="27">
        <f>'LK1 - 4.1 Stäbe - Schnittgrößen'!F17</f>
        <v>1.68</v>
      </c>
      <c r="I22" s="44"/>
      <c r="J22" s="299"/>
      <c r="K22" s="15"/>
      <c r="L22" s="15" t="str">
        <f>'LK2 - 4.1 Stäbe - Schnittgrößen'!B17</f>
        <v>Max My</v>
      </c>
      <c r="M22" s="27">
        <f>'LK2 - 4.1 Stäbe - Schnittgrößen'!D17</f>
        <v>0</v>
      </c>
      <c r="N22" s="27">
        <f>'LK2 - 4.1 Stäbe - Schnittgrößen'!E17</f>
        <v>-0.13</v>
      </c>
      <c r="O22" s="27">
        <f>'LK2 - 4.1 Stäbe - Schnittgrößen'!F17</f>
        <v>-0.48</v>
      </c>
      <c r="Q22" s="44"/>
      <c r="R22" s="299"/>
      <c r="S22" s="15"/>
      <c r="T22" s="15" t="str">
        <f>'LK3 - 4.1 Stäbe - Schnittgrößen'!B17</f>
        <v>Max My</v>
      </c>
      <c r="U22" s="27">
        <f>'LK3 - 4.1 Stäbe - Schnittgrößen'!D17</f>
        <v>0.01</v>
      </c>
      <c r="V22" s="27">
        <f>'LK3 - 4.1 Stäbe - Schnittgrößen'!E17</f>
        <v>16.02</v>
      </c>
      <c r="W22" s="27">
        <f>'LK3 - 4.1 Stäbe - Schnittgrößen'!F17</f>
        <v>2.2799999999999998</v>
      </c>
      <c r="Y22" s="44"/>
      <c r="Z22" s="299"/>
      <c r="AA22" s="15"/>
      <c r="AB22" s="15" t="str">
        <f>'LK6 - 4.1 Stäbe - Schnittgrößen'!B17</f>
        <v>Max My</v>
      </c>
      <c r="AC22" s="27">
        <f>'LK6 - 4.1 Stäbe - Schnittgrößen'!D17</f>
        <v>-0.02</v>
      </c>
      <c r="AD22" s="27">
        <f>'LK6 - 4.1 Stäbe - Schnittgrößen'!E17</f>
        <v>2.73</v>
      </c>
      <c r="AE22" s="27">
        <f>'LK6 - 4.1 Stäbe - Schnittgrößen'!F17</f>
        <v>-0.03</v>
      </c>
    </row>
    <row r="23" spans="1:31" x14ac:dyDescent="0.3">
      <c r="A23" s="191"/>
      <c r="B23" s="299"/>
      <c r="C23" s="15"/>
      <c r="D23" s="15" t="str">
        <f>'LK1 - 4.1 Stäbe - Schnittgrößen'!B18</f>
        <v>Min My</v>
      </c>
      <c r="E23" s="27">
        <f>'LK1 - 4.1 Stäbe - Schnittgrößen'!D18</f>
        <v>0.01</v>
      </c>
      <c r="F23" s="27">
        <f>'LK1 - 4.1 Stäbe - Schnittgrößen'!E18</f>
        <v>12.39</v>
      </c>
      <c r="G23" s="27">
        <f>'LK1 - 4.1 Stäbe - Schnittgrößen'!F18</f>
        <v>0.86</v>
      </c>
      <c r="I23" s="191"/>
      <c r="J23" s="299"/>
      <c r="K23" s="15"/>
      <c r="L23" s="15" t="str">
        <f>'LK2 - 4.1 Stäbe - Schnittgrößen'!B18</f>
        <v>Min My</v>
      </c>
      <c r="M23" s="27">
        <f>'LK2 - 4.1 Stäbe - Schnittgrößen'!D18</f>
        <v>-0.01</v>
      </c>
      <c r="N23" s="27">
        <f>'LK2 - 4.1 Stäbe - Schnittgrößen'!E18</f>
        <v>-0.69</v>
      </c>
      <c r="O23" s="27">
        <f>'LK2 - 4.1 Stäbe - Schnittgrößen'!F18</f>
        <v>-0.51</v>
      </c>
      <c r="Q23" s="191"/>
      <c r="R23" s="299"/>
      <c r="S23" s="15"/>
      <c r="T23" s="15" t="str">
        <f>'LK3 - 4.1 Stäbe - Schnittgrößen'!B18</f>
        <v>Min My</v>
      </c>
      <c r="U23" s="27">
        <f>'LK3 - 4.1 Stäbe - Schnittgrößen'!D18</f>
        <v>0.02</v>
      </c>
      <c r="V23" s="27">
        <f>'LK3 - 4.1 Stäbe - Schnittgrößen'!E18</f>
        <v>16.82</v>
      </c>
      <c r="W23" s="27">
        <f>'LK3 - 4.1 Stäbe - Schnittgrößen'!F18</f>
        <v>1.1599999999999999</v>
      </c>
      <c r="Y23" s="191"/>
      <c r="Z23" s="299"/>
      <c r="AA23" s="15"/>
      <c r="AB23" s="15" t="str">
        <f>'LK6 - 4.1 Stäbe - Schnittgrößen'!B18</f>
        <v>Min My</v>
      </c>
      <c r="AC23" s="27">
        <f>'LK6 - 4.1 Stäbe - Schnittgrößen'!D18</f>
        <v>-0.01</v>
      </c>
      <c r="AD23" s="27">
        <f>'LK6 - 4.1 Stäbe - Schnittgrößen'!E18</f>
        <v>3.53</v>
      </c>
      <c r="AE23" s="27">
        <f>'LK6 - 4.1 Stäbe - Schnittgrößen'!F18</f>
        <v>-0.24</v>
      </c>
    </row>
    <row r="24" spans="1:31" x14ac:dyDescent="0.3">
      <c r="A24" s="192"/>
      <c r="B24" s="298"/>
      <c r="C24" s="15">
        <f>'LK1 - 4.1 Stäbe - Schnittgrößen'!A19</f>
        <v>3</v>
      </c>
      <c r="D24" s="15">
        <f>'LK1 - 4.1 Stäbe - Schnittgrößen'!B19</f>
        <v>3</v>
      </c>
      <c r="E24" s="27">
        <f>'LK1 - 4.1 Stäbe - Schnittgrößen'!D19</f>
        <v>0.01</v>
      </c>
      <c r="F24" s="27">
        <f>'LK1 - 4.1 Stäbe - Schnittgrößen'!E19</f>
        <v>12.05</v>
      </c>
      <c r="G24" s="27">
        <f>'LK1 - 4.1 Stäbe - Schnittgrößen'!F19</f>
        <v>1.68</v>
      </c>
      <c r="I24" s="192"/>
      <c r="J24" s="298"/>
      <c r="K24" s="15">
        <f>'LK2 - 4.1 Stäbe - Schnittgrößen'!A19</f>
        <v>3</v>
      </c>
      <c r="L24" s="15">
        <f>'LK2 - 4.1 Stäbe - Schnittgrößen'!B19</f>
        <v>3</v>
      </c>
      <c r="M24" s="27">
        <f>'LK2 - 4.1 Stäbe - Schnittgrößen'!D19</f>
        <v>-0.01</v>
      </c>
      <c r="N24" s="27">
        <f>'LK2 - 4.1 Stäbe - Schnittgrößen'!E19</f>
        <v>4.01</v>
      </c>
      <c r="O24" s="27">
        <f>'LK2 - 4.1 Stäbe - Schnittgrößen'!F19</f>
        <v>-0.51</v>
      </c>
      <c r="Q24" s="192"/>
      <c r="R24" s="298"/>
      <c r="S24" s="15">
        <f>'LK3 - 4.1 Stäbe - Schnittgrößen'!A19</f>
        <v>3</v>
      </c>
      <c r="T24" s="15">
        <f>'LK3 - 4.1 Stäbe - Schnittgrößen'!B19</f>
        <v>3</v>
      </c>
      <c r="U24" s="27">
        <f>'LK3 - 4.1 Stäbe - Schnittgrößen'!D19</f>
        <v>0.01</v>
      </c>
      <c r="V24" s="27">
        <f>'LK3 - 4.1 Stäbe - Schnittgrößen'!E19</f>
        <v>16.350000000000001</v>
      </c>
      <c r="W24" s="27">
        <f>'LK3 - 4.1 Stäbe - Schnittgrößen'!F19</f>
        <v>2.2799999999999998</v>
      </c>
      <c r="Y24" s="192"/>
      <c r="Z24" s="298"/>
      <c r="AA24" s="15">
        <f>'LK6 - 4.1 Stäbe - Schnittgrößen'!A19</f>
        <v>3</v>
      </c>
      <c r="AB24" s="15">
        <f>'LK6 - 4.1 Stäbe - Schnittgrößen'!B19</f>
        <v>3</v>
      </c>
      <c r="AC24" s="27">
        <f>'LK6 - 4.1 Stäbe - Schnittgrößen'!D19</f>
        <v>-0.01</v>
      </c>
      <c r="AD24" s="27">
        <f>'LK6 - 4.1 Stäbe - Schnittgrößen'!E19</f>
        <v>7.81</v>
      </c>
      <c r="AE24" s="27">
        <f>'LK6 - 4.1 Stäbe - Schnittgrößen'!F19</f>
        <v>-0.03</v>
      </c>
    </row>
    <row r="25" spans="1:31" x14ac:dyDescent="0.3">
      <c r="A25" s="44"/>
      <c r="B25" s="299"/>
      <c r="C25" s="15"/>
      <c r="D25" s="15">
        <f>'LK1 - 4.1 Stäbe - Schnittgrößen'!B20</f>
        <v>4</v>
      </c>
      <c r="E25" s="27">
        <f>'LK1 - 4.1 Stäbe - Schnittgrößen'!D20</f>
        <v>0</v>
      </c>
      <c r="F25" s="27">
        <f>'LK1 - 4.1 Stäbe - Schnittgrößen'!E20</f>
        <v>11.48</v>
      </c>
      <c r="G25" s="27">
        <f>'LK1 - 4.1 Stäbe - Schnittgrößen'!F20</f>
        <v>2.48</v>
      </c>
      <c r="I25" s="44"/>
      <c r="J25" s="299"/>
      <c r="K25" s="15"/>
      <c r="L25" s="15">
        <f>'LK2 - 4.1 Stäbe - Schnittgrößen'!B20</f>
        <v>4</v>
      </c>
      <c r="M25" s="27">
        <f>'LK2 - 4.1 Stäbe - Schnittgrößen'!D20</f>
        <v>-0.01</v>
      </c>
      <c r="N25" s="27">
        <f>'LK2 - 4.1 Stäbe - Schnittgrößen'!E20</f>
        <v>3.45</v>
      </c>
      <c r="O25" s="27">
        <f>'LK2 - 4.1 Stäbe - Schnittgrößen'!F20</f>
        <v>-0.26</v>
      </c>
      <c r="Q25" s="44"/>
      <c r="R25" s="299"/>
      <c r="S25" s="15"/>
      <c r="T25" s="15">
        <f>'LK3 - 4.1 Stäbe - Schnittgrößen'!B20</f>
        <v>4</v>
      </c>
      <c r="U25" s="27">
        <f>'LK3 - 4.1 Stäbe - Schnittgrößen'!D20</f>
        <v>0.01</v>
      </c>
      <c r="V25" s="27">
        <f>'LK3 - 4.1 Stäbe - Schnittgrößen'!E20</f>
        <v>15.56</v>
      </c>
      <c r="W25" s="27">
        <f>'LK3 - 4.1 Stäbe - Schnittgrößen'!F20</f>
        <v>3.37</v>
      </c>
      <c r="Y25" s="44"/>
      <c r="Z25" s="299"/>
      <c r="AA25" s="15"/>
      <c r="AB25" s="15">
        <f>'LK6 - 4.1 Stäbe - Schnittgrößen'!B20</f>
        <v>4</v>
      </c>
      <c r="AC25" s="27">
        <f>'LK6 - 4.1 Stäbe - Schnittgrößen'!D20</f>
        <v>-0.02</v>
      </c>
      <c r="AD25" s="27">
        <f>'LK6 - 4.1 Stäbe - Schnittgrößen'!E20</f>
        <v>7.01</v>
      </c>
      <c r="AE25" s="27">
        <f>'LK6 - 4.1 Stäbe - Schnittgrößen'!F20</f>
        <v>0.48</v>
      </c>
    </row>
    <row r="26" spans="1:31" x14ac:dyDescent="0.3">
      <c r="A26" s="44"/>
      <c r="B26" s="299"/>
      <c r="C26" s="15"/>
      <c r="D26" s="15" t="str">
        <f>'LK1 - 4.1 Stäbe - Schnittgrößen'!B21</f>
        <v>Max N</v>
      </c>
      <c r="E26" s="27">
        <f>'LK1 - 4.1 Stäbe - Schnittgrößen'!D21</f>
        <v>0.01</v>
      </c>
      <c r="F26" s="27">
        <f>'LK1 - 4.1 Stäbe - Schnittgrößen'!E21</f>
        <v>12.05</v>
      </c>
      <c r="G26" s="27">
        <f>'LK1 - 4.1 Stäbe - Schnittgrößen'!F21</f>
        <v>1.68</v>
      </c>
      <c r="I26" s="44"/>
      <c r="J26" s="299"/>
      <c r="K26" s="15"/>
      <c r="L26" s="15" t="str">
        <f>'LK2 - 4.1 Stäbe - Schnittgrößen'!B21</f>
        <v>Max N</v>
      </c>
      <c r="M26" s="27">
        <f>'LK2 - 4.1 Stäbe - Schnittgrößen'!D21</f>
        <v>-0.01</v>
      </c>
      <c r="N26" s="27">
        <f>'LK2 - 4.1 Stäbe - Schnittgrößen'!E21</f>
        <v>4.01</v>
      </c>
      <c r="O26" s="27">
        <f>'LK2 - 4.1 Stäbe - Schnittgrößen'!F21</f>
        <v>-0.51</v>
      </c>
      <c r="Q26" s="44"/>
      <c r="R26" s="299"/>
      <c r="S26" s="15"/>
      <c r="T26" s="15" t="str">
        <f>'LK3 - 4.1 Stäbe - Schnittgrößen'!B21</f>
        <v>Max N</v>
      </c>
      <c r="U26" s="27">
        <f>'LK3 - 4.1 Stäbe - Schnittgrößen'!D21</f>
        <v>0.01</v>
      </c>
      <c r="V26" s="27">
        <f>'LK3 - 4.1 Stäbe - Schnittgrößen'!E21</f>
        <v>16.350000000000001</v>
      </c>
      <c r="W26" s="27">
        <f>'LK3 - 4.1 Stäbe - Schnittgrößen'!F21</f>
        <v>2.2799999999999998</v>
      </c>
      <c r="Y26" s="44"/>
      <c r="Z26" s="299"/>
      <c r="AA26" s="15"/>
      <c r="AB26" s="15" t="str">
        <f>'LK6 - 4.1 Stäbe - Schnittgrößen'!B21</f>
        <v>Max N</v>
      </c>
      <c r="AC26" s="27">
        <f>'LK6 - 4.1 Stäbe - Schnittgrößen'!D21</f>
        <v>-0.01</v>
      </c>
      <c r="AD26" s="27">
        <f>'LK6 - 4.1 Stäbe - Schnittgrößen'!E21</f>
        <v>7.81</v>
      </c>
      <c r="AE26" s="27">
        <f>'LK6 - 4.1 Stäbe - Schnittgrößen'!F21</f>
        <v>-0.03</v>
      </c>
    </row>
    <row r="27" spans="1:31" x14ac:dyDescent="0.3">
      <c r="A27" s="44"/>
      <c r="B27" s="299"/>
      <c r="C27" s="15"/>
      <c r="D27" s="15" t="str">
        <f>'LK1 - 4.1 Stäbe - Schnittgrößen'!B22</f>
        <v>Min N</v>
      </c>
      <c r="E27" s="27">
        <f>'LK1 - 4.1 Stäbe - Schnittgrößen'!D22</f>
        <v>0</v>
      </c>
      <c r="F27" s="27">
        <f>'LK1 - 4.1 Stäbe - Schnittgrößen'!E22</f>
        <v>11.48</v>
      </c>
      <c r="G27" s="27">
        <f>'LK1 - 4.1 Stäbe - Schnittgrößen'!F22</f>
        <v>2.48</v>
      </c>
      <c r="I27" s="44"/>
      <c r="J27" s="299"/>
      <c r="K27" s="15"/>
      <c r="L27" s="15" t="str">
        <f>'LK2 - 4.1 Stäbe - Schnittgrößen'!B22</f>
        <v>Min N</v>
      </c>
      <c r="M27" s="27">
        <f>'LK2 - 4.1 Stäbe - Schnittgrößen'!D22</f>
        <v>-0.01</v>
      </c>
      <c r="N27" s="27">
        <f>'LK2 - 4.1 Stäbe - Schnittgrößen'!E22</f>
        <v>3.45</v>
      </c>
      <c r="O27" s="27">
        <f>'LK2 - 4.1 Stäbe - Schnittgrößen'!F22</f>
        <v>-0.26</v>
      </c>
      <c r="Q27" s="44"/>
      <c r="R27" s="299"/>
      <c r="S27" s="15"/>
      <c r="T27" s="15" t="str">
        <f>'LK3 - 4.1 Stäbe - Schnittgrößen'!B22</f>
        <v>Min N</v>
      </c>
      <c r="U27" s="27">
        <f>'LK3 - 4.1 Stäbe - Schnittgrößen'!D22</f>
        <v>0.01</v>
      </c>
      <c r="V27" s="27">
        <f>'LK3 - 4.1 Stäbe - Schnittgrößen'!E22</f>
        <v>15.56</v>
      </c>
      <c r="W27" s="27">
        <f>'LK3 - 4.1 Stäbe - Schnittgrößen'!F22</f>
        <v>3.37</v>
      </c>
      <c r="Y27" s="44"/>
      <c r="Z27" s="299"/>
      <c r="AA27" s="15"/>
      <c r="AB27" s="15" t="str">
        <f>'LK6 - 4.1 Stäbe - Schnittgrößen'!B22</f>
        <v>Min N</v>
      </c>
      <c r="AC27" s="27">
        <f>'LK6 - 4.1 Stäbe - Schnittgrößen'!D22</f>
        <v>-0.02</v>
      </c>
      <c r="AD27" s="27">
        <f>'LK6 - 4.1 Stäbe - Schnittgrößen'!E22</f>
        <v>7.01</v>
      </c>
      <c r="AE27" s="27">
        <f>'LK6 - 4.1 Stäbe - Schnittgrößen'!F22</f>
        <v>0.48</v>
      </c>
    </row>
    <row r="28" spans="1:31" x14ac:dyDescent="0.3">
      <c r="A28" s="44"/>
      <c r="B28" s="299"/>
      <c r="C28" s="15"/>
      <c r="D28" s="15" t="str">
        <f>'LK1 - 4.1 Stäbe - Schnittgrößen'!B23</f>
        <v>Max Vz</v>
      </c>
      <c r="E28" s="27">
        <f>'LK1 - 4.1 Stäbe - Schnittgrößen'!D23</f>
        <v>0.01</v>
      </c>
      <c r="F28" s="27">
        <f>'LK1 - 4.1 Stäbe - Schnittgrößen'!E23</f>
        <v>12.05</v>
      </c>
      <c r="G28" s="27">
        <f>'LK1 - 4.1 Stäbe - Schnittgrößen'!F23</f>
        <v>1.68</v>
      </c>
      <c r="I28" s="44"/>
      <c r="J28" s="299"/>
      <c r="K28" s="15"/>
      <c r="L28" s="15" t="str">
        <f>'LK2 - 4.1 Stäbe - Schnittgrößen'!B23</f>
        <v>Max Vz</v>
      </c>
      <c r="M28" s="27">
        <f>'LK2 - 4.1 Stäbe - Schnittgrößen'!D23</f>
        <v>-0.01</v>
      </c>
      <c r="N28" s="27">
        <f>'LK2 - 4.1 Stäbe - Schnittgrößen'!E23</f>
        <v>4.01</v>
      </c>
      <c r="O28" s="27">
        <f>'LK2 - 4.1 Stäbe - Schnittgrößen'!F23</f>
        <v>-0.51</v>
      </c>
      <c r="Q28" s="44"/>
      <c r="R28" s="299"/>
      <c r="S28" s="15"/>
      <c r="T28" s="15" t="str">
        <f>'LK3 - 4.1 Stäbe - Schnittgrößen'!B23</f>
        <v>Max Vz</v>
      </c>
      <c r="U28" s="27">
        <f>'LK3 - 4.1 Stäbe - Schnittgrößen'!D23</f>
        <v>0.01</v>
      </c>
      <c r="V28" s="27">
        <f>'LK3 - 4.1 Stäbe - Schnittgrößen'!E23</f>
        <v>16.350000000000001</v>
      </c>
      <c r="W28" s="27">
        <f>'LK3 - 4.1 Stäbe - Schnittgrößen'!F23</f>
        <v>2.2799999999999998</v>
      </c>
      <c r="Y28" s="44"/>
      <c r="Z28" s="299"/>
      <c r="AA28" s="15"/>
      <c r="AB28" s="15" t="str">
        <f>'LK6 - 4.1 Stäbe - Schnittgrößen'!B23</f>
        <v>Max Vz</v>
      </c>
      <c r="AC28" s="27">
        <f>'LK6 - 4.1 Stäbe - Schnittgrößen'!D23</f>
        <v>-0.01</v>
      </c>
      <c r="AD28" s="27">
        <f>'LK6 - 4.1 Stäbe - Schnittgrößen'!E23</f>
        <v>7.81</v>
      </c>
      <c r="AE28" s="27">
        <f>'LK6 - 4.1 Stäbe - Schnittgrößen'!F23</f>
        <v>-0.03</v>
      </c>
    </row>
    <row r="29" spans="1:31" x14ac:dyDescent="0.3">
      <c r="A29" s="44"/>
      <c r="B29" s="299"/>
      <c r="C29" s="15"/>
      <c r="D29" s="15" t="str">
        <f>'LK1 - 4.1 Stäbe - Schnittgrößen'!B24</f>
        <v>Min Vz</v>
      </c>
      <c r="E29" s="27">
        <f>'LK1 - 4.1 Stäbe - Schnittgrößen'!D24</f>
        <v>0</v>
      </c>
      <c r="F29" s="27">
        <f>'LK1 - 4.1 Stäbe - Schnittgrößen'!E24</f>
        <v>11.48</v>
      </c>
      <c r="G29" s="27">
        <f>'LK1 - 4.1 Stäbe - Schnittgrößen'!F24</f>
        <v>2.48</v>
      </c>
      <c r="I29" s="44"/>
      <c r="J29" s="299"/>
      <c r="K29" s="15"/>
      <c r="L29" s="15" t="str">
        <f>'LK2 - 4.1 Stäbe - Schnittgrößen'!B24</f>
        <v>Min Vz</v>
      </c>
      <c r="M29" s="27">
        <f>'LK2 - 4.1 Stäbe - Schnittgrößen'!D24</f>
        <v>-0.01</v>
      </c>
      <c r="N29" s="27">
        <f>'LK2 - 4.1 Stäbe - Schnittgrößen'!E24</f>
        <v>3.45</v>
      </c>
      <c r="O29" s="27">
        <f>'LK2 - 4.1 Stäbe - Schnittgrößen'!F24</f>
        <v>-0.26</v>
      </c>
      <c r="Q29" s="44"/>
      <c r="R29" s="299"/>
      <c r="S29" s="15"/>
      <c r="T29" s="15" t="str">
        <f>'LK3 - 4.1 Stäbe - Schnittgrößen'!B24</f>
        <v>Min Vz</v>
      </c>
      <c r="U29" s="27">
        <f>'LK3 - 4.1 Stäbe - Schnittgrößen'!D24</f>
        <v>0.01</v>
      </c>
      <c r="V29" s="27">
        <f>'LK3 - 4.1 Stäbe - Schnittgrößen'!E24</f>
        <v>15.56</v>
      </c>
      <c r="W29" s="27">
        <f>'LK3 - 4.1 Stäbe - Schnittgrößen'!F24</f>
        <v>3.37</v>
      </c>
      <c r="Y29" s="44"/>
      <c r="Z29" s="299"/>
      <c r="AA29" s="15"/>
      <c r="AB29" s="15" t="str">
        <f>'LK6 - 4.1 Stäbe - Schnittgrößen'!B24</f>
        <v>Min Vz</v>
      </c>
      <c r="AC29" s="27">
        <f>'LK6 - 4.1 Stäbe - Schnittgrößen'!D24</f>
        <v>-0.02</v>
      </c>
      <c r="AD29" s="27">
        <f>'LK6 - 4.1 Stäbe - Schnittgrößen'!E24</f>
        <v>7.01</v>
      </c>
      <c r="AE29" s="27">
        <f>'LK6 - 4.1 Stäbe - Schnittgrößen'!F24</f>
        <v>0.48</v>
      </c>
    </row>
    <row r="30" spans="1:31" x14ac:dyDescent="0.3">
      <c r="A30" s="44"/>
      <c r="B30" s="299"/>
      <c r="C30" s="15"/>
      <c r="D30" s="15" t="str">
        <f>'LK1 - 4.1 Stäbe - Schnittgrößen'!B25</f>
        <v>Max My</v>
      </c>
      <c r="E30" s="27">
        <f>'LK1 - 4.1 Stäbe - Schnittgrößen'!D25</f>
        <v>0</v>
      </c>
      <c r="F30" s="27">
        <f>'LK1 - 4.1 Stäbe - Schnittgrößen'!E25</f>
        <v>11.48</v>
      </c>
      <c r="G30" s="27">
        <f>'LK1 - 4.1 Stäbe - Schnittgrößen'!F25</f>
        <v>2.48</v>
      </c>
      <c r="I30" s="44"/>
      <c r="J30" s="299"/>
      <c r="K30" s="15"/>
      <c r="L30" s="15" t="str">
        <f>'LK2 - 4.1 Stäbe - Schnittgrößen'!B25</f>
        <v>Max My</v>
      </c>
      <c r="M30" s="27">
        <f>'LK2 - 4.1 Stäbe - Schnittgrößen'!D25</f>
        <v>-0.01</v>
      </c>
      <c r="N30" s="27">
        <f>'LK2 - 4.1 Stäbe - Schnittgrößen'!E25</f>
        <v>3.45</v>
      </c>
      <c r="O30" s="27">
        <f>'LK2 - 4.1 Stäbe - Schnittgrößen'!F25</f>
        <v>-0.26</v>
      </c>
      <c r="Q30" s="44"/>
      <c r="R30" s="299"/>
      <c r="S30" s="15"/>
      <c r="T30" s="15" t="str">
        <f>'LK3 - 4.1 Stäbe - Schnittgrößen'!B25</f>
        <v>Max My</v>
      </c>
      <c r="U30" s="27">
        <f>'LK3 - 4.1 Stäbe - Schnittgrößen'!D25</f>
        <v>0.01</v>
      </c>
      <c r="V30" s="27">
        <f>'LK3 - 4.1 Stäbe - Schnittgrößen'!E25</f>
        <v>15.56</v>
      </c>
      <c r="W30" s="27">
        <f>'LK3 - 4.1 Stäbe - Schnittgrößen'!F25</f>
        <v>3.37</v>
      </c>
      <c r="Y30" s="44"/>
      <c r="Z30" s="299"/>
      <c r="AA30" s="15"/>
      <c r="AB30" s="15" t="str">
        <f>'LK6 - 4.1 Stäbe - Schnittgrößen'!B25</f>
        <v>Max My</v>
      </c>
      <c r="AC30" s="27">
        <f>'LK6 - 4.1 Stäbe - Schnittgrößen'!D25</f>
        <v>-0.02</v>
      </c>
      <c r="AD30" s="27">
        <f>'LK6 - 4.1 Stäbe - Schnittgrößen'!E25</f>
        <v>7.01</v>
      </c>
      <c r="AE30" s="27">
        <f>'LK6 - 4.1 Stäbe - Schnittgrößen'!F25</f>
        <v>0.48</v>
      </c>
    </row>
    <row r="31" spans="1:31" x14ac:dyDescent="0.3">
      <c r="A31" s="191"/>
      <c r="B31" s="299"/>
      <c r="C31" s="15"/>
      <c r="D31" s="15" t="str">
        <f>'LK1 - 4.1 Stäbe - Schnittgrößen'!B26</f>
        <v>Min My</v>
      </c>
      <c r="E31" s="27">
        <f>'LK1 - 4.1 Stäbe - Schnittgrößen'!D26</f>
        <v>0.01</v>
      </c>
      <c r="F31" s="27">
        <f>'LK1 - 4.1 Stäbe - Schnittgrößen'!E26</f>
        <v>12.05</v>
      </c>
      <c r="G31" s="27">
        <f>'LK1 - 4.1 Stäbe - Schnittgrößen'!F26</f>
        <v>1.68</v>
      </c>
      <c r="I31" s="191"/>
      <c r="J31" s="299"/>
      <c r="K31" s="15"/>
      <c r="L31" s="15" t="str">
        <f>'LK2 - 4.1 Stäbe - Schnittgrößen'!B26</f>
        <v>Min My</v>
      </c>
      <c r="M31" s="27">
        <f>'LK2 - 4.1 Stäbe - Schnittgrößen'!D26</f>
        <v>-0.01</v>
      </c>
      <c r="N31" s="27">
        <f>'LK2 - 4.1 Stäbe - Schnittgrößen'!E26</f>
        <v>4.01</v>
      </c>
      <c r="O31" s="27">
        <f>'LK2 - 4.1 Stäbe - Schnittgrößen'!F26</f>
        <v>-0.51</v>
      </c>
      <c r="Q31" s="191"/>
      <c r="R31" s="299"/>
      <c r="S31" s="15"/>
      <c r="T31" s="15" t="str">
        <f>'LK3 - 4.1 Stäbe - Schnittgrößen'!B26</f>
        <v>Min My</v>
      </c>
      <c r="U31" s="27">
        <f>'LK3 - 4.1 Stäbe - Schnittgrößen'!D26</f>
        <v>0.01</v>
      </c>
      <c r="V31" s="27">
        <f>'LK3 - 4.1 Stäbe - Schnittgrößen'!E26</f>
        <v>16.350000000000001</v>
      </c>
      <c r="W31" s="27">
        <f>'LK3 - 4.1 Stäbe - Schnittgrößen'!F26</f>
        <v>2.2799999999999998</v>
      </c>
      <c r="Y31" s="191"/>
      <c r="Z31" s="299"/>
      <c r="AA31" s="15"/>
      <c r="AB31" s="15" t="str">
        <f>'LK6 - 4.1 Stäbe - Schnittgrößen'!B26</f>
        <v>Min My</v>
      </c>
      <c r="AC31" s="27">
        <f>'LK6 - 4.1 Stäbe - Schnittgrößen'!D26</f>
        <v>-0.01</v>
      </c>
      <c r="AD31" s="27">
        <f>'LK6 - 4.1 Stäbe - Schnittgrößen'!E26</f>
        <v>7.81</v>
      </c>
      <c r="AE31" s="27">
        <f>'LK6 - 4.1 Stäbe - Schnittgrößen'!F26</f>
        <v>-0.03</v>
      </c>
    </row>
    <row r="32" spans="1:31" x14ac:dyDescent="0.3">
      <c r="A32" s="192"/>
      <c r="B32" s="298"/>
      <c r="C32" s="15">
        <f>'LK1 - 4.1 Stäbe - Schnittgrößen'!A27</f>
        <v>4</v>
      </c>
      <c r="D32" s="15">
        <f>'LK1 - 4.1 Stäbe - Schnittgrößen'!B27</f>
        <v>4</v>
      </c>
      <c r="E32" s="27">
        <f>'LK1 - 4.1 Stäbe - Schnittgrößen'!D27</f>
        <v>0</v>
      </c>
      <c r="F32" s="27">
        <f>'LK1 - 4.1 Stäbe - Schnittgrößen'!E27</f>
        <v>11.79</v>
      </c>
      <c r="G32" s="27">
        <f>'LK1 - 4.1 Stäbe - Schnittgrößen'!F27</f>
        <v>2.48</v>
      </c>
      <c r="I32" s="192"/>
      <c r="J32" s="298"/>
      <c r="K32" s="15">
        <f>'LK2 - 4.1 Stäbe - Schnittgrößen'!A27</f>
        <v>4</v>
      </c>
      <c r="L32" s="15">
        <f>'LK2 - 4.1 Stäbe - Schnittgrößen'!B27</f>
        <v>4</v>
      </c>
      <c r="M32" s="27">
        <f>'LK2 - 4.1 Stäbe - Schnittgrößen'!D27</f>
        <v>-0.01</v>
      </c>
      <c r="N32" s="27">
        <f>'LK2 - 4.1 Stäbe - Schnittgrößen'!E27</f>
        <v>6.89</v>
      </c>
      <c r="O32" s="27">
        <f>'LK2 - 4.1 Stäbe - Schnittgrößen'!F27</f>
        <v>-0.26</v>
      </c>
      <c r="Q32" s="192"/>
      <c r="R32" s="298"/>
      <c r="S32" s="15">
        <f>'LK3 - 4.1 Stäbe - Schnittgrößen'!A27</f>
        <v>4</v>
      </c>
      <c r="T32" s="15">
        <f>'LK3 - 4.1 Stäbe - Schnittgrößen'!B27</f>
        <v>4</v>
      </c>
      <c r="U32" s="27">
        <f>'LK3 - 4.1 Stäbe - Schnittgrößen'!D27</f>
        <v>0.01</v>
      </c>
      <c r="V32" s="27">
        <f>'LK3 - 4.1 Stäbe - Schnittgrößen'!E27</f>
        <v>16.010000000000002</v>
      </c>
      <c r="W32" s="27">
        <f>'LK3 - 4.1 Stäbe - Schnittgrößen'!F27</f>
        <v>3.37</v>
      </c>
      <c r="Y32" s="192"/>
      <c r="Z32" s="298"/>
      <c r="AA32" s="15">
        <f>'LK6 - 4.1 Stäbe - Schnittgrößen'!A27</f>
        <v>4</v>
      </c>
      <c r="AB32" s="15">
        <f>'LK6 - 4.1 Stäbe - Schnittgrößen'!B27</f>
        <v>4</v>
      </c>
      <c r="AC32" s="27">
        <f>'LK6 - 4.1 Stäbe - Schnittgrößen'!D27</f>
        <v>-0.01</v>
      </c>
      <c r="AD32" s="27">
        <f>'LK6 - 4.1 Stäbe - Schnittgrößen'!E27</f>
        <v>11.08</v>
      </c>
      <c r="AE32" s="27">
        <f>'LK6 - 4.1 Stäbe - Schnittgrößen'!F27</f>
        <v>0.48</v>
      </c>
    </row>
    <row r="33" spans="1:31" x14ac:dyDescent="0.3">
      <c r="A33" s="44"/>
      <c r="B33" s="299"/>
      <c r="C33" s="15"/>
      <c r="D33" s="15">
        <f>'LK1 - 4.1 Stäbe - Schnittgrößen'!B28</f>
        <v>5</v>
      </c>
      <c r="E33" s="27">
        <f>'LK1 - 4.1 Stäbe - Schnittgrößen'!D28</f>
        <v>0</v>
      </c>
      <c r="F33" s="27">
        <f>'LK1 - 4.1 Stäbe - Schnittgrößen'!E28</f>
        <v>11.23</v>
      </c>
      <c r="G33" s="27">
        <f>'LK1 - 4.1 Stäbe - Schnittgrößen'!F28</f>
        <v>3.27</v>
      </c>
      <c r="I33" s="44"/>
      <c r="J33" s="299"/>
      <c r="K33" s="15"/>
      <c r="L33" s="15">
        <f>'LK2 - 4.1 Stäbe - Schnittgrößen'!B28</f>
        <v>5</v>
      </c>
      <c r="M33" s="27">
        <f>'LK2 - 4.1 Stäbe - Schnittgrößen'!D28</f>
        <v>-0.01</v>
      </c>
      <c r="N33" s="27">
        <f>'LK2 - 4.1 Stäbe - Schnittgrößen'!E28</f>
        <v>6.33</v>
      </c>
      <c r="O33" s="27">
        <f>'LK2 - 4.1 Stäbe - Schnittgrößen'!F28</f>
        <v>0.2</v>
      </c>
      <c r="Q33" s="44"/>
      <c r="R33" s="299"/>
      <c r="S33" s="15"/>
      <c r="T33" s="15">
        <f>'LK3 - 4.1 Stäbe - Schnittgrößen'!B28</f>
        <v>5</v>
      </c>
      <c r="U33" s="27">
        <f>'LK3 - 4.1 Stäbe - Schnittgrößen'!D28</f>
        <v>0</v>
      </c>
      <c r="V33" s="27">
        <f>'LK3 - 4.1 Stäbe - Schnittgrößen'!E28</f>
        <v>15.21</v>
      </c>
      <c r="W33" s="27">
        <f>'LK3 - 4.1 Stäbe - Schnittgrößen'!F28</f>
        <v>4.43</v>
      </c>
      <c r="Y33" s="44"/>
      <c r="Z33" s="299"/>
      <c r="AA33" s="15"/>
      <c r="AB33" s="15">
        <f>'LK6 - 4.1 Stäbe - Schnittgrößen'!B28</f>
        <v>5</v>
      </c>
      <c r="AC33" s="27">
        <f>'LK6 - 4.1 Stäbe - Schnittgrößen'!D28</f>
        <v>-0.03</v>
      </c>
      <c r="AD33" s="27">
        <f>'LK6 - 4.1 Stäbe - Schnittgrößen'!E28</f>
        <v>10.28</v>
      </c>
      <c r="AE33" s="27">
        <f>'LK6 - 4.1 Stäbe - Schnittgrößen'!F28</f>
        <v>1.21</v>
      </c>
    </row>
    <row r="34" spans="1:31" x14ac:dyDescent="0.3">
      <c r="A34" s="44"/>
      <c r="B34" s="299"/>
      <c r="C34" s="15"/>
      <c r="D34" s="15" t="str">
        <f>'LK1 - 4.1 Stäbe - Schnittgrößen'!B29</f>
        <v>Max N</v>
      </c>
      <c r="E34" s="27">
        <f>'LK1 - 4.1 Stäbe - Schnittgrößen'!D29</f>
        <v>0</v>
      </c>
      <c r="F34" s="27">
        <f>'LK1 - 4.1 Stäbe - Schnittgrößen'!E29</f>
        <v>11.79</v>
      </c>
      <c r="G34" s="27">
        <f>'LK1 - 4.1 Stäbe - Schnittgrößen'!F29</f>
        <v>2.48</v>
      </c>
      <c r="I34" s="44"/>
      <c r="J34" s="299"/>
      <c r="K34" s="15"/>
      <c r="L34" s="15" t="str">
        <f>'LK2 - 4.1 Stäbe - Schnittgrößen'!B29</f>
        <v>Max N</v>
      </c>
      <c r="M34" s="27">
        <f>'LK2 - 4.1 Stäbe - Schnittgrößen'!D29</f>
        <v>-0.01</v>
      </c>
      <c r="N34" s="27">
        <f>'LK2 - 4.1 Stäbe - Schnittgrößen'!E29</f>
        <v>6.89</v>
      </c>
      <c r="O34" s="27">
        <f>'LK2 - 4.1 Stäbe - Schnittgrößen'!F29</f>
        <v>-0.26</v>
      </c>
      <c r="Q34" s="44"/>
      <c r="R34" s="299"/>
      <c r="S34" s="15"/>
      <c r="T34" s="15" t="str">
        <f>'LK3 - 4.1 Stäbe - Schnittgrößen'!B29</f>
        <v>Max N</v>
      </c>
      <c r="U34" s="27">
        <f>'LK3 - 4.1 Stäbe - Schnittgrößen'!D29</f>
        <v>0.01</v>
      </c>
      <c r="V34" s="27">
        <f>'LK3 - 4.1 Stäbe - Schnittgrößen'!E29</f>
        <v>16.010000000000002</v>
      </c>
      <c r="W34" s="27">
        <f>'LK3 - 4.1 Stäbe - Schnittgrößen'!F29</f>
        <v>3.37</v>
      </c>
      <c r="Y34" s="44"/>
      <c r="Z34" s="299"/>
      <c r="AA34" s="15"/>
      <c r="AB34" s="15" t="str">
        <f>'LK6 - 4.1 Stäbe - Schnittgrößen'!B29</f>
        <v>Max N</v>
      </c>
      <c r="AC34" s="27">
        <f>'LK6 - 4.1 Stäbe - Schnittgrößen'!D29</f>
        <v>-0.01</v>
      </c>
      <c r="AD34" s="27">
        <f>'LK6 - 4.1 Stäbe - Schnittgrößen'!E29</f>
        <v>11.08</v>
      </c>
      <c r="AE34" s="27">
        <f>'LK6 - 4.1 Stäbe - Schnittgrößen'!F29</f>
        <v>0.48</v>
      </c>
    </row>
    <row r="35" spans="1:31" x14ac:dyDescent="0.3">
      <c r="A35" s="44"/>
      <c r="B35" s="299"/>
      <c r="C35" s="15"/>
      <c r="D35" s="15" t="str">
        <f>'LK1 - 4.1 Stäbe - Schnittgrößen'!B30</f>
        <v>Min N</v>
      </c>
      <c r="E35" s="27">
        <f>'LK1 - 4.1 Stäbe - Schnittgrößen'!D30</f>
        <v>0</v>
      </c>
      <c r="F35" s="27">
        <f>'LK1 - 4.1 Stäbe - Schnittgrößen'!E30</f>
        <v>11.23</v>
      </c>
      <c r="G35" s="27">
        <f>'LK1 - 4.1 Stäbe - Schnittgrößen'!F30</f>
        <v>3.27</v>
      </c>
      <c r="I35" s="44"/>
      <c r="J35" s="299"/>
      <c r="K35" s="15"/>
      <c r="L35" s="15" t="str">
        <f>'LK2 - 4.1 Stäbe - Schnittgrößen'!B30</f>
        <v>Min N</v>
      </c>
      <c r="M35" s="27">
        <f>'LK2 - 4.1 Stäbe - Schnittgrößen'!D30</f>
        <v>-0.01</v>
      </c>
      <c r="N35" s="27">
        <f>'LK2 - 4.1 Stäbe - Schnittgrößen'!E30</f>
        <v>6.33</v>
      </c>
      <c r="O35" s="27">
        <f>'LK2 - 4.1 Stäbe - Schnittgrößen'!F30</f>
        <v>0.2</v>
      </c>
      <c r="Q35" s="44"/>
      <c r="R35" s="299"/>
      <c r="S35" s="15"/>
      <c r="T35" s="15" t="str">
        <f>'LK3 - 4.1 Stäbe - Schnittgrößen'!B30</f>
        <v>Min N</v>
      </c>
      <c r="U35" s="27">
        <f>'LK3 - 4.1 Stäbe - Schnittgrößen'!D30</f>
        <v>0</v>
      </c>
      <c r="V35" s="27">
        <f>'LK3 - 4.1 Stäbe - Schnittgrößen'!E30</f>
        <v>15.21</v>
      </c>
      <c r="W35" s="27">
        <f>'LK3 - 4.1 Stäbe - Schnittgrößen'!F30</f>
        <v>4.43</v>
      </c>
      <c r="Y35" s="44"/>
      <c r="Z35" s="299"/>
      <c r="AA35" s="15"/>
      <c r="AB35" s="15" t="str">
        <f>'LK6 - 4.1 Stäbe - Schnittgrößen'!B30</f>
        <v>Min N</v>
      </c>
      <c r="AC35" s="27">
        <f>'LK6 - 4.1 Stäbe - Schnittgrößen'!D30</f>
        <v>-0.03</v>
      </c>
      <c r="AD35" s="27">
        <f>'LK6 - 4.1 Stäbe - Schnittgrößen'!E30</f>
        <v>10.28</v>
      </c>
      <c r="AE35" s="27">
        <f>'LK6 - 4.1 Stäbe - Schnittgrößen'!F30</f>
        <v>1.21</v>
      </c>
    </row>
    <row r="36" spans="1:31" x14ac:dyDescent="0.3">
      <c r="A36" s="44"/>
      <c r="B36" s="299"/>
      <c r="C36" s="15"/>
      <c r="D36" s="15" t="str">
        <f>'LK1 - 4.1 Stäbe - Schnittgrößen'!B31</f>
        <v>Max Vz</v>
      </c>
      <c r="E36" s="27">
        <f>'LK1 - 4.1 Stäbe - Schnittgrößen'!D31</f>
        <v>0</v>
      </c>
      <c r="F36" s="27">
        <f>'LK1 - 4.1 Stäbe - Schnittgrößen'!E31</f>
        <v>11.79</v>
      </c>
      <c r="G36" s="27">
        <f>'LK1 - 4.1 Stäbe - Schnittgrößen'!F31</f>
        <v>2.48</v>
      </c>
      <c r="I36" s="44"/>
      <c r="J36" s="299"/>
      <c r="K36" s="15"/>
      <c r="L36" s="15" t="str">
        <f>'LK2 - 4.1 Stäbe - Schnittgrößen'!B31</f>
        <v>Max Vz</v>
      </c>
      <c r="M36" s="27">
        <f>'LK2 - 4.1 Stäbe - Schnittgrößen'!D31</f>
        <v>-0.01</v>
      </c>
      <c r="N36" s="27">
        <f>'LK2 - 4.1 Stäbe - Schnittgrößen'!E31</f>
        <v>6.89</v>
      </c>
      <c r="O36" s="27">
        <f>'LK2 - 4.1 Stäbe - Schnittgrößen'!F31</f>
        <v>-0.26</v>
      </c>
      <c r="Q36" s="44"/>
      <c r="R36" s="299"/>
      <c r="S36" s="15"/>
      <c r="T36" s="15" t="str">
        <f>'LK3 - 4.1 Stäbe - Schnittgrößen'!B31</f>
        <v>Max Vz</v>
      </c>
      <c r="U36" s="27">
        <f>'LK3 - 4.1 Stäbe - Schnittgrößen'!D31</f>
        <v>0.01</v>
      </c>
      <c r="V36" s="27">
        <f>'LK3 - 4.1 Stäbe - Schnittgrößen'!E31</f>
        <v>16.010000000000002</v>
      </c>
      <c r="W36" s="27">
        <f>'LK3 - 4.1 Stäbe - Schnittgrößen'!F31</f>
        <v>3.37</v>
      </c>
      <c r="Y36" s="44"/>
      <c r="Z36" s="299"/>
      <c r="AA36" s="15"/>
      <c r="AB36" s="15" t="str">
        <f>'LK6 - 4.1 Stäbe - Schnittgrößen'!B31</f>
        <v>Max Vz</v>
      </c>
      <c r="AC36" s="27">
        <f>'LK6 - 4.1 Stäbe - Schnittgrößen'!D31</f>
        <v>-0.01</v>
      </c>
      <c r="AD36" s="27">
        <f>'LK6 - 4.1 Stäbe - Schnittgrößen'!E31</f>
        <v>11.08</v>
      </c>
      <c r="AE36" s="27">
        <f>'LK6 - 4.1 Stäbe - Schnittgrößen'!F31</f>
        <v>0.48</v>
      </c>
    </row>
    <row r="37" spans="1:31" x14ac:dyDescent="0.3">
      <c r="A37" s="44"/>
      <c r="B37" s="299"/>
      <c r="C37" s="15"/>
      <c r="D37" s="15" t="str">
        <f>'LK1 - 4.1 Stäbe - Schnittgrößen'!B32</f>
        <v>Min Vz</v>
      </c>
      <c r="E37" s="27">
        <f>'LK1 - 4.1 Stäbe - Schnittgrößen'!D32</f>
        <v>0</v>
      </c>
      <c r="F37" s="27">
        <f>'LK1 - 4.1 Stäbe - Schnittgrößen'!E32</f>
        <v>11.23</v>
      </c>
      <c r="G37" s="27">
        <f>'LK1 - 4.1 Stäbe - Schnittgrößen'!F32</f>
        <v>3.27</v>
      </c>
      <c r="I37" s="44"/>
      <c r="J37" s="299"/>
      <c r="K37" s="15"/>
      <c r="L37" s="15" t="str">
        <f>'LK2 - 4.1 Stäbe - Schnittgrößen'!B32</f>
        <v>Min Vz</v>
      </c>
      <c r="M37" s="27">
        <f>'LK2 - 4.1 Stäbe - Schnittgrößen'!D32</f>
        <v>-0.01</v>
      </c>
      <c r="N37" s="27">
        <f>'LK2 - 4.1 Stäbe - Schnittgrößen'!E32</f>
        <v>6.33</v>
      </c>
      <c r="O37" s="27">
        <f>'LK2 - 4.1 Stäbe - Schnittgrößen'!F32</f>
        <v>0.2</v>
      </c>
      <c r="Q37" s="44"/>
      <c r="R37" s="299"/>
      <c r="S37" s="15"/>
      <c r="T37" s="15" t="str">
        <f>'LK3 - 4.1 Stäbe - Schnittgrößen'!B32</f>
        <v>Min Vz</v>
      </c>
      <c r="U37" s="27">
        <f>'LK3 - 4.1 Stäbe - Schnittgrößen'!D32</f>
        <v>0</v>
      </c>
      <c r="V37" s="27">
        <f>'LK3 - 4.1 Stäbe - Schnittgrößen'!E32</f>
        <v>15.21</v>
      </c>
      <c r="W37" s="27">
        <f>'LK3 - 4.1 Stäbe - Schnittgrößen'!F32</f>
        <v>4.43</v>
      </c>
      <c r="Y37" s="44"/>
      <c r="Z37" s="299"/>
      <c r="AA37" s="15"/>
      <c r="AB37" s="15" t="str">
        <f>'LK6 - 4.1 Stäbe - Schnittgrößen'!B32</f>
        <v>Min Vz</v>
      </c>
      <c r="AC37" s="27">
        <f>'LK6 - 4.1 Stäbe - Schnittgrößen'!D32</f>
        <v>-0.03</v>
      </c>
      <c r="AD37" s="27">
        <f>'LK6 - 4.1 Stäbe - Schnittgrößen'!E32</f>
        <v>10.28</v>
      </c>
      <c r="AE37" s="27">
        <f>'LK6 - 4.1 Stäbe - Schnittgrößen'!F32</f>
        <v>1.21</v>
      </c>
    </row>
    <row r="38" spans="1:31" x14ac:dyDescent="0.3">
      <c r="A38" s="44"/>
      <c r="B38" s="299"/>
      <c r="C38" s="15"/>
      <c r="D38" s="15" t="str">
        <f>'LK1 - 4.1 Stäbe - Schnittgrößen'!B33</f>
        <v>Max My</v>
      </c>
      <c r="E38" s="27">
        <f>'LK1 - 4.1 Stäbe - Schnittgrößen'!D33</f>
        <v>0</v>
      </c>
      <c r="F38" s="27">
        <f>'LK1 - 4.1 Stäbe - Schnittgrößen'!E33</f>
        <v>11.23</v>
      </c>
      <c r="G38" s="27">
        <f>'LK1 - 4.1 Stäbe - Schnittgrößen'!F33</f>
        <v>3.27</v>
      </c>
      <c r="I38" s="44"/>
      <c r="J38" s="299"/>
      <c r="K38" s="15"/>
      <c r="L38" s="15" t="str">
        <f>'LK2 - 4.1 Stäbe - Schnittgrößen'!B33</f>
        <v>Max My</v>
      </c>
      <c r="M38" s="27">
        <f>'LK2 - 4.1 Stäbe - Schnittgrößen'!D33</f>
        <v>-0.01</v>
      </c>
      <c r="N38" s="27">
        <f>'LK2 - 4.1 Stäbe - Schnittgrößen'!E33</f>
        <v>6.33</v>
      </c>
      <c r="O38" s="27">
        <f>'LK2 - 4.1 Stäbe - Schnittgrößen'!F33</f>
        <v>0.2</v>
      </c>
      <c r="Q38" s="44"/>
      <c r="R38" s="299"/>
      <c r="S38" s="15"/>
      <c r="T38" s="15" t="str">
        <f>'LK3 - 4.1 Stäbe - Schnittgrößen'!B33</f>
        <v>Max My</v>
      </c>
      <c r="U38" s="27">
        <f>'LK3 - 4.1 Stäbe - Schnittgrößen'!D33</f>
        <v>0</v>
      </c>
      <c r="V38" s="27">
        <f>'LK3 - 4.1 Stäbe - Schnittgrößen'!E33</f>
        <v>15.21</v>
      </c>
      <c r="W38" s="27">
        <f>'LK3 - 4.1 Stäbe - Schnittgrößen'!F33</f>
        <v>4.43</v>
      </c>
      <c r="Y38" s="44"/>
      <c r="Z38" s="299"/>
      <c r="AA38" s="15"/>
      <c r="AB38" s="15" t="str">
        <f>'LK6 - 4.1 Stäbe - Schnittgrößen'!B33</f>
        <v>Max My</v>
      </c>
      <c r="AC38" s="27">
        <f>'LK6 - 4.1 Stäbe - Schnittgrößen'!D33</f>
        <v>-0.03</v>
      </c>
      <c r="AD38" s="27">
        <f>'LK6 - 4.1 Stäbe - Schnittgrößen'!E33</f>
        <v>10.28</v>
      </c>
      <c r="AE38" s="27">
        <f>'LK6 - 4.1 Stäbe - Schnittgrößen'!F33</f>
        <v>1.21</v>
      </c>
    </row>
    <row r="39" spans="1:31" x14ac:dyDescent="0.3">
      <c r="A39" s="191"/>
      <c r="B39" s="299"/>
      <c r="C39" s="15"/>
      <c r="D39" s="15" t="str">
        <f>'LK1 - 4.1 Stäbe - Schnittgrößen'!B34</f>
        <v>Min My</v>
      </c>
      <c r="E39" s="27">
        <f>'LK1 - 4.1 Stäbe - Schnittgrößen'!D34</f>
        <v>0</v>
      </c>
      <c r="F39" s="27">
        <f>'LK1 - 4.1 Stäbe - Schnittgrößen'!E34</f>
        <v>11.79</v>
      </c>
      <c r="G39" s="27">
        <f>'LK1 - 4.1 Stäbe - Schnittgrößen'!F34</f>
        <v>2.48</v>
      </c>
      <c r="I39" s="191"/>
      <c r="J39" s="299"/>
      <c r="K39" s="15"/>
      <c r="L39" s="15" t="str">
        <f>'LK2 - 4.1 Stäbe - Schnittgrößen'!B34</f>
        <v>Min My</v>
      </c>
      <c r="M39" s="27">
        <f>'LK2 - 4.1 Stäbe - Schnittgrößen'!D34</f>
        <v>-0.01</v>
      </c>
      <c r="N39" s="27">
        <f>'LK2 - 4.1 Stäbe - Schnittgrößen'!E34</f>
        <v>6.89</v>
      </c>
      <c r="O39" s="27">
        <f>'LK2 - 4.1 Stäbe - Schnittgrößen'!F34</f>
        <v>-0.26</v>
      </c>
      <c r="Q39" s="191"/>
      <c r="R39" s="299"/>
      <c r="S39" s="15"/>
      <c r="T39" s="15" t="str">
        <f>'LK3 - 4.1 Stäbe - Schnittgrößen'!B34</f>
        <v>Min My</v>
      </c>
      <c r="U39" s="27">
        <f>'LK3 - 4.1 Stäbe - Schnittgrößen'!D34</f>
        <v>0.01</v>
      </c>
      <c r="V39" s="27">
        <f>'LK3 - 4.1 Stäbe - Schnittgrößen'!E34</f>
        <v>16.010000000000002</v>
      </c>
      <c r="W39" s="27">
        <f>'LK3 - 4.1 Stäbe - Schnittgrößen'!F34</f>
        <v>3.37</v>
      </c>
      <c r="Y39" s="191"/>
      <c r="Z39" s="299"/>
      <c r="AA39" s="15"/>
      <c r="AB39" s="15" t="str">
        <f>'LK6 - 4.1 Stäbe - Schnittgrößen'!B34</f>
        <v>Min My</v>
      </c>
      <c r="AC39" s="27">
        <f>'LK6 - 4.1 Stäbe - Schnittgrößen'!D34</f>
        <v>-0.01</v>
      </c>
      <c r="AD39" s="27">
        <f>'LK6 - 4.1 Stäbe - Schnittgrößen'!E34</f>
        <v>11.08</v>
      </c>
      <c r="AE39" s="27">
        <f>'LK6 - 4.1 Stäbe - Schnittgrößen'!F34</f>
        <v>0.48</v>
      </c>
    </row>
    <row r="40" spans="1:31" x14ac:dyDescent="0.3">
      <c r="A40" s="192"/>
      <c r="B40" s="298"/>
      <c r="C40" s="15">
        <f>'LK1 - 4.1 Stäbe - Schnittgrößen'!A35</f>
        <v>5</v>
      </c>
      <c r="D40" s="15">
        <f>'LK1 - 4.1 Stäbe - Schnittgrößen'!B35</f>
        <v>5</v>
      </c>
      <c r="E40" s="27">
        <f>'LK1 - 4.1 Stäbe - Schnittgrößen'!D35</f>
        <v>0</v>
      </c>
      <c r="F40" s="27">
        <f>'LK1 - 4.1 Stäbe - Schnittgrößen'!E35</f>
        <v>11.58</v>
      </c>
      <c r="G40" s="27">
        <f>'LK1 - 4.1 Stäbe - Schnittgrößen'!F35</f>
        <v>3.27</v>
      </c>
      <c r="I40" s="192"/>
      <c r="J40" s="298"/>
      <c r="K40" s="15">
        <f>'LK2 - 4.1 Stäbe - Schnittgrößen'!A35</f>
        <v>5</v>
      </c>
      <c r="L40" s="15">
        <f>'LK2 - 4.1 Stäbe - Schnittgrößen'!B35</f>
        <v>5</v>
      </c>
      <c r="M40" s="27">
        <f>'LK2 - 4.1 Stäbe - Schnittgrößen'!D35</f>
        <v>-0.01</v>
      </c>
      <c r="N40" s="27">
        <f>'LK2 - 4.1 Stäbe - Schnittgrößen'!E35</f>
        <v>9.1999999999999993</v>
      </c>
      <c r="O40" s="27">
        <f>'LK2 - 4.1 Stäbe - Schnittgrößen'!F35</f>
        <v>0.2</v>
      </c>
      <c r="Q40" s="192"/>
      <c r="R40" s="298"/>
      <c r="S40" s="15">
        <f>'LK3 - 4.1 Stäbe - Schnittgrößen'!A35</f>
        <v>5</v>
      </c>
      <c r="T40" s="15">
        <f>'LK3 - 4.1 Stäbe - Schnittgrößen'!B35</f>
        <v>5</v>
      </c>
      <c r="U40" s="27">
        <f>'LK3 - 4.1 Stäbe - Schnittgrößen'!D35</f>
        <v>0</v>
      </c>
      <c r="V40" s="27">
        <f>'LK3 - 4.1 Stäbe - Schnittgrößen'!E35</f>
        <v>15.72</v>
      </c>
      <c r="W40" s="27">
        <f>'LK3 - 4.1 Stäbe - Schnittgrößen'!F35</f>
        <v>4.43</v>
      </c>
      <c r="Y40" s="192"/>
      <c r="Z40" s="298"/>
      <c r="AA40" s="15">
        <f>'LK6 - 4.1 Stäbe - Schnittgrößen'!A35</f>
        <v>5</v>
      </c>
      <c r="AB40" s="15">
        <f>'LK6 - 4.1 Stäbe - Schnittgrößen'!B35</f>
        <v>5</v>
      </c>
      <c r="AC40" s="27">
        <f>'LK6 - 4.1 Stäbe - Schnittgrößen'!D35</f>
        <v>-0.02</v>
      </c>
      <c r="AD40" s="27">
        <f>'LK6 - 4.1 Stäbe - Schnittgrößen'!E35</f>
        <v>14.07</v>
      </c>
      <c r="AE40" s="27">
        <f>'LK6 - 4.1 Stäbe - Schnittgrößen'!F35</f>
        <v>1.21</v>
      </c>
    </row>
    <row r="41" spans="1:31" x14ac:dyDescent="0.3">
      <c r="A41" s="44"/>
      <c r="B41" s="299"/>
      <c r="C41" s="15"/>
      <c r="D41" s="15">
        <f>'LK1 - 4.1 Stäbe - Schnittgrößen'!B36</f>
        <v>223</v>
      </c>
      <c r="E41" s="27">
        <f>'LK1 - 4.1 Stäbe - Schnittgrößen'!D36</f>
        <v>0</v>
      </c>
      <c r="F41" s="27">
        <f>'LK1 - 4.1 Stäbe - Schnittgrößen'!E36</f>
        <v>11.09</v>
      </c>
      <c r="G41" s="27">
        <f>'LK1 - 4.1 Stäbe - Schnittgrößen'!F36</f>
        <v>3.95</v>
      </c>
      <c r="I41" s="44"/>
      <c r="J41" s="299"/>
      <c r="K41" s="15"/>
      <c r="L41" s="15">
        <f>'LK2 - 4.1 Stäbe - Schnittgrößen'!B36</f>
        <v>223</v>
      </c>
      <c r="M41" s="27">
        <f>'LK2 - 4.1 Stäbe - Schnittgrößen'!D36</f>
        <v>-0.02</v>
      </c>
      <c r="N41" s="27">
        <f>'LK2 - 4.1 Stäbe - Schnittgrößen'!E36</f>
        <v>8.6999999999999993</v>
      </c>
      <c r="O41" s="27">
        <f>'LK2 - 4.1 Stäbe - Schnittgrößen'!F36</f>
        <v>0.73</v>
      </c>
      <c r="Q41" s="44"/>
      <c r="R41" s="299"/>
      <c r="S41" s="15"/>
      <c r="T41" s="15">
        <f>'LK3 - 4.1 Stäbe - Schnittgrößen'!B36</f>
        <v>223</v>
      </c>
      <c r="U41" s="27">
        <f>'LK3 - 4.1 Stäbe - Schnittgrößen'!D36</f>
        <v>-0.01</v>
      </c>
      <c r="V41" s="27">
        <f>'LK3 - 4.1 Stäbe - Schnittgrößen'!E36</f>
        <v>15.02</v>
      </c>
      <c r="W41" s="27">
        <f>'LK3 - 4.1 Stäbe - Schnittgrößen'!F36</f>
        <v>5.35</v>
      </c>
      <c r="Y41" s="44"/>
      <c r="Z41" s="299"/>
      <c r="AA41" s="15"/>
      <c r="AB41" s="15">
        <f>'LK6 - 4.1 Stäbe - Schnittgrößen'!B36</f>
        <v>223</v>
      </c>
      <c r="AC41" s="27">
        <f>'LK6 - 4.1 Stäbe - Schnittgrößen'!D36</f>
        <v>-0.03</v>
      </c>
      <c r="AD41" s="27">
        <f>'LK6 - 4.1 Stäbe - Schnittgrößen'!E36</f>
        <v>13.37</v>
      </c>
      <c r="AE41" s="27">
        <f>'LK6 - 4.1 Stäbe - Schnittgrößen'!F36</f>
        <v>2.0299999999999998</v>
      </c>
    </row>
    <row r="42" spans="1:31" x14ac:dyDescent="0.3">
      <c r="A42" s="44"/>
      <c r="B42" s="299"/>
      <c r="C42" s="15"/>
      <c r="D42" s="15" t="str">
        <f>'LK1 - 4.1 Stäbe - Schnittgrößen'!B37</f>
        <v>Max N</v>
      </c>
      <c r="E42" s="27">
        <f>'LK1 - 4.1 Stäbe - Schnittgrößen'!D37</f>
        <v>0</v>
      </c>
      <c r="F42" s="27">
        <f>'LK1 - 4.1 Stäbe - Schnittgrößen'!E37</f>
        <v>11.58</v>
      </c>
      <c r="G42" s="27">
        <f>'LK1 - 4.1 Stäbe - Schnittgrößen'!F37</f>
        <v>3.27</v>
      </c>
      <c r="I42" s="44"/>
      <c r="J42" s="299"/>
      <c r="K42" s="15"/>
      <c r="L42" s="15" t="str">
        <f>'LK2 - 4.1 Stäbe - Schnittgrößen'!B37</f>
        <v>Max N</v>
      </c>
      <c r="M42" s="27">
        <f>'LK2 - 4.1 Stäbe - Schnittgrößen'!D37</f>
        <v>-0.01</v>
      </c>
      <c r="N42" s="27">
        <f>'LK2 - 4.1 Stäbe - Schnittgrößen'!E37</f>
        <v>9.1999999999999993</v>
      </c>
      <c r="O42" s="27">
        <f>'LK2 - 4.1 Stäbe - Schnittgrößen'!F37</f>
        <v>0.2</v>
      </c>
      <c r="Q42" s="44"/>
      <c r="R42" s="299"/>
      <c r="S42" s="15"/>
      <c r="T42" s="15" t="str">
        <f>'LK3 - 4.1 Stäbe - Schnittgrößen'!B37</f>
        <v>Max N</v>
      </c>
      <c r="U42" s="27">
        <f>'LK3 - 4.1 Stäbe - Schnittgrößen'!D37</f>
        <v>0</v>
      </c>
      <c r="V42" s="27">
        <f>'LK3 - 4.1 Stäbe - Schnittgrößen'!E37</f>
        <v>15.72</v>
      </c>
      <c r="W42" s="27">
        <f>'LK3 - 4.1 Stäbe - Schnittgrößen'!F37</f>
        <v>4.43</v>
      </c>
      <c r="Y42" s="44"/>
      <c r="Z42" s="299"/>
      <c r="AA42" s="15"/>
      <c r="AB42" s="15" t="str">
        <f>'LK6 - 4.1 Stäbe - Schnittgrößen'!B37</f>
        <v>Max N</v>
      </c>
      <c r="AC42" s="27">
        <f>'LK6 - 4.1 Stäbe - Schnittgrößen'!D37</f>
        <v>-0.02</v>
      </c>
      <c r="AD42" s="27">
        <f>'LK6 - 4.1 Stäbe - Schnittgrößen'!E37</f>
        <v>14.07</v>
      </c>
      <c r="AE42" s="27">
        <f>'LK6 - 4.1 Stäbe - Schnittgrößen'!F37</f>
        <v>1.21</v>
      </c>
    </row>
    <row r="43" spans="1:31" x14ac:dyDescent="0.3">
      <c r="A43" s="44"/>
      <c r="B43" s="299"/>
      <c r="C43" s="15"/>
      <c r="D43" s="15" t="str">
        <f>'LK1 - 4.1 Stäbe - Schnittgrößen'!B38</f>
        <v>Min N</v>
      </c>
      <c r="E43" s="27">
        <f>'LK1 - 4.1 Stäbe - Schnittgrößen'!D38</f>
        <v>0</v>
      </c>
      <c r="F43" s="27">
        <f>'LK1 - 4.1 Stäbe - Schnittgrößen'!E38</f>
        <v>11.09</v>
      </c>
      <c r="G43" s="27">
        <f>'LK1 - 4.1 Stäbe - Schnittgrößen'!F38</f>
        <v>3.95</v>
      </c>
      <c r="I43" s="44"/>
      <c r="J43" s="299"/>
      <c r="K43" s="15"/>
      <c r="L43" s="15" t="str">
        <f>'LK2 - 4.1 Stäbe - Schnittgrößen'!B38</f>
        <v>Min N</v>
      </c>
      <c r="M43" s="27">
        <f>'LK2 - 4.1 Stäbe - Schnittgrößen'!D38</f>
        <v>-0.02</v>
      </c>
      <c r="N43" s="27">
        <f>'LK2 - 4.1 Stäbe - Schnittgrößen'!E38</f>
        <v>8.6999999999999993</v>
      </c>
      <c r="O43" s="27">
        <f>'LK2 - 4.1 Stäbe - Schnittgrößen'!F38</f>
        <v>0.73</v>
      </c>
      <c r="Q43" s="44"/>
      <c r="R43" s="299"/>
      <c r="S43" s="15"/>
      <c r="T43" s="15" t="str">
        <f>'LK3 - 4.1 Stäbe - Schnittgrößen'!B38</f>
        <v>Min N</v>
      </c>
      <c r="U43" s="27">
        <f>'LK3 - 4.1 Stäbe - Schnittgrößen'!D38</f>
        <v>-0.01</v>
      </c>
      <c r="V43" s="27">
        <f>'LK3 - 4.1 Stäbe - Schnittgrößen'!E38</f>
        <v>15.02</v>
      </c>
      <c r="W43" s="27">
        <f>'LK3 - 4.1 Stäbe - Schnittgrößen'!F38</f>
        <v>5.35</v>
      </c>
      <c r="Y43" s="44"/>
      <c r="Z43" s="299"/>
      <c r="AA43" s="15"/>
      <c r="AB43" s="15" t="str">
        <f>'LK6 - 4.1 Stäbe - Schnittgrößen'!B38</f>
        <v>Min N</v>
      </c>
      <c r="AC43" s="27">
        <f>'LK6 - 4.1 Stäbe - Schnittgrößen'!D38</f>
        <v>-0.03</v>
      </c>
      <c r="AD43" s="27">
        <f>'LK6 - 4.1 Stäbe - Schnittgrößen'!E38</f>
        <v>13.37</v>
      </c>
      <c r="AE43" s="27">
        <f>'LK6 - 4.1 Stäbe - Schnittgrößen'!F38</f>
        <v>2.0299999999999998</v>
      </c>
    </row>
    <row r="44" spans="1:31" x14ac:dyDescent="0.3">
      <c r="A44" s="44"/>
      <c r="B44" s="299"/>
      <c r="C44" s="15"/>
      <c r="D44" s="15" t="str">
        <f>'LK1 - 4.1 Stäbe - Schnittgrößen'!B39</f>
        <v>Max Vz</v>
      </c>
      <c r="E44" s="27">
        <f>'LK1 - 4.1 Stäbe - Schnittgrößen'!D39</f>
        <v>0</v>
      </c>
      <c r="F44" s="27">
        <f>'LK1 - 4.1 Stäbe - Schnittgrößen'!E39</f>
        <v>11.58</v>
      </c>
      <c r="G44" s="27">
        <f>'LK1 - 4.1 Stäbe - Schnittgrößen'!F39</f>
        <v>3.27</v>
      </c>
      <c r="I44" s="44"/>
      <c r="J44" s="299"/>
      <c r="K44" s="15"/>
      <c r="L44" s="15" t="str">
        <f>'LK2 - 4.1 Stäbe - Schnittgrößen'!B39</f>
        <v>Max Vz</v>
      </c>
      <c r="M44" s="27">
        <f>'LK2 - 4.1 Stäbe - Schnittgrößen'!D39</f>
        <v>-0.01</v>
      </c>
      <c r="N44" s="27">
        <f>'LK2 - 4.1 Stäbe - Schnittgrößen'!E39</f>
        <v>9.1999999999999993</v>
      </c>
      <c r="O44" s="27">
        <f>'LK2 - 4.1 Stäbe - Schnittgrößen'!F39</f>
        <v>0.2</v>
      </c>
      <c r="Q44" s="44"/>
      <c r="R44" s="299"/>
      <c r="S44" s="15"/>
      <c r="T44" s="15" t="str">
        <f>'LK3 - 4.1 Stäbe - Schnittgrößen'!B39</f>
        <v>Max Vz</v>
      </c>
      <c r="U44" s="27">
        <f>'LK3 - 4.1 Stäbe - Schnittgrößen'!D39</f>
        <v>0</v>
      </c>
      <c r="V44" s="27">
        <f>'LK3 - 4.1 Stäbe - Schnittgrößen'!E39</f>
        <v>15.72</v>
      </c>
      <c r="W44" s="27">
        <f>'LK3 - 4.1 Stäbe - Schnittgrößen'!F39</f>
        <v>4.43</v>
      </c>
      <c r="Y44" s="44"/>
      <c r="Z44" s="299"/>
      <c r="AA44" s="15"/>
      <c r="AB44" s="15" t="str">
        <f>'LK6 - 4.1 Stäbe - Schnittgrößen'!B39</f>
        <v>Max Vz</v>
      </c>
      <c r="AC44" s="27">
        <f>'LK6 - 4.1 Stäbe - Schnittgrößen'!D39</f>
        <v>-0.02</v>
      </c>
      <c r="AD44" s="27">
        <f>'LK6 - 4.1 Stäbe - Schnittgrößen'!E39</f>
        <v>14.07</v>
      </c>
      <c r="AE44" s="27">
        <f>'LK6 - 4.1 Stäbe - Schnittgrößen'!F39</f>
        <v>1.21</v>
      </c>
    </row>
    <row r="45" spans="1:31" x14ac:dyDescent="0.3">
      <c r="A45" s="44"/>
      <c r="B45" s="299"/>
      <c r="C45" s="15"/>
      <c r="D45" s="15" t="str">
        <f>'LK1 - 4.1 Stäbe - Schnittgrößen'!B40</f>
        <v>Min Vz</v>
      </c>
      <c r="E45" s="27">
        <f>'LK1 - 4.1 Stäbe - Schnittgrößen'!D40</f>
        <v>0</v>
      </c>
      <c r="F45" s="27">
        <f>'LK1 - 4.1 Stäbe - Schnittgrößen'!E40</f>
        <v>11.09</v>
      </c>
      <c r="G45" s="27">
        <f>'LK1 - 4.1 Stäbe - Schnittgrößen'!F40</f>
        <v>3.95</v>
      </c>
      <c r="I45" s="44"/>
      <c r="J45" s="299"/>
      <c r="K45" s="15"/>
      <c r="L45" s="15" t="str">
        <f>'LK2 - 4.1 Stäbe - Schnittgrößen'!B40</f>
        <v>Min Vz</v>
      </c>
      <c r="M45" s="27">
        <f>'LK2 - 4.1 Stäbe - Schnittgrößen'!D40</f>
        <v>-0.02</v>
      </c>
      <c r="N45" s="27">
        <f>'LK2 - 4.1 Stäbe - Schnittgrößen'!E40</f>
        <v>8.6999999999999993</v>
      </c>
      <c r="O45" s="27">
        <f>'LK2 - 4.1 Stäbe - Schnittgrößen'!F40</f>
        <v>0.73</v>
      </c>
      <c r="Q45" s="44"/>
      <c r="R45" s="299"/>
      <c r="S45" s="15"/>
      <c r="T45" s="15" t="str">
        <f>'LK3 - 4.1 Stäbe - Schnittgrößen'!B40</f>
        <v>Min Vz</v>
      </c>
      <c r="U45" s="27">
        <f>'LK3 - 4.1 Stäbe - Schnittgrößen'!D40</f>
        <v>-0.01</v>
      </c>
      <c r="V45" s="27">
        <f>'LK3 - 4.1 Stäbe - Schnittgrößen'!E40</f>
        <v>15.02</v>
      </c>
      <c r="W45" s="27">
        <f>'LK3 - 4.1 Stäbe - Schnittgrößen'!F40</f>
        <v>5.35</v>
      </c>
      <c r="Y45" s="44"/>
      <c r="Z45" s="299"/>
      <c r="AA45" s="15"/>
      <c r="AB45" s="15" t="str">
        <f>'LK6 - 4.1 Stäbe - Schnittgrößen'!B40</f>
        <v>Min Vz</v>
      </c>
      <c r="AC45" s="27">
        <f>'LK6 - 4.1 Stäbe - Schnittgrößen'!D40</f>
        <v>-0.03</v>
      </c>
      <c r="AD45" s="27">
        <f>'LK6 - 4.1 Stäbe - Schnittgrößen'!E40</f>
        <v>13.37</v>
      </c>
      <c r="AE45" s="27">
        <f>'LK6 - 4.1 Stäbe - Schnittgrößen'!F40</f>
        <v>2.0299999999999998</v>
      </c>
    </row>
    <row r="46" spans="1:31" x14ac:dyDescent="0.3">
      <c r="A46" s="44"/>
      <c r="B46" s="299"/>
      <c r="C46" s="15"/>
      <c r="D46" s="15" t="str">
        <f>'LK1 - 4.1 Stäbe - Schnittgrößen'!B41</f>
        <v>Max My</v>
      </c>
      <c r="E46" s="27">
        <f>'LK1 - 4.1 Stäbe - Schnittgrößen'!D41</f>
        <v>0</v>
      </c>
      <c r="F46" s="27">
        <f>'LK1 - 4.1 Stäbe - Schnittgrößen'!E41</f>
        <v>11.09</v>
      </c>
      <c r="G46" s="27">
        <f>'LK1 - 4.1 Stäbe - Schnittgrößen'!F41</f>
        <v>3.95</v>
      </c>
      <c r="I46" s="44"/>
      <c r="J46" s="299"/>
      <c r="K46" s="15"/>
      <c r="L46" s="15" t="str">
        <f>'LK2 - 4.1 Stäbe - Schnittgrößen'!B41</f>
        <v>Max My</v>
      </c>
      <c r="M46" s="27">
        <f>'LK2 - 4.1 Stäbe - Schnittgrößen'!D41</f>
        <v>-0.02</v>
      </c>
      <c r="N46" s="27">
        <f>'LK2 - 4.1 Stäbe - Schnittgrößen'!E41</f>
        <v>8.6999999999999993</v>
      </c>
      <c r="O46" s="27">
        <f>'LK2 - 4.1 Stäbe - Schnittgrößen'!F41</f>
        <v>0.73</v>
      </c>
      <c r="Q46" s="44"/>
      <c r="R46" s="299"/>
      <c r="S46" s="15"/>
      <c r="T46" s="15" t="str">
        <f>'LK3 - 4.1 Stäbe - Schnittgrößen'!B41</f>
        <v>Max My</v>
      </c>
      <c r="U46" s="27">
        <f>'LK3 - 4.1 Stäbe - Schnittgrößen'!D41</f>
        <v>-0.01</v>
      </c>
      <c r="V46" s="27">
        <f>'LK3 - 4.1 Stäbe - Schnittgrößen'!E41</f>
        <v>15.02</v>
      </c>
      <c r="W46" s="27">
        <f>'LK3 - 4.1 Stäbe - Schnittgrößen'!F41</f>
        <v>5.35</v>
      </c>
      <c r="Y46" s="44"/>
      <c r="Z46" s="299"/>
      <c r="AA46" s="15"/>
      <c r="AB46" s="15" t="str">
        <f>'LK6 - 4.1 Stäbe - Schnittgrößen'!B41</f>
        <v>Max My</v>
      </c>
      <c r="AC46" s="27">
        <f>'LK6 - 4.1 Stäbe - Schnittgrößen'!D41</f>
        <v>-0.03</v>
      </c>
      <c r="AD46" s="27">
        <f>'LK6 - 4.1 Stäbe - Schnittgrößen'!E41</f>
        <v>13.37</v>
      </c>
      <c r="AE46" s="27">
        <f>'LK6 - 4.1 Stäbe - Schnittgrößen'!F41</f>
        <v>2.0299999999999998</v>
      </c>
    </row>
    <row r="47" spans="1:31" x14ac:dyDescent="0.3">
      <c r="A47" s="191"/>
      <c r="B47" s="299"/>
      <c r="C47" s="15"/>
      <c r="D47" s="15" t="str">
        <f>'LK1 - 4.1 Stäbe - Schnittgrößen'!B42</f>
        <v>Min My</v>
      </c>
      <c r="E47" s="27">
        <f>'LK1 - 4.1 Stäbe - Schnittgrößen'!D42</f>
        <v>0</v>
      </c>
      <c r="F47" s="27">
        <f>'LK1 - 4.1 Stäbe - Schnittgrößen'!E42</f>
        <v>11.58</v>
      </c>
      <c r="G47" s="27">
        <f>'LK1 - 4.1 Stäbe - Schnittgrößen'!F42</f>
        <v>3.27</v>
      </c>
      <c r="I47" s="191"/>
      <c r="J47" s="299"/>
      <c r="K47" s="15"/>
      <c r="L47" s="15" t="str">
        <f>'LK2 - 4.1 Stäbe - Schnittgrößen'!B42</f>
        <v>Min My</v>
      </c>
      <c r="M47" s="27">
        <f>'LK2 - 4.1 Stäbe - Schnittgrößen'!D42</f>
        <v>-0.01</v>
      </c>
      <c r="N47" s="27">
        <f>'LK2 - 4.1 Stäbe - Schnittgrößen'!E42</f>
        <v>9.1999999999999993</v>
      </c>
      <c r="O47" s="27">
        <f>'LK2 - 4.1 Stäbe - Schnittgrößen'!F42</f>
        <v>0.2</v>
      </c>
      <c r="Q47" s="191"/>
      <c r="R47" s="299"/>
      <c r="S47" s="15"/>
      <c r="T47" s="15" t="str">
        <f>'LK3 - 4.1 Stäbe - Schnittgrößen'!B42</f>
        <v>Min My</v>
      </c>
      <c r="U47" s="27">
        <f>'LK3 - 4.1 Stäbe - Schnittgrößen'!D42</f>
        <v>0</v>
      </c>
      <c r="V47" s="27">
        <f>'LK3 - 4.1 Stäbe - Schnittgrößen'!E42</f>
        <v>15.72</v>
      </c>
      <c r="W47" s="27">
        <f>'LK3 - 4.1 Stäbe - Schnittgrößen'!F42</f>
        <v>4.43</v>
      </c>
      <c r="Y47" s="191"/>
      <c r="Z47" s="299"/>
      <c r="AA47" s="15"/>
      <c r="AB47" s="15" t="str">
        <f>'LK6 - 4.1 Stäbe - Schnittgrößen'!B42</f>
        <v>Min My</v>
      </c>
      <c r="AC47" s="27">
        <f>'LK6 - 4.1 Stäbe - Schnittgrößen'!D42</f>
        <v>-0.02</v>
      </c>
      <c r="AD47" s="27">
        <f>'LK6 - 4.1 Stäbe - Schnittgrößen'!E42</f>
        <v>14.07</v>
      </c>
      <c r="AE47" s="27">
        <f>'LK6 - 4.1 Stäbe - Schnittgrößen'!F42</f>
        <v>1.21</v>
      </c>
    </row>
    <row r="48" spans="1:31" x14ac:dyDescent="0.3">
      <c r="A48" s="192"/>
      <c r="B48" s="298"/>
      <c r="C48" s="15">
        <f>'LK1 - 4.1 Stäbe - Schnittgrößen'!A43</f>
        <v>6</v>
      </c>
      <c r="D48" s="15">
        <f>'LK1 - 4.1 Stäbe - Schnittgrößen'!B43</f>
        <v>223</v>
      </c>
      <c r="E48" s="27">
        <f>'LK1 - 4.1 Stäbe - Schnittgrößen'!D43</f>
        <v>-116.08</v>
      </c>
      <c r="F48" s="27">
        <f>'LK1 - 4.1 Stäbe - Schnittgrößen'!E43</f>
        <v>11.28</v>
      </c>
      <c r="G48" s="27">
        <f>'LK1 - 4.1 Stäbe - Schnittgrößen'!F43</f>
        <v>-1.86</v>
      </c>
      <c r="I48" s="192"/>
      <c r="J48" s="298"/>
      <c r="K48" s="15">
        <f>'LK2 - 4.1 Stäbe - Schnittgrößen'!A43</f>
        <v>6</v>
      </c>
      <c r="L48" s="15">
        <f>'LK2 - 4.1 Stäbe - Schnittgrößen'!B43</f>
        <v>223</v>
      </c>
      <c r="M48" s="27">
        <f>'LK2 - 4.1 Stäbe - Schnittgrößen'!D43</f>
        <v>-65.099999999999994</v>
      </c>
      <c r="N48" s="27">
        <f>'LK2 - 4.1 Stäbe - Schnittgrößen'!E43</f>
        <v>10.029999999999999</v>
      </c>
      <c r="O48" s="27">
        <f>'LK2 - 4.1 Stäbe - Schnittgrößen'!F43</f>
        <v>-2.52</v>
      </c>
      <c r="Q48" s="192"/>
      <c r="R48" s="298"/>
      <c r="S48" s="15">
        <f>'LK3 - 4.1 Stäbe - Schnittgrößen'!A43</f>
        <v>6</v>
      </c>
      <c r="T48" s="15">
        <f>'LK3 - 4.1 Stäbe - Schnittgrößen'!B43</f>
        <v>223</v>
      </c>
      <c r="U48" s="27">
        <f>'LK3 - 4.1 Stäbe - Schnittgrößen'!D43</f>
        <v>-157.41999999999999</v>
      </c>
      <c r="V48" s="27">
        <f>'LK3 - 4.1 Stäbe - Schnittgrößen'!E43</f>
        <v>15.31</v>
      </c>
      <c r="W48" s="27">
        <f>'LK3 - 4.1 Stäbe - Schnittgrößen'!F43</f>
        <v>-2.52</v>
      </c>
      <c r="Y48" s="192"/>
      <c r="Z48" s="298"/>
      <c r="AA48" s="15">
        <f>'LK6 - 4.1 Stäbe - Schnittgrößen'!A43</f>
        <v>6</v>
      </c>
      <c r="AB48" s="15">
        <f>'LK6 - 4.1 Stäbe - Schnittgrößen'!B43</f>
        <v>223</v>
      </c>
      <c r="AC48" s="27">
        <f>'LK6 - 4.1 Stäbe - Schnittgrößen'!D43</f>
        <v>-106.26</v>
      </c>
      <c r="AD48" s="27">
        <f>'LK6 - 4.1 Stäbe - Schnittgrößen'!E43</f>
        <v>15.2</v>
      </c>
      <c r="AE48" s="27">
        <f>'LK6 - 4.1 Stäbe - Schnittgrößen'!F43</f>
        <v>-3.28</v>
      </c>
    </row>
    <row r="49" spans="1:31" x14ac:dyDescent="0.3">
      <c r="A49" s="44"/>
      <c r="B49" s="299"/>
      <c r="C49" s="15"/>
      <c r="D49" s="15">
        <f>'LK1 - 4.1 Stäbe - Schnittgrößen'!B44</f>
        <v>6</v>
      </c>
      <c r="E49" s="27">
        <f>'LK1 - 4.1 Stäbe - Schnittgrößen'!D44</f>
        <v>-116.08</v>
      </c>
      <c r="F49" s="27">
        <f>'LK1 - 4.1 Stäbe - Schnittgrößen'!E44</f>
        <v>11.22</v>
      </c>
      <c r="G49" s="27">
        <f>'LK1 - 4.1 Stäbe - Schnittgrößen'!F44</f>
        <v>-1.76</v>
      </c>
      <c r="I49" s="44"/>
      <c r="J49" s="299"/>
      <c r="K49" s="15"/>
      <c r="L49" s="15">
        <f>'LK2 - 4.1 Stäbe - Schnittgrößen'!B44</f>
        <v>6</v>
      </c>
      <c r="M49" s="27">
        <f>'LK2 - 4.1 Stäbe - Schnittgrößen'!D44</f>
        <v>-65.099999999999994</v>
      </c>
      <c r="N49" s="27">
        <f>'LK2 - 4.1 Stäbe - Schnittgrößen'!E44</f>
        <v>9.9700000000000006</v>
      </c>
      <c r="O49" s="27">
        <f>'LK2 - 4.1 Stäbe - Schnittgrößen'!F44</f>
        <v>-2.44</v>
      </c>
      <c r="Q49" s="44"/>
      <c r="R49" s="299"/>
      <c r="S49" s="15"/>
      <c r="T49" s="15">
        <f>'LK3 - 4.1 Stäbe - Schnittgrößen'!B44</f>
        <v>6</v>
      </c>
      <c r="U49" s="27">
        <f>'LK3 - 4.1 Stäbe - Schnittgrößen'!D44</f>
        <v>-157.41999999999999</v>
      </c>
      <c r="V49" s="27">
        <f>'LK3 - 4.1 Stäbe - Schnittgrößen'!E44</f>
        <v>15.21</v>
      </c>
      <c r="W49" s="27">
        <f>'LK3 - 4.1 Stäbe - Schnittgrößen'!F44</f>
        <v>-2.39</v>
      </c>
      <c r="Y49" s="44"/>
      <c r="Z49" s="299"/>
      <c r="AA49" s="15"/>
      <c r="AB49" s="15">
        <f>'LK6 - 4.1 Stäbe - Schnittgrößen'!B44</f>
        <v>6</v>
      </c>
      <c r="AC49" s="27">
        <f>'LK6 - 4.1 Stäbe - Schnittgrößen'!D44</f>
        <v>-106.26</v>
      </c>
      <c r="AD49" s="27">
        <f>'LK6 - 4.1 Stäbe - Schnittgrößen'!E44</f>
        <v>15.11</v>
      </c>
      <c r="AE49" s="27">
        <f>'LK6 - 4.1 Stäbe - Schnittgrößen'!F44</f>
        <v>-3.16</v>
      </c>
    </row>
    <row r="50" spans="1:31" x14ac:dyDescent="0.3">
      <c r="A50" s="44"/>
      <c r="B50" s="299"/>
      <c r="C50" s="15"/>
      <c r="D50" s="15" t="str">
        <f>'LK1 - 4.1 Stäbe - Schnittgrößen'!B45</f>
        <v>Max N</v>
      </c>
      <c r="E50" s="27">
        <f>'LK1 - 4.1 Stäbe - Schnittgrößen'!D45</f>
        <v>-116.08</v>
      </c>
      <c r="F50" s="27">
        <f>'LK1 - 4.1 Stäbe - Schnittgrößen'!E45</f>
        <v>11.28</v>
      </c>
      <c r="G50" s="27">
        <f>'LK1 - 4.1 Stäbe - Schnittgrößen'!F45</f>
        <v>-1.86</v>
      </c>
      <c r="I50" s="44"/>
      <c r="J50" s="299"/>
      <c r="K50" s="15"/>
      <c r="L50" s="15" t="str">
        <f>'LK2 - 4.1 Stäbe - Schnittgrößen'!B45</f>
        <v>Max N</v>
      </c>
      <c r="M50" s="27">
        <f>'LK2 - 4.1 Stäbe - Schnittgrößen'!D45</f>
        <v>-65.099999999999994</v>
      </c>
      <c r="N50" s="27">
        <f>'LK2 - 4.1 Stäbe - Schnittgrößen'!E45</f>
        <v>10.029999999999999</v>
      </c>
      <c r="O50" s="27">
        <f>'LK2 - 4.1 Stäbe - Schnittgrößen'!F45</f>
        <v>-2.52</v>
      </c>
      <c r="Q50" s="44"/>
      <c r="R50" s="299"/>
      <c r="S50" s="15"/>
      <c r="T50" s="15" t="str">
        <f>'LK3 - 4.1 Stäbe - Schnittgrößen'!B45</f>
        <v>Max N</v>
      </c>
      <c r="U50" s="27">
        <f>'LK3 - 4.1 Stäbe - Schnittgrößen'!D45</f>
        <v>-157.41999999999999</v>
      </c>
      <c r="V50" s="27">
        <f>'LK3 - 4.1 Stäbe - Schnittgrößen'!E45</f>
        <v>15.31</v>
      </c>
      <c r="W50" s="27">
        <f>'LK3 - 4.1 Stäbe - Schnittgrößen'!F45</f>
        <v>-2.52</v>
      </c>
      <c r="Y50" s="44"/>
      <c r="Z50" s="299"/>
      <c r="AA50" s="15"/>
      <c r="AB50" s="15" t="str">
        <f>'LK6 - 4.1 Stäbe - Schnittgrößen'!B45</f>
        <v>Max N</v>
      </c>
      <c r="AC50" s="27">
        <f>'LK6 - 4.1 Stäbe - Schnittgrößen'!D45</f>
        <v>-106.26</v>
      </c>
      <c r="AD50" s="27">
        <f>'LK6 - 4.1 Stäbe - Schnittgrößen'!E45</f>
        <v>15.2</v>
      </c>
      <c r="AE50" s="27">
        <f>'LK6 - 4.1 Stäbe - Schnittgrößen'!F45</f>
        <v>-3.28</v>
      </c>
    </row>
    <row r="51" spans="1:31" x14ac:dyDescent="0.3">
      <c r="A51" s="44"/>
      <c r="B51" s="299"/>
      <c r="C51" s="15"/>
      <c r="D51" s="15" t="str">
        <f>'LK1 - 4.1 Stäbe - Schnittgrößen'!B46</f>
        <v>Min N</v>
      </c>
      <c r="E51" s="27">
        <f>'LK1 - 4.1 Stäbe - Schnittgrößen'!D46</f>
        <v>-116.08</v>
      </c>
      <c r="F51" s="27">
        <f>'LK1 - 4.1 Stäbe - Schnittgrößen'!E46</f>
        <v>11.22</v>
      </c>
      <c r="G51" s="27">
        <f>'LK1 - 4.1 Stäbe - Schnittgrößen'!F46</f>
        <v>-1.76</v>
      </c>
      <c r="I51" s="44"/>
      <c r="J51" s="299"/>
      <c r="K51" s="15"/>
      <c r="L51" s="15" t="str">
        <f>'LK2 - 4.1 Stäbe - Schnittgrößen'!B46</f>
        <v>Min N</v>
      </c>
      <c r="M51" s="27">
        <f>'LK2 - 4.1 Stäbe - Schnittgrößen'!D46</f>
        <v>-65.099999999999994</v>
      </c>
      <c r="N51" s="27">
        <f>'LK2 - 4.1 Stäbe - Schnittgrößen'!E46</f>
        <v>9.9700000000000006</v>
      </c>
      <c r="O51" s="27">
        <f>'LK2 - 4.1 Stäbe - Schnittgrößen'!F46</f>
        <v>-2.44</v>
      </c>
      <c r="Q51" s="44"/>
      <c r="R51" s="299"/>
      <c r="S51" s="15"/>
      <c r="T51" s="15" t="str">
        <f>'LK3 - 4.1 Stäbe - Schnittgrößen'!B46</f>
        <v>Min N</v>
      </c>
      <c r="U51" s="27">
        <f>'LK3 - 4.1 Stäbe - Schnittgrößen'!D46</f>
        <v>-157.41999999999999</v>
      </c>
      <c r="V51" s="27">
        <f>'LK3 - 4.1 Stäbe - Schnittgrößen'!E46</f>
        <v>15.21</v>
      </c>
      <c r="W51" s="27">
        <f>'LK3 - 4.1 Stäbe - Schnittgrößen'!F46</f>
        <v>-2.39</v>
      </c>
      <c r="Y51" s="44"/>
      <c r="Z51" s="299"/>
      <c r="AA51" s="15"/>
      <c r="AB51" s="15" t="str">
        <f>'LK6 - 4.1 Stäbe - Schnittgrößen'!B46</f>
        <v>Min N</v>
      </c>
      <c r="AC51" s="27">
        <f>'LK6 - 4.1 Stäbe - Schnittgrößen'!D46</f>
        <v>-106.26</v>
      </c>
      <c r="AD51" s="27">
        <f>'LK6 - 4.1 Stäbe - Schnittgrößen'!E46</f>
        <v>15.11</v>
      </c>
      <c r="AE51" s="27">
        <f>'LK6 - 4.1 Stäbe - Schnittgrößen'!F46</f>
        <v>-3.16</v>
      </c>
    </row>
    <row r="52" spans="1:31" x14ac:dyDescent="0.3">
      <c r="A52" s="44"/>
      <c r="B52" s="299"/>
      <c r="C52" s="15"/>
      <c r="D52" s="15" t="str">
        <f>'LK1 - 4.1 Stäbe - Schnittgrößen'!B47</f>
        <v>Max Vz</v>
      </c>
      <c r="E52" s="27">
        <f>'LK1 - 4.1 Stäbe - Schnittgrößen'!D47</f>
        <v>-116.08</v>
      </c>
      <c r="F52" s="27">
        <f>'LK1 - 4.1 Stäbe - Schnittgrößen'!E47</f>
        <v>11.28</v>
      </c>
      <c r="G52" s="27">
        <f>'LK1 - 4.1 Stäbe - Schnittgrößen'!F47</f>
        <v>-1.86</v>
      </c>
      <c r="I52" s="44"/>
      <c r="J52" s="299"/>
      <c r="K52" s="15"/>
      <c r="L52" s="15" t="str">
        <f>'LK2 - 4.1 Stäbe - Schnittgrößen'!B47</f>
        <v>Max Vz</v>
      </c>
      <c r="M52" s="27">
        <f>'LK2 - 4.1 Stäbe - Schnittgrößen'!D47</f>
        <v>-65.099999999999994</v>
      </c>
      <c r="N52" s="27">
        <f>'LK2 - 4.1 Stäbe - Schnittgrößen'!E47</f>
        <v>10.029999999999999</v>
      </c>
      <c r="O52" s="27">
        <f>'LK2 - 4.1 Stäbe - Schnittgrößen'!F47</f>
        <v>-2.52</v>
      </c>
      <c r="Q52" s="44"/>
      <c r="R52" s="299"/>
      <c r="S52" s="15"/>
      <c r="T52" s="15" t="str">
        <f>'LK3 - 4.1 Stäbe - Schnittgrößen'!B47</f>
        <v>Max Vz</v>
      </c>
      <c r="U52" s="27">
        <f>'LK3 - 4.1 Stäbe - Schnittgrößen'!D47</f>
        <v>-157.41999999999999</v>
      </c>
      <c r="V52" s="27">
        <f>'LK3 - 4.1 Stäbe - Schnittgrößen'!E47</f>
        <v>15.31</v>
      </c>
      <c r="W52" s="27">
        <f>'LK3 - 4.1 Stäbe - Schnittgrößen'!F47</f>
        <v>-2.52</v>
      </c>
      <c r="Y52" s="44"/>
      <c r="Z52" s="299"/>
      <c r="AA52" s="15"/>
      <c r="AB52" s="15" t="str">
        <f>'LK6 - 4.1 Stäbe - Schnittgrößen'!B47</f>
        <v>Max Vz</v>
      </c>
      <c r="AC52" s="27">
        <f>'LK6 - 4.1 Stäbe - Schnittgrößen'!D47</f>
        <v>-106.26</v>
      </c>
      <c r="AD52" s="27">
        <f>'LK6 - 4.1 Stäbe - Schnittgrößen'!E47</f>
        <v>15.2</v>
      </c>
      <c r="AE52" s="27">
        <f>'LK6 - 4.1 Stäbe - Schnittgrößen'!F47</f>
        <v>-3.28</v>
      </c>
    </row>
    <row r="53" spans="1:31" x14ac:dyDescent="0.3">
      <c r="A53" s="44"/>
      <c r="B53" s="299"/>
      <c r="C53" s="15"/>
      <c r="D53" s="15" t="str">
        <f>'LK1 - 4.1 Stäbe - Schnittgrößen'!B48</f>
        <v>Min Vz</v>
      </c>
      <c r="E53" s="27">
        <f>'LK1 - 4.1 Stäbe - Schnittgrößen'!D48</f>
        <v>-116.08</v>
      </c>
      <c r="F53" s="27">
        <f>'LK1 - 4.1 Stäbe - Schnittgrößen'!E48</f>
        <v>11.22</v>
      </c>
      <c r="G53" s="27">
        <f>'LK1 - 4.1 Stäbe - Schnittgrößen'!F48</f>
        <v>-1.76</v>
      </c>
      <c r="I53" s="44"/>
      <c r="J53" s="299"/>
      <c r="K53" s="15"/>
      <c r="L53" s="15" t="str">
        <f>'LK2 - 4.1 Stäbe - Schnittgrößen'!B48</f>
        <v>Min Vz</v>
      </c>
      <c r="M53" s="27">
        <f>'LK2 - 4.1 Stäbe - Schnittgrößen'!D48</f>
        <v>-65.099999999999994</v>
      </c>
      <c r="N53" s="27">
        <f>'LK2 - 4.1 Stäbe - Schnittgrößen'!E48</f>
        <v>9.9700000000000006</v>
      </c>
      <c r="O53" s="27">
        <f>'LK2 - 4.1 Stäbe - Schnittgrößen'!F48</f>
        <v>-2.44</v>
      </c>
      <c r="Q53" s="44"/>
      <c r="R53" s="299"/>
      <c r="S53" s="15"/>
      <c r="T53" s="15" t="str">
        <f>'LK3 - 4.1 Stäbe - Schnittgrößen'!B48</f>
        <v>Min Vz</v>
      </c>
      <c r="U53" s="27">
        <f>'LK3 - 4.1 Stäbe - Schnittgrößen'!D48</f>
        <v>-157.41999999999999</v>
      </c>
      <c r="V53" s="27">
        <f>'LK3 - 4.1 Stäbe - Schnittgrößen'!E48</f>
        <v>15.21</v>
      </c>
      <c r="W53" s="27">
        <f>'LK3 - 4.1 Stäbe - Schnittgrößen'!F48</f>
        <v>-2.39</v>
      </c>
      <c r="Y53" s="44"/>
      <c r="Z53" s="299"/>
      <c r="AA53" s="15"/>
      <c r="AB53" s="15" t="str">
        <f>'LK6 - 4.1 Stäbe - Schnittgrößen'!B48</f>
        <v>Min Vz</v>
      </c>
      <c r="AC53" s="27">
        <f>'LK6 - 4.1 Stäbe - Schnittgrößen'!D48</f>
        <v>-106.26</v>
      </c>
      <c r="AD53" s="27">
        <f>'LK6 - 4.1 Stäbe - Schnittgrößen'!E48</f>
        <v>15.11</v>
      </c>
      <c r="AE53" s="27">
        <f>'LK6 - 4.1 Stäbe - Schnittgrößen'!F48</f>
        <v>-3.16</v>
      </c>
    </row>
    <row r="54" spans="1:31" x14ac:dyDescent="0.3">
      <c r="A54" s="44"/>
      <c r="B54" s="299"/>
      <c r="C54" s="15"/>
      <c r="D54" s="15" t="str">
        <f>'LK1 - 4.1 Stäbe - Schnittgrößen'!B49</f>
        <v>Max My</v>
      </c>
      <c r="E54" s="27">
        <f>'LK1 - 4.1 Stäbe - Schnittgrößen'!D49</f>
        <v>-116.08</v>
      </c>
      <c r="F54" s="27">
        <f>'LK1 - 4.1 Stäbe - Schnittgrößen'!E49</f>
        <v>11.22</v>
      </c>
      <c r="G54" s="27">
        <f>'LK1 - 4.1 Stäbe - Schnittgrößen'!F49</f>
        <v>-1.76</v>
      </c>
      <c r="I54" s="44"/>
      <c r="J54" s="299"/>
      <c r="K54" s="15"/>
      <c r="L54" s="15" t="str">
        <f>'LK2 - 4.1 Stäbe - Schnittgrößen'!B49</f>
        <v>Max My</v>
      </c>
      <c r="M54" s="27">
        <f>'LK2 - 4.1 Stäbe - Schnittgrößen'!D49</f>
        <v>-65.099999999999994</v>
      </c>
      <c r="N54" s="27">
        <f>'LK2 - 4.1 Stäbe - Schnittgrößen'!E49</f>
        <v>9.9700000000000006</v>
      </c>
      <c r="O54" s="27">
        <f>'LK2 - 4.1 Stäbe - Schnittgrößen'!F49</f>
        <v>-2.44</v>
      </c>
      <c r="Q54" s="44"/>
      <c r="R54" s="299"/>
      <c r="S54" s="15"/>
      <c r="T54" s="15" t="str">
        <f>'LK3 - 4.1 Stäbe - Schnittgrößen'!B49</f>
        <v>Max My</v>
      </c>
      <c r="U54" s="27">
        <f>'LK3 - 4.1 Stäbe - Schnittgrößen'!D49</f>
        <v>-157.41999999999999</v>
      </c>
      <c r="V54" s="27">
        <f>'LK3 - 4.1 Stäbe - Schnittgrößen'!E49</f>
        <v>15.21</v>
      </c>
      <c r="W54" s="27">
        <f>'LK3 - 4.1 Stäbe - Schnittgrößen'!F49</f>
        <v>-2.39</v>
      </c>
      <c r="Y54" s="44"/>
      <c r="Z54" s="299"/>
      <c r="AA54" s="15"/>
      <c r="AB54" s="15" t="str">
        <f>'LK6 - 4.1 Stäbe - Schnittgrößen'!B49</f>
        <v>Max My</v>
      </c>
      <c r="AC54" s="27">
        <f>'LK6 - 4.1 Stäbe - Schnittgrößen'!D49</f>
        <v>-106.26</v>
      </c>
      <c r="AD54" s="27">
        <f>'LK6 - 4.1 Stäbe - Schnittgrößen'!E49</f>
        <v>15.11</v>
      </c>
      <c r="AE54" s="27">
        <f>'LK6 - 4.1 Stäbe - Schnittgrößen'!F49</f>
        <v>-3.16</v>
      </c>
    </row>
    <row r="55" spans="1:31" x14ac:dyDescent="0.3">
      <c r="A55" s="191"/>
      <c r="B55" s="299"/>
      <c r="C55" s="15"/>
      <c r="D55" s="15" t="str">
        <f>'LK1 - 4.1 Stäbe - Schnittgrößen'!B50</f>
        <v>Min My</v>
      </c>
      <c r="E55" s="27">
        <f>'LK1 - 4.1 Stäbe - Schnittgrößen'!D50</f>
        <v>-116.08</v>
      </c>
      <c r="F55" s="27">
        <f>'LK1 - 4.1 Stäbe - Schnittgrößen'!E50</f>
        <v>11.28</v>
      </c>
      <c r="G55" s="27">
        <f>'LK1 - 4.1 Stäbe - Schnittgrößen'!F50</f>
        <v>-1.86</v>
      </c>
      <c r="I55" s="191"/>
      <c r="J55" s="299"/>
      <c r="K55" s="15"/>
      <c r="L55" s="15" t="str">
        <f>'LK2 - 4.1 Stäbe - Schnittgrößen'!B50</f>
        <v>Min My</v>
      </c>
      <c r="M55" s="27">
        <f>'LK2 - 4.1 Stäbe - Schnittgrößen'!D50</f>
        <v>-65.099999999999994</v>
      </c>
      <c r="N55" s="27">
        <f>'LK2 - 4.1 Stäbe - Schnittgrößen'!E50</f>
        <v>10.029999999999999</v>
      </c>
      <c r="O55" s="27">
        <f>'LK2 - 4.1 Stäbe - Schnittgrößen'!F50</f>
        <v>-2.52</v>
      </c>
      <c r="Q55" s="191"/>
      <c r="R55" s="299"/>
      <c r="S55" s="15"/>
      <c r="T55" s="15" t="str">
        <f>'LK3 - 4.1 Stäbe - Schnittgrößen'!B50</f>
        <v>Min My</v>
      </c>
      <c r="U55" s="27">
        <f>'LK3 - 4.1 Stäbe - Schnittgrößen'!D50</f>
        <v>-157.41999999999999</v>
      </c>
      <c r="V55" s="27">
        <f>'LK3 - 4.1 Stäbe - Schnittgrößen'!E50</f>
        <v>15.31</v>
      </c>
      <c r="W55" s="27">
        <f>'LK3 - 4.1 Stäbe - Schnittgrößen'!F50</f>
        <v>-2.52</v>
      </c>
      <c r="Y55" s="191"/>
      <c r="Z55" s="299"/>
      <c r="AA55" s="15"/>
      <c r="AB55" s="15" t="str">
        <f>'LK6 - 4.1 Stäbe - Schnittgrößen'!B50</f>
        <v>Min My</v>
      </c>
      <c r="AC55" s="27">
        <f>'LK6 - 4.1 Stäbe - Schnittgrößen'!D50</f>
        <v>-106.26</v>
      </c>
      <c r="AD55" s="27">
        <f>'LK6 - 4.1 Stäbe - Schnittgrößen'!E50</f>
        <v>15.2</v>
      </c>
      <c r="AE55" s="27">
        <f>'LK6 - 4.1 Stäbe - Schnittgrößen'!F50</f>
        <v>-3.28</v>
      </c>
    </row>
    <row r="56" spans="1:31" x14ac:dyDescent="0.3">
      <c r="A56" s="192"/>
      <c r="B56" s="298"/>
      <c r="C56" s="15">
        <f>'LK1 - 4.1 Stäbe - Schnittgrößen'!A51</f>
        <v>7</v>
      </c>
      <c r="D56" s="15">
        <f>'LK1 - 4.1 Stäbe - Schnittgrößen'!B51</f>
        <v>6</v>
      </c>
      <c r="E56" s="27">
        <f>'LK1 - 4.1 Stäbe - Schnittgrößen'!D51</f>
        <v>-116.08</v>
      </c>
      <c r="F56" s="27">
        <f>'LK1 - 4.1 Stäbe - Schnittgrößen'!E51</f>
        <v>11.32</v>
      </c>
      <c r="G56" s="27">
        <f>'LK1 - 4.1 Stäbe - Schnittgrößen'!F51</f>
        <v>-1.76</v>
      </c>
      <c r="I56" s="192"/>
      <c r="J56" s="298"/>
      <c r="K56" s="15">
        <f>'LK2 - 4.1 Stäbe - Schnittgrößen'!A51</f>
        <v>7</v>
      </c>
      <c r="L56" s="15">
        <f>'LK2 - 4.1 Stäbe - Schnittgrößen'!B51</f>
        <v>6</v>
      </c>
      <c r="M56" s="27">
        <f>'LK2 - 4.1 Stäbe - Schnittgrößen'!D51</f>
        <v>-65.099999999999994</v>
      </c>
      <c r="N56" s="27">
        <f>'LK2 - 4.1 Stäbe - Schnittgrößen'!E51</f>
        <v>9.61</v>
      </c>
      <c r="O56" s="27">
        <f>'LK2 - 4.1 Stäbe - Schnittgrößen'!F51</f>
        <v>-2.44</v>
      </c>
      <c r="Q56" s="192"/>
      <c r="R56" s="298"/>
      <c r="S56" s="15">
        <f>'LK3 - 4.1 Stäbe - Schnittgrößen'!A51</f>
        <v>7</v>
      </c>
      <c r="T56" s="15">
        <f>'LK3 - 4.1 Stäbe - Schnittgrößen'!B51</f>
        <v>6</v>
      </c>
      <c r="U56" s="27">
        <f>'LK3 - 4.1 Stäbe - Schnittgrößen'!D51</f>
        <v>-157.41999999999999</v>
      </c>
      <c r="V56" s="27">
        <f>'LK3 - 4.1 Stäbe - Schnittgrößen'!E51</f>
        <v>15.36</v>
      </c>
      <c r="W56" s="27">
        <f>'LK3 - 4.1 Stäbe - Schnittgrößen'!F51</f>
        <v>-2.39</v>
      </c>
      <c r="Y56" s="192"/>
      <c r="Z56" s="298"/>
      <c r="AA56" s="15">
        <f>'LK6 - 4.1 Stäbe - Schnittgrößen'!A51</f>
        <v>7</v>
      </c>
      <c r="AB56" s="15">
        <f>'LK6 - 4.1 Stäbe - Schnittgrößen'!B51</f>
        <v>6</v>
      </c>
      <c r="AC56" s="27">
        <f>'LK6 - 4.1 Stäbe - Schnittgrößen'!D51</f>
        <v>-106.26</v>
      </c>
      <c r="AD56" s="27">
        <f>'LK6 - 4.1 Stäbe - Schnittgrößen'!E51</f>
        <v>14.24</v>
      </c>
      <c r="AE56" s="27">
        <f>'LK6 - 4.1 Stäbe - Schnittgrößen'!F51</f>
        <v>-3.16</v>
      </c>
    </row>
    <row r="57" spans="1:31" x14ac:dyDescent="0.3">
      <c r="A57" s="44"/>
      <c r="B57" s="299"/>
      <c r="C57" s="15"/>
      <c r="D57" s="15">
        <f>'LK1 - 4.1 Stäbe - Schnittgrößen'!B52</f>
        <v>7</v>
      </c>
      <c r="E57" s="27">
        <f>'LK1 - 4.1 Stäbe - Schnittgrößen'!D52</f>
        <v>-116.08</v>
      </c>
      <c r="F57" s="27">
        <f>'LK1 - 4.1 Stäbe - Schnittgrößen'!E52</f>
        <v>10.76</v>
      </c>
      <c r="G57" s="27">
        <f>'LK1 - 4.1 Stäbe - Schnittgrößen'!F52</f>
        <v>-1.01</v>
      </c>
      <c r="I57" s="44"/>
      <c r="J57" s="299"/>
      <c r="K57" s="15"/>
      <c r="L57" s="15">
        <f>'LK2 - 4.1 Stäbe - Schnittgrößen'!B52</f>
        <v>7</v>
      </c>
      <c r="M57" s="27">
        <f>'LK2 - 4.1 Stäbe - Schnittgrößen'!D52</f>
        <v>-65.099999999999994</v>
      </c>
      <c r="N57" s="27">
        <f>'LK2 - 4.1 Stäbe - Schnittgrößen'!E52</f>
        <v>9.06</v>
      </c>
      <c r="O57" s="27">
        <f>'LK2 - 4.1 Stäbe - Schnittgrößen'!F52</f>
        <v>-1.8</v>
      </c>
      <c r="Q57" s="44"/>
      <c r="R57" s="299"/>
      <c r="S57" s="15"/>
      <c r="T57" s="15">
        <f>'LK3 - 4.1 Stäbe - Schnittgrößen'!B52</f>
        <v>7</v>
      </c>
      <c r="U57" s="27">
        <f>'LK3 - 4.1 Stäbe - Schnittgrößen'!D52</f>
        <v>-157.41999999999999</v>
      </c>
      <c r="V57" s="27">
        <f>'LK3 - 4.1 Stäbe - Schnittgrößen'!E52</f>
        <v>14.57</v>
      </c>
      <c r="W57" s="27">
        <f>'LK3 - 4.1 Stäbe - Schnittgrößen'!F52</f>
        <v>-1.37</v>
      </c>
      <c r="Y57" s="44"/>
      <c r="Z57" s="299"/>
      <c r="AA57" s="15"/>
      <c r="AB57" s="15">
        <f>'LK6 - 4.1 Stäbe - Schnittgrößen'!B52</f>
        <v>7</v>
      </c>
      <c r="AC57" s="27">
        <f>'LK6 - 4.1 Stäbe - Schnittgrößen'!D52</f>
        <v>-106.27</v>
      </c>
      <c r="AD57" s="27">
        <f>'LK6 - 4.1 Stäbe - Schnittgrößen'!E52</f>
        <v>13.46</v>
      </c>
      <c r="AE57" s="27">
        <f>'LK6 - 4.1 Stäbe - Schnittgrößen'!F52</f>
        <v>-2.21</v>
      </c>
    </row>
    <row r="58" spans="1:31" x14ac:dyDescent="0.3">
      <c r="A58" s="44"/>
      <c r="B58" s="299"/>
      <c r="C58" s="15"/>
      <c r="D58" s="15" t="str">
        <f>'LK1 - 4.1 Stäbe - Schnittgrößen'!B53</f>
        <v>Max N</v>
      </c>
      <c r="E58" s="27">
        <f>'LK1 - 4.1 Stäbe - Schnittgrößen'!D53</f>
        <v>-116.08</v>
      </c>
      <c r="F58" s="27">
        <f>'LK1 - 4.1 Stäbe - Schnittgrößen'!E53</f>
        <v>11.32</v>
      </c>
      <c r="G58" s="27">
        <f>'LK1 - 4.1 Stäbe - Schnittgrößen'!F53</f>
        <v>-1.76</v>
      </c>
      <c r="I58" s="44"/>
      <c r="J58" s="299"/>
      <c r="K58" s="15"/>
      <c r="L58" s="15" t="str">
        <f>'LK2 - 4.1 Stäbe - Schnittgrößen'!B53</f>
        <v>Max N</v>
      </c>
      <c r="M58" s="27">
        <f>'LK2 - 4.1 Stäbe - Schnittgrößen'!D53</f>
        <v>-65.099999999999994</v>
      </c>
      <c r="N58" s="27">
        <f>'LK2 - 4.1 Stäbe - Schnittgrößen'!E53</f>
        <v>9.61</v>
      </c>
      <c r="O58" s="27">
        <f>'LK2 - 4.1 Stäbe - Schnittgrößen'!F53</f>
        <v>-2.44</v>
      </c>
      <c r="Q58" s="44"/>
      <c r="R58" s="299"/>
      <c r="S58" s="15"/>
      <c r="T58" s="15" t="str">
        <f>'LK3 - 4.1 Stäbe - Schnittgrößen'!B53</f>
        <v>Max N</v>
      </c>
      <c r="U58" s="27">
        <f>'LK3 - 4.1 Stäbe - Schnittgrößen'!D53</f>
        <v>-157.41999999999999</v>
      </c>
      <c r="V58" s="27">
        <f>'LK3 - 4.1 Stäbe - Schnittgrößen'!E53</f>
        <v>15.36</v>
      </c>
      <c r="W58" s="27">
        <f>'LK3 - 4.1 Stäbe - Schnittgrößen'!F53</f>
        <v>-2.39</v>
      </c>
      <c r="Y58" s="44"/>
      <c r="Z58" s="299"/>
      <c r="AA58" s="15"/>
      <c r="AB58" s="15" t="str">
        <f>'LK6 - 4.1 Stäbe - Schnittgrößen'!B53</f>
        <v>Max N</v>
      </c>
      <c r="AC58" s="27">
        <f>'LK6 - 4.1 Stäbe - Schnittgrößen'!D53</f>
        <v>-106.26</v>
      </c>
      <c r="AD58" s="27">
        <f>'LK6 - 4.1 Stäbe - Schnittgrößen'!E53</f>
        <v>14.24</v>
      </c>
      <c r="AE58" s="27">
        <f>'LK6 - 4.1 Stäbe - Schnittgrößen'!F53</f>
        <v>-3.16</v>
      </c>
    </row>
    <row r="59" spans="1:31" x14ac:dyDescent="0.3">
      <c r="A59" s="44"/>
      <c r="B59" s="299"/>
      <c r="C59" s="15"/>
      <c r="D59" s="15" t="str">
        <f>'LK1 - 4.1 Stäbe - Schnittgrößen'!B54</f>
        <v>Min N</v>
      </c>
      <c r="E59" s="27">
        <f>'LK1 - 4.1 Stäbe - Schnittgrößen'!D54</f>
        <v>-116.08</v>
      </c>
      <c r="F59" s="27">
        <f>'LK1 - 4.1 Stäbe - Schnittgrößen'!E54</f>
        <v>10.76</v>
      </c>
      <c r="G59" s="27">
        <f>'LK1 - 4.1 Stäbe - Schnittgrößen'!F54</f>
        <v>-1.01</v>
      </c>
      <c r="I59" s="44"/>
      <c r="J59" s="299"/>
      <c r="K59" s="15"/>
      <c r="L59" s="15" t="str">
        <f>'LK2 - 4.1 Stäbe - Schnittgrößen'!B54</f>
        <v>Min N</v>
      </c>
      <c r="M59" s="27">
        <f>'LK2 - 4.1 Stäbe - Schnittgrößen'!D54</f>
        <v>-65.099999999999994</v>
      </c>
      <c r="N59" s="27">
        <f>'LK2 - 4.1 Stäbe - Schnittgrößen'!E54</f>
        <v>9.06</v>
      </c>
      <c r="O59" s="27">
        <f>'LK2 - 4.1 Stäbe - Schnittgrößen'!F54</f>
        <v>-1.8</v>
      </c>
      <c r="Q59" s="44"/>
      <c r="R59" s="299"/>
      <c r="S59" s="15"/>
      <c r="T59" s="15" t="str">
        <f>'LK3 - 4.1 Stäbe - Schnittgrößen'!B54</f>
        <v>Min N</v>
      </c>
      <c r="U59" s="27">
        <f>'LK3 - 4.1 Stäbe - Schnittgrößen'!D54</f>
        <v>-157.41999999999999</v>
      </c>
      <c r="V59" s="27">
        <f>'LK3 - 4.1 Stäbe - Schnittgrößen'!E54</f>
        <v>14.57</v>
      </c>
      <c r="W59" s="27">
        <f>'LK3 - 4.1 Stäbe - Schnittgrößen'!F54</f>
        <v>-1.37</v>
      </c>
      <c r="Y59" s="44"/>
      <c r="Z59" s="299"/>
      <c r="AA59" s="15"/>
      <c r="AB59" s="15" t="str">
        <f>'LK6 - 4.1 Stäbe - Schnittgrößen'!B54</f>
        <v>Min N</v>
      </c>
      <c r="AC59" s="27">
        <f>'LK6 - 4.1 Stäbe - Schnittgrößen'!D54</f>
        <v>-106.27</v>
      </c>
      <c r="AD59" s="27">
        <f>'LK6 - 4.1 Stäbe - Schnittgrößen'!E54</f>
        <v>13.46</v>
      </c>
      <c r="AE59" s="27">
        <f>'LK6 - 4.1 Stäbe - Schnittgrößen'!F54</f>
        <v>-2.21</v>
      </c>
    </row>
    <row r="60" spans="1:31" x14ac:dyDescent="0.3">
      <c r="A60" s="44"/>
      <c r="B60" s="299"/>
      <c r="C60" s="15"/>
      <c r="D60" s="15" t="str">
        <f>'LK1 - 4.1 Stäbe - Schnittgrößen'!B55</f>
        <v>Max Vz</v>
      </c>
      <c r="E60" s="27">
        <f>'LK1 - 4.1 Stäbe - Schnittgrößen'!D55</f>
        <v>-116.08</v>
      </c>
      <c r="F60" s="27">
        <f>'LK1 - 4.1 Stäbe - Schnittgrößen'!E55</f>
        <v>11.32</v>
      </c>
      <c r="G60" s="27">
        <f>'LK1 - 4.1 Stäbe - Schnittgrößen'!F55</f>
        <v>-1.76</v>
      </c>
      <c r="I60" s="44"/>
      <c r="J60" s="299"/>
      <c r="K60" s="15"/>
      <c r="L60" s="15" t="str">
        <f>'LK2 - 4.1 Stäbe - Schnittgrößen'!B55</f>
        <v>Max Vz</v>
      </c>
      <c r="M60" s="27">
        <f>'LK2 - 4.1 Stäbe - Schnittgrößen'!D55</f>
        <v>-65.099999999999994</v>
      </c>
      <c r="N60" s="27">
        <f>'LK2 - 4.1 Stäbe - Schnittgrößen'!E55</f>
        <v>9.61</v>
      </c>
      <c r="O60" s="27">
        <f>'LK2 - 4.1 Stäbe - Schnittgrößen'!F55</f>
        <v>-2.44</v>
      </c>
      <c r="Q60" s="44"/>
      <c r="R60" s="299"/>
      <c r="S60" s="15"/>
      <c r="T60" s="15" t="str">
        <f>'LK3 - 4.1 Stäbe - Schnittgrößen'!B55</f>
        <v>Max Vz</v>
      </c>
      <c r="U60" s="27">
        <f>'LK3 - 4.1 Stäbe - Schnittgrößen'!D55</f>
        <v>-157.41999999999999</v>
      </c>
      <c r="V60" s="27">
        <f>'LK3 - 4.1 Stäbe - Schnittgrößen'!E55</f>
        <v>15.36</v>
      </c>
      <c r="W60" s="27">
        <f>'LK3 - 4.1 Stäbe - Schnittgrößen'!F55</f>
        <v>-2.39</v>
      </c>
      <c r="Y60" s="44"/>
      <c r="Z60" s="299"/>
      <c r="AA60" s="15"/>
      <c r="AB60" s="15" t="str">
        <f>'LK6 - 4.1 Stäbe - Schnittgrößen'!B55</f>
        <v>Max Vz</v>
      </c>
      <c r="AC60" s="27">
        <f>'LK6 - 4.1 Stäbe - Schnittgrößen'!D55</f>
        <v>-106.26</v>
      </c>
      <c r="AD60" s="27">
        <f>'LK6 - 4.1 Stäbe - Schnittgrößen'!E55</f>
        <v>14.24</v>
      </c>
      <c r="AE60" s="27">
        <f>'LK6 - 4.1 Stäbe - Schnittgrößen'!F55</f>
        <v>-3.16</v>
      </c>
    </row>
    <row r="61" spans="1:31" x14ac:dyDescent="0.3">
      <c r="A61" s="44"/>
      <c r="B61" s="299"/>
      <c r="C61" s="15"/>
      <c r="D61" s="15" t="str">
        <f>'LK1 - 4.1 Stäbe - Schnittgrößen'!B56</f>
        <v>Min Vz</v>
      </c>
      <c r="E61" s="27">
        <f>'LK1 - 4.1 Stäbe - Schnittgrößen'!D56</f>
        <v>-116.08</v>
      </c>
      <c r="F61" s="27">
        <f>'LK1 - 4.1 Stäbe - Schnittgrößen'!E56</f>
        <v>10.76</v>
      </c>
      <c r="G61" s="27">
        <f>'LK1 - 4.1 Stäbe - Schnittgrößen'!F56</f>
        <v>-1.01</v>
      </c>
      <c r="I61" s="44"/>
      <c r="J61" s="299"/>
      <c r="K61" s="15"/>
      <c r="L61" s="15" t="str">
        <f>'LK2 - 4.1 Stäbe - Schnittgrößen'!B56</f>
        <v>Min Vz</v>
      </c>
      <c r="M61" s="27">
        <f>'LK2 - 4.1 Stäbe - Schnittgrößen'!D56</f>
        <v>-65.099999999999994</v>
      </c>
      <c r="N61" s="27">
        <f>'LK2 - 4.1 Stäbe - Schnittgrößen'!E56</f>
        <v>9.06</v>
      </c>
      <c r="O61" s="27">
        <f>'LK2 - 4.1 Stäbe - Schnittgrößen'!F56</f>
        <v>-1.8</v>
      </c>
      <c r="Q61" s="44"/>
      <c r="R61" s="299"/>
      <c r="S61" s="15"/>
      <c r="T61" s="15" t="str">
        <f>'LK3 - 4.1 Stäbe - Schnittgrößen'!B56</f>
        <v>Min Vz</v>
      </c>
      <c r="U61" s="27">
        <f>'LK3 - 4.1 Stäbe - Schnittgrößen'!D56</f>
        <v>-157.41999999999999</v>
      </c>
      <c r="V61" s="27">
        <f>'LK3 - 4.1 Stäbe - Schnittgrößen'!E56</f>
        <v>14.57</v>
      </c>
      <c r="W61" s="27">
        <f>'LK3 - 4.1 Stäbe - Schnittgrößen'!F56</f>
        <v>-1.37</v>
      </c>
      <c r="Y61" s="44"/>
      <c r="Z61" s="299"/>
      <c r="AA61" s="15"/>
      <c r="AB61" s="15" t="str">
        <f>'LK6 - 4.1 Stäbe - Schnittgrößen'!B56</f>
        <v>Min Vz</v>
      </c>
      <c r="AC61" s="27">
        <f>'LK6 - 4.1 Stäbe - Schnittgrößen'!D56</f>
        <v>-106.27</v>
      </c>
      <c r="AD61" s="27">
        <f>'LK6 - 4.1 Stäbe - Schnittgrößen'!E56</f>
        <v>13.46</v>
      </c>
      <c r="AE61" s="27">
        <f>'LK6 - 4.1 Stäbe - Schnittgrößen'!F56</f>
        <v>-2.21</v>
      </c>
    </row>
    <row r="62" spans="1:31" x14ac:dyDescent="0.3">
      <c r="A62" s="44"/>
      <c r="B62" s="299"/>
      <c r="C62" s="15"/>
      <c r="D62" s="15" t="str">
        <f>'LK1 - 4.1 Stäbe - Schnittgrößen'!B57</f>
        <v>Max My</v>
      </c>
      <c r="E62" s="27">
        <f>'LK1 - 4.1 Stäbe - Schnittgrößen'!D57</f>
        <v>-116.08</v>
      </c>
      <c r="F62" s="27">
        <f>'LK1 - 4.1 Stäbe - Schnittgrößen'!E57</f>
        <v>10.76</v>
      </c>
      <c r="G62" s="27">
        <f>'LK1 - 4.1 Stäbe - Schnittgrößen'!F57</f>
        <v>-1.01</v>
      </c>
      <c r="I62" s="44"/>
      <c r="J62" s="299"/>
      <c r="K62" s="15"/>
      <c r="L62" s="15" t="str">
        <f>'LK2 - 4.1 Stäbe - Schnittgrößen'!B57</f>
        <v>Max My</v>
      </c>
      <c r="M62" s="27">
        <f>'LK2 - 4.1 Stäbe - Schnittgrößen'!D57</f>
        <v>-65.099999999999994</v>
      </c>
      <c r="N62" s="27">
        <f>'LK2 - 4.1 Stäbe - Schnittgrößen'!E57</f>
        <v>9.06</v>
      </c>
      <c r="O62" s="27">
        <f>'LK2 - 4.1 Stäbe - Schnittgrößen'!F57</f>
        <v>-1.8</v>
      </c>
      <c r="Q62" s="44"/>
      <c r="R62" s="299"/>
      <c r="S62" s="15"/>
      <c r="T62" s="15" t="str">
        <f>'LK3 - 4.1 Stäbe - Schnittgrößen'!B57</f>
        <v>Max My</v>
      </c>
      <c r="U62" s="27">
        <f>'LK3 - 4.1 Stäbe - Schnittgrößen'!D57</f>
        <v>-157.41999999999999</v>
      </c>
      <c r="V62" s="27">
        <f>'LK3 - 4.1 Stäbe - Schnittgrößen'!E57</f>
        <v>14.57</v>
      </c>
      <c r="W62" s="27">
        <f>'LK3 - 4.1 Stäbe - Schnittgrößen'!F57</f>
        <v>-1.37</v>
      </c>
      <c r="Y62" s="44"/>
      <c r="Z62" s="299"/>
      <c r="AA62" s="15"/>
      <c r="AB62" s="15" t="str">
        <f>'LK6 - 4.1 Stäbe - Schnittgrößen'!B57</f>
        <v>Max My</v>
      </c>
      <c r="AC62" s="27">
        <f>'LK6 - 4.1 Stäbe - Schnittgrößen'!D57</f>
        <v>-106.27</v>
      </c>
      <c r="AD62" s="27">
        <f>'LK6 - 4.1 Stäbe - Schnittgrößen'!E57</f>
        <v>13.46</v>
      </c>
      <c r="AE62" s="27">
        <f>'LK6 - 4.1 Stäbe - Schnittgrößen'!F57</f>
        <v>-2.21</v>
      </c>
    </row>
    <row r="63" spans="1:31" x14ac:dyDescent="0.3">
      <c r="A63" s="191"/>
      <c r="B63" s="299"/>
      <c r="C63" s="15"/>
      <c r="D63" s="15" t="str">
        <f>'LK1 - 4.1 Stäbe - Schnittgrößen'!B58</f>
        <v>Min My</v>
      </c>
      <c r="E63" s="27">
        <f>'LK1 - 4.1 Stäbe - Schnittgrößen'!D58</f>
        <v>-116.08</v>
      </c>
      <c r="F63" s="27">
        <f>'LK1 - 4.1 Stäbe - Schnittgrößen'!E58</f>
        <v>11.32</v>
      </c>
      <c r="G63" s="27">
        <f>'LK1 - 4.1 Stäbe - Schnittgrößen'!F58</f>
        <v>-1.76</v>
      </c>
      <c r="I63" s="191"/>
      <c r="J63" s="299"/>
      <c r="K63" s="15"/>
      <c r="L63" s="15" t="str">
        <f>'LK2 - 4.1 Stäbe - Schnittgrößen'!B58</f>
        <v>Min My</v>
      </c>
      <c r="M63" s="27">
        <f>'LK2 - 4.1 Stäbe - Schnittgrößen'!D58</f>
        <v>-65.099999999999994</v>
      </c>
      <c r="N63" s="27">
        <f>'LK2 - 4.1 Stäbe - Schnittgrößen'!E58</f>
        <v>9.61</v>
      </c>
      <c r="O63" s="27">
        <f>'LK2 - 4.1 Stäbe - Schnittgrößen'!F58</f>
        <v>-2.44</v>
      </c>
      <c r="Q63" s="191"/>
      <c r="R63" s="299"/>
      <c r="S63" s="15"/>
      <c r="T63" s="15" t="str">
        <f>'LK3 - 4.1 Stäbe - Schnittgrößen'!B58</f>
        <v>Min My</v>
      </c>
      <c r="U63" s="27">
        <f>'LK3 - 4.1 Stäbe - Schnittgrößen'!D58</f>
        <v>-157.41999999999999</v>
      </c>
      <c r="V63" s="27">
        <f>'LK3 - 4.1 Stäbe - Schnittgrößen'!E58</f>
        <v>15.36</v>
      </c>
      <c r="W63" s="27">
        <f>'LK3 - 4.1 Stäbe - Schnittgrößen'!F58</f>
        <v>-2.39</v>
      </c>
      <c r="Y63" s="191"/>
      <c r="Z63" s="299"/>
      <c r="AA63" s="15"/>
      <c r="AB63" s="15" t="str">
        <f>'LK6 - 4.1 Stäbe - Schnittgrößen'!B58</f>
        <v>Min My</v>
      </c>
      <c r="AC63" s="27">
        <f>'LK6 - 4.1 Stäbe - Schnittgrößen'!D58</f>
        <v>-106.26</v>
      </c>
      <c r="AD63" s="27">
        <f>'LK6 - 4.1 Stäbe - Schnittgrößen'!E58</f>
        <v>14.24</v>
      </c>
      <c r="AE63" s="27">
        <f>'LK6 - 4.1 Stäbe - Schnittgrößen'!F58</f>
        <v>-3.16</v>
      </c>
    </row>
    <row r="64" spans="1:31" x14ac:dyDescent="0.3">
      <c r="A64" s="192"/>
      <c r="B64" s="298"/>
      <c r="C64" s="15">
        <f>'LK1 - 4.1 Stäbe - Schnittgrößen'!A59</f>
        <v>8</v>
      </c>
      <c r="D64" s="15">
        <f>'LK1 - 4.1 Stäbe - Schnittgrößen'!B59</f>
        <v>7</v>
      </c>
      <c r="E64" s="27">
        <f>'LK1 - 4.1 Stäbe - Schnittgrößen'!D59</f>
        <v>-116.08</v>
      </c>
      <c r="F64" s="27">
        <f>'LK1 - 4.1 Stäbe - Schnittgrößen'!E59</f>
        <v>10.99</v>
      </c>
      <c r="G64" s="27">
        <f>'LK1 - 4.1 Stäbe - Schnittgrößen'!F59</f>
        <v>-1.01</v>
      </c>
      <c r="I64" s="192"/>
      <c r="J64" s="298"/>
      <c r="K64" s="15">
        <f>'LK2 - 4.1 Stäbe - Schnittgrößen'!A59</f>
        <v>8</v>
      </c>
      <c r="L64" s="15">
        <f>'LK2 - 4.1 Stäbe - Schnittgrößen'!B59</f>
        <v>7</v>
      </c>
      <c r="M64" s="27">
        <f>'LK2 - 4.1 Stäbe - Schnittgrößen'!D59</f>
        <v>-65.099999999999994</v>
      </c>
      <c r="N64" s="27">
        <f>'LK2 - 4.1 Stäbe - Schnittgrößen'!E59</f>
        <v>8.74</v>
      </c>
      <c r="O64" s="27">
        <f>'LK2 - 4.1 Stäbe - Schnittgrößen'!F59</f>
        <v>-1.8</v>
      </c>
      <c r="Q64" s="192"/>
      <c r="R64" s="298"/>
      <c r="S64" s="15">
        <f>'LK3 - 4.1 Stäbe - Schnittgrößen'!A59</f>
        <v>8</v>
      </c>
      <c r="T64" s="15">
        <f>'LK3 - 4.1 Stäbe - Schnittgrößen'!B59</f>
        <v>7</v>
      </c>
      <c r="U64" s="27">
        <f>'LK3 - 4.1 Stäbe - Schnittgrößen'!D59</f>
        <v>-157.41999999999999</v>
      </c>
      <c r="V64" s="27">
        <f>'LK3 - 4.1 Stäbe - Schnittgrößen'!E59</f>
        <v>14.91</v>
      </c>
      <c r="W64" s="27">
        <f>'LK3 - 4.1 Stäbe - Schnittgrößen'!F59</f>
        <v>-1.37</v>
      </c>
      <c r="Y64" s="192"/>
      <c r="Z64" s="298"/>
      <c r="AA64" s="15">
        <f>'LK6 - 4.1 Stäbe - Schnittgrößen'!A59</f>
        <v>8</v>
      </c>
      <c r="AB64" s="15">
        <f>'LK6 - 4.1 Stäbe - Schnittgrößen'!B59</f>
        <v>7</v>
      </c>
      <c r="AC64" s="27">
        <f>'LK6 - 4.1 Stäbe - Schnittgrößen'!D59</f>
        <v>-106.27</v>
      </c>
      <c r="AD64" s="27">
        <f>'LK6 - 4.1 Stäbe - Schnittgrößen'!E59</f>
        <v>12.57</v>
      </c>
      <c r="AE64" s="27">
        <f>'LK6 - 4.1 Stäbe - Schnittgrößen'!F59</f>
        <v>-2.21</v>
      </c>
    </row>
    <row r="65" spans="1:31" x14ac:dyDescent="0.3">
      <c r="A65" s="44"/>
      <c r="B65" s="299"/>
      <c r="C65" s="15"/>
      <c r="D65" s="15">
        <f>'LK1 - 4.1 Stäbe - Schnittgrößen'!B60</f>
        <v>8</v>
      </c>
      <c r="E65" s="27">
        <f>'LK1 - 4.1 Stäbe - Schnittgrößen'!D60</f>
        <v>-116.08</v>
      </c>
      <c r="F65" s="27">
        <f>'LK1 - 4.1 Stäbe - Schnittgrößen'!E60</f>
        <v>10.42</v>
      </c>
      <c r="G65" s="27">
        <f>'LK1 - 4.1 Stäbe - Schnittgrößen'!F60</f>
        <v>-0.28000000000000003</v>
      </c>
      <c r="I65" s="44"/>
      <c r="J65" s="299"/>
      <c r="K65" s="15"/>
      <c r="L65" s="15">
        <f>'LK2 - 4.1 Stäbe - Schnittgrößen'!B60</f>
        <v>8</v>
      </c>
      <c r="M65" s="27">
        <f>'LK2 - 4.1 Stäbe - Schnittgrößen'!D60</f>
        <v>-65.099999999999994</v>
      </c>
      <c r="N65" s="27">
        <f>'LK2 - 4.1 Stäbe - Schnittgrößen'!E60</f>
        <v>8.19</v>
      </c>
      <c r="O65" s="27">
        <f>'LK2 - 4.1 Stäbe - Schnittgrößen'!F60</f>
        <v>-1.23</v>
      </c>
      <c r="Q65" s="44"/>
      <c r="R65" s="299"/>
      <c r="S65" s="15"/>
      <c r="T65" s="15">
        <f>'LK3 - 4.1 Stäbe - Schnittgrößen'!B60</f>
        <v>8</v>
      </c>
      <c r="U65" s="27">
        <f>'LK3 - 4.1 Stäbe - Schnittgrößen'!D60</f>
        <v>-157.43</v>
      </c>
      <c r="V65" s="27">
        <f>'LK3 - 4.1 Stäbe - Schnittgrößen'!E60</f>
        <v>14.12</v>
      </c>
      <c r="W65" s="27">
        <f>'LK3 - 4.1 Stäbe - Schnittgrößen'!F60</f>
        <v>-0.38</v>
      </c>
      <c r="Y65" s="44"/>
      <c r="Z65" s="299"/>
      <c r="AA65" s="15"/>
      <c r="AB65" s="15">
        <f>'LK6 - 4.1 Stäbe - Schnittgrößen'!B60</f>
        <v>8</v>
      </c>
      <c r="AC65" s="27">
        <f>'LK6 - 4.1 Stäbe - Schnittgrößen'!D60</f>
        <v>-106.28</v>
      </c>
      <c r="AD65" s="27">
        <f>'LK6 - 4.1 Stäbe - Schnittgrößen'!E60</f>
        <v>11.79</v>
      </c>
      <c r="AE65" s="27">
        <f>'LK6 - 4.1 Stäbe - Schnittgrößen'!F60</f>
        <v>-1.38</v>
      </c>
    </row>
    <row r="66" spans="1:31" x14ac:dyDescent="0.3">
      <c r="A66" s="44"/>
      <c r="B66" s="299"/>
      <c r="C66" s="15"/>
      <c r="D66" s="15" t="str">
        <f>'LK1 - 4.1 Stäbe - Schnittgrößen'!B61</f>
        <v>Max N</v>
      </c>
      <c r="E66" s="27">
        <f>'LK1 - 4.1 Stäbe - Schnittgrößen'!D61</f>
        <v>-116.08</v>
      </c>
      <c r="F66" s="27">
        <f>'LK1 - 4.1 Stäbe - Schnittgrößen'!E61</f>
        <v>10.99</v>
      </c>
      <c r="G66" s="27">
        <f>'LK1 - 4.1 Stäbe - Schnittgrößen'!F61</f>
        <v>-1.01</v>
      </c>
      <c r="I66" s="44"/>
      <c r="J66" s="299"/>
      <c r="K66" s="15"/>
      <c r="L66" s="15" t="str">
        <f>'LK2 - 4.1 Stäbe - Schnittgrößen'!B61</f>
        <v>Max N</v>
      </c>
      <c r="M66" s="27">
        <f>'LK2 - 4.1 Stäbe - Schnittgrößen'!D61</f>
        <v>-65.099999999999994</v>
      </c>
      <c r="N66" s="27">
        <f>'LK2 - 4.1 Stäbe - Schnittgrößen'!E61</f>
        <v>8.74</v>
      </c>
      <c r="O66" s="27">
        <f>'LK2 - 4.1 Stäbe - Schnittgrößen'!F61</f>
        <v>-1.8</v>
      </c>
      <c r="Q66" s="44"/>
      <c r="R66" s="299"/>
      <c r="S66" s="15"/>
      <c r="T66" s="15" t="str">
        <f>'LK3 - 4.1 Stäbe - Schnittgrößen'!B61</f>
        <v>Max N</v>
      </c>
      <c r="U66" s="27">
        <f>'LK3 - 4.1 Stäbe - Schnittgrößen'!D61</f>
        <v>-157.41999999999999</v>
      </c>
      <c r="V66" s="27">
        <f>'LK3 - 4.1 Stäbe - Schnittgrößen'!E61</f>
        <v>14.91</v>
      </c>
      <c r="W66" s="27">
        <f>'LK3 - 4.1 Stäbe - Schnittgrößen'!F61</f>
        <v>-1.37</v>
      </c>
      <c r="Y66" s="44"/>
      <c r="Z66" s="299"/>
      <c r="AA66" s="15"/>
      <c r="AB66" s="15" t="str">
        <f>'LK6 - 4.1 Stäbe - Schnittgrößen'!B61</f>
        <v>Max N</v>
      </c>
      <c r="AC66" s="27">
        <f>'LK6 - 4.1 Stäbe - Schnittgrößen'!D61</f>
        <v>-106.27</v>
      </c>
      <c r="AD66" s="27">
        <f>'LK6 - 4.1 Stäbe - Schnittgrößen'!E61</f>
        <v>12.57</v>
      </c>
      <c r="AE66" s="27">
        <f>'LK6 - 4.1 Stäbe - Schnittgrößen'!F61</f>
        <v>-2.21</v>
      </c>
    </row>
    <row r="67" spans="1:31" x14ac:dyDescent="0.3">
      <c r="A67" s="44"/>
      <c r="B67" s="299"/>
      <c r="C67" s="15"/>
      <c r="D67" s="15" t="str">
        <f>'LK1 - 4.1 Stäbe - Schnittgrößen'!B62</f>
        <v>Min N</v>
      </c>
      <c r="E67" s="27">
        <f>'LK1 - 4.1 Stäbe - Schnittgrößen'!D62</f>
        <v>-116.08</v>
      </c>
      <c r="F67" s="27">
        <f>'LK1 - 4.1 Stäbe - Schnittgrößen'!E62</f>
        <v>10.42</v>
      </c>
      <c r="G67" s="27">
        <f>'LK1 - 4.1 Stäbe - Schnittgrößen'!F62</f>
        <v>-0.28000000000000003</v>
      </c>
      <c r="I67" s="44"/>
      <c r="J67" s="299"/>
      <c r="K67" s="15"/>
      <c r="L67" s="15" t="str">
        <f>'LK2 - 4.1 Stäbe - Schnittgrößen'!B62</f>
        <v>Min N</v>
      </c>
      <c r="M67" s="27">
        <f>'LK2 - 4.1 Stäbe - Schnittgrößen'!D62</f>
        <v>-65.099999999999994</v>
      </c>
      <c r="N67" s="27">
        <f>'LK2 - 4.1 Stäbe - Schnittgrößen'!E62</f>
        <v>8.19</v>
      </c>
      <c r="O67" s="27">
        <f>'LK2 - 4.1 Stäbe - Schnittgrößen'!F62</f>
        <v>-1.23</v>
      </c>
      <c r="Q67" s="44"/>
      <c r="R67" s="299"/>
      <c r="S67" s="15"/>
      <c r="T67" s="15" t="str">
        <f>'LK3 - 4.1 Stäbe - Schnittgrößen'!B62</f>
        <v>Min N</v>
      </c>
      <c r="U67" s="27">
        <f>'LK3 - 4.1 Stäbe - Schnittgrößen'!D62</f>
        <v>-157.43</v>
      </c>
      <c r="V67" s="27">
        <f>'LK3 - 4.1 Stäbe - Schnittgrößen'!E62</f>
        <v>14.12</v>
      </c>
      <c r="W67" s="27">
        <f>'LK3 - 4.1 Stäbe - Schnittgrößen'!F62</f>
        <v>-0.38</v>
      </c>
      <c r="Y67" s="44"/>
      <c r="Z67" s="299"/>
      <c r="AA67" s="15"/>
      <c r="AB67" s="15" t="str">
        <f>'LK6 - 4.1 Stäbe - Schnittgrößen'!B62</f>
        <v>Min N</v>
      </c>
      <c r="AC67" s="27">
        <f>'LK6 - 4.1 Stäbe - Schnittgrößen'!D62</f>
        <v>-106.28</v>
      </c>
      <c r="AD67" s="27">
        <f>'LK6 - 4.1 Stäbe - Schnittgrößen'!E62</f>
        <v>11.79</v>
      </c>
      <c r="AE67" s="27">
        <f>'LK6 - 4.1 Stäbe - Schnittgrößen'!F62</f>
        <v>-1.38</v>
      </c>
    </row>
    <row r="68" spans="1:31" x14ac:dyDescent="0.3">
      <c r="A68" s="44"/>
      <c r="B68" s="299"/>
      <c r="C68" s="15"/>
      <c r="D68" s="15" t="str">
        <f>'LK1 - 4.1 Stäbe - Schnittgrößen'!B63</f>
        <v>Max Vz</v>
      </c>
      <c r="E68" s="27">
        <f>'LK1 - 4.1 Stäbe - Schnittgrößen'!D63</f>
        <v>-116.08</v>
      </c>
      <c r="F68" s="27">
        <f>'LK1 - 4.1 Stäbe - Schnittgrößen'!E63</f>
        <v>10.99</v>
      </c>
      <c r="G68" s="27">
        <f>'LK1 - 4.1 Stäbe - Schnittgrößen'!F63</f>
        <v>-1.01</v>
      </c>
      <c r="I68" s="44"/>
      <c r="J68" s="299"/>
      <c r="K68" s="15"/>
      <c r="L68" s="15" t="str">
        <f>'LK2 - 4.1 Stäbe - Schnittgrößen'!B63</f>
        <v>Max Vz</v>
      </c>
      <c r="M68" s="27">
        <f>'LK2 - 4.1 Stäbe - Schnittgrößen'!D63</f>
        <v>-65.099999999999994</v>
      </c>
      <c r="N68" s="27">
        <f>'LK2 - 4.1 Stäbe - Schnittgrößen'!E63</f>
        <v>8.74</v>
      </c>
      <c r="O68" s="27">
        <f>'LK2 - 4.1 Stäbe - Schnittgrößen'!F63</f>
        <v>-1.8</v>
      </c>
      <c r="Q68" s="44"/>
      <c r="R68" s="299"/>
      <c r="S68" s="15"/>
      <c r="T68" s="15" t="str">
        <f>'LK3 - 4.1 Stäbe - Schnittgrößen'!B63</f>
        <v>Max Vz</v>
      </c>
      <c r="U68" s="27">
        <f>'LK3 - 4.1 Stäbe - Schnittgrößen'!D63</f>
        <v>-157.41999999999999</v>
      </c>
      <c r="V68" s="27">
        <f>'LK3 - 4.1 Stäbe - Schnittgrößen'!E63</f>
        <v>14.91</v>
      </c>
      <c r="W68" s="27">
        <f>'LK3 - 4.1 Stäbe - Schnittgrößen'!F63</f>
        <v>-1.37</v>
      </c>
      <c r="Y68" s="44"/>
      <c r="Z68" s="299"/>
      <c r="AA68" s="15"/>
      <c r="AB68" s="15" t="str">
        <f>'LK6 - 4.1 Stäbe - Schnittgrößen'!B63</f>
        <v>Max Vz</v>
      </c>
      <c r="AC68" s="27">
        <f>'LK6 - 4.1 Stäbe - Schnittgrößen'!D63</f>
        <v>-106.27</v>
      </c>
      <c r="AD68" s="27">
        <f>'LK6 - 4.1 Stäbe - Schnittgrößen'!E63</f>
        <v>12.57</v>
      </c>
      <c r="AE68" s="27">
        <f>'LK6 - 4.1 Stäbe - Schnittgrößen'!F63</f>
        <v>-2.21</v>
      </c>
    </row>
    <row r="69" spans="1:31" x14ac:dyDescent="0.3">
      <c r="A69" s="44"/>
      <c r="B69" s="299"/>
      <c r="C69" s="15"/>
      <c r="D69" s="15" t="str">
        <f>'LK1 - 4.1 Stäbe - Schnittgrößen'!B64</f>
        <v>Min Vz</v>
      </c>
      <c r="E69" s="27">
        <f>'LK1 - 4.1 Stäbe - Schnittgrößen'!D64</f>
        <v>-116.08</v>
      </c>
      <c r="F69" s="27">
        <f>'LK1 - 4.1 Stäbe - Schnittgrößen'!E64</f>
        <v>10.42</v>
      </c>
      <c r="G69" s="27">
        <f>'LK1 - 4.1 Stäbe - Schnittgrößen'!F64</f>
        <v>-0.28000000000000003</v>
      </c>
      <c r="I69" s="44"/>
      <c r="J69" s="299"/>
      <c r="K69" s="15"/>
      <c r="L69" s="15" t="str">
        <f>'LK2 - 4.1 Stäbe - Schnittgrößen'!B64</f>
        <v>Min Vz</v>
      </c>
      <c r="M69" s="27">
        <f>'LK2 - 4.1 Stäbe - Schnittgrößen'!D64</f>
        <v>-65.099999999999994</v>
      </c>
      <c r="N69" s="27">
        <f>'LK2 - 4.1 Stäbe - Schnittgrößen'!E64</f>
        <v>8.19</v>
      </c>
      <c r="O69" s="27">
        <f>'LK2 - 4.1 Stäbe - Schnittgrößen'!F64</f>
        <v>-1.23</v>
      </c>
      <c r="Q69" s="44"/>
      <c r="R69" s="299"/>
      <c r="S69" s="15"/>
      <c r="T69" s="15" t="str">
        <f>'LK3 - 4.1 Stäbe - Schnittgrößen'!B64</f>
        <v>Min Vz</v>
      </c>
      <c r="U69" s="27">
        <f>'LK3 - 4.1 Stäbe - Schnittgrößen'!D64</f>
        <v>-157.43</v>
      </c>
      <c r="V69" s="27">
        <f>'LK3 - 4.1 Stäbe - Schnittgrößen'!E64</f>
        <v>14.12</v>
      </c>
      <c r="W69" s="27">
        <f>'LK3 - 4.1 Stäbe - Schnittgrößen'!F64</f>
        <v>-0.38</v>
      </c>
      <c r="Y69" s="44"/>
      <c r="Z69" s="299"/>
      <c r="AA69" s="15"/>
      <c r="AB69" s="15" t="str">
        <f>'LK6 - 4.1 Stäbe - Schnittgrößen'!B64</f>
        <v>Min Vz</v>
      </c>
      <c r="AC69" s="27">
        <f>'LK6 - 4.1 Stäbe - Schnittgrößen'!D64</f>
        <v>-106.28</v>
      </c>
      <c r="AD69" s="27">
        <f>'LK6 - 4.1 Stäbe - Schnittgrößen'!E64</f>
        <v>11.79</v>
      </c>
      <c r="AE69" s="27">
        <f>'LK6 - 4.1 Stäbe - Schnittgrößen'!F64</f>
        <v>-1.38</v>
      </c>
    </row>
    <row r="70" spans="1:31" x14ac:dyDescent="0.3">
      <c r="A70" s="44"/>
      <c r="B70" s="299"/>
      <c r="C70" s="15"/>
      <c r="D70" s="15" t="str">
        <f>'LK1 - 4.1 Stäbe - Schnittgrößen'!B65</f>
        <v>Max My</v>
      </c>
      <c r="E70" s="27">
        <f>'LK1 - 4.1 Stäbe - Schnittgrößen'!D65</f>
        <v>-116.08</v>
      </c>
      <c r="F70" s="27">
        <f>'LK1 - 4.1 Stäbe - Schnittgrößen'!E65</f>
        <v>10.42</v>
      </c>
      <c r="G70" s="27">
        <f>'LK1 - 4.1 Stäbe - Schnittgrößen'!F65</f>
        <v>-0.28000000000000003</v>
      </c>
      <c r="I70" s="44"/>
      <c r="J70" s="299"/>
      <c r="K70" s="15"/>
      <c r="L70" s="15" t="str">
        <f>'LK2 - 4.1 Stäbe - Schnittgrößen'!B65</f>
        <v>Max My</v>
      </c>
      <c r="M70" s="27">
        <f>'LK2 - 4.1 Stäbe - Schnittgrößen'!D65</f>
        <v>-65.099999999999994</v>
      </c>
      <c r="N70" s="27">
        <f>'LK2 - 4.1 Stäbe - Schnittgrößen'!E65</f>
        <v>8.19</v>
      </c>
      <c r="O70" s="27">
        <f>'LK2 - 4.1 Stäbe - Schnittgrößen'!F65</f>
        <v>-1.23</v>
      </c>
      <c r="Q70" s="44"/>
      <c r="R70" s="299"/>
      <c r="S70" s="15"/>
      <c r="T70" s="15" t="str">
        <f>'LK3 - 4.1 Stäbe - Schnittgrößen'!B65</f>
        <v>Max My</v>
      </c>
      <c r="U70" s="27">
        <f>'LK3 - 4.1 Stäbe - Schnittgrößen'!D65</f>
        <v>-157.43</v>
      </c>
      <c r="V70" s="27">
        <f>'LK3 - 4.1 Stäbe - Schnittgrößen'!E65</f>
        <v>14.12</v>
      </c>
      <c r="W70" s="27">
        <f>'LK3 - 4.1 Stäbe - Schnittgrößen'!F65</f>
        <v>-0.38</v>
      </c>
      <c r="Y70" s="44"/>
      <c r="Z70" s="299"/>
      <c r="AA70" s="15"/>
      <c r="AB70" s="15" t="str">
        <f>'LK6 - 4.1 Stäbe - Schnittgrößen'!B65</f>
        <v>Max My</v>
      </c>
      <c r="AC70" s="27">
        <f>'LK6 - 4.1 Stäbe - Schnittgrößen'!D65</f>
        <v>-106.28</v>
      </c>
      <c r="AD70" s="27">
        <f>'LK6 - 4.1 Stäbe - Schnittgrößen'!E65</f>
        <v>11.79</v>
      </c>
      <c r="AE70" s="27">
        <f>'LK6 - 4.1 Stäbe - Schnittgrößen'!F65</f>
        <v>-1.38</v>
      </c>
    </row>
    <row r="71" spans="1:31" x14ac:dyDescent="0.3">
      <c r="A71" s="191"/>
      <c r="B71" s="299"/>
      <c r="C71" s="15"/>
      <c r="D71" s="15" t="str">
        <f>'LK1 - 4.1 Stäbe - Schnittgrößen'!B66</f>
        <v>Min My</v>
      </c>
      <c r="E71" s="27">
        <f>'LK1 - 4.1 Stäbe - Schnittgrößen'!D66</f>
        <v>-116.08</v>
      </c>
      <c r="F71" s="27">
        <f>'LK1 - 4.1 Stäbe - Schnittgrößen'!E66</f>
        <v>10.99</v>
      </c>
      <c r="G71" s="27">
        <f>'LK1 - 4.1 Stäbe - Schnittgrößen'!F66</f>
        <v>-1.01</v>
      </c>
      <c r="I71" s="191"/>
      <c r="J71" s="299"/>
      <c r="K71" s="15"/>
      <c r="L71" s="15" t="str">
        <f>'LK2 - 4.1 Stäbe - Schnittgrößen'!B66</f>
        <v>Min My</v>
      </c>
      <c r="M71" s="27">
        <f>'LK2 - 4.1 Stäbe - Schnittgrößen'!D66</f>
        <v>-65.099999999999994</v>
      </c>
      <c r="N71" s="27">
        <f>'LK2 - 4.1 Stäbe - Schnittgrößen'!E66</f>
        <v>8.74</v>
      </c>
      <c r="O71" s="27">
        <f>'LK2 - 4.1 Stäbe - Schnittgrößen'!F66</f>
        <v>-1.8</v>
      </c>
      <c r="Q71" s="191"/>
      <c r="R71" s="299"/>
      <c r="S71" s="15"/>
      <c r="T71" s="15" t="str">
        <f>'LK3 - 4.1 Stäbe - Schnittgrößen'!B66</f>
        <v>Min My</v>
      </c>
      <c r="U71" s="27">
        <f>'LK3 - 4.1 Stäbe - Schnittgrößen'!D66</f>
        <v>-157.41999999999999</v>
      </c>
      <c r="V71" s="27">
        <f>'LK3 - 4.1 Stäbe - Schnittgrößen'!E66</f>
        <v>14.91</v>
      </c>
      <c r="W71" s="27">
        <f>'LK3 - 4.1 Stäbe - Schnittgrößen'!F66</f>
        <v>-1.37</v>
      </c>
      <c r="Y71" s="191"/>
      <c r="Z71" s="299"/>
      <c r="AA71" s="15"/>
      <c r="AB71" s="15" t="str">
        <f>'LK6 - 4.1 Stäbe - Schnittgrößen'!B66</f>
        <v>Min My</v>
      </c>
      <c r="AC71" s="27">
        <f>'LK6 - 4.1 Stäbe - Schnittgrößen'!D66</f>
        <v>-106.27</v>
      </c>
      <c r="AD71" s="27">
        <f>'LK6 - 4.1 Stäbe - Schnittgrößen'!E66</f>
        <v>12.57</v>
      </c>
      <c r="AE71" s="27">
        <f>'LK6 - 4.1 Stäbe - Schnittgrößen'!F66</f>
        <v>-2.21</v>
      </c>
    </row>
    <row r="72" spans="1:31" x14ac:dyDescent="0.3">
      <c r="A72" s="192"/>
      <c r="B72" s="298"/>
      <c r="C72" s="15">
        <f>'LK1 - 4.1 Stäbe - Schnittgrößen'!A67</f>
        <v>9</v>
      </c>
      <c r="D72" s="15">
        <f>'LK1 - 4.1 Stäbe - Schnittgrößen'!B67</f>
        <v>8</v>
      </c>
      <c r="E72" s="27">
        <f>'LK1 - 4.1 Stäbe - Schnittgrößen'!D67</f>
        <v>-116.08</v>
      </c>
      <c r="F72" s="27">
        <f>'LK1 - 4.1 Stäbe - Schnittgrößen'!E67</f>
        <v>10.7</v>
      </c>
      <c r="G72" s="27">
        <f>'LK1 - 4.1 Stäbe - Schnittgrößen'!F67</f>
        <v>-0.28000000000000003</v>
      </c>
      <c r="I72" s="192"/>
      <c r="J72" s="298"/>
      <c r="K72" s="15">
        <f>'LK2 - 4.1 Stäbe - Schnittgrößen'!A67</f>
        <v>9</v>
      </c>
      <c r="L72" s="15">
        <f>'LK2 - 4.1 Stäbe - Schnittgrößen'!B67</f>
        <v>8</v>
      </c>
      <c r="M72" s="27">
        <f>'LK2 - 4.1 Stäbe - Schnittgrößen'!D67</f>
        <v>-65.099999999999994</v>
      </c>
      <c r="N72" s="27">
        <f>'LK2 - 4.1 Stäbe - Schnittgrößen'!E67</f>
        <v>8.19</v>
      </c>
      <c r="O72" s="27">
        <f>'LK2 - 4.1 Stäbe - Schnittgrößen'!F67</f>
        <v>-1.23</v>
      </c>
      <c r="Q72" s="192"/>
      <c r="R72" s="298"/>
      <c r="S72" s="15">
        <f>'LK3 - 4.1 Stäbe - Schnittgrößen'!A67</f>
        <v>9</v>
      </c>
      <c r="T72" s="15">
        <f>'LK3 - 4.1 Stäbe - Schnittgrößen'!B67</f>
        <v>8</v>
      </c>
      <c r="U72" s="27">
        <f>'LK3 - 4.1 Stäbe - Schnittgrößen'!D67</f>
        <v>-157.43</v>
      </c>
      <c r="V72" s="27">
        <f>'LK3 - 4.1 Stäbe - Schnittgrößen'!E67</f>
        <v>14.52</v>
      </c>
      <c r="W72" s="27">
        <f>'LK3 - 4.1 Stäbe - Schnittgrößen'!F67</f>
        <v>-0.38</v>
      </c>
      <c r="Y72" s="192"/>
      <c r="Z72" s="298"/>
      <c r="AA72" s="15">
        <f>'LK6 - 4.1 Stäbe - Schnittgrößen'!A67</f>
        <v>9</v>
      </c>
      <c r="AB72" s="15">
        <f>'LK6 - 4.1 Stäbe - Schnittgrößen'!B67</f>
        <v>8</v>
      </c>
      <c r="AC72" s="27">
        <f>'LK6 - 4.1 Stäbe - Schnittgrößen'!D67</f>
        <v>-106.28</v>
      </c>
      <c r="AD72" s="27">
        <f>'LK6 - 4.1 Stäbe - Schnittgrößen'!E67</f>
        <v>11.53</v>
      </c>
      <c r="AE72" s="27">
        <f>'LK6 - 4.1 Stäbe - Schnittgrößen'!F67</f>
        <v>-1.38</v>
      </c>
    </row>
    <row r="73" spans="1:31" x14ac:dyDescent="0.3">
      <c r="A73" s="44"/>
      <c r="B73" s="299"/>
      <c r="C73" s="15"/>
      <c r="D73" s="15">
        <f>'LK1 - 4.1 Stäbe - Schnittgrößen'!B68</f>
        <v>9</v>
      </c>
      <c r="E73" s="27">
        <f>'LK1 - 4.1 Stäbe - Schnittgrößen'!D68</f>
        <v>-116.09</v>
      </c>
      <c r="F73" s="27">
        <f>'LK1 - 4.1 Stäbe - Schnittgrößen'!E68</f>
        <v>10.130000000000001</v>
      </c>
      <c r="G73" s="27">
        <f>'LK1 - 4.1 Stäbe - Schnittgrößen'!F68</f>
        <v>0.43</v>
      </c>
      <c r="I73" s="44"/>
      <c r="J73" s="299"/>
      <c r="K73" s="15"/>
      <c r="L73" s="15">
        <f>'LK2 - 4.1 Stäbe - Schnittgrößen'!B68</f>
        <v>9</v>
      </c>
      <c r="M73" s="27">
        <f>'LK2 - 4.1 Stäbe - Schnittgrößen'!D68</f>
        <v>-65.11</v>
      </c>
      <c r="N73" s="27">
        <f>'LK2 - 4.1 Stäbe - Schnittgrößen'!E68</f>
        <v>7.63</v>
      </c>
      <c r="O73" s="27">
        <f>'LK2 - 4.1 Stäbe - Schnittgrößen'!F68</f>
        <v>-0.69</v>
      </c>
      <c r="Q73" s="44"/>
      <c r="R73" s="299"/>
      <c r="S73" s="15"/>
      <c r="T73" s="15">
        <f>'LK3 - 4.1 Stäbe - Schnittgrößen'!B68</f>
        <v>9</v>
      </c>
      <c r="U73" s="27">
        <f>'LK3 - 4.1 Stäbe - Schnittgrößen'!D68</f>
        <v>-157.43</v>
      </c>
      <c r="V73" s="27">
        <f>'LK3 - 4.1 Stäbe - Schnittgrößen'!E68</f>
        <v>13.72</v>
      </c>
      <c r="W73" s="27">
        <f>'LK3 - 4.1 Stäbe - Schnittgrößen'!F68</f>
        <v>0.57999999999999996</v>
      </c>
      <c r="Y73" s="44"/>
      <c r="Z73" s="299"/>
      <c r="AA73" s="15"/>
      <c r="AB73" s="15">
        <f>'LK6 - 4.1 Stäbe - Schnittgrößen'!B68</f>
        <v>9</v>
      </c>
      <c r="AC73" s="27">
        <f>'LK6 - 4.1 Stäbe - Schnittgrößen'!D68</f>
        <v>-106.29</v>
      </c>
      <c r="AD73" s="27">
        <f>'LK6 - 4.1 Stäbe - Schnittgrößen'!E68</f>
        <v>10.74</v>
      </c>
      <c r="AE73" s="27">
        <f>'LK6 - 4.1 Stäbe - Schnittgrößen'!F68</f>
        <v>-0.62</v>
      </c>
    </row>
    <row r="74" spans="1:31" x14ac:dyDescent="0.3">
      <c r="A74" s="44"/>
      <c r="B74" s="299"/>
      <c r="C74" s="15"/>
      <c r="D74" s="15" t="str">
        <f>'LK1 - 4.1 Stäbe - Schnittgrößen'!B69</f>
        <v>Max N</v>
      </c>
      <c r="E74" s="27">
        <f>'LK1 - 4.1 Stäbe - Schnittgrößen'!D69</f>
        <v>-116.08</v>
      </c>
      <c r="F74" s="27">
        <f>'LK1 - 4.1 Stäbe - Schnittgrößen'!E69</f>
        <v>10.7</v>
      </c>
      <c r="G74" s="27">
        <f>'LK1 - 4.1 Stäbe - Schnittgrößen'!F69</f>
        <v>-0.28000000000000003</v>
      </c>
      <c r="I74" s="44"/>
      <c r="J74" s="299"/>
      <c r="K74" s="15"/>
      <c r="L74" s="15" t="str">
        <f>'LK2 - 4.1 Stäbe - Schnittgrößen'!B69</f>
        <v>Max N</v>
      </c>
      <c r="M74" s="27">
        <f>'LK2 - 4.1 Stäbe - Schnittgrößen'!D69</f>
        <v>-65.099999999999994</v>
      </c>
      <c r="N74" s="27">
        <f>'LK2 - 4.1 Stäbe - Schnittgrößen'!E69</f>
        <v>8.19</v>
      </c>
      <c r="O74" s="27">
        <f>'LK2 - 4.1 Stäbe - Schnittgrößen'!F69</f>
        <v>-1.23</v>
      </c>
      <c r="Q74" s="44"/>
      <c r="R74" s="299"/>
      <c r="S74" s="15"/>
      <c r="T74" s="15" t="str">
        <f>'LK3 - 4.1 Stäbe - Schnittgrößen'!B69</f>
        <v>Max N</v>
      </c>
      <c r="U74" s="27">
        <f>'LK3 - 4.1 Stäbe - Schnittgrößen'!D69</f>
        <v>-157.43</v>
      </c>
      <c r="V74" s="27">
        <f>'LK3 - 4.1 Stäbe - Schnittgrößen'!E69</f>
        <v>14.52</v>
      </c>
      <c r="W74" s="27">
        <f>'LK3 - 4.1 Stäbe - Schnittgrößen'!F69</f>
        <v>-0.38</v>
      </c>
      <c r="Y74" s="44"/>
      <c r="Z74" s="299"/>
      <c r="AA74" s="15"/>
      <c r="AB74" s="15" t="str">
        <f>'LK6 - 4.1 Stäbe - Schnittgrößen'!B69</f>
        <v>Max N</v>
      </c>
      <c r="AC74" s="27">
        <f>'LK6 - 4.1 Stäbe - Schnittgrößen'!D69</f>
        <v>-106.28</v>
      </c>
      <c r="AD74" s="27">
        <f>'LK6 - 4.1 Stäbe - Schnittgrößen'!E69</f>
        <v>11.53</v>
      </c>
      <c r="AE74" s="27">
        <f>'LK6 - 4.1 Stäbe - Schnittgrößen'!F69</f>
        <v>-1.38</v>
      </c>
    </row>
    <row r="75" spans="1:31" x14ac:dyDescent="0.3">
      <c r="A75" s="44"/>
      <c r="B75" s="299"/>
      <c r="C75" s="15"/>
      <c r="D75" s="15" t="str">
        <f>'LK1 - 4.1 Stäbe - Schnittgrößen'!B70</f>
        <v>Min N</v>
      </c>
      <c r="E75" s="27">
        <f>'LK1 - 4.1 Stäbe - Schnittgrößen'!D70</f>
        <v>-116.09</v>
      </c>
      <c r="F75" s="27">
        <f>'LK1 - 4.1 Stäbe - Schnittgrößen'!E70</f>
        <v>10.130000000000001</v>
      </c>
      <c r="G75" s="27">
        <f>'LK1 - 4.1 Stäbe - Schnittgrößen'!F70</f>
        <v>0.43</v>
      </c>
      <c r="I75" s="44"/>
      <c r="J75" s="299"/>
      <c r="K75" s="15"/>
      <c r="L75" s="15" t="str">
        <f>'LK2 - 4.1 Stäbe - Schnittgrößen'!B70</f>
        <v>Min N</v>
      </c>
      <c r="M75" s="27">
        <f>'LK2 - 4.1 Stäbe - Schnittgrößen'!D70</f>
        <v>-65.11</v>
      </c>
      <c r="N75" s="27">
        <f>'LK2 - 4.1 Stäbe - Schnittgrößen'!E70</f>
        <v>7.63</v>
      </c>
      <c r="O75" s="27">
        <f>'LK2 - 4.1 Stäbe - Schnittgrößen'!F70</f>
        <v>-0.69</v>
      </c>
      <c r="Q75" s="44"/>
      <c r="R75" s="299"/>
      <c r="S75" s="15"/>
      <c r="T75" s="15" t="str">
        <f>'LK3 - 4.1 Stäbe - Schnittgrößen'!B70</f>
        <v>Min N</v>
      </c>
      <c r="U75" s="27">
        <f>'LK3 - 4.1 Stäbe - Schnittgrößen'!D70</f>
        <v>-157.43</v>
      </c>
      <c r="V75" s="27">
        <f>'LK3 - 4.1 Stäbe - Schnittgrößen'!E70</f>
        <v>13.72</v>
      </c>
      <c r="W75" s="27">
        <f>'LK3 - 4.1 Stäbe - Schnittgrößen'!F70</f>
        <v>0.57999999999999996</v>
      </c>
      <c r="Y75" s="44"/>
      <c r="Z75" s="299"/>
      <c r="AA75" s="15"/>
      <c r="AB75" s="15" t="str">
        <f>'LK6 - 4.1 Stäbe - Schnittgrößen'!B70</f>
        <v>Min N</v>
      </c>
      <c r="AC75" s="27">
        <f>'LK6 - 4.1 Stäbe - Schnittgrößen'!D70</f>
        <v>-106.29</v>
      </c>
      <c r="AD75" s="27">
        <f>'LK6 - 4.1 Stäbe - Schnittgrößen'!E70</f>
        <v>10.74</v>
      </c>
      <c r="AE75" s="27">
        <f>'LK6 - 4.1 Stäbe - Schnittgrößen'!F70</f>
        <v>-0.62</v>
      </c>
    </row>
    <row r="76" spans="1:31" x14ac:dyDescent="0.3">
      <c r="A76" s="44"/>
      <c r="B76" s="299"/>
      <c r="C76" s="15"/>
      <c r="D76" s="15" t="str">
        <f>'LK1 - 4.1 Stäbe - Schnittgrößen'!B71</f>
        <v>Max Vz</v>
      </c>
      <c r="E76" s="27">
        <f>'LK1 - 4.1 Stäbe - Schnittgrößen'!D71</f>
        <v>-116.08</v>
      </c>
      <c r="F76" s="27">
        <f>'LK1 - 4.1 Stäbe - Schnittgrößen'!E71</f>
        <v>10.7</v>
      </c>
      <c r="G76" s="27">
        <f>'LK1 - 4.1 Stäbe - Schnittgrößen'!F71</f>
        <v>-0.28000000000000003</v>
      </c>
      <c r="I76" s="44"/>
      <c r="J76" s="299"/>
      <c r="K76" s="15"/>
      <c r="L76" s="15" t="str">
        <f>'LK2 - 4.1 Stäbe - Schnittgrößen'!B71</f>
        <v>Max Vz</v>
      </c>
      <c r="M76" s="27">
        <f>'LK2 - 4.1 Stäbe - Schnittgrößen'!D71</f>
        <v>-65.099999999999994</v>
      </c>
      <c r="N76" s="27">
        <f>'LK2 - 4.1 Stäbe - Schnittgrößen'!E71</f>
        <v>8.19</v>
      </c>
      <c r="O76" s="27">
        <f>'LK2 - 4.1 Stäbe - Schnittgrößen'!F71</f>
        <v>-1.23</v>
      </c>
      <c r="Q76" s="44"/>
      <c r="R76" s="299"/>
      <c r="S76" s="15"/>
      <c r="T76" s="15" t="str">
        <f>'LK3 - 4.1 Stäbe - Schnittgrößen'!B71</f>
        <v>Max Vz</v>
      </c>
      <c r="U76" s="27">
        <f>'LK3 - 4.1 Stäbe - Schnittgrößen'!D71</f>
        <v>-157.43</v>
      </c>
      <c r="V76" s="27">
        <f>'LK3 - 4.1 Stäbe - Schnittgrößen'!E71</f>
        <v>14.52</v>
      </c>
      <c r="W76" s="27">
        <f>'LK3 - 4.1 Stäbe - Schnittgrößen'!F71</f>
        <v>-0.38</v>
      </c>
      <c r="Y76" s="44"/>
      <c r="Z76" s="299"/>
      <c r="AA76" s="15"/>
      <c r="AB76" s="15" t="str">
        <f>'LK6 - 4.1 Stäbe - Schnittgrößen'!B71</f>
        <v>Max Vz</v>
      </c>
      <c r="AC76" s="27">
        <f>'LK6 - 4.1 Stäbe - Schnittgrößen'!D71</f>
        <v>-106.28</v>
      </c>
      <c r="AD76" s="27">
        <f>'LK6 - 4.1 Stäbe - Schnittgrößen'!E71</f>
        <v>11.53</v>
      </c>
      <c r="AE76" s="27">
        <f>'LK6 - 4.1 Stäbe - Schnittgrößen'!F71</f>
        <v>-1.38</v>
      </c>
    </row>
    <row r="77" spans="1:31" x14ac:dyDescent="0.3">
      <c r="A77" s="44"/>
      <c r="B77" s="299"/>
      <c r="C77" s="15"/>
      <c r="D77" s="15" t="str">
        <f>'LK1 - 4.1 Stäbe - Schnittgrößen'!B72</f>
        <v>Min Vz</v>
      </c>
      <c r="E77" s="27">
        <f>'LK1 - 4.1 Stäbe - Schnittgrößen'!D72</f>
        <v>-116.09</v>
      </c>
      <c r="F77" s="27">
        <f>'LK1 - 4.1 Stäbe - Schnittgrößen'!E72</f>
        <v>10.130000000000001</v>
      </c>
      <c r="G77" s="27">
        <f>'LK1 - 4.1 Stäbe - Schnittgrößen'!F72</f>
        <v>0.43</v>
      </c>
      <c r="I77" s="44"/>
      <c r="J77" s="299"/>
      <c r="K77" s="15"/>
      <c r="L77" s="15" t="str">
        <f>'LK2 - 4.1 Stäbe - Schnittgrößen'!B72</f>
        <v>Min Vz</v>
      </c>
      <c r="M77" s="27">
        <f>'LK2 - 4.1 Stäbe - Schnittgrößen'!D72</f>
        <v>-65.11</v>
      </c>
      <c r="N77" s="27">
        <f>'LK2 - 4.1 Stäbe - Schnittgrößen'!E72</f>
        <v>7.63</v>
      </c>
      <c r="O77" s="27">
        <f>'LK2 - 4.1 Stäbe - Schnittgrößen'!F72</f>
        <v>-0.69</v>
      </c>
      <c r="Q77" s="44"/>
      <c r="R77" s="299"/>
      <c r="S77" s="15"/>
      <c r="T77" s="15" t="str">
        <f>'LK3 - 4.1 Stäbe - Schnittgrößen'!B72</f>
        <v>Min Vz</v>
      </c>
      <c r="U77" s="27">
        <f>'LK3 - 4.1 Stäbe - Schnittgrößen'!D72</f>
        <v>-157.43</v>
      </c>
      <c r="V77" s="27">
        <f>'LK3 - 4.1 Stäbe - Schnittgrößen'!E72</f>
        <v>13.72</v>
      </c>
      <c r="W77" s="27">
        <f>'LK3 - 4.1 Stäbe - Schnittgrößen'!F72</f>
        <v>0.57999999999999996</v>
      </c>
      <c r="Y77" s="44"/>
      <c r="Z77" s="299"/>
      <c r="AA77" s="15"/>
      <c r="AB77" s="15" t="str">
        <f>'LK6 - 4.1 Stäbe - Schnittgrößen'!B72</f>
        <v>Min Vz</v>
      </c>
      <c r="AC77" s="27">
        <f>'LK6 - 4.1 Stäbe - Schnittgrößen'!D72</f>
        <v>-106.29</v>
      </c>
      <c r="AD77" s="27">
        <f>'LK6 - 4.1 Stäbe - Schnittgrößen'!E72</f>
        <v>10.74</v>
      </c>
      <c r="AE77" s="27">
        <f>'LK6 - 4.1 Stäbe - Schnittgrößen'!F72</f>
        <v>-0.62</v>
      </c>
    </row>
    <row r="78" spans="1:31" x14ac:dyDescent="0.3">
      <c r="A78" s="44"/>
      <c r="B78" s="299"/>
      <c r="C78" s="15"/>
      <c r="D78" s="15" t="str">
        <f>'LK1 - 4.1 Stäbe - Schnittgrößen'!B73</f>
        <v>Max My</v>
      </c>
      <c r="E78" s="27">
        <f>'LK1 - 4.1 Stäbe - Schnittgrößen'!D73</f>
        <v>-116.09</v>
      </c>
      <c r="F78" s="27">
        <f>'LK1 - 4.1 Stäbe - Schnittgrößen'!E73</f>
        <v>10.130000000000001</v>
      </c>
      <c r="G78" s="27">
        <f>'LK1 - 4.1 Stäbe - Schnittgrößen'!F73</f>
        <v>0.43</v>
      </c>
      <c r="I78" s="44"/>
      <c r="J78" s="299"/>
      <c r="K78" s="15"/>
      <c r="L78" s="15" t="str">
        <f>'LK2 - 4.1 Stäbe - Schnittgrößen'!B73</f>
        <v>Max My</v>
      </c>
      <c r="M78" s="27">
        <f>'LK2 - 4.1 Stäbe - Schnittgrößen'!D73</f>
        <v>-65.11</v>
      </c>
      <c r="N78" s="27">
        <f>'LK2 - 4.1 Stäbe - Schnittgrößen'!E73</f>
        <v>7.63</v>
      </c>
      <c r="O78" s="27">
        <f>'LK2 - 4.1 Stäbe - Schnittgrößen'!F73</f>
        <v>-0.69</v>
      </c>
      <c r="Q78" s="44"/>
      <c r="R78" s="299"/>
      <c r="S78" s="15"/>
      <c r="T78" s="15" t="str">
        <f>'LK3 - 4.1 Stäbe - Schnittgrößen'!B73</f>
        <v>Max My</v>
      </c>
      <c r="U78" s="27">
        <f>'LK3 - 4.1 Stäbe - Schnittgrößen'!D73</f>
        <v>-157.43</v>
      </c>
      <c r="V78" s="27">
        <f>'LK3 - 4.1 Stäbe - Schnittgrößen'!E73</f>
        <v>13.72</v>
      </c>
      <c r="W78" s="27">
        <f>'LK3 - 4.1 Stäbe - Schnittgrößen'!F73</f>
        <v>0.57999999999999996</v>
      </c>
      <c r="Y78" s="44"/>
      <c r="Z78" s="299"/>
      <c r="AA78" s="15"/>
      <c r="AB78" s="15" t="str">
        <f>'LK6 - 4.1 Stäbe - Schnittgrößen'!B73</f>
        <v>Max My</v>
      </c>
      <c r="AC78" s="27">
        <f>'LK6 - 4.1 Stäbe - Schnittgrößen'!D73</f>
        <v>-106.29</v>
      </c>
      <c r="AD78" s="27">
        <f>'LK6 - 4.1 Stäbe - Schnittgrößen'!E73</f>
        <v>10.74</v>
      </c>
      <c r="AE78" s="27">
        <f>'LK6 - 4.1 Stäbe - Schnittgrößen'!F73</f>
        <v>-0.62</v>
      </c>
    </row>
    <row r="79" spans="1:31" x14ac:dyDescent="0.3">
      <c r="A79" s="191"/>
      <c r="B79" s="299"/>
      <c r="C79" s="15"/>
      <c r="D79" s="15" t="str">
        <f>'LK1 - 4.1 Stäbe - Schnittgrößen'!B74</f>
        <v>Min My</v>
      </c>
      <c r="E79" s="27">
        <f>'LK1 - 4.1 Stäbe - Schnittgrößen'!D74</f>
        <v>-116.08</v>
      </c>
      <c r="F79" s="27">
        <f>'LK1 - 4.1 Stäbe - Schnittgrößen'!E74</f>
        <v>10.7</v>
      </c>
      <c r="G79" s="27">
        <f>'LK1 - 4.1 Stäbe - Schnittgrößen'!F74</f>
        <v>-0.28000000000000003</v>
      </c>
      <c r="I79" s="191"/>
      <c r="J79" s="299"/>
      <c r="K79" s="15"/>
      <c r="L79" s="15" t="str">
        <f>'LK2 - 4.1 Stäbe - Schnittgrößen'!B74</f>
        <v>Min My</v>
      </c>
      <c r="M79" s="27">
        <f>'LK2 - 4.1 Stäbe - Schnittgrößen'!D74</f>
        <v>-65.099999999999994</v>
      </c>
      <c r="N79" s="27">
        <f>'LK2 - 4.1 Stäbe - Schnittgrößen'!E74</f>
        <v>8.19</v>
      </c>
      <c r="O79" s="27">
        <f>'LK2 - 4.1 Stäbe - Schnittgrößen'!F74</f>
        <v>-1.23</v>
      </c>
      <c r="Q79" s="191"/>
      <c r="R79" s="299"/>
      <c r="S79" s="15"/>
      <c r="T79" s="15" t="str">
        <f>'LK3 - 4.1 Stäbe - Schnittgrößen'!B74</f>
        <v>Min My</v>
      </c>
      <c r="U79" s="27">
        <f>'LK3 - 4.1 Stäbe - Schnittgrößen'!D74</f>
        <v>-157.43</v>
      </c>
      <c r="V79" s="27">
        <f>'LK3 - 4.1 Stäbe - Schnittgrößen'!E74</f>
        <v>14.52</v>
      </c>
      <c r="W79" s="27">
        <f>'LK3 - 4.1 Stäbe - Schnittgrößen'!F74</f>
        <v>-0.38</v>
      </c>
      <c r="Y79" s="191"/>
      <c r="Z79" s="299"/>
      <c r="AA79" s="15"/>
      <c r="AB79" s="15" t="str">
        <f>'LK6 - 4.1 Stäbe - Schnittgrößen'!B74</f>
        <v>Min My</v>
      </c>
      <c r="AC79" s="27">
        <f>'LK6 - 4.1 Stäbe - Schnittgrößen'!D74</f>
        <v>-106.28</v>
      </c>
      <c r="AD79" s="27">
        <f>'LK6 - 4.1 Stäbe - Schnittgrößen'!E74</f>
        <v>11.53</v>
      </c>
      <c r="AE79" s="27">
        <f>'LK6 - 4.1 Stäbe - Schnittgrößen'!F74</f>
        <v>-1.38</v>
      </c>
    </row>
    <row r="80" spans="1:31" x14ac:dyDescent="0.3">
      <c r="A80" s="192"/>
      <c r="B80" s="298"/>
      <c r="C80" s="15">
        <f>'LK1 - 4.1 Stäbe - Schnittgrößen'!A75</f>
        <v>10</v>
      </c>
      <c r="D80" s="15">
        <f>'LK1 - 4.1 Stäbe - Schnittgrößen'!B75</f>
        <v>9</v>
      </c>
      <c r="E80" s="27">
        <f>'LK1 - 4.1 Stäbe - Schnittgrößen'!D75</f>
        <v>-116.09</v>
      </c>
      <c r="F80" s="27">
        <f>'LK1 - 4.1 Stäbe - Schnittgrößen'!E75</f>
        <v>10.44</v>
      </c>
      <c r="G80" s="27">
        <f>'LK1 - 4.1 Stäbe - Schnittgrößen'!F75</f>
        <v>0.43</v>
      </c>
      <c r="I80" s="192"/>
      <c r="J80" s="298"/>
      <c r="K80" s="15">
        <f>'LK2 - 4.1 Stäbe - Schnittgrößen'!A75</f>
        <v>10</v>
      </c>
      <c r="L80" s="15">
        <f>'LK2 - 4.1 Stäbe - Schnittgrößen'!B75</f>
        <v>9</v>
      </c>
      <c r="M80" s="27">
        <f>'LK2 - 4.1 Stäbe - Schnittgrößen'!D75</f>
        <v>-65.11</v>
      </c>
      <c r="N80" s="27">
        <f>'LK2 - 4.1 Stäbe - Schnittgrößen'!E75</f>
        <v>7.83</v>
      </c>
      <c r="O80" s="27">
        <f>'LK2 - 4.1 Stäbe - Schnittgrößen'!F75</f>
        <v>-0.69</v>
      </c>
      <c r="Q80" s="192"/>
      <c r="R80" s="298"/>
      <c r="S80" s="15">
        <f>'LK3 - 4.1 Stäbe - Schnittgrößen'!A75</f>
        <v>10</v>
      </c>
      <c r="T80" s="15">
        <f>'LK3 - 4.1 Stäbe - Schnittgrößen'!B75</f>
        <v>9</v>
      </c>
      <c r="U80" s="27">
        <f>'LK3 - 4.1 Stäbe - Schnittgrößen'!D75</f>
        <v>-157.43</v>
      </c>
      <c r="V80" s="27">
        <f>'LK3 - 4.1 Stäbe - Schnittgrößen'!E75</f>
        <v>14.17</v>
      </c>
      <c r="W80" s="27">
        <f>'LK3 - 4.1 Stäbe - Schnittgrößen'!F75</f>
        <v>0.57999999999999996</v>
      </c>
      <c r="Y80" s="192"/>
      <c r="Z80" s="298"/>
      <c r="AA80" s="15">
        <f>'LK6 - 4.1 Stäbe - Schnittgrößen'!A75</f>
        <v>10</v>
      </c>
      <c r="AB80" s="15">
        <f>'LK6 - 4.1 Stäbe - Schnittgrößen'!B75</f>
        <v>9</v>
      </c>
      <c r="AC80" s="27">
        <f>'LK6 - 4.1 Stäbe - Schnittgrößen'!D75</f>
        <v>-106.29</v>
      </c>
      <c r="AD80" s="27">
        <f>'LK6 - 4.1 Stäbe - Schnittgrößen'!E75</f>
        <v>10.88</v>
      </c>
      <c r="AE80" s="27">
        <f>'LK6 - 4.1 Stäbe - Schnittgrößen'!F75</f>
        <v>-0.62</v>
      </c>
    </row>
    <row r="81" spans="1:31" x14ac:dyDescent="0.3">
      <c r="A81" s="44"/>
      <c r="B81" s="299"/>
      <c r="C81" s="15"/>
      <c r="D81" s="15">
        <f>'LK1 - 4.1 Stäbe - Schnittgrößen'!B76</f>
        <v>10</v>
      </c>
      <c r="E81" s="27">
        <f>'LK1 - 4.1 Stäbe - Schnittgrößen'!D76</f>
        <v>-116.09</v>
      </c>
      <c r="F81" s="27">
        <f>'LK1 - 4.1 Stäbe - Schnittgrößen'!E76</f>
        <v>9.8699999999999992</v>
      </c>
      <c r="G81" s="27">
        <f>'LK1 - 4.1 Stäbe - Schnittgrößen'!F76</f>
        <v>1.1200000000000001</v>
      </c>
      <c r="I81" s="44"/>
      <c r="J81" s="299"/>
      <c r="K81" s="15"/>
      <c r="L81" s="15">
        <f>'LK2 - 4.1 Stäbe - Schnittgrößen'!B76</f>
        <v>10</v>
      </c>
      <c r="M81" s="27">
        <f>'LK2 - 4.1 Stäbe - Schnittgrößen'!D76</f>
        <v>-65.11</v>
      </c>
      <c r="N81" s="27">
        <f>'LK2 - 4.1 Stäbe - Schnittgrößen'!E76</f>
        <v>7.27</v>
      </c>
      <c r="O81" s="27">
        <f>'LK2 - 4.1 Stäbe - Schnittgrößen'!F76</f>
        <v>-0.17</v>
      </c>
      <c r="Q81" s="44"/>
      <c r="R81" s="299"/>
      <c r="S81" s="15"/>
      <c r="T81" s="15">
        <f>'LK3 - 4.1 Stäbe - Schnittgrößen'!B76</f>
        <v>10</v>
      </c>
      <c r="U81" s="27">
        <f>'LK3 - 4.1 Stäbe - Schnittgrößen'!D76</f>
        <v>-157.44</v>
      </c>
      <c r="V81" s="27">
        <f>'LK3 - 4.1 Stäbe - Schnittgrößen'!E76</f>
        <v>13.37</v>
      </c>
      <c r="W81" s="27">
        <f>'LK3 - 4.1 Stäbe - Schnittgrößen'!F76</f>
        <v>1.52</v>
      </c>
      <c r="Y81" s="44"/>
      <c r="Z81" s="299"/>
      <c r="AA81" s="15"/>
      <c r="AB81" s="15">
        <f>'LK6 - 4.1 Stäbe - Schnittgrößen'!B76</f>
        <v>10</v>
      </c>
      <c r="AC81" s="27">
        <f>'LK6 - 4.1 Stäbe - Schnittgrößen'!D76</f>
        <v>-106.3</v>
      </c>
      <c r="AD81" s="27">
        <f>'LK6 - 4.1 Stäbe - Schnittgrößen'!E76</f>
        <v>10.08</v>
      </c>
      <c r="AE81" s="27">
        <f>'LK6 - 4.1 Stäbe - Schnittgrößen'!F76</f>
        <v>0.09</v>
      </c>
    </row>
    <row r="82" spans="1:31" x14ac:dyDescent="0.3">
      <c r="A82" s="44"/>
      <c r="B82" s="299"/>
      <c r="C82" s="15"/>
      <c r="D82" s="15" t="str">
        <f>'LK1 - 4.1 Stäbe - Schnittgrößen'!B77</f>
        <v>Max N</v>
      </c>
      <c r="E82" s="27">
        <f>'LK1 - 4.1 Stäbe - Schnittgrößen'!D77</f>
        <v>-116.09</v>
      </c>
      <c r="F82" s="27">
        <f>'LK1 - 4.1 Stäbe - Schnittgrößen'!E77</f>
        <v>10.44</v>
      </c>
      <c r="G82" s="27">
        <f>'LK1 - 4.1 Stäbe - Schnittgrößen'!F77</f>
        <v>0.43</v>
      </c>
      <c r="I82" s="44"/>
      <c r="J82" s="299"/>
      <c r="K82" s="15"/>
      <c r="L82" s="15" t="str">
        <f>'LK2 - 4.1 Stäbe - Schnittgrößen'!B77</f>
        <v>Max N</v>
      </c>
      <c r="M82" s="27">
        <f>'LK2 - 4.1 Stäbe - Schnittgrößen'!D77</f>
        <v>-65.11</v>
      </c>
      <c r="N82" s="27">
        <f>'LK2 - 4.1 Stäbe - Schnittgrößen'!E77</f>
        <v>7.83</v>
      </c>
      <c r="O82" s="27">
        <f>'LK2 - 4.1 Stäbe - Schnittgrößen'!F77</f>
        <v>-0.69</v>
      </c>
      <c r="Q82" s="44"/>
      <c r="R82" s="299"/>
      <c r="S82" s="15"/>
      <c r="T82" s="15" t="str">
        <f>'LK3 - 4.1 Stäbe - Schnittgrößen'!B77</f>
        <v>Max N</v>
      </c>
      <c r="U82" s="27">
        <f>'LK3 - 4.1 Stäbe - Schnittgrößen'!D77</f>
        <v>-157.43</v>
      </c>
      <c r="V82" s="27">
        <f>'LK3 - 4.1 Stäbe - Schnittgrößen'!E77</f>
        <v>14.17</v>
      </c>
      <c r="W82" s="27">
        <f>'LK3 - 4.1 Stäbe - Schnittgrößen'!F77</f>
        <v>0.57999999999999996</v>
      </c>
      <c r="Y82" s="44"/>
      <c r="Z82" s="299"/>
      <c r="AA82" s="15"/>
      <c r="AB82" s="15" t="str">
        <f>'LK6 - 4.1 Stäbe - Schnittgrößen'!B77</f>
        <v>Max N</v>
      </c>
      <c r="AC82" s="27">
        <f>'LK6 - 4.1 Stäbe - Schnittgrößen'!D77</f>
        <v>-106.29</v>
      </c>
      <c r="AD82" s="27">
        <f>'LK6 - 4.1 Stäbe - Schnittgrößen'!E77</f>
        <v>10.88</v>
      </c>
      <c r="AE82" s="27">
        <f>'LK6 - 4.1 Stäbe - Schnittgrößen'!F77</f>
        <v>-0.62</v>
      </c>
    </row>
    <row r="83" spans="1:31" x14ac:dyDescent="0.3">
      <c r="A83" s="44"/>
      <c r="B83" s="299"/>
      <c r="C83" s="15"/>
      <c r="D83" s="15" t="str">
        <f>'LK1 - 4.1 Stäbe - Schnittgrößen'!B78</f>
        <v>Min N</v>
      </c>
      <c r="E83" s="27">
        <f>'LK1 - 4.1 Stäbe - Schnittgrößen'!D78</f>
        <v>-116.09</v>
      </c>
      <c r="F83" s="27">
        <f>'LK1 - 4.1 Stäbe - Schnittgrößen'!E78</f>
        <v>9.8699999999999992</v>
      </c>
      <c r="G83" s="27">
        <f>'LK1 - 4.1 Stäbe - Schnittgrößen'!F78</f>
        <v>1.1200000000000001</v>
      </c>
      <c r="I83" s="44"/>
      <c r="J83" s="299"/>
      <c r="K83" s="15"/>
      <c r="L83" s="15" t="str">
        <f>'LK2 - 4.1 Stäbe - Schnittgrößen'!B78</f>
        <v>Min N</v>
      </c>
      <c r="M83" s="27">
        <f>'LK2 - 4.1 Stäbe - Schnittgrößen'!D78</f>
        <v>-65.11</v>
      </c>
      <c r="N83" s="27">
        <f>'LK2 - 4.1 Stäbe - Schnittgrößen'!E78</f>
        <v>7.27</v>
      </c>
      <c r="O83" s="27">
        <f>'LK2 - 4.1 Stäbe - Schnittgrößen'!F78</f>
        <v>-0.17</v>
      </c>
      <c r="Q83" s="44"/>
      <c r="R83" s="299"/>
      <c r="S83" s="15"/>
      <c r="T83" s="15" t="str">
        <f>'LK3 - 4.1 Stäbe - Schnittgrößen'!B78</f>
        <v>Min N</v>
      </c>
      <c r="U83" s="27">
        <f>'LK3 - 4.1 Stäbe - Schnittgrößen'!D78</f>
        <v>-157.44</v>
      </c>
      <c r="V83" s="27">
        <f>'LK3 - 4.1 Stäbe - Schnittgrößen'!E78</f>
        <v>13.37</v>
      </c>
      <c r="W83" s="27">
        <f>'LK3 - 4.1 Stäbe - Schnittgrößen'!F78</f>
        <v>1.52</v>
      </c>
      <c r="Y83" s="44"/>
      <c r="Z83" s="299"/>
      <c r="AA83" s="15"/>
      <c r="AB83" s="15" t="str">
        <f>'LK6 - 4.1 Stäbe - Schnittgrößen'!B78</f>
        <v>Min N</v>
      </c>
      <c r="AC83" s="27">
        <f>'LK6 - 4.1 Stäbe - Schnittgrößen'!D78</f>
        <v>-106.3</v>
      </c>
      <c r="AD83" s="27">
        <f>'LK6 - 4.1 Stäbe - Schnittgrößen'!E78</f>
        <v>10.08</v>
      </c>
      <c r="AE83" s="27">
        <f>'LK6 - 4.1 Stäbe - Schnittgrößen'!F78</f>
        <v>0.09</v>
      </c>
    </row>
    <row r="84" spans="1:31" x14ac:dyDescent="0.3">
      <c r="A84" s="44"/>
      <c r="B84" s="299"/>
      <c r="C84" s="15"/>
      <c r="D84" s="15" t="str">
        <f>'LK1 - 4.1 Stäbe - Schnittgrößen'!B79</f>
        <v>Max Vz</v>
      </c>
      <c r="E84" s="27">
        <f>'LK1 - 4.1 Stäbe - Schnittgrößen'!D79</f>
        <v>-116.09</v>
      </c>
      <c r="F84" s="27">
        <f>'LK1 - 4.1 Stäbe - Schnittgrößen'!E79</f>
        <v>10.44</v>
      </c>
      <c r="G84" s="27">
        <f>'LK1 - 4.1 Stäbe - Schnittgrößen'!F79</f>
        <v>0.43</v>
      </c>
      <c r="I84" s="44"/>
      <c r="J84" s="299"/>
      <c r="K84" s="15"/>
      <c r="L84" s="15" t="str">
        <f>'LK2 - 4.1 Stäbe - Schnittgrößen'!B79</f>
        <v>Max Vz</v>
      </c>
      <c r="M84" s="27">
        <f>'LK2 - 4.1 Stäbe - Schnittgrößen'!D79</f>
        <v>-65.11</v>
      </c>
      <c r="N84" s="27">
        <f>'LK2 - 4.1 Stäbe - Schnittgrößen'!E79</f>
        <v>7.83</v>
      </c>
      <c r="O84" s="27">
        <f>'LK2 - 4.1 Stäbe - Schnittgrößen'!F79</f>
        <v>-0.69</v>
      </c>
      <c r="Q84" s="44"/>
      <c r="R84" s="299"/>
      <c r="S84" s="15"/>
      <c r="T84" s="15" t="str">
        <f>'LK3 - 4.1 Stäbe - Schnittgrößen'!B79</f>
        <v>Max Vz</v>
      </c>
      <c r="U84" s="27">
        <f>'LK3 - 4.1 Stäbe - Schnittgrößen'!D79</f>
        <v>-157.43</v>
      </c>
      <c r="V84" s="27">
        <f>'LK3 - 4.1 Stäbe - Schnittgrößen'!E79</f>
        <v>14.17</v>
      </c>
      <c r="W84" s="27">
        <f>'LK3 - 4.1 Stäbe - Schnittgrößen'!F79</f>
        <v>0.57999999999999996</v>
      </c>
      <c r="Y84" s="44"/>
      <c r="Z84" s="299"/>
      <c r="AA84" s="15"/>
      <c r="AB84" s="15" t="str">
        <f>'LK6 - 4.1 Stäbe - Schnittgrößen'!B79</f>
        <v>Max Vz</v>
      </c>
      <c r="AC84" s="27">
        <f>'LK6 - 4.1 Stäbe - Schnittgrößen'!D79</f>
        <v>-106.29</v>
      </c>
      <c r="AD84" s="27">
        <f>'LK6 - 4.1 Stäbe - Schnittgrößen'!E79</f>
        <v>10.88</v>
      </c>
      <c r="AE84" s="27">
        <f>'LK6 - 4.1 Stäbe - Schnittgrößen'!F79</f>
        <v>-0.62</v>
      </c>
    </row>
    <row r="85" spans="1:31" x14ac:dyDescent="0.3">
      <c r="A85" s="44"/>
      <c r="B85" s="299"/>
      <c r="C85" s="15"/>
      <c r="D85" s="15" t="str">
        <f>'LK1 - 4.1 Stäbe - Schnittgrößen'!B80</f>
        <v>Min Vz</v>
      </c>
      <c r="E85" s="27">
        <f>'LK1 - 4.1 Stäbe - Schnittgrößen'!D80</f>
        <v>-116.09</v>
      </c>
      <c r="F85" s="27">
        <f>'LK1 - 4.1 Stäbe - Schnittgrößen'!E80</f>
        <v>9.8699999999999992</v>
      </c>
      <c r="G85" s="27">
        <f>'LK1 - 4.1 Stäbe - Schnittgrößen'!F80</f>
        <v>1.1200000000000001</v>
      </c>
      <c r="I85" s="44"/>
      <c r="J85" s="299"/>
      <c r="K85" s="15"/>
      <c r="L85" s="15" t="str">
        <f>'LK2 - 4.1 Stäbe - Schnittgrößen'!B80</f>
        <v>Min Vz</v>
      </c>
      <c r="M85" s="27">
        <f>'LK2 - 4.1 Stäbe - Schnittgrößen'!D80</f>
        <v>-65.11</v>
      </c>
      <c r="N85" s="27">
        <f>'LK2 - 4.1 Stäbe - Schnittgrößen'!E80</f>
        <v>7.27</v>
      </c>
      <c r="O85" s="27">
        <f>'LK2 - 4.1 Stäbe - Schnittgrößen'!F80</f>
        <v>-0.17</v>
      </c>
      <c r="Q85" s="44"/>
      <c r="R85" s="299"/>
      <c r="S85" s="15"/>
      <c r="T85" s="15" t="str">
        <f>'LK3 - 4.1 Stäbe - Schnittgrößen'!B80</f>
        <v>Min Vz</v>
      </c>
      <c r="U85" s="27">
        <f>'LK3 - 4.1 Stäbe - Schnittgrößen'!D80</f>
        <v>-157.44</v>
      </c>
      <c r="V85" s="27">
        <f>'LK3 - 4.1 Stäbe - Schnittgrößen'!E80</f>
        <v>13.37</v>
      </c>
      <c r="W85" s="27">
        <f>'LK3 - 4.1 Stäbe - Schnittgrößen'!F80</f>
        <v>1.52</v>
      </c>
      <c r="Y85" s="44"/>
      <c r="Z85" s="299"/>
      <c r="AA85" s="15"/>
      <c r="AB85" s="15" t="str">
        <f>'LK6 - 4.1 Stäbe - Schnittgrößen'!B80</f>
        <v>Min Vz</v>
      </c>
      <c r="AC85" s="27">
        <f>'LK6 - 4.1 Stäbe - Schnittgrößen'!D80</f>
        <v>-106.3</v>
      </c>
      <c r="AD85" s="27">
        <f>'LK6 - 4.1 Stäbe - Schnittgrößen'!E80</f>
        <v>10.08</v>
      </c>
      <c r="AE85" s="27">
        <f>'LK6 - 4.1 Stäbe - Schnittgrößen'!F80</f>
        <v>0.09</v>
      </c>
    </row>
    <row r="86" spans="1:31" x14ac:dyDescent="0.3">
      <c r="A86" s="44"/>
      <c r="B86" s="299"/>
      <c r="C86" s="15"/>
      <c r="D86" s="15" t="str">
        <f>'LK1 - 4.1 Stäbe - Schnittgrößen'!B81</f>
        <v>Max My</v>
      </c>
      <c r="E86" s="27">
        <f>'LK1 - 4.1 Stäbe - Schnittgrößen'!D81</f>
        <v>-116.09</v>
      </c>
      <c r="F86" s="27">
        <f>'LK1 - 4.1 Stäbe - Schnittgrößen'!E81</f>
        <v>9.8699999999999992</v>
      </c>
      <c r="G86" s="27">
        <f>'LK1 - 4.1 Stäbe - Schnittgrößen'!F81</f>
        <v>1.1200000000000001</v>
      </c>
      <c r="I86" s="44"/>
      <c r="J86" s="299"/>
      <c r="K86" s="15"/>
      <c r="L86" s="15" t="str">
        <f>'LK2 - 4.1 Stäbe - Schnittgrößen'!B81</f>
        <v>Max My</v>
      </c>
      <c r="M86" s="27">
        <f>'LK2 - 4.1 Stäbe - Schnittgrößen'!D81</f>
        <v>-65.11</v>
      </c>
      <c r="N86" s="27">
        <f>'LK2 - 4.1 Stäbe - Schnittgrößen'!E81</f>
        <v>7.27</v>
      </c>
      <c r="O86" s="27">
        <f>'LK2 - 4.1 Stäbe - Schnittgrößen'!F81</f>
        <v>-0.17</v>
      </c>
      <c r="Q86" s="44"/>
      <c r="R86" s="299"/>
      <c r="S86" s="15"/>
      <c r="T86" s="15" t="str">
        <f>'LK3 - 4.1 Stäbe - Schnittgrößen'!B81</f>
        <v>Max My</v>
      </c>
      <c r="U86" s="27">
        <f>'LK3 - 4.1 Stäbe - Schnittgrößen'!D81</f>
        <v>-157.44</v>
      </c>
      <c r="V86" s="27">
        <f>'LK3 - 4.1 Stäbe - Schnittgrößen'!E81</f>
        <v>13.37</v>
      </c>
      <c r="W86" s="27">
        <f>'LK3 - 4.1 Stäbe - Schnittgrößen'!F81</f>
        <v>1.52</v>
      </c>
      <c r="Y86" s="44"/>
      <c r="Z86" s="299"/>
      <c r="AA86" s="15"/>
      <c r="AB86" s="15" t="str">
        <f>'LK6 - 4.1 Stäbe - Schnittgrößen'!B81</f>
        <v>Max My</v>
      </c>
      <c r="AC86" s="27">
        <f>'LK6 - 4.1 Stäbe - Schnittgrößen'!D81</f>
        <v>-106.3</v>
      </c>
      <c r="AD86" s="27">
        <f>'LK6 - 4.1 Stäbe - Schnittgrößen'!E81</f>
        <v>10.08</v>
      </c>
      <c r="AE86" s="27">
        <f>'LK6 - 4.1 Stäbe - Schnittgrößen'!F81</f>
        <v>0.09</v>
      </c>
    </row>
    <row r="87" spans="1:31" x14ac:dyDescent="0.3">
      <c r="A87" s="191"/>
      <c r="B87" s="299"/>
      <c r="C87" s="15"/>
      <c r="D87" s="15" t="str">
        <f>'LK1 - 4.1 Stäbe - Schnittgrößen'!B82</f>
        <v>Min My</v>
      </c>
      <c r="E87" s="27">
        <f>'LK1 - 4.1 Stäbe - Schnittgrößen'!D82</f>
        <v>-116.09</v>
      </c>
      <c r="F87" s="27">
        <f>'LK1 - 4.1 Stäbe - Schnittgrößen'!E82</f>
        <v>10.44</v>
      </c>
      <c r="G87" s="27">
        <f>'LK1 - 4.1 Stäbe - Schnittgrößen'!F82</f>
        <v>0.43</v>
      </c>
      <c r="I87" s="191"/>
      <c r="J87" s="299"/>
      <c r="K87" s="15"/>
      <c r="L87" s="15" t="str">
        <f>'LK2 - 4.1 Stäbe - Schnittgrößen'!B82</f>
        <v>Min My</v>
      </c>
      <c r="M87" s="27">
        <f>'LK2 - 4.1 Stäbe - Schnittgrößen'!D82</f>
        <v>-65.11</v>
      </c>
      <c r="N87" s="27">
        <f>'LK2 - 4.1 Stäbe - Schnittgrößen'!E82</f>
        <v>7.83</v>
      </c>
      <c r="O87" s="27">
        <f>'LK2 - 4.1 Stäbe - Schnittgrößen'!F82</f>
        <v>-0.69</v>
      </c>
      <c r="Q87" s="191"/>
      <c r="R87" s="299"/>
      <c r="S87" s="15"/>
      <c r="T87" s="15" t="str">
        <f>'LK3 - 4.1 Stäbe - Schnittgrößen'!B82</f>
        <v>Min My</v>
      </c>
      <c r="U87" s="27">
        <f>'LK3 - 4.1 Stäbe - Schnittgrößen'!D82</f>
        <v>-157.43</v>
      </c>
      <c r="V87" s="27">
        <f>'LK3 - 4.1 Stäbe - Schnittgrößen'!E82</f>
        <v>14.17</v>
      </c>
      <c r="W87" s="27">
        <f>'LK3 - 4.1 Stäbe - Schnittgrößen'!F82</f>
        <v>0.57999999999999996</v>
      </c>
      <c r="Y87" s="191"/>
      <c r="Z87" s="299"/>
      <c r="AA87" s="15"/>
      <c r="AB87" s="15" t="str">
        <f>'LK6 - 4.1 Stäbe - Schnittgrößen'!B82</f>
        <v>Min My</v>
      </c>
      <c r="AC87" s="27">
        <f>'LK6 - 4.1 Stäbe - Schnittgrößen'!D82</f>
        <v>-106.29</v>
      </c>
      <c r="AD87" s="27">
        <f>'LK6 - 4.1 Stäbe - Schnittgrößen'!E82</f>
        <v>10.88</v>
      </c>
      <c r="AE87" s="27">
        <f>'LK6 - 4.1 Stäbe - Schnittgrößen'!F82</f>
        <v>-0.62</v>
      </c>
    </row>
    <row r="88" spans="1:31" x14ac:dyDescent="0.3">
      <c r="A88" s="192"/>
      <c r="B88" s="298"/>
      <c r="C88" s="15">
        <f>'LK1 - 4.1 Stäbe - Schnittgrößen'!A83</f>
        <v>11</v>
      </c>
      <c r="D88" s="15">
        <f>'LK1 - 4.1 Stäbe - Schnittgrößen'!B83</f>
        <v>10</v>
      </c>
      <c r="E88" s="27">
        <f>'LK1 - 4.1 Stäbe - Schnittgrößen'!D83</f>
        <v>-116.09</v>
      </c>
      <c r="F88" s="27">
        <f>'LK1 - 4.1 Stäbe - Schnittgrößen'!E83</f>
        <v>10.199999999999999</v>
      </c>
      <c r="G88" s="27">
        <f>'LK1 - 4.1 Stäbe - Schnittgrößen'!F83</f>
        <v>1.1200000000000001</v>
      </c>
      <c r="I88" s="192"/>
      <c r="J88" s="298"/>
      <c r="K88" s="15">
        <f>'LK2 - 4.1 Stäbe - Schnittgrößen'!A83</f>
        <v>11</v>
      </c>
      <c r="L88" s="15">
        <f>'LK2 - 4.1 Stäbe - Schnittgrößen'!B83</f>
        <v>10</v>
      </c>
      <c r="M88" s="27">
        <f>'LK2 - 4.1 Stäbe - Schnittgrößen'!D83</f>
        <v>-65.11</v>
      </c>
      <c r="N88" s="27">
        <f>'LK2 - 4.1 Stäbe - Schnittgrößen'!E83</f>
        <v>7.6</v>
      </c>
      <c r="O88" s="27">
        <f>'LK2 - 4.1 Stäbe - Schnittgrößen'!F83</f>
        <v>-0.17</v>
      </c>
      <c r="Q88" s="192"/>
      <c r="R88" s="298"/>
      <c r="S88" s="15">
        <f>'LK3 - 4.1 Stäbe - Schnittgrößen'!A83</f>
        <v>11</v>
      </c>
      <c r="T88" s="15">
        <f>'LK3 - 4.1 Stäbe - Schnittgrößen'!B83</f>
        <v>10</v>
      </c>
      <c r="U88" s="27">
        <f>'LK3 - 4.1 Stäbe - Schnittgrößen'!D83</f>
        <v>-157.44</v>
      </c>
      <c r="V88" s="27">
        <f>'LK3 - 4.1 Stäbe - Schnittgrößen'!E83</f>
        <v>13.85</v>
      </c>
      <c r="W88" s="27">
        <f>'LK3 - 4.1 Stäbe - Schnittgrößen'!F83</f>
        <v>1.52</v>
      </c>
      <c r="Y88" s="192"/>
      <c r="Z88" s="298"/>
      <c r="AA88" s="15">
        <f>'LK6 - 4.1 Stäbe - Schnittgrößen'!A83</f>
        <v>11</v>
      </c>
      <c r="AB88" s="15">
        <f>'LK6 - 4.1 Stäbe - Schnittgrößen'!B83</f>
        <v>10</v>
      </c>
      <c r="AC88" s="27">
        <f>'LK6 - 4.1 Stäbe - Schnittgrößen'!D83</f>
        <v>-106.3</v>
      </c>
      <c r="AD88" s="27">
        <f>'LK6 - 4.1 Stäbe - Schnittgrößen'!E83</f>
        <v>10.47</v>
      </c>
      <c r="AE88" s="27">
        <f>'LK6 - 4.1 Stäbe - Schnittgrößen'!F83</f>
        <v>0.09</v>
      </c>
    </row>
    <row r="89" spans="1:31" x14ac:dyDescent="0.3">
      <c r="A89" s="44"/>
      <c r="B89" s="299"/>
      <c r="C89" s="15"/>
      <c r="D89" s="15">
        <f>'LK1 - 4.1 Stäbe - Schnittgrößen'!B84</f>
        <v>11</v>
      </c>
      <c r="E89" s="27">
        <f>'LK1 - 4.1 Stäbe - Schnittgrößen'!D84</f>
        <v>-116.09</v>
      </c>
      <c r="F89" s="27">
        <f>'LK1 - 4.1 Stäbe - Schnittgrößen'!E84</f>
        <v>9.6300000000000008</v>
      </c>
      <c r="G89" s="27">
        <f>'LK1 - 4.1 Stäbe - Schnittgrößen'!F84</f>
        <v>1.8</v>
      </c>
      <c r="I89" s="44"/>
      <c r="J89" s="299"/>
      <c r="K89" s="15"/>
      <c r="L89" s="15">
        <f>'LK2 - 4.1 Stäbe - Schnittgrößen'!B84</f>
        <v>11</v>
      </c>
      <c r="M89" s="27">
        <f>'LK2 - 4.1 Stäbe - Schnittgrößen'!D84</f>
        <v>-65.12</v>
      </c>
      <c r="N89" s="27">
        <f>'LK2 - 4.1 Stäbe - Schnittgrößen'!E84</f>
        <v>7.04</v>
      </c>
      <c r="O89" s="27">
        <f>'LK2 - 4.1 Stäbe - Schnittgrößen'!F84</f>
        <v>0.33</v>
      </c>
      <c r="Q89" s="44"/>
      <c r="R89" s="299"/>
      <c r="S89" s="15"/>
      <c r="T89" s="15">
        <f>'LK3 - 4.1 Stäbe - Schnittgrößen'!B84</f>
        <v>11</v>
      </c>
      <c r="U89" s="27">
        <f>'LK3 - 4.1 Stäbe - Schnittgrößen'!D84</f>
        <v>-157.44999999999999</v>
      </c>
      <c r="V89" s="27">
        <f>'LK3 - 4.1 Stäbe - Schnittgrößen'!E84</f>
        <v>13.04</v>
      </c>
      <c r="W89" s="27">
        <f>'LK3 - 4.1 Stäbe - Schnittgrößen'!F84</f>
        <v>2.44</v>
      </c>
      <c r="Y89" s="44"/>
      <c r="Z89" s="299"/>
      <c r="AA89" s="15"/>
      <c r="AB89" s="15">
        <f>'LK6 - 4.1 Stäbe - Schnittgrößen'!B84</f>
        <v>11</v>
      </c>
      <c r="AC89" s="27">
        <f>'LK6 - 4.1 Stäbe - Schnittgrößen'!D84</f>
        <v>-106.31</v>
      </c>
      <c r="AD89" s="27">
        <f>'LK6 - 4.1 Stäbe - Schnittgrößen'!E84</f>
        <v>9.67</v>
      </c>
      <c r="AE89" s="27">
        <f>'LK6 - 4.1 Stäbe - Schnittgrößen'!F84</f>
        <v>0.78</v>
      </c>
    </row>
    <row r="90" spans="1:31" x14ac:dyDescent="0.3">
      <c r="A90" s="44"/>
      <c r="B90" s="299"/>
      <c r="C90" s="15"/>
      <c r="D90" s="15" t="str">
        <f>'LK1 - 4.1 Stäbe - Schnittgrößen'!B85</f>
        <v>Max N</v>
      </c>
      <c r="E90" s="27">
        <f>'LK1 - 4.1 Stäbe - Schnittgrößen'!D85</f>
        <v>-116.09</v>
      </c>
      <c r="F90" s="27">
        <f>'LK1 - 4.1 Stäbe - Schnittgrößen'!E85</f>
        <v>10.199999999999999</v>
      </c>
      <c r="G90" s="27">
        <f>'LK1 - 4.1 Stäbe - Schnittgrößen'!F85</f>
        <v>1.1200000000000001</v>
      </c>
      <c r="I90" s="44"/>
      <c r="J90" s="299"/>
      <c r="K90" s="15"/>
      <c r="L90" s="15" t="str">
        <f>'LK2 - 4.1 Stäbe - Schnittgrößen'!B85</f>
        <v>Max N</v>
      </c>
      <c r="M90" s="27">
        <f>'LK2 - 4.1 Stäbe - Schnittgrößen'!D85</f>
        <v>-65.11</v>
      </c>
      <c r="N90" s="27">
        <f>'LK2 - 4.1 Stäbe - Schnittgrößen'!E85</f>
        <v>7.6</v>
      </c>
      <c r="O90" s="27">
        <f>'LK2 - 4.1 Stäbe - Schnittgrößen'!F85</f>
        <v>-0.17</v>
      </c>
      <c r="Q90" s="44"/>
      <c r="R90" s="299"/>
      <c r="S90" s="15"/>
      <c r="T90" s="15" t="str">
        <f>'LK3 - 4.1 Stäbe - Schnittgrößen'!B85</f>
        <v>Max N</v>
      </c>
      <c r="U90" s="27">
        <f>'LK3 - 4.1 Stäbe - Schnittgrößen'!D85</f>
        <v>-157.44</v>
      </c>
      <c r="V90" s="27">
        <f>'LK3 - 4.1 Stäbe - Schnittgrößen'!E85</f>
        <v>13.85</v>
      </c>
      <c r="W90" s="27">
        <f>'LK3 - 4.1 Stäbe - Schnittgrößen'!F85</f>
        <v>1.52</v>
      </c>
      <c r="Y90" s="44"/>
      <c r="Z90" s="299"/>
      <c r="AA90" s="15"/>
      <c r="AB90" s="15" t="str">
        <f>'LK6 - 4.1 Stäbe - Schnittgrößen'!B85</f>
        <v>Max N</v>
      </c>
      <c r="AC90" s="27">
        <f>'LK6 - 4.1 Stäbe - Schnittgrößen'!D85</f>
        <v>-106.3</v>
      </c>
      <c r="AD90" s="27">
        <f>'LK6 - 4.1 Stäbe - Schnittgrößen'!E85</f>
        <v>10.47</v>
      </c>
      <c r="AE90" s="27">
        <f>'LK6 - 4.1 Stäbe - Schnittgrößen'!F85</f>
        <v>0.09</v>
      </c>
    </row>
    <row r="91" spans="1:31" x14ac:dyDescent="0.3">
      <c r="A91" s="44"/>
      <c r="B91" s="299"/>
      <c r="C91" s="15"/>
      <c r="D91" s="15" t="str">
        <f>'LK1 - 4.1 Stäbe - Schnittgrößen'!B86</f>
        <v>Min N</v>
      </c>
      <c r="E91" s="27">
        <f>'LK1 - 4.1 Stäbe - Schnittgrößen'!D86</f>
        <v>-116.09</v>
      </c>
      <c r="F91" s="27">
        <f>'LK1 - 4.1 Stäbe - Schnittgrößen'!E86</f>
        <v>9.6300000000000008</v>
      </c>
      <c r="G91" s="27">
        <f>'LK1 - 4.1 Stäbe - Schnittgrößen'!F86</f>
        <v>1.8</v>
      </c>
      <c r="I91" s="44"/>
      <c r="J91" s="299"/>
      <c r="K91" s="15"/>
      <c r="L91" s="15" t="str">
        <f>'LK2 - 4.1 Stäbe - Schnittgrößen'!B86</f>
        <v>Min N</v>
      </c>
      <c r="M91" s="27">
        <f>'LK2 - 4.1 Stäbe - Schnittgrößen'!D86</f>
        <v>-65.12</v>
      </c>
      <c r="N91" s="27">
        <f>'LK2 - 4.1 Stäbe - Schnittgrößen'!E86</f>
        <v>7.04</v>
      </c>
      <c r="O91" s="27">
        <f>'LK2 - 4.1 Stäbe - Schnittgrößen'!F86</f>
        <v>0.33</v>
      </c>
      <c r="Q91" s="44"/>
      <c r="R91" s="299"/>
      <c r="S91" s="15"/>
      <c r="T91" s="15" t="str">
        <f>'LK3 - 4.1 Stäbe - Schnittgrößen'!B86</f>
        <v>Min N</v>
      </c>
      <c r="U91" s="27">
        <f>'LK3 - 4.1 Stäbe - Schnittgrößen'!D86</f>
        <v>-157.44999999999999</v>
      </c>
      <c r="V91" s="27">
        <f>'LK3 - 4.1 Stäbe - Schnittgrößen'!E86</f>
        <v>13.04</v>
      </c>
      <c r="W91" s="27">
        <f>'LK3 - 4.1 Stäbe - Schnittgrößen'!F86</f>
        <v>2.44</v>
      </c>
      <c r="Y91" s="44"/>
      <c r="Z91" s="299"/>
      <c r="AA91" s="15"/>
      <c r="AB91" s="15" t="str">
        <f>'LK6 - 4.1 Stäbe - Schnittgrößen'!B86</f>
        <v>Min N</v>
      </c>
      <c r="AC91" s="27">
        <f>'LK6 - 4.1 Stäbe - Schnittgrößen'!D86</f>
        <v>-106.31</v>
      </c>
      <c r="AD91" s="27">
        <f>'LK6 - 4.1 Stäbe - Schnittgrößen'!E86</f>
        <v>9.67</v>
      </c>
      <c r="AE91" s="27">
        <f>'LK6 - 4.1 Stäbe - Schnittgrößen'!F86</f>
        <v>0.78</v>
      </c>
    </row>
    <row r="92" spans="1:31" x14ac:dyDescent="0.3">
      <c r="A92" s="44"/>
      <c r="B92" s="299"/>
      <c r="C92" s="15"/>
      <c r="D92" s="15" t="str">
        <f>'LK1 - 4.1 Stäbe - Schnittgrößen'!B87</f>
        <v>Max Vz</v>
      </c>
      <c r="E92" s="27">
        <f>'LK1 - 4.1 Stäbe - Schnittgrößen'!D87</f>
        <v>-116.09</v>
      </c>
      <c r="F92" s="27">
        <f>'LK1 - 4.1 Stäbe - Schnittgrößen'!E87</f>
        <v>10.199999999999999</v>
      </c>
      <c r="G92" s="27">
        <f>'LK1 - 4.1 Stäbe - Schnittgrößen'!F87</f>
        <v>1.1200000000000001</v>
      </c>
      <c r="I92" s="44"/>
      <c r="J92" s="299"/>
      <c r="K92" s="15"/>
      <c r="L92" s="15" t="str">
        <f>'LK2 - 4.1 Stäbe - Schnittgrößen'!B87</f>
        <v>Max Vz</v>
      </c>
      <c r="M92" s="27">
        <f>'LK2 - 4.1 Stäbe - Schnittgrößen'!D87</f>
        <v>-65.11</v>
      </c>
      <c r="N92" s="27">
        <f>'LK2 - 4.1 Stäbe - Schnittgrößen'!E87</f>
        <v>7.6</v>
      </c>
      <c r="O92" s="27">
        <f>'LK2 - 4.1 Stäbe - Schnittgrößen'!F87</f>
        <v>-0.17</v>
      </c>
      <c r="Q92" s="44"/>
      <c r="R92" s="299"/>
      <c r="S92" s="15"/>
      <c r="T92" s="15" t="str">
        <f>'LK3 - 4.1 Stäbe - Schnittgrößen'!B87</f>
        <v>Max Vz</v>
      </c>
      <c r="U92" s="27">
        <f>'LK3 - 4.1 Stäbe - Schnittgrößen'!D87</f>
        <v>-157.44</v>
      </c>
      <c r="V92" s="27">
        <f>'LK3 - 4.1 Stäbe - Schnittgrößen'!E87</f>
        <v>13.85</v>
      </c>
      <c r="W92" s="27">
        <f>'LK3 - 4.1 Stäbe - Schnittgrößen'!F87</f>
        <v>1.52</v>
      </c>
      <c r="Y92" s="44"/>
      <c r="Z92" s="299"/>
      <c r="AA92" s="15"/>
      <c r="AB92" s="15" t="str">
        <f>'LK6 - 4.1 Stäbe - Schnittgrößen'!B87</f>
        <v>Max Vz</v>
      </c>
      <c r="AC92" s="27">
        <f>'LK6 - 4.1 Stäbe - Schnittgrößen'!D87</f>
        <v>-106.3</v>
      </c>
      <c r="AD92" s="27">
        <f>'LK6 - 4.1 Stäbe - Schnittgrößen'!E87</f>
        <v>10.47</v>
      </c>
      <c r="AE92" s="27">
        <f>'LK6 - 4.1 Stäbe - Schnittgrößen'!F87</f>
        <v>0.09</v>
      </c>
    </row>
    <row r="93" spans="1:31" x14ac:dyDescent="0.3">
      <c r="A93" s="44"/>
      <c r="B93" s="299"/>
      <c r="C93" s="15"/>
      <c r="D93" s="15" t="str">
        <f>'LK1 - 4.1 Stäbe - Schnittgrößen'!B88</f>
        <v>Min Vz</v>
      </c>
      <c r="E93" s="27">
        <f>'LK1 - 4.1 Stäbe - Schnittgrößen'!D88</f>
        <v>-116.09</v>
      </c>
      <c r="F93" s="27">
        <f>'LK1 - 4.1 Stäbe - Schnittgrößen'!E88</f>
        <v>9.6300000000000008</v>
      </c>
      <c r="G93" s="27">
        <f>'LK1 - 4.1 Stäbe - Schnittgrößen'!F88</f>
        <v>1.8</v>
      </c>
      <c r="I93" s="44"/>
      <c r="J93" s="299"/>
      <c r="K93" s="15"/>
      <c r="L93" s="15" t="str">
        <f>'LK2 - 4.1 Stäbe - Schnittgrößen'!B88</f>
        <v>Min Vz</v>
      </c>
      <c r="M93" s="27">
        <f>'LK2 - 4.1 Stäbe - Schnittgrößen'!D88</f>
        <v>-65.12</v>
      </c>
      <c r="N93" s="27">
        <f>'LK2 - 4.1 Stäbe - Schnittgrößen'!E88</f>
        <v>7.04</v>
      </c>
      <c r="O93" s="27">
        <f>'LK2 - 4.1 Stäbe - Schnittgrößen'!F88</f>
        <v>0.33</v>
      </c>
      <c r="Q93" s="44"/>
      <c r="R93" s="299"/>
      <c r="S93" s="15"/>
      <c r="T93" s="15" t="str">
        <f>'LK3 - 4.1 Stäbe - Schnittgrößen'!B88</f>
        <v>Min Vz</v>
      </c>
      <c r="U93" s="27">
        <f>'LK3 - 4.1 Stäbe - Schnittgrößen'!D88</f>
        <v>-157.44999999999999</v>
      </c>
      <c r="V93" s="27">
        <f>'LK3 - 4.1 Stäbe - Schnittgrößen'!E88</f>
        <v>13.04</v>
      </c>
      <c r="W93" s="27">
        <f>'LK3 - 4.1 Stäbe - Schnittgrößen'!F88</f>
        <v>2.44</v>
      </c>
      <c r="Y93" s="44"/>
      <c r="Z93" s="299"/>
      <c r="AA93" s="15"/>
      <c r="AB93" s="15" t="str">
        <f>'LK6 - 4.1 Stäbe - Schnittgrößen'!B88</f>
        <v>Min Vz</v>
      </c>
      <c r="AC93" s="27">
        <f>'LK6 - 4.1 Stäbe - Schnittgrößen'!D88</f>
        <v>-106.31</v>
      </c>
      <c r="AD93" s="27">
        <f>'LK6 - 4.1 Stäbe - Schnittgrößen'!E88</f>
        <v>9.67</v>
      </c>
      <c r="AE93" s="27">
        <f>'LK6 - 4.1 Stäbe - Schnittgrößen'!F88</f>
        <v>0.78</v>
      </c>
    </row>
    <row r="94" spans="1:31" x14ac:dyDescent="0.3">
      <c r="A94" s="44"/>
      <c r="B94" s="299"/>
      <c r="C94" s="15"/>
      <c r="D94" s="15" t="str">
        <f>'LK1 - 4.1 Stäbe - Schnittgrößen'!B89</f>
        <v>Max My</v>
      </c>
      <c r="E94" s="27">
        <f>'LK1 - 4.1 Stäbe - Schnittgrößen'!D89</f>
        <v>-116.09</v>
      </c>
      <c r="F94" s="27">
        <f>'LK1 - 4.1 Stäbe - Schnittgrößen'!E89</f>
        <v>9.6300000000000008</v>
      </c>
      <c r="G94" s="27">
        <f>'LK1 - 4.1 Stäbe - Schnittgrößen'!F89</f>
        <v>1.8</v>
      </c>
      <c r="I94" s="44"/>
      <c r="J94" s="299"/>
      <c r="K94" s="15"/>
      <c r="L94" s="15" t="str">
        <f>'LK2 - 4.1 Stäbe - Schnittgrößen'!B89</f>
        <v>Max My</v>
      </c>
      <c r="M94" s="27">
        <f>'LK2 - 4.1 Stäbe - Schnittgrößen'!D89</f>
        <v>-65.12</v>
      </c>
      <c r="N94" s="27">
        <f>'LK2 - 4.1 Stäbe - Schnittgrößen'!E89</f>
        <v>7.04</v>
      </c>
      <c r="O94" s="27">
        <f>'LK2 - 4.1 Stäbe - Schnittgrößen'!F89</f>
        <v>0.33</v>
      </c>
      <c r="Q94" s="44"/>
      <c r="R94" s="299"/>
      <c r="S94" s="15"/>
      <c r="T94" s="15" t="str">
        <f>'LK3 - 4.1 Stäbe - Schnittgrößen'!B89</f>
        <v>Max My</v>
      </c>
      <c r="U94" s="27">
        <f>'LK3 - 4.1 Stäbe - Schnittgrößen'!D89</f>
        <v>-157.44999999999999</v>
      </c>
      <c r="V94" s="27">
        <f>'LK3 - 4.1 Stäbe - Schnittgrößen'!E89</f>
        <v>13.04</v>
      </c>
      <c r="W94" s="27">
        <f>'LK3 - 4.1 Stäbe - Schnittgrößen'!F89</f>
        <v>2.44</v>
      </c>
      <c r="Y94" s="44"/>
      <c r="Z94" s="299"/>
      <c r="AA94" s="15"/>
      <c r="AB94" s="15" t="str">
        <f>'LK6 - 4.1 Stäbe - Schnittgrößen'!B89</f>
        <v>Max My</v>
      </c>
      <c r="AC94" s="27">
        <f>'LK6 - 4.1 Stäbe - Schnittgrößen'!D89</f>
        <v>-106.31</v>
      </c>
      <c r="AD94" s="27">
        <f>'LK6 - 4.1 Stäbe - Schnittgrößen'!E89</f>
        <v>9.67</v>
      </c>
      <c r="AE94" s="27">
        <f>'LK6 - 4.1 Stäbe - Schnittgrößen'!F89</f>
        <v>0.78</v>
      </c>
    </row>
    <row r="95" spans="1:31" x14ac:dyDescent="0.3">
      <c r="A95" s="191"/>
      <c r="B95" s="299"/>
      <c r="C95" s="15"/>
      <c r="D95" s="15" t="str">
        <f>'LK1 - 4.1 Stäbe - Schnittgrößen'!B90</f>
        <v>Min My</v>
      </c>
      <c r="E95" s="27">
        <f>'LK1 - 4.1 Stäbe - Schnittgrößen'!D90</f>
        <v>-116.09</v>
      </c>
      <c r="F95" s="27">
        <f>'LK1 - 4.1 Stäbe - Schnittgrößen'!E90</f>
        <v>10.199999999999999</v>
      </c>
      <c r="G95" s="27">
        <f>'LK1 - 4.1 Stäbe - Schnittgrößen'!F90</f>
        <v>1.1200000000000001</v>
      </c>
      <c r="I95" s="191"/>
      <c r="J95" s="299"/>
      <c r="K95" s="15"/>
      <c r="L95" s="15" t="str">
        <f>'LK2 - 4.1 Stäbe - Schnittgrößen'!B90</f>
        <v>Min My</v>
      </c>
      <c r="M95" s="27">
        <f>'LK2 - 4.1 Stäbe - Schnittgrößen'!D90</f>
        <v>-65.11</v>
      </c>
      <c r="N95" s="27">
        <f>'LK2 - 4.1 Stäbe - Schnittgrößen'!E90</f>
        <v>7.6</v>
      </c>
      <c r="O95" s="27">
        <f>'LK2 - 4.1 Stäbe - Schnittgrößen'!F90</f>
        <v>-0.17</v>
      </c>
      <c r="Q95" s="191"/>
      <c r="R95" s="299"/>
      <c r="S95" s="15"/>
      <c r="T95" s="15" t="str">
        <f>'LK3 - 4.1 Stäbe - Schnittgrößen'!B90</f>
        <v>Min My</v>
      </c>
      <c r="U95" s="27">
        <f>'LK3 - 4.1 Stäbe - Schnittgrößen'!D90</f>
        <v>-157.44</v>
      </c>
      <c r="V95" s="27">
        <f>'LK3 - 4.1 Stäbe - Schnittgrößen'!E90</f>
        <v>13.85</v>
      </c>
      <c r="W95" s="27">
        <f>'LK3 - 4.1 Stäbe - Schnittgrößen'!F90</f>
        <v>1.52</v>
      </c>
      <c r="Y95" s="191"/>
      <c r="Z95" s="299"/>
      <c r="AA95" s="15"/>
      <c r="AB95" s="15" t="str">
        <f>'LK6 - 4.1 Stäbe - Schnittgrößen'!B90</f>
        <v>Min My</v>
      </c>
      <c r="AC95" s="27">
        <f>'LK6 - 4.1 Stäbe - Schnittgrößen'!D90</f>
        <v>-106.3</v>
      </c>
      <c r="AD95" s="27">
        <f>'LK6 - 4.1 Stäbe - Schnittgrößen'!E90</f>
        <v>10.47</v>
      </c>
      <c r="AE95" s="27">
        <f>'LK6 - 4.1 Stäbe - Schnittgrößen'!F90</f>
        <v>0.09</v>
      </c>
    </row>
    <row r="96" spans="1:31" x14ac:dyDescent="0.3">
      <c r="A96" s="192"/>
      <c r="B96" s="298"/>
      <c r="C96" s="15">
        <f>'LK1 - 4.1 Stäbe - Schnittgrößen'!A91</f>
        <v>12</v>
      </c>
      <c r="D96" s="15">
        <f>'LK1 - 4.1 Stäbe - Schnittgrößen'!B91</f>
        <v>11</v>
      </c>
      <c r="E96" s="27">
        <f>'LK1 - 4.1 Stäbe - Schnittgrößen'!D91</f>
        <v>-116.09</v>
      </c>
      <c r="F96" s="27">
        <f>'LK1 - 4.1 Stäbe - Schnittgrößen'!E91</f>
        <v>9.9700000000000006</v>
      </c>
      <c r="G96" s="27">
        <f>'LK1 - 4.1 Stäbe - Schnittgrößen'!F91</f>
        <v>1.8</v>
      </c>
      <c r="I96" s="192"/>
      <c r="J96" s="298"/>
      <c r="K96" s="15">
        <f>'LK2 - 4.1 Stäbe - Schnittgrößen'!A91</f>
        <v>12</v>
      </c>
      <c r="L96" s="15">
        <f>'LK2 - 4.1 Stäbe - Schnittgrößen'!B91</f>
        <v>11</v>
      </c>
      <c r="M96" s="27">
        <f>'LK2 - 4.1 Stäbe - Schnittgrößen'!D91</f>
        <v>-65.12</v>
      </c>
      <c r="N96" s="27">
        <f>'LK2 - 4.1 Stäbe - Schnittgrößen'!E91</f>
        <v>7.49</v>
      </c>
      <c r="O96" s="27">
        <f>'LK2 - 4.1 Stäbe - Schnittgrößen'!F91</f>
        <v>0.33</v>
      </c>
      <c r="Q96" s="192"/>
      <c r="R96" s="298"/>
      <c r="S96" s="15">
        <f>'LK3 - 4.1 Stäbe - Schnittgrößen'!A91</f>
        <v>12</v>
      </c>
      <c r="T96" s="15">
        <f>'LK3 - 4.1 Stäbe - Schnittgrößen'!B91</f>
        <v>11</v>
      </c>
      <c r="U96" s="27">
        <f>'LK3 - 4.1 Stäbe - Schnittgrößen'!D91</f>
        <v>-157.44</v>
      </c>
      <c r="V96" s="27">
        <f>'LK3 - 4.1 Stäbe - Schnittgrößen'!E91</f>
        <v>13.54</v>
      </c>
      <c r="W96" s="27">
        <f>'LK3 - 4.1 Stäbe - Schnittgrößen'!F91</f>
        <v>2.44</v>
      </c>
      <c r="Y96" s="192"/>
      <c r="Z96" s="298"/>
      <c r="AA96" s="15">
        <f>'LK6 - 4.1 Stäbe - Schnittgrößen'!A91</f>
        <v>12</v>
      </c>
      <c r="AB96" s="15">
        <f>'LK6 - 4.1 Stäbe - Schnittgrößen'!B91</f>
        <v>11</v>
      </c>
      <c r="AC96" s="27">
        <f>'LK6 - 4.1 Stäbe - Schnittgrößen'!D91</f>
        <v>-106.31</v>
      </c>
      <c r="AD96" s="27">
        <f>'LK6 - 4.1 Stäbe - Schnittgrößen'!E91</f>
        <v>10.26</v>
      </c>
      <c r="AE96" s="27">
        <f>'LK6 - 4.1 Stäbe - Schnittgrößen'!F91</f>
        <v>0.78</v>
      </c>
    </row>
    <row r="97" spans="1:31" x14ac:dyDescent="0.3">
      <c r="A97" s="44"/>
      <c r="B97" s="299"/>
      <c r="C97" s="15"/>
      <c r="D97" s="15">
        <f>'LK1 - 4.1 Stäbe - Schnittgrößen'!B92</f>
        <v>12</v>
      </c>
      <c r="E97" s="27">
        <f>'LK1 - 4.1 Stäbe - Schnittgrößen'!D92</f>
        <v>-116.1</v>
      </c>
      <c r="F97" s="27">
        <f>'LK1 - 4.1 Stäbe - Schnittgrößen'!E92</f>
        <v>9.4</v>
      </c>
      <c r="G97" s="27">
        <f>'LK1 - 4.1 Stäbe - Schnittgrößen'!F92</f>
        <v>2.46</v>
      </c>
      <c r="I97" s="44"/>
      <c r="J97" s="299"/>
      <c r="K97" s="15"/>
      <c r="L97" s="15">
        <f>'LK2 - 4.1 Stäbe - Schnittgrößen'!B92</f>
        <v>12</v>
      </c>
      <c r="M97" s="27">
        <f>'LK2 - 4.1 Stäbe - Schnittgrößen'!D92</f>
        <v>-65.12</v>
      </c>
      <c r="N97" s="27">
        <f>'LK2 - 4.1 Stäbe - Schnittgrößen'!E92</f>
        <v>6.92</v>
      </c>
      <c r="O97" s="27">
        <f>'LK2 - 4.1 Stäbe - Schnittgrößen'!F92</f>
        <v>0.82</v>
      </c>
      <c r="Q97" s="44"/>
      <c r="R97" s="299"/>
      <c r="S97" s="15"/>
      <c r="T97" s="15">
        <f>'LK3 - 4.1 Stäbe - Schnittgrößen'!B92</f>
        <v>12</v>
      </c>
      <c r="U97" s="27">
        <f>'LK3 - 4.1 Stäbe - Schnittgrößen'!D92</f>
        <v>-157.44999999999999</v>
      </c>
      <c r="V97" s="27">
        <f>'LK3 - 4.1 Stäbe - Schnittgrößen'!E92</f>
        <v>12.73</v>
      </c>
      <c r="W97" s="27">
        <f>'LK3 - 4.1 Stäbe - Schnittgrößen'!F92</f>
        <v>3.33</v>
      </c>
      <c r="Y97" s="44"/>
      <c r="Z97" s="299"/>
      <c r="AA97" s="15"/>
      <c r="AB97" s="15">
        <f>'LK6 - 4.1 Stäbe - Schnittgrößen'!B92</f>
        <v>12</v>
      </c>
      <c r="AC97" s="27">
        <f>'LK6 - 4.1 Stäbe - Schnittgrößen'!D92</f>
        <v>-106.32</v>
      </c>
      <c r="AD97" s="27">
        <f>'LK6 - 4.1 Stäbe - Schnittgrößen'!E92</f>
        <v>9.4600000000000009</v>
      </c>
      <c r="AE97" s="27">
        <f>'LK6 - 4.1 Stäbe - Schnittgrößen'!F92</f>
        <v>1.45</v>
      </c>
    </row>
    <row r="98" spans="1:31" x14ac:dyDescent="0.3">
      <c r="A98" s="44"/>
      <c r="B98" s="299"/>
      <c r="C98" s="15"/>
      <c r="D98" s="15" t="str">
        <f>'LK1 - 4.1 Stäbe - Schnittgrößen'!B93</f>
        <v>Max N</v>
      </c>
      <c r="E98" s="27">
        <f>'LK1 - 4.1 Stäbe - Schnittgrößen'!D93</f>
        <v>-116.09</v>
      </c>
      <c r="F98" s="27">
        <f>'LK1 - 4.1 Stäbe - Schnittgrößen'!E93</f>
        <v>9.9700000000000006</v>
      </c>
      <c r="G98" s="27">
        <f>'LK1 - 4.1 Stäbe - Schnittgrößen'!F93</f>
        <v>1.8</v>
      </c>
      <c r="I98" s="44"/>
      <c r="J98" s="299"/>
      <c r="K98" s="15"/>
      <c r="L98" s="15" t="str">
        <f>'LK2 - 4.1 Stäbe - Schnittgrößen'!B93</f>
        <v>Max N</v>
      </c>
      <c r="M98" s="27">
        <f>'LK2 - 4.1 Stäbe - Schnittgrößen'!D93</f>
        <v>-65.12</v>
      </c>
      <c r="N98" s="27">
        <f>'LK2 - 4.1 Stäbe - Schnittgrößen'!E93</f>
        <v>7.49</v>
      </c>
      <c r="O98" s="27">
        <f>'LK2 - 4.1 Stäbe - Schnittgrößen'!F93</f>
        <v>0.33</v>
      </c>
      <c r="Q98" s="44"/>
      <c r="R98" s="299"/>
      <c r="S98" s="15"/>
      <c r="T98" s="15" t="str">
        <f>'LK3 - 4.1 Stäbe - Schnittgrößen'!B93</f>
        <v>Max N</v>
      </c>
      <c r="U98" s="27">
        <f>'LK3 - 4.1 Stäbe - Schnittgrößen'!D93</f>
        <v>-157.44</v>
      </c>
      <c r="V98" s="27">
        <f>'LK3 - 4.1 Stäbe - Schnittgrößen'!E93</f>
        <v>13.54</v>
      </c>
      <c r="W98" s="27">
        <f>'LK3 - 4.1 Stäbe - Schnittgrößen'!F93</f>
        <v>2.44</v>
      </c>
      <c r="Y98" s="44"/>
      <c r="Z98" s="299"/>
      <c r="AA98" s="15"/>
      <c r="AB98" s="15" t="str">
        <f>'LK6 - 4.1 Stäbe - Schnittgrößen'!B93</f>
        <v>Max N</v>
      </c>
      <c r="AC98" s="27">
        <f>'LK6 - 4.1 Stäbe - Schnittgrößen'!D93</f>
        <v>-106.31</v>
      </c>
      <c r="AD98" s="27">
        <f>'LK6 - 4.1 Stäbe - Schnittgrößen'!E93</f>
        <v>10.26</v>
      </c>
      <c r="AE98" s="27">
        <f>'LK6 - 4.1 Stäbe - Schnittgrößen'!F93</f>
        <v>0.78</v>
      </c>
    </row>
    <row r="99" spans="1:31" x14ac:dyDescent="0.3">
      <c r="A99" s="44"/>
      <c r="B99" s="299"/>
      <c r="C99" s="15"/>
      <c r="D99" s="15" t="str">
        <f>'LK1 - 4.1 Stäbe - Schnittgrößen'!B94</f>
        <v>Min N</v>
      </c>
      <c r="E99" s="27">
        <f>'LK1 - 4.1 Stäbe - Schnittgrößen'!D94</f>
        <v>-116.1</v>
      </c>
      <c r="F99" s="27">
        <f>'LK1 - 4.1 Stäbe - Schnittgrößen'!E94</f>
        <v>9.4</v>
      </c>
      <c r="G99" s="27">
        <f>'LK1 - 4.1 Stäbe - Schnittgrößen'!F94</f>
        <v>2.46</v>
      </c>
      <c r="I99" s="44"/>
      <c r="J99" s="299"/>
      <c r="K99" s="15"/>
      <c r="L99" s="15" t="str">
        <f>'LK2 - 4.1 Stäbe - Schnittgrößen'!B94</f>
        <v>Min N</v>
      </c>
      <c r="M99" s="27">
        <f>'LK2 - 4.1 Stäbe - Schnittgrößen'!D94</f>
        <v>-65.12</v>
      </c>
      <c r="N99" s="27">
        <f>'LK2 - 4.1 Stäbe - Schnittgrößen'!E94</f>
        <v>6.92</v>
      </c>
      <c r="O99" s="27">
        <f>'LK2 - 4.1 Stäbe - Schnittgrößen'!F94</f>
        <v>0.82</v>
      </c>
      <c r="Q99" s="44"/>
      <c r="R99" s="299"/>
      <c r="S99" s="15"/>
      <c r="T99" s="15" t="str">
        <f>'LK3 - 4.1 Stäbe - Schnittgrößen'!B94</f>
        <v>Min N</v>
      </c>
      <c r="U99" s="27">
        <f>'LK3 - 4.1 Stäbe - Schnittgrößen'!D94</f>
        <v>-157.44999999999999</v>
      </c>
      <c r="V99" s="27">
        <f>'LK3 - 4.1 Stäbe - Schnittgrößen'!E94</f>
        <v>12.73</v>
      </c>
      <c r="W99" s="27">
        <f>'LK3 - 4.1 Stäbe - Schnittgrößen'!F94</f>
        <v>3.33</v>
      </c>
      <c r="Y99" s="44"/>
      <c r="Z99" s="299"/>
      <c r="AA99" s="15"/>
      <c r="AB99" s="15" t="str">
        <f>'LK6 - 4.1 Stäbe - Schnittgrößen'!B94</f>
        <v>Min N</v>
      </c>
      <c r="AC99" s="27">
        <f>'LK6 - 4.1 Stäbe - Schnittgrößen'!D94</f>
        <v>-106.32</v>
      </c>
      <c r="AD99" s="27">
        <f>'LK6 - 4.1 Stäbe - Schnittgrößen'!E94</f>
        <v>9.4600000000000009</v>
      </c>
      <c r="AE99" s="27">
        <f>'LK6 - 4.1 Stäbe - Schnittgrößen'!F94</f>
        <v>1.45</v>
      </c>
    </row>
    <row r="100" spans="1:31" x14ac:dyDescent="0.3">
      <c r="A100" s="44"/>
      <c r="B100" s="299"/>
      <c r="C100" s="15"/>
      <c r="D100" s="15" t="str">
        <f>'LK1 - 4.1 Stäbe - Schnittgrößen'!B95</f>
        <v>Max Vz</v>
      </c>
      <c r="E100" s="27">
        <f>'LK1 - 4.1 Stäbe - Schnittgrößen'!D95</f>
        <v>-116.09</v>
      </c>
      <c r="F100" s="27">
        <f>'LK1 - 4.1 Stäbe - Schnittgrößen'!E95</f>
        <v>9.9700000000000006</v>
      </c>
      <c r="G100" s="27">
        <f>'LK1 - 4.1 Stäbe - Schnittgrößen'!F95</f>
        <v>1.8</v>
      </c>
      <c r="I100" s="44"/>
      <c r="J100" s="299"/>
      <c r="K100" s="15"/>
      <c r="L100" s="15" t="str">
        <f>'LK2 - 4.1 Stäbe - Schnittgrößen'!B95</f>
        <v>Max Vz</v>
      </c>
      <c r="M100" s="27">
        <f>'LK2 - 4.1 Stäbe - Schnittgrößen'!D95</f>
        <v>-65.12</v>
      </c>
      <c r="N100" s="27">
        <f>'LK2 - 4.1 Stäbe - Schnittgrößen'!E95</f>
        <v>7.49</v>
      </c>
      <c r="O100" s="27">
        <f>'LK2 - 4.1 Stäbe - Schnittgrößen'!F95</f>
        <v>0.33</v>
      </c>
      <c r="Q100" s="44"/>
      <c r="R100" s="299"/>
      <c r="S100" s="15"/>
      <c r="T100" s="15" t="str">
        <f>'LK3 - 4.1 Stäbe - Schnittgrößen'!B95</f>
        <v>Max Vz</v>
      </c>
      <c r="U100" s="27">
        <f>'LK3 - 4.1 Stäbe - Schnittgrößen'!D95</f>
        <v>-157.44</v>
      </c>
      <c r="V100" s="27">
        <f>'LK3 - 4.1 Stäbe - Schnittgrößen'!E95</f>
        <v>13.54</v>
      </c>
      <c r="W100" s="27">
        <f>'LK3 - 4.1 Stäbe - Schnittgrößen'!F95</f>
        <v>2.44</v>
      </c>
      <c r="Y100" s="44"/>
      <c r="Z100" s="299"/>
      <c r="AA100" s="15"/>
      <c r="AB100" s="15" t="str">
        <f>'LK6 - 4.1 Stäbe - Schnittgrößen'!B95</f>
        <v>Max Vz</v>
      </c>
      <c r="AC100" s="27">
        <f>'LK6 - 4.1 Stäbe - Schnittgrößen'!D95</f>
        <v>-106.31</v>
      </c>
      <c r="AD100" s="27">
        <f>'LK6 - 4.1 Stäbe - Schnittgrößen'!E95</f>
        <v>10.26</v>
      </c>
      <c r="AE100" s="27">
        <f>'LK6 - 4.1 Stäbe - Schnittgrößen'!F95</f>
        <v>0.78</v>
      </c>
    </row>
    <row r="101" spans="1:31" x14ac:dyDescent="0.3">
      <c r="A101" s="44"/>
      <c r="B101" s="299"/>
      <c r="C101" s="15"/>
      <c r="D101" s="15" t="str">
        <f>'LK1 - 4.1 Stäbe - Schnittgrößen'!B96</f>
        <v>Min Vz</v>
      </c>
      <c r="E101" s="27">
        <f>'LK1 - 4.1 Stäbe - Schnittgrößen'!D96</f>
        <v>-116.1</v>
      </c>
      <c r="F101" s="27">
        <f>'LK1 - 4.1 Stäbe - Schnittgrößen'!E96</f>
        <v>9.4</v>
      </c>
      <c r="G101" s="27">
        <f>'LK1 - 4.1 Stäbe - Schnittgrößen'!F96</f>
        <v>2.46</v>
      </c>
      <c r="I101" s="44"/>
      <c r="J101" s="299"/>
      <c r="K101" s="15"/>
      <c r="L101" s="15" t="str">
        <f>'LK2 - 4.1 Stäbe - Schnittgrößen'!B96</f>
        <v>Min Vz</v>
      </c>
      <c r="M101" s="27">
        <f>'LK2 - 4.1 Stäbe - Schnittgrößen'!D96</f>
        <v>-65.12</v>
      </c>
      <c r="N101" s="27">
        <f>'LK2 - 4.1 Stäbe - Schnittgrößen'!E96</f>
        <v>6.92</v>
      </c>
      <c r="O101" s="27">
        <f>'LK2 - 4.1 Stäbe - Schnittgrößen'!F96</f>
        <v>0.82</v>
      </c>
      <c r="Q101" s="44"/>
      <c r="R101" s="299"/>
      <c r="S101" s="15"/>
      <c r="T101" s="15" t="str">
        <f>'LK3 - 4.1 Stäbe - Schnittgrößen'!B96</f>
        <v>Min Vz</v>
      </c>
      <c r="U101" s="27">
        <f>'LK3 - 4.1 Stäbe - Schnittgrößen'!D96</f>
        <v>-157.44999999999999</v>
      </c>
      <c r="V101" s="27">
        <f>'LK3 - 4.1 Stäbe - Schnittgrößen'!E96</f>
        <v>12.73</v>
      </c>
      <c r="W101" s="27">
        <f>'LK3 - 4.1 Stäbe - Schnittgrößen'!F96</f>
        <v>3.33</v>
      </c>
      <c r="Y101" s="44"/>
      <c r="Z101" s="299"/>
      <c r="AA101" s="15"/>
      <c r="AB101" s="15" t="str">
        <f>'LK6 - 4.1 Stäbe - Schnittgrößen'!B96</f>
        <v>Min Vz</v>
      </c>
      <c r="AC101" s="27">
        <f>'LK6 - 4.1 Stäbe - Schnittgrößen'!D96</f>
        <v>-106.32</v>
      </c>
      <c r="AD101" s="27">
        <f>'LK6 - 4.1 Stäbe - Schnittgrößen'!E96</f>
        <v>9.4600000000000009</v>
      </c>
      <c r="AE101" s="27">
        <f>'LK6 - 4.1 Stäbe - Schnittgrößen'!F96</f>
        <v>1.45</v>
      </c>
    </row>
    <row r="102" spans="1:31" x14ac:dyDescent="0.3">
      <c r="A102" s="44"/>
      <c r="B102" s="299"/>
      <c r="C102" s="15"/>
      <c r="D102" s="15" t="str">
        <f>'LK1 - 4.1 Stäbe - Schnittgrößen'!B97</f>
        <v>Max My</v>
      </c>
      <c r="E102" s="27">
        <f>'LK1 - 4.1 Stäbe - Schnittgrößen'!D97</f>
        <v>-116.1</v>
      </c>
      <c r="F102" s="27">
        <f>'LK1 - 4.1 Stäbe - Schnittgrößen'!E97</f>
        <v>9.4</v>
      </c>
      <c r="G102" s="27">
        <f>'LK1 - 4.1 Stäbe - Schnittgrößen'!F97</f>
        <v>2.46</v>
      </c>
      <c r="I102" s="44"/>
      <c r="J102" s="299"/>
      <c r="K102" s="15"/>
      <c r="L102" s="15" t="str">
        <f>'LK2 - 4.1 Stäbe - Schnittgrößen'!B97</f>
        <v>Max My</v>
      </c>
      <c r="M102" s="27">
        <f>'LK2 - 4.1 Stäbe - Schnittgrößen'!D97</f>
        <v>-65.12</v>
      </c>
      <c r="N102" s="27">
        <f>'LK2 - 4.1 Stäbe - Schnittgrößen'!E97</f>
        <v>6.92</v>
      </c>
      <c r="O102" s="27">
        <f>'LK2 - 4.1 Stäbe - Schnittgrößen'!F97</f>
        <v>0.82</v>
      </c>
      <c r="Q102" s="44"/>
      <c r="R102" s="299"/>
      <c r="S102" s="15"/>
      <c r="T102" s="15" t="str">
        <f>'LK3 - 4.1 Stäbe - Schnittgrößen'!B97</f>
        <v>Max My</v>
      </c>
      <c r="U102" s="27">
        <f>'LK3 - 4.1 Stäbe - Schnittgrößen'!D97</f>
        <v>-157.44999999999999</v>
      </c>
      <c r="V102" s="27">
        <f>'LK3 - 4.1 Stäbe - Schnittgrößen'!E97</f>
        <v>12.73</v>
      </c>
      <c r="W102" s="27">
        <f>'LK3 - 4.1 Stäbe - Schnittgrößen'!F97</f>
        <v>3.33</v>
      </c>
      <c r="Y102" s="44"/>
      <c r="Z102" s="299"/>
      <c r="AA102" s="15"/>
      <c r="AB102" s="15" t="str">
        <f>'LK6 - 4.1 Stäbe - Schnittgrößen'!B97</f>
        <v>Max My</v>
      </c>
      <c r="AC102" s="27">
        <f>'LK6 - 4.1 Stäbe - Schnittgrößen'!D97</f>
        <v>-106.32</v>
      </c>
      <c r="AD102" s="27">
        <f>'LK6 - 4.1 Stäbe - Schnittgrößen'!E97</f>
        <v>9.4600000000000009</v>
      </c>
      <c r="AE102" s="27">
        <f>'LK6 - 4.1 Stäbe - Schnittgrößen'!F97</f>
        <v>1.45</v>
      </c>
    </row>
    <row r="103" spans="1:31" x14ac:dyDescent="0.3">
      <c r="A103" s="44"/>
      <c r="B103" s="299"/>
      <c r="C103" s="15"/>
      <c r="D103" s="15" t="str">
        <f>'LK1 - 4.1 Stäbe - Schnittgrößen'!B98</f>
        <v>Min My</v>
      </c>
      <c r="E103" s="27">
        <f>'LK1 - 4.1 Stäbe - Schnittgrößen'!D98</f>
        <v>-116.09</v>
      </c>
      <c r="F103" s="27">
        <f>'LK1 - 4.1 Stäbe - Schnittgrößen'!E98</f>
        <v>9.9700000000000006</v>
      </c>
      <c r="G103" s="27">
        <f>'LK1 - 4.1 Stäbe - Schnittgrößen'!F98</f>
        <v>1.8</v>
      </c>
      <c r="I103" s="44"/>
      <c r="J103" s="299"/>
      <c r="K103" s="15"/>
      <c r="L103" s="15" t="str">
        <f>'LK2 - 4.1 Stäbe - Schnittgrößen'!B98</f>
        <v>Min My</v>
      </c>
      <c r="M103" s="27">
        <f>'LK2 - 4.1 Stäbe - Schnittgrößen'!D98</f>
        <v>-65.12</v>
      </c>
      <c r="N103" s="27">
        <f>'LK2 - 4.1 Stäbe - Schnittgrößen'!E98</f>
        <v>7.49</v>
      </c>
      <c r="O103" s="27">
        <f>'LK2 - 4.1 Stäbe - Schnittgrößen'!F98</f>
        <v>0.33</v>
      </c>
      <c r="Q103" s="44"/>
      <c r="R103" s="299"/>
      <c r="S103" s="15"/>
      <c r="T103" s="15" t="str">
        <f>'LK3 - 4.1 Stäbe - Schnittgrößen'!B98</f>
        <v>Min My</v>
      </c>
      <c r="U103" s="27">
        <f>'LK3 - 4.1 Stäbe - Schnittgrößen'!D98</f>
        <v>-157.44</v>
      </c>
      <c r="V103" s="27">
        <f>'LK3 - 4.1 Stäbe - Schnittgrößen'!E98</f>
        <v>13.54</v>
      </c>
      <c r="W103" s="27">
        <f>'LK3 - 4.1 Stäbe - Schnittgrößen'!F98</f>
        <v>2.44</v>
      </c>
      <c r="Y103" s="44"/>
      <c r="Z103" s="299"/>
      <c r="AA103" s="15"/>
      <c r="AB103" s="15" t="str">
        <f>'LK6 - 4.1 Stäbe - Schnittgrößen'!B98</f>
        <v>Min My</v>
      </c>
      <c r="AC103" s="27">
        <f>'LK6 - 4.1 Stäbe - Schnittgrößen'!D98</f>
        <v>-106.31</v>
      </c>
      <c r="AD103" s="27">
        <f>'LK6 - 4.1 Stäbe - Schnittgrößen'!E98</f>
        <v>10.26</v>
      </c>
      <c r="AE103" s="27">
        <f>'LK6 - 4.1 Stäbe - Schnittgrößen'!F98</f>
        <v>0.78</v>
      </c>
    </row>
    <row r="104" spans="1:31" x14ac:dyDescent="0.3">
      <c r="A104" s="192"/>
      <c r="B104" s="298"/>
      <c r="C104" s="15">
        <f>'LK1 - 4.1 Stäbe - Schnittgrößen'!A99</f>
        <v>13</v>
      </c>
      <c r="D104" s="15">
        <f>'LK1 - 4.1 Stäbe - Schnittgrößen'!B99</f>
        <v>12</v>
      </c>
      <c r="E104" s="27">
        <f>'LK1 - 4.1 Stäbe - Schnittgrößen'!D99</f>
        <v>-116.1</v>
      </c>
      <c r="F104" s="27">
        <f>'LK1 - 4.1 Stäbe - Schnittgrößen'!E99</f>
        <v>9.76</v>
      </c>
      <c r="G104" s="27">
        <f>'LK1 - 4.1 Stäbe - Schnittgrößen'!F99</f>
        <v>2.46</v>
      </c>
      <c r="I104" s="192"/>
      <c r="J104" s="298"/>
      <c r="K104" s="15">
        <f>'LK2 - 4.1 Stäbe - Schnittgrößen'!A99</f>
        <v>13</v>
      </c>
      <c r="L104" s="15">
        <f>'LK2 - 4.1 Stäbe - Schnittgrößen'!B99</f>
        <v>12</v>
      </c>
      <c r="M104" s="27">
        <f>'LK2 - 4.1 Stäbe - Schnittgrößen'!D99</f>
        <v>-65.12</v>
      </c>
      <c r="N104" s="27">
        <f>'LK2 - 4.1 Stäbe - Schnittgrößen'!E99</f>
        <v>7.49</v>
      </c>
      <c r="O104" s="27">
        <f>'LK2 - 4.1 Stäbe - Schnittgrößen'!F99</f>
        <v>0.82</v>
      </c>
      <c r="Q104" s="192"/>
      <c r="R104" s="298"/>
      <c r="S104" s="15">
        <f>'LK3 - 4.1 Stäbe - Schnittgrößen'!A99</f>
        <v>13</v>
      </c>
      <c r="T104" s="15">
        <f>'LK3 - 4.1 Stäbe - Schnittgrößen'!B99</f>
        <v>12</v>
      </c>
      <c r="U104" s="27">
        <f>'LK3 - 4.1 Stäbe - Schnittgrößen'!D99</f>
        <v>-157.44999999999999</v>
      </c>
      <c r="V104" s="27">
        <f>'LK3 - 4.1 Stäbe - Schnittgrößen'!E99</f>
        <v>13.25</v>
      </c>
      <c r="W104" s="27">
        <f>'LK3 - 4.1 Stäbe - Schnittgrößen'!F99</f>
        <v>3.33</v>
      </c>
      <c r="Y104" s="192"/>
      <c r="Z104" s="298"/>
      <c r="AA104" s="15">
        <f>'LK6 - 4.1 Stäbe - Schnittgrößen'!A99</f>
        <v>13</v>
      </c>
      <c r="AB104" s="15">
        <f>'LK6 - 4.1 Stäbe - Schnittgrößen'!B99</f>
        <v>12</v>
      </c>
      <c r="AC104" s="27">
        <f>'LK6 - 4.1 Stäbe - Schnittgrößen'!D99</f>
        <v>-106.32</v>
      </c>
      <c r="AD104" s="27">
        <f>'LK6 - 4.1 Stäbe - Schnittgrößen'!E99</f>
        <v>10.24</v>
      </c>
      <c r="AE104" s="27">
        <f>'LK6 - 4.1 Stäbe - Schnittgrößen'!F99</f>
        <v>1.45</v>
      </c>
    </row>
    <row r="105" spans="1:31" x14ac:dyDescent="0.3">
      <c r="A105" s="44"/>
      <c r="B105" s="299"/>
      <c r="C105" s="15"/>
      <c r="D105" s="15">
        <f>'LK1 - 4.1 Stäbe - Schnittgrößen'!B100</f>
        <v>13</v>
      </c>
      <c r="E105" s="27">
        <f>'LK1 - 4.1 Stäbe - Schnittgrößen'!D100</f>
        <v>-116.1</v>
      </c>
      <c r="F105" s="27">
        <f>'LK1 - 4.1 Stäbe - Schnittgrößen'!E100</f>
        <v>9.19</v>
      </c>
      <c r="G105" s="27">
        <f>'LK1 - 4.1 Stäbe - Schnittgrößen'!F100</f>
        <v>3.1</v>
      </c>
      <c r="I105" s="44"/>
      <c r="J105" s="299"/>
      <c r="K105" s="15"/>
      <c r="L105" s="15">
        <f>'LK2 - 4.1 Stäbe - Schnittgrößen'!B100</f>
        <v>13</v>
      </c>
      <c r="M105" s="27">
        <f>'LK2 - 4.1 Stäbe - Schnittgrößen'!D100</f>
        <v>-65.13</v>
      </c>
      <c r="N105" s="27">
        <f>'LK2 - 4.1 Stäbe - Schnittgrößen'!E100</f>
        <v>6.93</v>
      </c>
      <c r="O105" s="27">
        <f>'LK2 - 4.1 Stäbe - Schnittgrößen'!F100</f>
        <v>1.31</v>
      </c>
      <c r="Q105" s="44"/>
      <c r="R105" s="299"/>
      <c r="S105" s="15"/>
      <c r="T105" s="15">
        <f>'LK3 - 4.1 Stäbe - Schnittgrößen'!B100</f>
        <v>13</v>
      </c>
      <c r="U105" s="27">
        <f>'LK3 - 4.1 Stäbe - Schnittgrößen'!D100</f>
        <v>-157.46</v>
      </c>
      <c r="V105" s="27">
        <f>'LK3 - 4.1 Stäbe - Schnittgrößen'!E100</f>
        <v>12.44</v>
      </c>
      <c r="W105" s="27">
        <f>'LK3 - 4.1 Stäbe - Schnittgrößen'!F100</f>
        <v>4.21</v>
      </c>
      <c r="Y105" s="44"/>
      <c r="Z105" s="299"/>
      <c r="AA105" s="15"/>
      <c r="AB105" s="15">
        <f>'LK6 - 4.1 Stäbe - Schnittgrößen'!B100</f>
        <v>13</v>
      </c>
      <c r="AC105" s="27">
        <f>'LK6 - 4.1 Stäbe - Schnittgrößen'!D100</f>
        <v>-106.33</v>
      </c>
      <c r="AD105" s="27">
        <f>'LK6 - 4.1 Stäbe - Schnittgrößen'!E100</f>
        <v>9.43</v>
      </c>
      <c r="AE105" s="27">
        <f>'LK6 - 4.1 Stäbe - Schnittgrößen'!F100</f>
        <v>2.12</v>
      </c>
    </row>
    <row r="106" spans="1:31" x14ac:dyDescent="0.3">
      <c r="A106" s="44"/>
      <c r="B106" s="299"/>
      <c r="C106" s="15"/>
      <c r="D106" s="15" t="str">
        <f>'LK1 - 4.1 Stäbe - Schnittgrößen'!B101</f>
        <v>Max N</v>
      </c>
      <c r="E106" s="27">
        <f>'LK1 - 4.1 Stäbe - Schnittgrößen'!D101</f>
        <v>-116.1</v>
      </c>
      <c r="F106" s="27">
        <f>'LK1 - 4.1 Stäbe - Schnittgrößen'!E101</f>
        <v>9.76</v>
      </c>
      <c r="G106" s="27">
        <f>'LK1 - 4.1 Stäbe - Schnittgrößen'!F101</f>
        <v>2.46</v>
      </c>
      <c r="I106" s="44"/>
      <c r="J106" s="299"/>
      <c r="K106" s="15"/>
      <c r="L106" s="15" t="str">
        <f>'LK2 - 4.1 Stäbe - Schnittgrößen'!B101</f>
        <v>Max N</v>
      </c>
      <c r="M106" s="27">
        <f>'LK2 - 4.1 Stäbe - Schnittgrößen'!D101</f>
        <v>-65.12</v>
      </c>
      <c r="N106" s="27">
        <f>'LK2 - 4.1 Stäbe - Schnittgrößen'!E101</f>
        <v>7.49</v>
      </c>
      <c r="O106" s="27">
        <f>'LK2 - 4.1 Stäbe - Schnittgrößen'!F101</f>
        <v>0.82</v>
      </c>
      <c r="Q106" s="44"/>
      <c r="R106" s="299"/>
      <c r="S106" s="15"/>
      <c r="T106" s="15" t="str">
        <f>'LK3 - 4.1 Stäbe - Schnittgrößen'!B101</f>
        <v>Max N</v>
      </c>
      <c r="U106" s="27">
        <f>'LK3 - 4.1 Stäbe - Schnittgrößen'!D101</f>
        <v>-157.44999999999999</v>
      </c>
      <c r="V106" s="27">
        <f>'LK3 - 4.1 Stäbe - Schnittgrößen'!E101</f>
        <v>13.25</v>
      </c>
      <c r="W106" s="27">
        <f>'LK3 - 4.1 Stäbe - Schnittgrößen'!F101</f>
        <v>3.33</v>
      </c>
      <c r="Y106" s="44"/>
      <c r="Z106" s="299"/>
      <c r="AA106" s="15"/>
      <c r="AB106" s="15" t="str">
        <f>'LK6 - 4.1 Stäbe - Schnittgrößen'!B101</f>
        <v>Max N</v>
      </c>
      <c r="AC106" s="27">
        <f>'LK6 - 4.1 Stäbe - Schnittgrößen'!D101</f>
        <v>-106.32</v>
      </c>
      <c r="AD106" s="27">
        <f>'LK6 - 4.1 Stäbe - Schnittgrößen'!E101</f>
        <v>10.24</v>
      </c>
      <c r="AE106" s="27">
        <f>'LK6 - 4.1 Stäbe - Schnittgrößen'!F101</f>
        <v>1.45</v>
      </c>
    </row>
    <row r="107" spans="1:31" x14ac:dyDescent="0.3">
      <c r="A107" s="44"/>
      <c r="B107" s="299"/>
      <c r="C107" s="15"/>
      <c r="D107" s="15" t="str">
        <f>'LK1 - 4.1 Stäbe - Schnittgrößen'!B102</f>
        <v>Min N</v>
      </c>
      <c r="E107" s="27">
        <f>'LK1 - 4.1 Stäbe - Schnittgrößen'!D102</f>
        <v>-116.1</v>
      </c>
      <c r="F107" s="27">
        <f>'LK1 - 4.1 Stäbe - Schnittgrößen'!E102</f>
        <v>9.19</v>
      </c>
      <c r="G107" s="27">
        <f>'LK1 - 4.1 Stäbe - Schnittgrößen'!F102</f>
        <v>3.1</v>
      </c>
      <c r="I107" s="44"/>
      <c r="J107" s="299"/>
      <c r="K107" s="15"/>
      <c r="L107" s="15" t="str">
        <f>'LK2 - 4.1 Stäbe - Schnittgrößen'!B102</f>
        <v>Min N</v>
      </c>
      <c r="M107" s="27">
        <f>'LK2 - 4.1 Stäbe - Schnittgrößen'!D102</f>
        <v>-65.13</v>
      </c>
      <c r="N107" s="27">
        <f>'LK2 - 4.1 Stäbe - Schnittgrößen'!E102</f>
        <v>6.93</v>
      </c>
      <c r="O107" s="27">
        <f>'LK2 - 4.1 Stäbe - Schnittgrößen'!F102</f>
        <v>1.31</v>
      </c>
      <c r="Q107" s="44"/>
      <c r="R107" s="299"/>
      <c r="S107" s="15"/>
      <c r="T107" s="15" t="str">
        <f>'LK3 - 4.1 Stäbe - Schnittgrößen'!B102</f>
        <v>Min N</v>
      </c>
      <c r="U107" s="27">
        <f>'LK3 - 4.1 Stäbe - Schnittgrößen'!D102</f>
        <v>-157.46</v>
      </c>
      <c r="V107" s="27">
        <f>'LK3 - 4.1 Stäbe - Schnittgrößen'!E102</f>
        <v>12.44</v>
      </c>
      <c r="W107" s="27">
        <f>'LK3 - 4.1 Stäbe - Schnittgrößen'!F102</f>
        <v>4.21</v>
      </c>
      <c r="Y107" s="44"/>
      <c r="Z107" s="299"/>
      <c r="AA107" s="15"/>
      <c r="AB107" s="15" t="str">
        <f>'LK6 - 4.1 Stäbe - Schnittgrößen'!B102</f>
        <v>Min N</v>
      </c>
      <c r="AC107" s="27">
        <f>'LK6 - 4.1 Stäbe - Schnittgrößen'!D102</f>
        <v>-106.33</v>
      </c>
      <c r="AD107" s="27">
        <f>'LK6 - 4.1 Stäbe - Schnittgrößen'!E102</f>
        <v>9.43</v>
      </c>
      <c r="AE107" s="27">
        <f>'LK6 - 4.1 Stäbe - Schnittgrößen'!F102</f>
        <v>2.12</v>
      </c>
    </row>
    <row r="108" spans="1:31" x14ac:dyDescent="0.3">
      <c r="A108" s="44"/>
      <c r="B108" s="299"/>
      <c r="C108" s="15"/>
      <c r="D108" s="15" t="str">
        <f>'LK1 - 4.1 Stäbe - Schnittgrößen'!B103</f>
        <v>Max Vz</v>
      </c>
      <c r="E108" s="27">
        <f>'LK1 - 4.1 Stäbe - Schnittgrößen'!D103</f>
        <v>-116.1</v>
      </c>
      <c r="F108" s="27">
        <f>'LK1 - 4.1 Stäbe - Schnittgrößen'!E103</f>
        <v>9.76</v>
      </c>
      <c r="G108" s="27">
        <f>'LK1 - 4.1 Stäbe - Schnittgrößen'!F103</f>
        <v>2.46</v>
      </c>
      <c r="I108" s="44"/>
      <c r="J108" s="299"/>
      <c r="K108" s="15"/>
      <c r="L108" s="15" t="str">
        <f>'LK2 - 4.1 Stäbe - Schnittgrößen'!B103</f>
        <v>Max Vz</v>
      </c>
      <c r="M108" s="27">
        <f>'LK2 - 4.1 Stäbe - Schnittgrößen'!D103</f>
        <v>-65.12</v>
      </c>
      <c r="N108" s="27">
        <f>'LK2 - 4.1 Stäbe - Schnittgrößen'!E103</f>
        <v>7.49</v>
      </c>
      <c r="O108" s="27">
        <f>'LK2 - 4.1 Stäbe - Schnittgrößen'!F103</f>
        <v>0.82</v>
      </c>
      <c r="Q108" s="44"/>
      <c r="R108" s="299"/>
      <c r="S108" s="15"/>
      <c r="T108" s="15" t="str">
        <f>'LK3 - 4.1 Stäbe - Schnittgrößen'!B103</f>
        <v>Max Vz</v>
      </c>
      <c r="U108" s="27">
        <f>'LK3 - 4.1 Stäbe - Schnittgrößen'!D103</f>
        <v>-157.44999999999999</v>
      </c>
      <c r="V108" s="27">
        <f>'LK3 - 4.1 Stäbe - Schnittgrößen'!E103</f>
        <v>13.25</v>
      </c>
      <c r="W108" s="27">
        <f>'LK3 - 4.1 Stäbe - Schnittgrößen'!F103</f>
        <v>3.33</v>
      </c>
      <c r="Y108" s="44"/>
      <c r="Z108" s="299"/>
      <c r="AA108" s="15"/>
      <c r="AB108" s="15" t="str">
        <f>'LK6 - 4.1 Stäbe - Schnittgrößen'!B103</f>
        <v>Max Vz</v>
      </c>
      <c r="AC108" s="27">
        <f>'LK6 - 4.1 Stäbe - Schnittgrößen'!D103</f>
        <v>-106.32</v>
      </c>
      <c r="AD108" s="27">
        <f>'LK6 - 4.1 Stäbe - Schnittgrößen'!E103</f>
        <v>10.24</v>
      </c>
      <c r="AE108" s="27">
        <f>'LK6 - 4.1 Stäbe - Schnittgrößen'!F103</f>
        <v>1.45</v>
      </c>
    </row>
    <row r="109" spans="1:31" x14ac:dyDescent="0.3">
      <c r="A109" s="44"/>
      <c r="B109" s="299"/>
      <c r="C109" s="15"/>
      <c r="D109" s="15" t="str">
        <f>'LK1 - 4.1 Stäbe - Schnittgrößen'!B104</f>
        <v>Min Vz</v>
      </c>
      <c r="E109" s="27">
        <f>'LK1 - 4.1 Stäbe - Schnittgrößen'!D104</f>
        <v>-116.1</v>
      </c>
      <c r="F109" s="27">
        <f>'LK1 - 4.1 Stäbe - Schnittgrößen'!E104</f>
        <v>9.19</v>
      </c>
      <c r="G109" s="27">
        <f>'LK1 - 4.1 Stäbe - Schnittgrößen'!F104</f>
        <v>3.1</v>
      </c>
      <c r="I109" s="44"/>
      <c r="J109" s="299"/>
      <c r="K109" s="15"/>
      <c r="L109" s="15" t="str">
        <f>'LK2 - 4.1 Stäbe - Schnittgrößen'!B104</f>
        <v>Min Vz</v>
      </c>
      <c r="M109" s="27">
        <f>'LK2 - 4.1 Stäbe - Schnittgrößen'!D104</f>
        <v>-65.13</v>
      </c>
      <c r="N109" s="27">
        <f>'LK2 - 4.1 Stäbe - Schnittgrößen'!E104</f>
        <v>6.93</v>
      </c>
      <c r="O109" s="27">
        <f>'LK2 - 4.1 Stäbe - Schnittgrößen'!F104</f>
        <v>1.31</v>
      </c>
      <c r="Q109" s="44"/>
      <c r="R109" s="299"/>
      <c r="S109" s="15"/>
      <c r="T109" s="15" t="str">
        <f>'LK3 - 4.1 Stäbe - Schnittgrößen'!B104</f>
        <v>Min Vz</v>
      </c>
      <c r="U109" s="27">
        <f>'LK3 - 4.1 Stäbe - Schnittgrößen'!D104</f>
        <v>-157.46</v>
      </c>
      <c r="V109" s="27">
        <f>'LK3 - 4.1 Stäbe - Schnittgrößen'!E104</f>
        <v>12.44</v>
      </c>
      <c r="W109" s="27">
        <f>'LK3 - 4.1 Stäbe - Schnittgrößen'!F104</f>
        <v>4.21</v>
      </c>
      <c r="Y109" s="44"/>
      <c r="Z109" s="299"/>
      <c r="AA109" s="15"/>
      <c r="AB109" s="15" t="str">
        <f>'LK6 - 4.1 Stäbe - Schnittgrößen'!B104</f>
        <v>Min Vz</v>
      </c>
      <c r="AC109" s="27">
        <f>'LK6 - 4.1 Stäbe - Schnittgrößen'!D104</f>
        <v>-106.33</v>
      </c>
      <c r="AD109" s="27">
        <f>'LK6 - 4.1 Stäbe - Schnittgrößen'!E104</f>
        <v>9.43</v>
      </c>
      <c r="AE109" s="27">
        <f>'LK6 - 4.1 Stäbe - Schnittgrößen'!F104</f>
        <v>2.12</v>
      </c>
    </row>
    <row r="110" spans="1:31" x14ac:dyDescent="0.3">
      <c r="A110" s="44"/>
      <c r="B110" s="299"/>
      <c r="C110" s="15"/>
      <c r="D110" s="15" t="str">
        <f>'LK1 - 4.1 Stäbe - Schnittgrößen'!B105</f>
        <v>Max My</v>
      </c>
      <c r="E110" s="27">
        <f>'LK1 - 4.1 Stäbe - Schnittgrößen'!D105</f>
        <v>-116.1</v>
      </c>
      <c r="F110" s="27">
        <f>'LK1 - 4.1 Stäbe - Schnittgrößen'!E105</f>
        <v>9.19</v>
      </c>
      <c r="G110" s="27">
        <f>'LK1 - 4.1 Stäbe - Schnittgrößen'!F105</f>
        <v>3.1</v>
      </c>
      <c r="I110" s="44"/>
      <c r="J110" s="299"/>
      <c r="K110" s="15"/>
      <c r="L110" s="15" t="str">
        <f>'LK2 - 4.1 Stäbe - Schnittgrößen'!B105</f>
        <v>Max My</v>
      </c>
      <c r="M110" s="27">
        <f>'LK2 - 4.1 Stäbe - Schnittgrößen'!D105</f>
        <v>-65.13</v>
      </c>
      <c r="N110" s="27">
        <f>'LK2 - 4.1 Stäbe - Schnittgrößen'!E105</f>
        <v>6.93</v>
      </c>
      <c r="O110" s="27">
        <f>'LK2 - 4.1 Stäbe - Schnittgrößen'!F105</f>
        <v>1.31</v>
      </c>
      <c r="Q110" s="44"/>
      <c r="R110" s="299"/>
      <c r="S110" s="15"/>
      <c r="T110" s="15" t="str">
        <f>'LK3 - 4.1 Stäbe - Schnittgrößen'!B105</f>
        <v>Max My</v>
      </c>
      <c r="U110" s="27">
        <f>'LK3 - 4.1 Stäbe - Schnittgrößen'!D105</f>
        <v>-157.46</v>
      </c>
      <c r="V110" s="27">
        <f>'LK3 - 4.1 Stäbe - Schnittgrößen'!E105</f>
        <v>12.44</v>
      </c>
      <c r="W110" s="27">
        <f>'LK3 - 4.1 Stäbe - Schnittgrößen'!F105</f>
        <v>4.21</v>
      </c>
      <c r="Y110" s="44"/>
      <c r="Z110" s="299"/>
      <c r="AA110" s="15"/>
      <c r="AB110" s="15" t="str">
        <f>'LK6 - 4.1 Stäbe - Schnittgrößen'!B105</f>
        <v>Max My</v>
      </c>
      <c r="AC110" s="27">
        <f>'LK6 - 4.1 Stäbe - Schnittgrößen'!D105</f>
        <v>-106.33</v>
      </c>
      <c r="AD110" s="27">
        <f>'LK6 - 4.1 Stäbe - Schnittgrößen'!E105</f>
        <v>9.43</v>
      </c>
      <c r="AE110" s="27">
        <f>'LK6 - 4.1 Stäbe - Schnittgrößen'!F105</f>
        <v>2.12</v>
      </c>
    </row>
    <row r="111" spans="1:31" x14ac:dyDescent="0.3">
      <c r="A111" s="44"/>
      <c r="B111" s="299"/>
      <c r="C111" s="15"/>
      <c r="D111" s="15" t="str">
        <f>'LK1 - 4.1 Stäbe - Schnittgrößen'!B106</f>
        <v>Min My</v>
      </c>
      <c r="E111" s="27">
        <f>'LK1 - 4.1 Stäbe - Schnittgrößen'!D106</f>
        <v>-116.1</v>
      </c>
      <c r="F111" s="27">
        <f>'LK1 - 4.1 Stäbe - Schnittgrößen'!E106</f>
        <v>9.76</v>
      </c>
      <c r="G111" s="27">
        <f>'LK1 - 4.1 Stäbe - Schnittgrößen'!F106</f>
        <v>2.46</v>
      </c>
      <c r="I111" s="44"/>
      <c r="J111" s="299"/>
      <c r="K111" s="15"/>
      <c r="L111" s="15" t="str">
        <f>'LK2 - 4.1 Stäbe - Schnittgrößen'!B106</f>
        <v>Min My</v>
      </c>
      <c r="M111" s="27">
        <f>'LK2 - 4.1 Stäbe - Schnittgrößen'!D106</f>
        <v>-65.12</v>
      </c>
      <c r="N111" s="27">
        <f>'LK2 - 4.1 Stäbe - Schnittgrößen'!E106</f>
        <v>7.49</v>
      </c>
      <c r="O111" s="27">
        <f>'LK2 - 4.1 Stäbe - Schnittgrößen'!F106</f>
        <v>0.82</v>
      </c>
      <c r="Q111" s="44"/>
      <c r="R111" s="299"/>
      <c r="S111" s="15"/>
      <c r="T111" s="15" t="str">
        <f>'LK3 - 4.1 Stäbe - Schnittgrößen'!B106</f>
        <v>Min My</v>
      </c>
      <c r="U111" s="27">
        <f>'LK3 - 4.1 Stäbe - Schnittgrößen'!D106</f>
        <v>-157.44999999999999</v>
      </c>
      <c r="V111" s="27">
        <f>'LK3 - 4.1 Stäbe - Schnittgrößen'!E106</f>
        <v>13.25</v>
      </c>
      <c r="W111" s="27">
        <f>'LK3 - 4.1 Stäbe - Schnittgrößen'!F106</f>
        <v>3.33</v>
      </c>
      <c r="Y111" s="44"/>
      <c r="Z111" s="299"/>
      <c r="AA111" s="15"/>
      <c r="AB111" s="15" t="str">
        <f>'LK6 - 4.1 Stäbe - Schnittgrößen'!B106</f>
        <v>Min My</v>
      </c>
      <c r="AC111" s="27">
        <f>'LK6 - 4.1 Stäbe - Schnittgrößen'!D106</f>
        <v>-106.32</v>
      </c>
      <c r="AD111" s="27">
        <f>'LK6 - 4.1 Stäbe - Schnittgrößen'!E106</f>
        <v>10.24</v>
      </c>
      <c r="AE111" s="27">
        <f>'LK6 - 4.1 Stäbe - Schnittgrößen'!F106</f>
        <v>1.45</v>
      </c>
    </row>
    <row r="112" spans="1:31" x14ac:dyDescent="0.3">
      <c r="A112" s="192"/>
      <c r="B112" s="298"/>
      <c r="C112" s="15">
        <f>'LK1 - 4.1 Stäbe - Schnittgrößen'!A107</f>
        <v>14</v>
      </c>
      <c r="D112" s="15">
        <f>'LK1 - 4.1 Stäbe - Schnittgrößen'!B107</f>
        <v>13</v>
      </c>
      <c r="E112" s="27">
        <f>'LK1 - 4.1 Stäbe - Schnittgrößen'!D107</f>
        <v>-116.1</v>
      </c>
      <c r="F112" s="27">
        <f>'LK1 - 4.1 Stäbe - Schnittgrößen'!E107</f>
        <v>9.56</v>
      </c>
      <c r="G112" s="27">
        <f>'LK1 - 4.1 Stäbe - Schnittgrößen'!F107</f>
        <v>3.1</v>
      </c>
      <c r="I112" s="192"/>
      <c r="J112" s="298"/>
      <c r="K112" s="15">
        <f>'LK2 - 4.1 Stäbe - Schnittgrößen'!A107</f>
        <v>14</v>
      </c>
      <c r="L112" s="15">
        <f>'LK2 - 4.1 Stäbe - Schnittgrößen'!B107</f>
        <v>13</v>
      </c>
      <c r="M112" s="27">
        <f>'LK2 - 4.1 Stäbe - Schnittgrößen'!D107</f>
        <v>-65.13</v>
      </c>
      <c r="N112" s="27">
        <f>'LK2 - 4.1 Stäbe - Schnittgrößen'!E107</f>
        <v>7.67</v>
      </c>
      <c r="O112" s="27">
        <f>'LK2 - 4.1 Stäbe - Schnittgrößen'!F107</f>
        <v>1.31</v>
      </c>
      <c r="Q112" s="192"/>
      <c r="R112" s="298"/>
      <c r="S112" s="15">
        <f>'LK3 - 4.1 Stäbe - Schnittgrößen'!A107</f>
        <v>14</v>
      </c>
      <c r="T112" s="15">
        <f>'LK3 - 4.1 Stäbe - Schnittgrößen'!B107</f>
        <v>13</v>
      </c>
      <c r="U112" s="27">
        <f>'LK3 - 4.1 Stäbe - Schnittgrößen'!D107</f>
        <v>-157.46</v>
      </c>
      <c r="V112" s="27">
        <f>'LK3 - 4.1 Stäbe - Schnittgrößen'!E107</f>
        <v>12.98</v>
      </c>
      <c r="W112" s="27">
        <f>'LK3 - 4.1 Stäbe - Schnittgrößen'!F107</f>
        <v>4.21</v>
      </c>
      <c r="Y112" s="192"/>
      <c r="Z112" s="298"/>
      <c r="AA112" s="15">
        <f>'LK6 - 4.1 Stäbe - Schnittgrößen'!A107</f>
        <v>14</v>
      </c>
      <c r="AB112" s="15">
        <f>'LK6 - 4.1 Stäbe - Schnittgrößen'!B107</f>
        <v>13</v>
      </c>
      <c r="AC112" s="27">
        <f>'LK6 - 4.1 Stäbe - Schnittgrößen'!D107</f>
        <v>-106.33</v>
      </c>
      <c r="AD112" s="27">
        <f>'LK6 - 4.1 Stäbe - Schnittgrößen'!E107</f>
        <v>10.47</v>
      </c>
      <c r="AE112" s="27">
        <f>'LK6 - 4.1 Stäbe - Schnittgrößen'!F107</f>
        <v>2.12</v>
      </c>
    </row>
    <row r="113" spans="1:31" x14ac:dyDescent="0.3">
      <c r="A113" s="44"/>
      <c r="B113" s="299"/>
      <c r="C113" s="15"/>
      <c r="D113" s="15">
        <f>'LK1 - 4.1 Stäbe - Schnittgrößen'!B108</f>
        <v>14</v>
      </c>
      <c r="E113" s="27">
        <f>'LK1 - 4.1 Stäbe - Schnittgrößen'!D108</f>
        <v>-116.1</v>
      </c>
      <c r="F113" s="27">
        <f>'LK1 - 4.1 Stäbe - Schnittgrößen'!E108</f>
        <v>8.98</v>
      </c>
      <c r="G113" s="27">
        <f>'LK1 - 4.1 Stäbe - Schnittgrößen'!F108</f>
        <v>3.74</v>
      </c>
      <c r="I113" s="44"/>
      <c r="J113" s="299"/>
      <c r="K113" s="15"/>
      <c r="L113" s="15">
        <f>'LK2 - 4.1 Stäbe - Schnittgrößen'!B108</f>
        <v>14</v>
      </c>
      <c r="M113" s="27">
        <f>'LK2 - 4.1 Stäbe - Schnittgrößen'!D108</f>
        <v>-65.13</v>
      </c>
      <c r="N113" s="27">
        <f>'LK2 - 4.1 Stäbe - Schnittgrößen'!E108</f>
        <v>7.1</v>
      </c>
      <c r="O113" s="27">
        <f>'LK2 - 4.1 Stäbe - Schnittgrößen'!F108</f>
        <v>1.81</v>
      </c>
      <c r="Q113" s="44"/>
      <c r="R113" s="299"/>
      <c r="S113" s="15"/>
      <c r="T113" s="15">
        <f>'LK3 - 4.1 Stäbe - Schnittgrößen'!B108</f>
        <v>14</v>
      </c>
      <c r="U113" s="27">
        <f>'LK3 - 4.1 Stäbe - Schnittgrößen'!D108</f>
        <v>-157.47</v>
      </c>
      <c r="V113" s="27">
        <f>'LK3 - 4.1 Stäbe - Schnittgrößen'!E108</f>
        <v>12.16</v>
      </c>
      <c r="W113" s="27">
        <f>'LK3 - 4.1 Stäbe - Schnittgrößen'!F108</f>
        <v>5.07</v>
      </c>
      <c r="Y113" s="44"/>
      <c r="Z113" s="299"/>
      <c r="AA113" s="15"/>
      <c r="AB113" s="15">
        <f>'LK6 - 4.1 Stäbe - Schnittgrößen'!B108</f>
        <v>14</v>
      </c>
      <c r="AC113" s="27">
        <f>'LK6 - 4.1 Stäbe - Schnittgrößen'!D108</f>
        <v>-106.34</v>
      </c>
      <c r="AD113" s="27">
        <f>'LK6 - 4.1 Stäbe - Schnittgrößen'!E108</f>
        <v>9.65</v>
      </c>
      <c r="AE113" s="27">
        <f>'LK6 - 4.1 Stäbe - Schnittgrößen'!F108</f>
        <v>2.81</v>
      </c>
    </row>
    <row r="114" spans="1:31" x14ac:dyDescent="0.3">
      <c r="A114" s="44"/>
      <c r="B114" s="299"/>
      <c r="C114" s="15"/>
      <c r="D114" s="15" t="str">
        <f>'LK1 - 4.1 Stäbe - Schnittgrößen'!B109</f>
        <v>Max N</v>
      </c>
      <c r="E114" s="27">
        <f>'LK1 - 4.1 Stäbe - Schnittgrößen'!D109</f>
        <v>-116.1</v>
      </c>
      <c r="F114" s="27">
        <f>'LK1 - 4.1 Stäbe - Schnittgrößen'!E109</f>
        <v>9.56</v>
      </c>
      <c r="G114" s="27">
        <f>'LK1 - 4.1 Stäbe - Schnittgrößen'!F109</f>
        <v>3.1</v>
      </c>
      <c r="I114" s="44"/>
      <c r="J114" s="299"/>
      <c r="K114" s="15"/>
      <c r="L114" s="15" t="str">
        <f>'LK2 - 4.1 Stäbe - Schnittgrößen'!B109</f>
        <v>Max N</v>
      </c>
      <c r="M114" s="27">
        <f>'LK2 - 4.1 Stäbe - Schnittgrößen'!D109</f>
        <v>-65.13</v>
      </c>
      <c r="N114" s="27">
        <f>'LK2 - 4.1 Stäbe - Schnittgrößen'!E109</f>
        <v>7.67</v>
      </c>
      <c r="O114" s="27">
        <f>'LK2 - 4.1 Stäbe - Schnittgrößen'!F109</f>
        <v>1.31</v>
      </c>
      <c r="Q114" s="44"/>
      <c r="R114" s="299"/>
      <c r="S114" s="15"/>
      <c r="T114" s="15" t="str">
        <f>'LK3 - 4.1 Stäbe - Schnittgrößen'!B109</f>
        <v>Max N</v>
      </c>
      <c r="U114" s="27">
        <f>'LK3 - 4.1 Stäbe - Schnittgrößen'!D109</f>
        <v>-157.46</v>
      </c>
      <c r="V114" s="27">
        <f>'LK3 - 4.1 Stäbe - Schnittgrößen'!E109</f>
        <v>12.98</v>
      </c>
      <c r="W114" s="27">
        <f>'LK3 - 4.1 Stäbe - Schnittgrößen'!F109</f>
        <v>4.21</v>
      </c>
      <c r="Y114" s="44"/>
      <c r="Z114" s="299"/>
      <c r="AA114" s="15"/>
      <c r="AB114" s="15" t="str">
        <f>'LK6 - 4.1 Stäbe - Schnittgrößen'!B109</f>
        <v>Max N</v>
      </c>
      <c r="AC114" s="27">
        <f>'LK6 - 4.1 Stäbe - Schnittgrößen'!D109</f>
        <v>-106.33</v>
      </c>
      <c r="AD114" s="27">
        <f>'LK6 - 4.1 Stäbe - Schnittgrößen'!E109</f>
        <v>10.47</v>
      </c>
      <c r="AE114" s="27">
        <f>'LK6 - 4.1 Stäbe - Schnittgrößen'!F109</f>
        <v>2.12</v>
      </c>
    </row>
    <row r="115" spans="1:31" x14ac:dyDescent="0.3">
      <c r="A115" s="44"/>
      <c r="B115" s="299"/>
      <c r="C115" s="15"/>
      <c r="D115" s="15" t="str">
        <f>'LK1 - 4.1 Stäbe - Schnittgrößen'!B110</f>
        <v>Min N</v>
      </c>
      <c r="E115" s="27">
        <f>'LK1 - 4.1 Stäbe - Schnittgrößen'!D110</f>
        <v>-116.1</v>
      </c>
      <c r="F115" s="27">
        <f>'LK1 - 4.1 Stäbe - Schnittgrößen'!E110</f>
        <v>8.98</v>
      </c>
      <c r="G115" s="27">
        <f>'LK1 - 4.1 Stäbe - Schnittgrößen'!F110</f>
        <v>3.74</v>
      </c>
      <c r="I115" s="44"/>
      <c r="J115" s="299"/>
      <c r="K115" s="15"/>
      <c r="L115" s="15" t="str">
        <f>'LK2 - 4.1 Stäbe - Schnittgrößen'!B110</f>
        <v>Min N</v>
      </c>
      <c r="M115" s="27">
        <f>'LK2 - 4.1 Stäbe - Schnittgrößen'!D110</f>
        <v>-65.13</v>
      </c>
      <c r="N115" s="27">
        <f>'LK2 - 4.1 Stäbe - Schnittgrößen'!E110</f>
        <v>7.1</v>
      </c>
      <c r="O115" s="27">
        <f>'LK2 - 4.1 Stäbe - Schnittgrößen'!F110</f>
        <v>1.81</v>
      </c>
      <c r="Q115" s="44"/>
      <c r="R115" s="299"/>
      <c r="S115" s="15"/>
      <c r="T115" s="15" t="str">
        <f>'LK3 - 4.1 Stäbe - Schnittgrößen'!B110</f>
        <v>Min N</v>
      </c>
      <c r="U115" s="27">
        <f>'LK3 - 4.1 Stäbe - Schnittgrößen'!D110</f>
        <v>-157.47</v>
      </c>
      <c r="V115" s="27">
        <f>'LK3 - 4.1 Stäbe - Schnittgrößen'!E110</f>
        <v>12.16</v>
      </c>
      <c r="W115" s="27">
        <f>'LK3 - 4.1 Stäbe - Schnittgrößen'!F110</f>
        <v>5.07</v>
      </c>
      <c r="Y115" s="44"/>
      <c r="Z115" s="299"/>
      <c r="AA115" s="15"/>
      <c r="AB115" s="15" t="str">
        <f>'LK6 - 4.1 Stäbe - Schnittgrößen'!B110</f>
        <v>Min N</v>
      </c>
      <c r="AC115" s="27">
        <f>'LK6 - 4.1 Stäbe - Schnittgrößen'!D110</f>
        <v>-106.34</v>
      </c>
      <c r="AD115" s="27">
        <f>'LK6 - 4.1 Stäbe - Schnittgrößen'!E110</f>
        <v>9.65</v>
      </c>
      <c r="AE115" s="27">
        <f>'LK6 - 4.1 Stäbe - Schnittgrößen'!F110</f>
        <v>2.81</v>
      </c>
    </row>
    <row r="116" spans="1:31" x14ac:dyDescent="0.3">
      <c r="A116" s="44"/>
      <c r="B116" s="299"/>
      <c r="C116" s="15"/>
      <c r="D116" s="15" t="str">
        <f>'LK1 - 4.1 Stäbe - Schnittgrößen'!B111</f>
        <v>Max Vz</v>
      </c>
      <c r="E116" s="27">
        <f>'LK1 - 4.1 Stäbe - Schnittgrößen'!D111</f>
        <v>-116.1</v>
      </c>
      <c r="F116" s="27">
        <f>'LK1 - 4.1 Stäbe - Schnittgrößen'!E111</f>
        <v>9.56</v>
      </c>
      <c r="G116" s="27">
        <f>'LK1 - 4.1 Stäbe - Schnittgrößen'!F111</f>
        <v>3.1</v>
      </c>
      <c r="I116" s="44"/>
      <c r="J116" s="299"/>
      <c r="K116" s="15"/>
      <c r="L116" s="15" t="str">
        <f>'LK2 - 4.1 Stäbe - Schnittgrößen'!B111</f>
        <v>Max Vz</v>
      </c>
      <c r="M116" s="27">
        <f>'LK2 - 4.1 Stäbe - Schnittgrößen'!D111</f>
        <v>-65.13</v>
      </c>
      <c r="N116" s="27">
        <f>'LK2 - 4.1 Stäbe - Schnittgrößen'!E111</f>
        <v>7.67</v>
      </c>
      <c r="O116" s="27">
        <f>'LK2 - 4.1 Stäbe - Schnittgrößen'!F111</f>
        <v>1.31</v>
      </c>
      <c r="Q116" s="44"/>
      <c r="R116" s="299"/>
      <c r="S116" s="15"/>
      <c r="T116" s="15" t="str">
        <f>'LK3 - 4.1 Stäbe - Schnittgrößen'!B111</f>
        <v>Max Vz</v>
      </c>
      <c r="U116" s="27">
        <f>'LK3 - 4.1 Stäbe - Schnittgrößen'!D111</f>
        <v>-157.46</v>
      </c>
      <c r="V116" s="27">
        <f>'LK3 - 4.1 Stäbe - Schnittgrößen'!E111</f>
        <v>12.98</v>
      </c>
      <c r="W116" s="27">
        <f>'LK3 - 4.1 Stäbe - Schnittgrößen'!F111</f>
        <v>4.21</v>
      </c>
      <c r="Y116" s="44"/>
      <c r="Z116" s="299"/>
      <c r="AA116" s="15"/>
      <c r="AB116" s="15" t="str">
        <f>'LK6 - 4.1 Stäbe - Schnittgrößen'!B111</f>
        <v>Max Vz</v>
      </c>
      <c r="AC116" s="27">
        <f>'LK6 - 4.1 Stäbe - Schnittgrößen'!D111</f>
        <v>-106.33</v>
      </c>
      <c r="AD116" s="27">
        <f>'LK6 - 4.1 Stäbe - Schnittgrößen'!E111</f>
        <v>10.47</v>
      </c>
      <c r="AE116" s="27">
        <f>'LK6 - 4.1 Stäbe - Schnittgrößen'!F111</f>
        <v>2.12</v>
      </c>
    </row>
    <row r="117" spans="1:31" x14ac:dyDescent="0.3">
      <c r="A117" s="44"/>
      <c r="B117" s="299"/>
      <c r="C117" s="15"/>
      <c r="D117" s="15" t="str">
        <f>'LK1 - 4.1 Stäbe - Schnittgrößen'!B112</f>
        <v>Min Vz</v>
      </c>
      <c r="E117" s="27">
        <f>'LK1 - 4.1 Stäbe - Schnittgrößen'!D112</f>
        <v>-116.1</v>
      </c>
      <c r="F117" s="27">
        <f>'LK1 - 4.1 Stäbe - Schnittgrößen'!E112</f>
        <v>8.98</v>
      </c>
      <c r="G117" s="27">
        <f>'LK1 - 4.1 Stäbe - Schnittgrößen'!F112</f>
        <v>3.74</v>
      </c>
      <c r="I117" s="44"/>
      <c r="J117" s="299"/>
      <c r="K117" s="15"/>
      <c r="L117" s="15" t="str">
        <f>'LK2 - 4.1 Stäbe - Schnittgrößen'!B112</f>
        <v>Min Vz</v>
      </c>
      <c r="M117" s="27">
        <f>'LK2 - 4.1 Stäbe - Schnittgrößen'!D112</f>
        <v>-65.13</v>
      </c>
      <c r="N117" s="27">
        <f>'LK2 - 4.1 Stäbe - Schnittgrößen'!E112</f>
        <v>7.1</v>
      </c>
      <c r="O117" s="27">
        <f>'LK2 - 4.1 Stäbe - Schnittgrößen'!F112</f>
        <v>1.81</v>
      </c>
      <c r="Q117" s="44"/>
      <c r="R117" s="299"/>
      <c r="S117" s="15"/>
      <c r="T117" s="15" t="str">
        <f>'LK3 - 4.1 Stäbe - Schnittgrößen'!B112</f>
        <v>Min Vz</v>
      </c>
      <c r="U117" s="27">
        <f>'LK3 - 4.1 Stäbe - Schnittgrößen'!D112</f>
        <v>-157.47</v>
      </c>
      <c r="V117" s="27">
        <f>'LK3 - 4.1 Stäbe - Schnittgrößen'!E112</f>
        <v>12.16</v>
      </c>
      <c r="W117" s="27">
        <f>'LK3 - 4.1 Stäbe - Schnittgrößen'!F112</f>
        <v>5.07</v>
      </c>
      <c r="Y117" s="44"/>
      <c r="Z117" s="299"/>
      <c r="AA117" s="15"/>
      <c r="AB117" s="15" t="str">
        <f>'LK6 - 4.1 Stäbe - Schnittgrößen'!B112</f>
        <v>Min Vz</v>
      </c>
      <c r="AC117" s="27">
        <f>'LK6 - 4.1 Stäbe - Schnittgrößen'!D112</f>
        <v>-106.34</v>
      </c>
      <c r="AD117" s="27">
        <f>'LK6 - 4.1 Stäbe - Schnittgrößen'!E112</f>
        <v>9.65</v>
      </c>
      <c r="AE117" s="27">
        <f>'LK6 - 4.1 Stäbe - Schnittgrößen'!F112</f>
        <v>2.81</v>
      </c>
    </row>
    <row r="118" spans="1:31" x14ac:dyDescent="0.3">
      <c r="A118" s="44"/>
      <c r="B118" s="299"/>
      <c r="C118" s="15"/>
      <c r="D118" s="15" t="str">
        <f>'LK1 - 4.1 Stäbe - Schnittgrößen'!B113</f>
        <v>Max My</v>
      </c>
      <c r="E118" s="27">
        <f>'LK1 - 4.1 Stäbe - Schnittgrößen'!D113</f>
        <v>-116.1</v>
      </c>
      <c r="F118" s="27">
        <f>'LK1 - 4.1 Stäbe - Schnittgrößen'!E113</f>
        <v>8.98</v>
      </c>
      <c r="G118" s="27">
        <f>'LK1 - 4.1 Stäbe - Schnittgrößen'!F113</f>
        <v>3.74</v>
      </c>
      <c r="I118" s="44"/>
      <c r="J118" s="299"/>
      <c r="K118" s="15"/>
      <c r="L118" s="15" t="str">
        <f>'LK2 - 4.1 Stäbe - Schnittgrößen'!B113</f>
        <v>Max My</v>
      </c>
      <c r="M118" s="27">
        <f>'LK2 - 4.1 Stäbe - Schnittgrößen'!D113</f>
        <v>-65.13</v>
      </c>
      <c r="N118" s="27">
        <f>'LK2 - 4.1 Stäbe - Schnittgrößen'!E113</f>
        <v>7.1</v>
      </c>
      <c r="O118" s="27">
        <f>'LK2 - 4.1 Stäbe - Schnittgrößen'!F113</f>
        <v>1.81</v>
      </c>
      <c r="Q118" s="44"/>
      <c r="R118" s="299"/>
      <c r="S118" s="15"/>
      <c r="T118" s="15" t="str">
        <f>'LK3 - 4.1 Stäbe - Schnittgrößen'!B113</f>
        <v>Max My</v>
      </c>
      <c r="U118" s="27">
        <f>'LK3 - 4.1 Stäbe - Schnittgrößen'!D113</f>
        <v>-157.47</v>
      </c>
      <c r="V118" s="27">
        <f>'LK3 - 4.1 Stäbe - Schnittgrößen'!E113</f>
        <v>12.16</v>
      </c>
      <c r="W118" s="27">
        <f>'LK3 - 4.1 Stäbe - Schnittgrößen'!F113</f>
        <v>5.07</v>
      </c>
      <c r="Y118" s="44"/>
      <c r="Z118" s="299"/>
      <c r="AA118" s="15"/>
      <c r="AB118" s="15" t="str">
        <f>'LK6 - 4.1 Stäbe - Schnittgrößen'!B113</f>
        <v>Max My</v>
      </c>
      <c r="AC118" s="27">
        <f>'LK6 - 4.1 Stäbe - Schnittgrößen'!D113</f>
        <v>-106.34</v>
      </c>
      <c r="AD118" s="27">
        <f>'LK6 - 4.1 Stäbe - Schnittgrößen'!E113</f>
        <v>9.65</v>
      </c>
      <c r="AE118" s="27">
        <f>'LK6 - 4.1 Stäbe - Schnittgrößen'!F113</f>
        <v>2.81</v>
      </c>
    </row>
    <row r="119" spans="1:31" x14ac:dyDescent="0.3">
      <c r="A119" s="44"/>
      <c r="B119" s="299"/>
      <c r="C119" s="15"/>
      <c r="D119" s="15" t="str">
        <f>'LK1 - 4.1 Stäbe - Schnittgrößen'!B114</f>
        <v>Min My</v>
      </c>
      <c r="E119" s="27">
        <f>'LK1 - 4.1 Stäbe - Schnittgrößen'!D114</f>
        <v>-116.1</v>
      </c>
      <c r="F119" s="27">
        <f>'LK1 - 4.1 Stäbe - Schnittgrößen'!E114</f>
        <v>9.56</v>
      </c>
      <c r="G119" s="27">
        <f>'LK1 - 4.1 Stäbe - Schnittgrößen'!F114</f>
        <v>3.1</v>
      </c>
      <c r="I119" s="44"/>
      <c r="J119" s="299"/>
      <c r="K119" s="15"/>
      <c r="L119" s="15" t="str">
        <f>'LK2 - 4.1 Stäbe - Schnittgrößen'!B114</f>
        <v>Min My</v>
      </c>
      <c r="M119" s="27">
        <f>'LK2 - 4.1 Stäbe - Schnittgrößen'!D114</f>
        <v>-65.13</v>
      </c>
      <c r="N119" s="27">
        <f>'LK2 - 4.1 Stäbe - Schnittgrößen'!E114</f>
        <v>7.67</v>
      </c>
      <c r="O119" s="27">
        <f>'LK2 - 4.1 Stäbe - Schnittgrößen'!F114</f>
        <v>1.31</v>
      </c>
      <c r="Q119" s="44"/>
      <c r="R119" s="299"/>
      <c r="S119" s="15"/>
      <c r="T119" s="15" t="str">
        <f>'LK3 - 4.1 Stäbe - Schnittgrößen'!B114</f>
        <v>Min My</v>
      </c>
      <c r="U119" s="27">
        <f>'LK3 - 4.1 Stäbe - Schnittgrößen'!D114</f>
        <v>-157.46</v>
      </c>
      <c r="V119" s="27">
        <f>'LK3 - 4.1 Stäbe - Schnittgrößen'!E114</f>
        <v>12.98</v>
      </c>
      <c r="W119" s="27">
        <f>'LK3 - 4.1 Stäbe - Schnittgrößen'!F114</f>
        <v>4.21</v>
      </c>
      <c r="Y119" s="44"/>
      <c r="Z119" s="299"/>
      <c r="AA119" s="15"/>
      <c r="AB119" s="15" t="str">
        <f>'LK6 - 4.1 Stäbe - Schnittgrößen'!B114</f>
        <v>Min My</v>
      </c>
      <c r="AC119" s="27">
        <f>'LK6 - 4.1 Stäbe - Schnittgrößen'!D114</f>
        <v>-106.33</v>
      </c>
      <c r="AD119" s="27">
        <f>'LK6 - 4.1 Stäbe - Schnittgrößen'!E114</f>
        <v>10.47</v>
      </c>
      <c r="AE119" s="27">
        <f>'LK6 - 4.1 Stäbe - Schnittgrößen'!F114</f>
        <v>2.12</v>
      </c>
    </row>
    <row r="120" spans="1:31" x14ac:dyDescent="0.3">
      <c r="A120" s="192"/>
      <c r="B120" s="298"/>
      <c r="C120" s="15">
        <f>'LK1 - 4.1 Stäbe - Schnittgrößen'!A115</f>
        <v>15</v>
      </c>
      <c r="D120" s="15">
        <f>'LK1 - 4.1 Stäbe - Schnittgrößen'!B115</f>
        <v>14</v>
      </c>
      <c r="E120" s="27">
        <f>'LK1 - 4.1 Stäbe - Schnittgrößen'!D115</f>
        <v>-116.1</v>
      </c>
      <c r="F120" s="27">
        <f>'LK1 - 4.1 Stäbe - Schnittgrößen'!E115</f>
        <v>9.3699999999999992</v>
      </c>
      <c r="G120" s="27">
        <f>'LK1 - 4.1 Stäbe - Schnittgrößen'!F115</f>
        <v>3.74</v>
      </c>
      <c r="I120" s="192"/>
      <c r="J120" s="298"/>
      <c r="K120" s="15">
        <f>'LK2 - 4.1 Stäbe - Schnittgrößen'!A115</f>
        <v>15</v>
      </c>
      <c r="L120" s="15">
        <f>'LK2 - 4.1 Stäbe - Schnittgrößen'!B115</f>
        <v>14</v>
      </c>
      <c r="M120" s="27">
        <f>'LK2 - 4.1 Stäbe - Schnittgrößen'!D115</f>
        <v>-65.13</v>
      </c>
      <c r="N120" s="27">
        <f>'LK2 - 4.1 Stäbe - Schnittgrößen'!E115</f>
        <v>8.11</v>
      </c>
      <c r="O120" s="27">
        <f>'LK2 - 4.1 Stäbe - Schnittgrößen'!F115</f>
        <v>1.81</v>
      </c>
      <c r="Q120" s="192"/>
      <c r="R120" s="298"/>
      <c r="S120" s="15">
        <f>'LK3 - 4.1 Stäbe - Schnittgrößen'!A115</f>
        <v>15</v>
      </c>
      <c r="T120" s="15">
        <f>'LK3 - 4.1 Stäbe - Schnittgrößen'!B115</f>
        <v>14</v>
      </c>
      <c r="U120" s="27">
        <f>'LK3 - 4.1 Stäbe - Schnittgrößen'!D115</f>
        <v>-157.46</v>
      </c>
      <c r="V120" s="27">
        <f>'LK3 - 4.1 Stäbe - Schnittgrößen'!E115</f>
        <v>12.72</v>
      </c>
      <c r="W120" s="27">
        <f>'LK3 - 4.1 Stäbe - Schnittgrößen'!F115</f>
        <v>5.07</v>
      </c>
      <c r="Y120" s="192"/>
      <c r="Z120" s="298"/>
      <c r="AA120" s="15">
        <f>'LK6 - 4.1 Stäbe - Schnittgrößen'!A115</f>
        <v>15</v>
      </c>
      <c r="AB120" s="15">
        <f>'LK6 - 4.1 Stäbe - Schnittgrößen'!B115</f>
        <v>14</v>
      </c>
      <c r="AC120" s="27">
        <f>'LK6 - 4.1 Stäbe - Schnittgrößen'!D115</f>
        <v>-106.34</v>
      </c>
      <c r="AD120" s="27">
        <f>'LK6 - 4.1 Stäbe - Schnittgrößen'!E115</f>
        <v>11.07</v>
      </c>
      <c r="AE120" s="27">
        <f>'LK6 - 4.1 Stäbe - Schnittgrößen'!F115</f>
        <v>2.81</v>
      </c>
    </row>
    <row r="121" spans="1:31" x14ac:dyDescent="0.3">
      <c r="A121" s="44"/>
      <c r="B121" s="299"/>
      <c r="C121" s="15"/>
      <c r="D121" s="15">
        <f>'LK1 - 4.1 Stäbe - Schnittgrößen'!B116</f>
        <v>15</v>
      </c>
      <c r="E121" s="27">
        <f>'LK1 - 4.1 Stäbe - Schnittgrößen'!D116</f>
        <v>-116.11</v>
      </c>
      <c r="F121" s="27">
        <f>'LK1 - 4.1 Stäbe - Schnittgrößen'!E116</f>
        <v>8.7899999999999991</v>
      </c>
      <c r="G121" s="27">
        <f>'LK1 - 4.1 Stäbe - Schnittgrößen'!F116</f>
        <v>4.3499999999999996</v>
      </c>
      <c r="I121" s="44"/>
      <c r="J121" s="299"/>
      <c r="K121" s="15"/>
      <c r="L121" s="15">
        <f>'LK2 - 4.1 Stäbe - Schnittgrößen'!B116</f>
        <v>15</v>
      </c>
      <c r="M121" s="27">
        <f>'LK2 - 4.1 Stäbe - Schnittgrößen'!D116</f>
        <v>-65.14</v>
      </c>
      <c r="N121" s="27">
        <f>'LK2 - 4.1 Stäbe - Schnittgrößen'!E116</f>
        <v>7.53</v>
      </c>
      <c r="O121" s="27">
        <f>'LK2 - 4.1 Stäbe - Schnittgrößen'!F116</f>
        <v>2.35</v>
      </c>
      <c r="Q121" s="44"/>
      <c r="R121" s="299"/>
      <c r="S121" s="15"/>
      <c r="T121" s="15">
        <f>'LK3 - 4.1 Stäbe - Schnittgrößen'!B116</f>
        <v>15</v>
      </c>
      <c r="U121" s="27">
        <f>'LK3 - 4.1 Stäbe - Schnittgrößen'!D116</f>
        <v>-157.47</v>
      </c>
      <c r="V121" s="27">
        <f>'LK3 - 4.1 Stäbe - Schnittgrößen'!E116</f>
        <v>11.9</v>
      </c>
      <c r="W121" s="27">
        <f>'LK3 - 4.1 Stäbe - Schnittgrößen'!F116</f>
        <v>5.91</v>
      </c>
      <c r="Y121" s="44"/>
      <c r="Z121" s="299"/>
      <c r="AA121" s="15"/>
      <c r="AB121" s="15">
        <f>'LK6 - 4.1 Stäbe - Schnittgrößen'!B116</f>
        <v>15</v>
      </c>
      <c r="AC121" s="27">
        <f>'LK6 - 4.1 Stäbe - Schnittgrößen'!D116</f>
        <v>-106.35</v>
      </c>
      <c r="AD121" s="27">
        <f>'LK6 - 4.1 Stäbe - Schnittgrößen'!E116</f>
        <v>10.24</v>
      </c>
      <c r="AE121" s="27">
        <f>'LK6 - 4.1 Stäbe - Schnittgrößen'!F116</f>
        <v>3.54</v>
      </c>
    </row>
    <row r="122" spans="1:31" x14ac:dyDescent="0.3">
      <c r="A122" s="44"/>
      <c r="B122" s="299"/>
      <c r="C122" s="15"/>
      <c r="D122" s="15" t="str">
        <f>'LK1 - 4.1 Stäbe - Schnittgrößen'!B117</f>
        <v>Max N</v>
      </c>
      <c r="E122" s="27">
        <f>'LK1 - 4.1 Stäbe - Schnittgrößen'!D117</f>
        <v>-116.1</v>
      </c>
      <c r="F122" s="27">
        <f>'LK1 - 4.1 Stäbe - Schnittgrößen'!E117</f>
        <v>9.3699999999999992</v>
      </c>
      <c r="G122" s="27">
        <f>'LK1 - 4.1 Stäbe - Schnittgrößen'!F117</f>
        <v>3.74</v>
      </c>
      <c r="I122" s="44"/>
      <c r="J122" s="299"/>
      <c r="K122" s="15"/>
      <c r="L122" s="15" t="str">
        <f>'LK2 - 4.1 Stäbe - Schnittgrößen'!B117</f>
        <v>Max N</v>
      </c>
      <c r="M122" s="27">
        <f>'LK2 - 4.1 Stäbe - Schnittgrößen'!D117</f>
        <v>-65.13</v>
      </c>
      <c r="N122" s="27">
        <f>'LK2 - 4.1 Stäbe - Schnittgrößen'!E117</f>
        <v>8.11</v>
      </c>
      <c r="O122" s="27">
        <f>'LK2 - 4.1 Stäbe - Schnittgrößen'!F117</f>
        <v>1.81</v>
      </c>
      <c r="Q122" s="44"/>
      <c r="R122" s="299"/>
      <c r="S122" s="15"/>
      <c r="T122" s="15" t="str">
        <f>'LK3 - 4.1 Stäbe - Schnittgrößen'!B117</f>
        <v>Max N</v>
      </c>
      <c r="U122" s="27">
        <f>'LK3 - 4.1 Stäbe - Schnittgrößen'!D117</f>
        <v>-157.46</v>
      </c>
      <c r="V122" s="27">
        <f>'LK3 - 4.1 Stäbe - Schnittgrößen'!E117</f>
        <v>12.72</v>
      </c>
      <c r="W122" s="27">
        <f>'LK3 - 4.1 Stäbe - Schnittgrößen'!F117</f>
        <v>5.07</v>
      </c>
      <c r="Y122" s="44"/>
      <c r="Z122" s="299"/>
      <c r="AA122" s="15"/>
      <c r="AB122" s="15" t="str">
        <f>'LK6 - 4.1 Stäbe - Schnittgrößen'!B117</f>
        <v>Max N</v>
      </c>
      <c r="AC122" s="27">
        <f>'LK6 - 4.1 Stäbe - Schnittgrößen'!D117</f>
        <v>-106.34</v>
      </c>
      <c r="AD122" s="27">
        <f>'LK6 - 4.1 Stäbe - Schnittgrößen'!E117</f>
        <v>11.07</v>
      </c>
      <c r="AE122" s="27">
        <f>'LK6 - 4.1 Stäbe - Schnittgrößen'!F117</f>
        <v>2.81</v>
      </c>
    </row>
    <row r="123" spans="1:31" x14ac:dyDescent="0.3">
      <c r="A123" s="44"/>
      <c r="B123" s="299"/>
      <c r="C123" s="15"/>
      <c r="D123" s="15" t="str">
        <f>'LK1 - 4.1 Stäbe - Schnittgrößen'!B118</f>
        <v>Min N</v>
      </c>
      <c r="E123" s="27">
        <f>'LK1 - 4.1 Stäbe - Schnittgrößen'!D118</f>
        <v>-116.11</v>
      </c>
      <c r="F123" s="27">
        <f>'LK1 - 4.1 Stäbe - Schnittgrößen'!E118</f>
        <v>8.7899999999999991</v>
      </c>
      <c r="G123" s="27">
        <f>'LK1 - 4.1 Stäbe - Schnittgrößen'!F118</f>
        <v>4.3499999999999996</v>
      </c>
      <c r="I123" s="44"/>
      <c r="J123" s="299"/>
      <c r="K123" s="15"/>
      <c r="L123" s="15" t="str">
        <f>'LK2 - 4.1 Stäbe - Schnittgrößen'!B118</f>
        <v>Min N</v>
      </c>
      <c r="M123" s="27">
        <f>'LK2 - 4.1 Stäbe - Schnittgrößen'!D118</f>
        <v>-65.14</v>
      </c>
      <c r="N123" s="27">
        <f>'LK2 - 4.1 Stäbe - Schnittgrößen'!E118</f>
        <v>7.53</v>
      </c>
      <c r="O123" s="27">
        <f>'LK2 - 4.1 Stäbe - Schnittgrößen'!F118</f>
        <v>2.35</v>
      </c>
      <c r="Q123" s="44"/>
      <c r="R123" s="299"/>
      <c r="S123" s="15"/>
      <c r="T123" s="15" t="str">
        <f>'LK3 - 4.1 Stäbe - Schnittgrößen'!B118</f>
        <v>Min N</v>
      </c>
      <c r="U123" s="27">
        <f>'LK3 - 4.1 Stäbe - Schnittgrößen'!D118</f>
        <v>-157.47</v>
      </c>
      <c r="V123" s="27">
        <f>'LK3 - 4.1 Stäbe - Schnittgrößen'!E118</f>
        <v>11.9</v>
      </c>
      <c r="W123" s="27">
        <f>'LK3 - 4.1 Stäbe - Schnittgrößen'!F118</f>
        <v>5.91</v>
      </c>
      <c r="Y123" s="44"/>
      <c r="Z123" s="299"/>
      <c r="AA123" s="15"/>
      <c r="AB123" s="15" t="str">
        <f>'LK6 - 4.1 Stäbe - Schnittgrößen'!B118</f>
        <v>Min N</v>
      </c>
      <c r="AC123" s="27">
        <f>'LK6 - 4.1 Stäbe - Schnittgrößen'!D118</f>
        <v>-106.35</v>
      </c>
      <c r="AD123" s="27">
        <f>'LK6 - 4.1 Stäbe - Schnittgrößen'!E118</f>
        <v>10.24</v>
      </c>
      <c r="AE123" s="27">
        <f>'LK6 - 4.1 Stäbe - Schnittgrößen'!F118</f>
        <v>3.54</v>
      </c>
    </row>
    <row r="124" spans="1:31" x14ac:dyDescent="0.3">
      <c r="A124" s="44"/>
      <c r="B124" s="299"/>
      <c r="C124" s="15"/>
      <c r="D124" s="15" t="str">
        <f>'LK1 - 4.1 Stäbe - Schnittgrößen'!B119</f>
        <v>Max Vz</v>
      </c>
      <c r="E124" s="27">
        <f>'LK1 - 4.1 Stäbe - Schnittgrößen'!D119</f>
        <v>-116.1</v>
      </c>
      <c r="F124" s="27">
        <f>'LK1 - 4.1 Stäbe - Schnittgrößen'!E119</f>
        <v>9.3699999999999992</v>
      </c>
      <c r="G124" s="27">
        <f>'LK1 - 4.1 Stäbe - Schnittgrößen'!F119</f>
        <v>3.74</v>
      </c>
      <c r="I124" s="44"/>
      <c r="J124" s="299"/>
      <c r="K124" s="15"/>
      <c r="L124" s="15" t="str">
        <f>'LK2 - 4.1 Stäbe - Schnittgrößen'!B119</f>
        <v>Max Vz</v>
      </c>
      <c r="M124" s="27">
        <f>'LK2 - 4.1 Stäbe - Schnittgrößen'!D119</f>
        <v>-65.13</v>
      </c>
      <c r="N124" s="27">
        <f>'LK2 - 4.1 Stäbe - Schnittgrößen'!E119</f>
        <v>8.11</v>
      </c>
      <c r="O124" s="27">
        <f>'LK2 - 4.1 Stäbe - Schnittgrößen'!F119</f>
        <v>1.81</v>
      </c>
      <c r="Q124" s="44"/>
      <c r="R124" s="299"/>
      <c r="S124" s="15"/>
      <c r="T124" s="15" t="str">
        <f>'LK3 - 4.1 Stäbe - Schnittgrößen'!B119</f>
        <v>Max Vz</v>
      </c>
      <c r="U124" s="27">
        <f>'LK3 - 4.1 Stäbe - Schnittgrößen'!D119</f>
        <v>-157.46</v>
      </c>
      <c r="V124" s="27">
        <f>'LK3 - 4.1 Stäbe - Schnittgrößen'!E119</f>
        <v>12.72</v>
      </c>
      <c r="W124" s="27">
        <f>'LK3 - 4.1 Stäbe - Schnittgrößen'!F119</f>
        <v>5.07</v>
      </c>
      <c r="Y124" s="44"/>
      <c r="Z124" s="299"/>
      <c r="AA124" s="15"/>
      <c r="AB124" s="15" t="str">
        <f>'LK6 - 4.1 Stäbe - Schnittgrößen'!B119</f>
        <v>Max Vz</v>
      </c>
      <c r="AC124" s="27">
        <f>'LK6 - 4.1 Stäbe - Schnittgrößen'!D119</f>
        <v>-106.34</v>
      </c>
      <c r="AD124" s="27">
        <f>'LK6 - 4.1 Stäbe - Schnittgrößen'!E119</f>
        <v>11.07</v>
      </c>
      <c r="AE124" s="27">
        <f>'LK6 - 4.1 Stäbe - Schnittgrößen'!F119</f>
        <v>2.81</v>
      </c>
    </row>
    <row r="125" spans="1:31" x14ac:dyDescent="0.3">
      <c r="A125" s="44"/>
      <c r="B125" s="299"/>
      <c r="C125" s="15"/>
      <c r="D125" s="15" t="str">
        <f>'LK1 - 4.1 Stäbe - Schnittgrößen'!B120</f>
        <v>Min Vz</v>
      </c>
      <c r="E125" s="27">
        <f>'LK1 - 4.1 Stäbe - Schnittgrößen'!D120</f>
        <v>-116.11</v>
      </c>
      <c r="F125" s="27">
        <f>'LK1 - 4.1 Stäbe - Schnittgrößen'!E120</f>
        <v>8.7899999999999991</v>
      </c>
      <c r="G125" s="27">
        <f>'LK1 - 4.1 Stäbe - Schnittgrößen'!F120</f>
        <v>4.3499999999999996</v>
      </c>
      <c r="I125" s="44"/>
      <c r="J125" s="299"/>
      <c r="K125" s="15"/>
      <c r="L125" s="15" t="str">
        <f>'LK2 - 4.1 Stäbe - Schnittgrößen'!B120</f>
        <v>Min Vz</v>
      </c>
      <c r="M125" s="27">
        <f>'LK2 - 4.1 Stäbe - Schnittgrößen'!D120</f>
        <v>-65.14</v>
      </c>
      <c r="N125" s="27">
        <f>'LK2 - 4.1 Stäbe - Schnittgrößen'!E120</f>
        <v>7.53</v>
      </c>
      <c r="O125" s="27">
        <f>'LK2 - 4.1 Stäbe - Schnittgrößen'!F120</f>
        <v>2.35</v>
      </c>
      <c r="Q125" s="44"/>
      <c r="R125" s="299"/>
      <c r="S125" s="15"/>
      <c r="T125" s="15" t="str">
        <f>'LK3 - 4.1 Stäbe - Schnittgrößen'!B120</f>
        <v>Min Vz</v>
      </c>
      <c r="U125" s="27">
        <f>'LK3 - 4.1 Stäbe - Schnittgrößen'!D120</f>
        <v>-157.47</v>
      </c>
      <c r="V125" s="27">
        <f>'LK3 - 4.1 Stäbe - Schnittgrößen'!E120</f>
        <v>11.9</v>
      </c>
      <c r="W125" s="27">
        <f>'LK3 - 4.1 Stäbe - Schnittgrößen'!F120</f>
        <v>5.91</v>
      </c>
      <c r="Y125" s="44"/>
      <c r="Z125" s="299"/>
      <c r="AA125" s="15"/>
      <c r="AB125" s="15" t="str">
        <f>'LK6 - 4.1 Stäbe - Schnittgrößen'!B120</f>
        <v>Min Vz</v>
      </c>
      <c r="AC125" s="27">
        <f>'LK6 - 4.1 Stäbe - Schnittgrößen'!D120</f>
        <v>-106.35</v>
      </c>
      <c r="AD125" s="27">
        <f>'LK6 - 4.1 Stäbe - Schnittgrößen'!E120</f>
        <v>10.24</v>
      </c>
      <c r="AE125" s="27">
        <f>'LK6 - 4.1 Stäbe - Schnittgrößen'!F120</f>
        <v>3.54</v>
      </c>
    </row>
    <row r="126" spans="1:31" x14ac:dyDescent="0.3">
      <c r="A126" s="44"/>
      <c r="B126" s="299"/>
      <c r="C126" s="15"/>
      <c r="D126" s="15" t="str">
        <f>'LK1 - 4.1 Stäbe - Schnittgrößen'!B121</f>
        <v>Max My</v>
      </c>
      <c r="E126" s="27">
        <f>'LK1 - 4.1 Stäbe - Schnittgrößen'!D121</f>
        <v>-116.11</v>
      </c>
      <c r="F126" s="27">
        <f>'LK1 - 4.1 Stäbe - Schnittgrößen'!E121</f>
        <v>8.7899999999999991</v>
      </c>
      <c r="G126" s="27">
        <f>'LK1 - 4.1 Stäbe - Schnittgrößen'!F121</f>
        <v>4.3499999999999996</v>
      </c>
      <c r="I126" s="44"/>
      <c r="J126" s="299"/>
      <c r="K126" s="15"/>
      <c r="L126" s="15" t="str">
        <f>'LK2 - 4.1 Stäbe - Schnittgrößen'!B121</f>
        <v>Max My</v>
      </c>
      <c r="M126" s="27">
        <f>'LK2 - 4.1 Stäbe - Schnittgrößen'!D121</f>
        <v>-65.14</v>
      </c>
      <c r="N126" s="27">
        <f>'LK2 - 4.1 Stäbe - Schnittgrößen'!E121</f>
        <v>7.53</v>
      </c>
      <c r="O126" s="27">
        <f>'LK2 - 4.1 Stäbe - Schnittgrößen'!F121</f>
        <v>2.35</v>
      </c>
      <c r="Q126" s="44"/>
      <c r="R126" s="299"/>
      <c r="S126" s="15"/>
      <c r="T126" s="15" t="str">
        <f>'LK3 - 4.1 Stäbe - Schnittgrößen'!B121</f>
        <v>Max My</v>
      </c>
      <c r="U126" s="27">
        <f>'LK3 - 4.1 Stäbe - Schnittgrößen'!D121</f>
        <v>-157.47</v>
      </c>
      <c r="V126" s="27">
        <f>'LK3 - 4.1 Stäbe - Schnittgrößen'!E121</f>
        <v>11.9</v>
      </c>
      <c r="W126" s="27">
        <f>'LK3 - 4.1 Stäbe - Schnittgrößen'!F121</f>
        <v>5.91</v>
      </c>
      <c r="Y126" s="44"/>
      <c r="Z126" s="299"/>
      <c r="AA126" s="15"/>
      <c r="AB126" s="15" t="str">
        <f>'LK6 - 4.1 Stäbe - Schnittgrößen'!B121</f>
        <v>Max My</v>
      </c>
      <c r="AC126" s="27">
        <f>'LK6 - 4.1 Stäbe - Schnittgrößen'!D121</f>
        <v>-106.35</v>
      </c>
      <c r="AD126" s="27">
        <f>'LK6 - 4.1 Stäbe - Schnittgrößen'!E121</f>
        <v>10.24</v>
      </c>
      <c r="AE126" s="27">
        <f>'LK6 - 4.1 Stäbe - Schnittgrößen'!F121</f>
        <v>3.54</v>
      </c>
    </row>
    <row r="127" spans="1:31" x14ac:dyDescent="0.3">
      <c r="A127" s="44"/>
      <c r="B127" s="299"/>
      <c r="C127" s="15"/>
      <c r="D127" s="15" t="str">
        <f>'LK1 - 4.1 Stäbe - Schnittgrößen'!B122</f>
        <v>Min My</v>
      </c>
      <c r="E127" s="27">
        <f>'LK1 - 4.1 Stäbe - Schnittgrößen'!D122</f>
        <v>-116.1</v>
      </c>
      <c r="F127" s="27">
        <f>'LK1 - 4.1 Stäbe - Schnittgrößen'!E122</f>
        <v>9.3699999999999992</v>
      </c>
      <c r="G127" s="27">
        <f>'LK1 - 4.1 Stäbe - Schnittgrößen'!F122</f>
        <v>3.74</v>
      </c>
      <c r="I127" s="44"/>
      <c r="J127" s="299"/>
      <c r="K127" s="15"/>
      <c r="L127" s="15" t="str">
        <f>'LK2 - 4.1 Stäbe - Schnittgrößen'!B122</f>
        <v>Min My</v>
      </c>
      <c r="M127" s="27">
        <f>'LK2 - 4.1 Stäbe - Schnittgrößen'!D122</f>
        <v>-65.13</v>
      </c>
      <c r="N127" s="27">
        <f>'LK2 - 4.1 Stäbe - Schnittgrößen'!E122</f>
        <v>8.11</v>
      </c>
      <c r="O127" s="27">
        <f>'LK2 - 4.1 Stäbe - Schnittgrößen'!F122</f>
        <v>1.81</v>
      </c>
      <c r="Q127" s="44"/>
      <c r="R127" s="299"/>
      <c r="S127" s="15"/>
      <c r="T127" s="15" t="str">
        <f>'LK3 - 4.1 Stäbe - Schnittgrößen'!B122</f>
        <v>Min My</v>
      </c>
      <c r="U127" s="27">
        <f>'LK3 - 4.1 Stäbe - Schnittgrößen'!D122</f>
        <v>-157.46</v>
      </c>
      <c r="V127" s="27">
        <f>'LK3 - 4.1 Stäbe - Schnittgrößen'!E122</f>
        <v>12.72</v>
      </c>
      <c r="W127" s="27">
        <f>'LK3 - 4.1 Stäbe - Schnittgrößen'!F122</f>
        <v>5.07</v>
      </c>
      <c r="Y127" s="44"/>
      <c r="Z127" s="299"/>
      <c r="AA127" s="15"/>
      <c r="AB127" s="15" t="str">
        <f>'LK6 - 4.1 Stäbe - Schnittgrößen'!B122</f>
        <v>Min My</v>
      </c>
      <c r="AC127" s="27">
        <f>'LK6 - 4.1 Stäbe - Schnittgrößen'!D122</f>
        <v>-106.34</v>
      </c>
      <c r="AD127" s="27">
        <f>'LK6 - 4.1 Stäbe - Schnittgrößen'!E122</f>
        <v>11.07</v>
      </c>
      <c r="AE127" s="27">
        <f>'LK6 - 4.1 Stäbe - Schnittgrößen'!F122</f>
        <v>2.81</v>
      </c>
    </row>
    <row r="128" spans="1:31" x14ac:dyDescent="0.3">
      <c r="A128" s="192"/>
      <c r="B128" s="298"/>
      <c r="C128" s="15">
        <f>'LK1 - 4.1 Stäbe - Schnittgrößen'!A123</f>
        <v>16</v>
      </c>
      <c r="D128" s="15">
        <f>'LK1 - 4.1 Stäbe - Schnittgrößen'!B123</f>
        <v>15</v>
      </c>
      <c r="E128" s="27">
        <f>'LK1 - 4.1 Stäbe - Schnittgrößen'!D123</f>
        <v>-116.11</v>
      </c>
      <c r="F128" s="27">
        <f>'LK1 - 4.1 Stäbe - Schnittgrößen'!E123</f>
        <v>9.1999999999999993</v>
      </c>
      <c r="G128" s="27">
        <f>'LK1 - 4.1 Stäbe - Schnittgrößen'!F123</f>
        <v>4.3499999999999996</v>
      </c>
      <c r="I128" s="192"/>
      <c r="J128" s="298"/>
      <c r="K128" s="15">
        <f>'LK2 - 4.1 Stäbe - Schnittgrößen'!A123</f>
        <v>16</v>
      </c>
      <c r="L128" s="15">
        <f>'LK2 - 4.1 Stäbe - Schnittgrößen'!B123</f>
        <v>15</v>
      </c>
      <c r="M128" s="27">
        <f>'LK2 - 4.1 Stäbe - Schnittgrößen'!D123</f>
        <v>-65.14</v>
      </c>
      <c r="N128" s="27">
        <f>'LK2 - 4.1 Stäbe - Schnittgrößen'!E123</f>
        <v>8.98</v>
      </c>
      <c r="O128" s="27">
        <f>'LK2 - 4.1 Stäbe - Schnittgrößen'!F123</f>
        <v>2.35</v>
      </c>
      <c r="Q128" s="192"/>
      <c r="R128" s="298"/>
      <c r="S128" s="15">
        <f>'LK3 - 4.1 Stäbe - Schnittgrößen'!A123</f>
        <v>16</v>
      </c>
      <c r="T128" s="15">
        <f>'LK3 - 4.1 Stäbe - Schnittgrößen'!B123</f>
        <v>15</v>
      </c>
      <c r="U128" s="27">
        <f>'LK3 - 4.1 Stäbe - Schnittgrößen'!D123</f>
        <v>-157.47</v>
      </c>
      <c r="V128" s="27">
        <f>'LK3 - 4.1 Stäbe - Schnittgrößen'!E123</f>
        <v>12.5</v>
      </c>
      <c r="W128" s="27">
        <f>'LK3 - 4.1 Stäbe - Schnittgrößen'!F123</f>
        <v>5.91</v>
      </c>
      <c r="Y128" s="192"/>
      <c r="Z128" s="298"/>
      <c r="AA128" s="15">
        <f>'LK6 - 4.1 Stäbe - Schnittgrößen'!A123</f>
        <v>16</v>
      </c>
      <c r="AB128" s="15">
        <f>'LK6 - 4.1 Stäbe - Schnittgrößen'!B123</f>
        <v>15</v>
      </c>
      <c r="AC128" s="27">
        <f>'LK6 - 4.1 Stäbe - Schnittgrößen'!D123</f>
        <v>-106.34</v>
      </c>
      <c r="AD128" s="27">
        <f>'LK6 - 4.1 Stäbe - Schnittgrößen'!E123</f>
        <v>12.28</v>
      </c>
      <c r="AE128" s="27">
        <f>'LK6 - 4.1 Stäbe - Schnittgrößen'!F123</f>
        <v>3.54</v>
      </c>
    </row>
    <row r="129" spans="1:31" x14ac:dyDescent="0.3">
      <c r="A129" s="44"/>
      <c r="B129" s="299"/>
      <c r="C129" s="15"/>
      <c r="D129" s="15">
        <f>'LK1 - 4.1 Stäbe - Schnittgrößen'!B124</f>
        <v>16</v>
      </c>
      <c r="E129" s="27">
        <f>'LK1 - 4.1 Stäbe - Schnittgrößen'!D124</f>
        <v>-116.11</v>
      </c>
      <c r="F129" s="27">
        <f>'LK1 - 4.1 Stäbe - Schnittgrößen'!E124</f>
        <v>8.6199999999999992</v>
      </c>
      <c r="G129" s="27">
        <f>'LK1 - 4.1 Stäbe - Schnittgrößen'!F124</f>
        <v>4.96</v>
      </c>
      <c r="I129" s="44"/>
      <c r="J129" s="299"/>
      <c r="K129" s="15"/>
      <c r="L129" s="15">
        <f>'LK2 - 4.1 Stäbe - Schnittgrößen'!B124</f>
        <v>16</v>
      </c>
      <c r="M129" s="27">
        <f>'LK2 - 4.1 Stäbe - Schnittgrößen'!D124</f>
        <v>-65.14</v>
      </c>
      <c r="N129" s="27">
        <f>'LK2 - 4.1 Stäbe - Schnittgrößen'!E124</f>
        <v>8.41</v>
      </c>
      <c r="O129" s="27">
        <f>'LK2 - 4.1 Stäbe - Schnittgrößen'!F124</f>
        <v>2.94</v>
      </c>
      <c r="Q129" s="44"/>
      <c r="R129" s="299"/>
      <c r="S129" s="15"/>
      <c r="T129" s="15">
        <f>'LK3 - 4.1 Stäbe - Schnittgrößen'!B124</f>
        <v>16</v>
      </c>
      <c r="U129" s="27">
        <f>'LK3 - 4.1 Stäbe - Schnittgrößen'!D124</f>
        <v>-157.47999999999999</v>
      </c>
      <c r="V129" s="27">
        <f>'LK3 - 4.1 Stäbe - Schnittgrößen'!E124</f>
        <v>11.68</v>
      </c>
      <c r="W129" s="27">
        <f>'LK3 - 4.1 Stäbe - Schnittgrößen'!F124</f>
        <v>6.73</v>
      </c>
      <c r="Y129" s="44"/>
      <c r="Z129" s="299"/>
      <c r="AA129" s="15"/>
      <c r="AB129" s="15">
        <f>'LK6 - 4.1 Stäbe - Schnittgrößen'!B124</f>
        <v>16</v>
      </c>
      <c r="AC129" s="27">
        <f>'LK6 - 4.1 Stäbe - Schnittgrößen'!D124</f>
        <v>-106.36</v>
      </c>
      <c r="AD129" s="27">
        <f>'LK6 - 4.1 Stäbe - Schnittgrößen'!E124</f>
        <v>11.45</v>
      </c>
      <c r="AE129" s="27">
        <f>'LK6 - 4.1 Stäbe - Schnittgrößen'!F124</f>
        <v>4.34</v>
      </c>
    </row>
    <row r="130" spans="1:31" x14ac:dyDescent="0.3">
      <c r="A130" s="44"/>
      <c r="B130" s="299"/>
      <c r="C130" s="15"/>
      <c r="D130" s="15" t="str">
        <f>'LK1 - 4.1 Stäbe - Schnittgrößen'!B125</f>
        <v>Max N</v>
      </c>
      <c r="E130" s="27">
        <f>'LK1 - 4.1 Stäbe - Schnittgrößen'!D125</f>
        <v>-116.11</v>
      </c>
      <c r="F130" s="27">
        <f>'LK1 - 4.1 Stäbe - Schnittgrößen'!E125</f>
        <v>9.1999999999999993</v>
      </c>
      <c r="G130" s="27">
        <f>'LK1 - 4.1 Stäbe - Schnittgrößen'!F125</f>
        <v>4.3499999999999996</v>
      </c>
      <c r="I130" s="44"/>
      <c r="J130" s="299"/>
      <c r="K130" s="15"/>
      <c r="L130" s="15" t="str">
        <f>'LK2 - 4.1 Stäbe - Schnittgrößen'!B125</f>
        <v>Max N</v>
      </c>
      <c r="M130" s="27">
        <f>'LK2 - 4.1 Stäbe - Schnittgrößen'!D125</f>
        <v>-65.14</v>
      </c>
      <c r="N130" s="27">
        <f>'LK2 - 4.1 Stäbe - Schnittgrößen'!E125</f>
        <v>8.98</v>
      </c>
      <c r="O130" s="27">
        <f>'LK2 - 4.1 Stäbe - Schnittgrößen'!F125</f>
        <v>2.35</v>
      </c>
      <c r="Q130" s="44"/>
      <c r="R130" s="299"/>
      <c r="S130" s="15"/>
      <c r="T130" s="15" t="str">
        <f>'LK3 - 4.1 Stäbe - Schnittgrößen'!B125</f>
        <v>Max N</v>
      </c>
      <c r="U130" s="27">
        <f>'LK3 - 4.1 Stäbe - Schnittgrößen'!D125</f>
        <v>-157.47</v>
      </c>
      <c r="V130" s="27">
        <f>'LK3 - 4.1 Stäbe - Schnittgrößen'!E125</f>
        <v>12.5</v>
      </c>
      <c r="W130" s="27">
        <f>'LK3 - 4.1 Stäbe - Schnittgrößen'!F125</f>
        <v>5.91</v>
      </c>
      <c r="Y130" s="44"/>
      <c r="Z130" s="299"/>
      <c r="AA130" s="15"/>
      <c r="AB130" s="15" t="str">
        <f>'LK6 - 4.1 Stäbe - Schnittgrößen'!B125</f>
        <v>Max N</v>
      </c>
      <c r="AC130" s="27">
        <f>'LK6 - 4.1 Stäbe - Schnittgrößen'!D125</f>
        <v>-106.34</v>
      </c>
      <c r="AD130" s="27">
        <f>'LK6 - 4.1 Stäbe - Schnittgrößen'!E125</f>
        <v>12.28</v>
      </c>
      <c r="AE130" s="27">
        <f>'LK6 - 4.1 Stäbe - Schnittgrößen'!F125</f>
        <v>3.54</v>
      </c>
    </row>
    <row r="131" spans="1:31" x14ac:dyDescent="0.3">
      <c r="A131" s="44"/>
      <c r="B131" s="299"/>
      <c r="C131" s="15"/>
      <c r="D131" s="15" t="str">
        <f>'LK1 - 4.1 Stäbe - Schnittgrößen'!B126</f>
        <v>Min N</v>
      </c>
      <c r="E131" s="27">
        <f>'LK1 - 4.1 Stäbe - Schnittgrößen'!D126</f>
        <v>-116.11</v>
      </c>
      <c r="F131" s="27">
        <f>'LK1 - 4.1 Stäbe - Schnittgrößen'!E126</f>
        <v>8.6199999999999992</v>
      </c>
      <c r="G131" s="27">
        <f>'LK1 - 4.1 Stäbe - Schnittgrößen'!F126</f>
        <v>4.96</v>
      </c>
      <c r="I131" s="44"/>
      <c r="J131" s="299"/>
      <c r="K131" s="15"/>
      <c r="L131" s="15" t="str">
        <f>'LK2 - 4.1 Stäbe - Schnittgrößen'!B126</f>
        <v>Min N</v>
      </c>
      <c r="M131" s="27">
        <f>'LK2 - 4.1 Stäbe - Schnittgrößen'!D126</f>
        <v>-65.14</v>
      </c>
      <c r="N131" s="27">
        <f>'LK2 - 4.1 Stäbe - Schnittgrößen'!E126</f>
        <v>8.41</v>
      </c>
      <c r="O131" s="27">
        <f>'LK2 - 4.1 Stäbe - Schnittgrößen'!F126</f>
        <v>2.94</v>
      </c>
      <c r="Q131" s="44"/>
      <c r="R131" s="299"/>
      <c r="S131" s="15"/>
      <c r="T131" s="15" t="str">
        <f>'LK3 - 4.1 Stäbe - Schnittgrößen'!B126</f>
        <v>Min N</v>
      </c>
      <c r="U131" s="27">
        <f>'LK3 - 4.1 Stäbe - Schnittgrößen'!D126</f>
        <v>-157.47999999999999</v>
      </c>
      <c r="V131" s="27">
        <f>'LK3 - 4.1 Stäbe - Schnittgrößen'!E126</f>
        <v>11.68</v>
      </c>
      <c r="W131" s="27">
        <f>'LK3 - 4.1 Stäbe - Schnittgrößen'!F126</f>
        <v>6.73</v>
      </c>
      <c r="Y131" s="44"/>
      <c r="Z131" s="299"/>
      <c r="AA131" s="15"/>
      <c r="AB131" s="15" t="str">
        <f>'LK6 - 4.1 Stäbe - Schnittgrößen'!B126</f>
        <v>Min N</v>
      </c>
      <c r="AC131" s="27">
        <f>'LK6 - 4.1 Stäbe - Schnittgrößen'!D126</f>
        <v>-106.36</v>
      </c>
      <c r="AD131" s="27">
        <f>'LK6 - 4.1 Stäbe - Schnittgrößen'!E126</f>
        <v>11.45</v>
      </c>
      <c r="AE131" s="27">
        <f>'LK6 - 4.1 Stäbe - Schnittgrößen'!F126</f>
        <v>4.34</v>
      </c>
    </row>
    <row r="132" spans="1:31" x14ac:dyDescent="0.3">
      <c r="A132" s="44"/>
      <c r="B132" s="299"/>
      <c r="C132" s="15"/>
      <c r="D132" s="15" t="str">
        <f>'LK1 - 4.1 Stäbe - Schnittgrößen'!B127</f>
        <v>Max Vz</v>
      </c>
      <c r="E132" s="27">
        <f>'LK1 - 4.1 Stäbe - Schnittgrößen'!D127</f>
        <v>-116.11</v>
      </c>
      <c r="F132" s="27">
        <f>'LK1 - 4.1 Stäbe - Schnittgrößen'!E127</f>
        <v>9.1999999999999993</v>
      </c>
      <c r="G132" s="27">
        <f>'LK1 - 4.1 Stäbe - Schnittgrößen'!F127</f>
        <v>4.3499999999999996</v>
      </c>
      <c r="I132" s="44"/>
      <c r="J132" s="299"/>
      <c r="K132" s="15"/>
      <c r="L132" s="15" t="str">
        <f>'LK2 - 4.1 Stäbe - Schnittgrößen'!B127</f>
        <v>Max Vz</v>
      </c>
      <c r="M132" s="27">
        <f>'LK2 - 4.1 Stäbe - Schnittgrößen'!D127</f>
        <v>-65.14</v>
      </c>
      <c r="N132" s="27">
        <f>'LK2 - 4.1 Stäbe - Schnittgrößen'!E127</f>
        <v>8.98</v>
      </c>
      <c r="O132" s="27">
        <f>'LK2 - 4.1 Stäbe - Schnittgrößen'!F127</f>
        <v>2.35</v>
      </c>
      <c r="Q132" s="44"/>
      <c r="R132" s="299"/>
      <c r="S132" s="15"/>
      <c r="T132" s="15" t="str">
        <f>'LK3 - 4.1 Stäbe - Schnittgrößen'!B127</f>
        <v>Max Vz</v>
      </c>
      <c r="U132" s="27">
        <f>'LK3 - 4.1 Stäbe - Schnittgrößen'!D127</f>
        <v>-157.47</v>
      </c>
      <c r="V132" s="27">
        <f>'LK3 - 4.1 Stäbe - Schnittgrößen'!E127</f>
        <v>12.5</v>
      </c>
      <c r="W132" s="27">
        <f>'LK3 - 4.1 Stäbe - Schnittgrößen'!F127</f>
        <v>5.91</v>
      </c>
      <c r="Y132" s="44"/>
      <c r="Z132" s="299"/>
      <c r="AA132" s="15"/>
      <c r="AB132" s="15" t="str">
        <f>'LK6 - 4.1 Stäbe - Schnittgrößen'!B127</f>
        <v>Max Vz</v>
      </c>
      <c r="AC132" s="27">
        <f>'LK6 - 4.1 Stäbe - Schnittgrößen'!D127</f>
        <v>-106.34</v>
      </c>
      <c r="AD132" s="27">
        <f>'LK6 - 4.1 Stäbe - Schnittgrößen'!E127</f>
        <v>12.28</v>
      </c>
      <c r="AE132" s="27">
        <f>'LK6 - 4.1 Stäbe - Schnittgrößen'!F127</f>
        <v>3.54</v>
      </c>
    </row>
    <row r="133" spans="1:31" x14ac:dyDescent="0.3">
      <c r="A133" s="44"/>
      <c r="B133" s="299"/>
      <c r="C133" s="15"/>
      <c r="D133" s="15" t="str">
        <f>'LK1 - 4.1 Stäbe - Schnittgrößen'!B128</f>
        <v>Min Vz</v>
      </c>
      <c r="E133" s="27">
        <f>'LK1 - 4.1 Stäbe - Schnittgrößen'!D128</f>
        <v>-116.11</v>
      </c>
      <c r="F133" s="27">
        <f>'LK1 - 4.1 Stäbe - Schnittgrößen'!E128</f>
        <v>8.6199999999999992</v>
      </c>
      <c r="G133" s="27">
        <f>'LK1 - 4.1 Stäbe - Schnittgrößen'!F128</f>
        <v>4.96</v>
      </c>
      <c r="I133" s="44"/>
      <c r="J133" s="299"/>
      <c r="K133" s="15"/>
      <c r="L133" s="15" t="str">
        <f>'LK2 - 4.1 Stäbe - Schnittgrößen'!B128</f>
        <v>Min Vz</v>
      </c>
      <c r="M133" s="27">
        <f>'LK2 - 4.1 Stäbe - Schnittgrößen'!D128</f>
        <v>-65.14</v>
      </c>
      <c r="N133" s="27">
        <f>'LK2 - 4.1 Stäbe - Schnittgrößen'!E128</f>
        <v>8.41</v>
      </c>
      <c r="O133" s="27">
        <f>'LK2 - 4.1 Stäbe - Schnittgrößen'!F128</f>
        <v>2.94</v>
      </c>
      <c r="Q133" s="44"/>
      <c r="R133" s="299"/>
      <c r="S133" s="15"/>
      <c r="T133" s="15" t="str">
        <f>'LK3 - 4.1 Stäbe - Schnittgrößen'!B128</f>
        <v>Min Vz</v>
      </c>
      <c r="U133" s="27">
        <f>'LK3 - 4.1 Stäbe - Schnittgrößen'!D128</f>
        <v>-157.47999999999999</v>
      </c>
      <c r="V133" s="27">
        <f>'LK3 - 4.1 Stäbe - Schnittgrößen'!E128</f>
        <v>11.68</v>
      </c>
      <c r="W133" s="27">
        <f>'LK3 - 4.1 Stäbe - Schnittgrößen'!F128</f>
        <v>6.73</v>
      </c>
      <c r="Y133" s="44"/>
      <c r="Z133" s="299"/>
      <c r="AA133" s="15"/>
      <c r="AB133" s="15" t="str">
        <f>'LK6 - 4.1 Stäbe - Schnittgrößen'!B128</f>
        <v>Min Vz</v>
      </c>
      <c r="AC133" s="27">
        <f>'LK6 - 4.1 Stäbe - Schnittgrößen'!D128</f>
        <v>-106.36</v>
      </c>
      <c r="AD133" s="27">
        <f>'LK6 - 4.1 Stäbe - Schnittgrößen'!E128</f>
        <v>11.45</v>
      </c>
      <c r="AE133" s="27">
        <f>'LK6 - 4.1 Stäbe - Schnittgrößen'!F128</f>
        <v>4.34</v>
      </c>
    </row>
    <row r="134" spans="1:31" x14ac:dyDescent="0.3">
      <c r="A134" s="44"/>
      <c r="B134" s="299"/>
      <c r="C134" s="15"/>
      <c r="D134" s="15" t="str">
        <f>'LK1 - 4.1 Stäbe - Schnittgrößen'!B129</f>
        <v>Max My</v>
      </c>
      <c r="E134" s="27">
        <f>'LK1 - 4.1 Stäbe - Schnittgrößen'!D129</f>
        <v>-116.11</v>
      </c>
      <c r="F134" s="27">
        <f>'LK1 - 4.1 Stäbe - Schnittgrößen'!E129</f>
        <v>8.6199999999999992</v>
      </c>
      <c r="G134" s="27">
        <f>'LK1 - 4.1 Stäbe - Schnittgrößen'!F129</f>
        <v>4.96</v>
      </c>
      <c r="I134" s="44"/>
      <c r="J134" s="299"/>
      <c r="K134" s="15"/>
      <c r="L134" s="15" t="str">
        <f>'LK2 - 4.1 Stäbe - Schnittgrößen'!B129</f>
        <v>Max My</v>
      </c>
      <c r="M134" s="27">
        <f>'LK2 - 4.1 Stäbe - Schnittgrößen'!D129</f>
        <v>-65.14</v>
      </c>
      <c r="N134" s="27">
        <f>'LK2 - 4.1 Stäbe - Schnittgrößen'!E129</f>
        <v>8.41</v>
      </c>
      <c r="O134" s="27">
        <f>'LK2 - 4.1 Stäbe - Schnittgrößen'!F129</f>
        <v>2.94</v>
      </c>
      <c r="Q134" s="44"/>
      <c r="R134" s="299"/>
      <c r="S134" s="15"/>
      <c r="T134" s="15" t="str">
        <f>'LK3 - 4.1 Stäbe - Schnittgrößen'!B129</f>
        <v>Max My</v>
      </c>
      <c r="U134" s="27">
        <f>'LK3 - 4.1 Stäbe - Schnittgrößen'!D129</f>
        <v>-157.47999999999999</v>
      </c>
      <c r="V134" s="27">
        <f>'LK3 - 4.1 Stäbe - Schnittgrößen'!E129</f>
        <v>11.68</v>
      </c>
      <c r="W134" s="27">
        <f>'LK3 - 4.1 Stäbe - Schnittgrößen'!F129</f>
        <v>6.73</v>
      </c>
      <c r="Y134" s="44"/>
      <c r="Z134" s="299"/>
      <c r="AA134" s="15"/>
      <c r="AB134" s="15" t="str">
        <f>'LK6 - 4.1 Stäbe - Schnittgrößen'!B129</f>
        <v>Max My</v>
      </c>
      <c r="AC134" s="27">
        <f>'LK6 - 4.1 Stäbe - Schnittgrößen'!D129</f>
        <v>-106.36</v>
      </c>
      <c r="AD134" s="27">
        <f>'LK6 - 4.1 Stäbe - Schnittgrößen'!E129</f>
        <v>11.45</v>
      </c>
      <c r="AE134" s="27">
        <f>'LK6 - 4.1 Stäbe - Schnittgrößen'!F129</f>
        <v>4.34</v>
      </c>
    </row>
    <row r="135" spans="1:31" x14ac:dyDescent="0.3">
      <c r="A135" s="44"/>
      <c r="B135" s="299"/>
      <c r="C135" s="15"/>
      <c r="D135" s="15" t="str">
        <f>'LK1 - 4.1 Stäbe - Schnittgrößen'!B130</f>
        <v>Min My</v>
      </c>
      <c r="E135" s="27">
        <f>'LK1 - 4.1 Stäbe - Schnittgrößen'!D130</f>
        <v>-116.11</v>
      </c>
      <c r="F135" s="27">
        <f>'LK1 - 4.1 Stäbe - Schnittgrößen'!E130</f>
        <v>9.1999999999999993</v>
      </c>
      <c r="G135" s="27">
        <f>'LK1 - 4.1 Stäbe - Schnittgrößen'!F130</f>
        <v>4.3499999999999996</v>
      </c>
      <c r="I135" s="44"/>
      <c r="J135" s="299"/>
      <c r="K135" s="15"/>
      <c r="L135" s="15" t="str">
        <f>'LK2 - 4.1 Stäbe - Schnittgrößen'!B130</f>
        <v>Min My</v>
      </c>
      <c r="M135" s="27">
        <f>'LK2 - 4.1 Stäbe - Schnittgrößen'!D130</f>
        <v>-65.14</v>
      </c>
      <c r="N135" s="27">
        <f>'LK2 - 4.1 Stäbe - Schnittgrößen'!E130</f>
        <v>8.98</v>
      </c>
      <c r="O135" s="27">
        <f>'LK2 - 4.1 Stäbe - Schnittgrößen'!F130</f>
        <v>2.35</v>
      </c>
      <c r="Q135" s="44"/>
      <c r="R135" s="299"/>
      <c r="S135" s="15"/>
      <c r="T135" s="15" t="str">
        <f>'LK3 - 4.1 Stäbe - Schnittgrößen'!B130</f>
        <v>Min My</v>
      </c>
      <c r="U135" s="27">
        <f>'LK3 - 4.1 Stäbe - Schnittgrößen'!D130</f>
        <v>-157.47</v>
      </c>
      <c r="V135" s="27">
        <f>'LK3 - 4.1 Stäbe - Schnittgrößen'!E130</f>
        <v>12.5</v>
      </c>
      <c r="W135" s="27">
        <f>'LK3 - 4.1 Stäbe - Schnittgrößen'!F130</f>
        <v>5.91</v>
      </c>
      <c r="Y135" s="44"/>
      <c r="Z135" s="299"/>
      <c r="AA135" s="15"/>
      <c r="AB135" s="15" t="str">
        <f>'LK6 - 4.1 Stäbe - Schnittgrößen'!B130</f>
        <v>Min My</v>
      </c>
      <c r="AC135" s="27">
        <f>'LK6 - 4.1 Stäbe - Schnittgrößen'!D130</f>
        <v>-106.34</v>
      </c>
      <c r="AD135" s="27">
        <f>'LK6 - 4.1 Stäbe - Schnittgrößen'!E130</f>
        <v>12.28</v>
      </c>
      <c r="AE135" s="27">
        <f>'LK6 - 4.1 Stäbe - Schnittgrößen'!F130</f>
        <v>3.54</v>
      </c>
    </row>
    <row r="136" spans="1:31" x14ac:dyDescent="0.3">
      <c r="A136" s="192"/>
      <c r="B136" s="298"/>
      <c r="C136" s="15">
        <f>'LK1 - 4.1 Stäbe - Schnittgrößen'!A131</f>
        <v>17</v>
      </c>
      <c r="D136" s="15">
        <f>'LK1 - 4.1 Stäbe - Schnittgrößen'!B131</f>
        <v>16</v>
      </c>
      <c r="E136" s="27">
        <f>'LK1 - 4.1 Stäbe - Schnittgrößen'!D131</f>
        <v>-116.11</v>
      </c>
      <c r="F136" s="27">
        <f>'LK1 - 4.1 Stäbe - Schnittgrößen'!E131</f>
        <v>9.07</v>
      </c>
      <c r="G136" s="27">
        <f>'LK1 - 4.1 Stäbe - Schnittgrößen'!F131</f>
        <v>4.96</v>
      </c>
      <c r="I136" s="192"/>
      <c r="J136" s="298"/>
      <c r="K136" s="15">
        <f>'LK2 - 4.1 Stäbe - Schnittgrößen'!A131</f>
        <v>17</v>
      </c>
      <c r="L136" s="15">
        <f>'LK2 - 4.1 Stäbe - Schnittgrößen'!B131</f>
        <v>16</v>
      </c>
      <c r="M136" s="27">
        <f>'LK2 - 4.1 Stäbe - Schnittgrößen'!D131</f>
        <v>-65.14</v>
      </c>
      <c r="N136" s="27">
        <f>'LK2 - 4.1 Stäbe - Schnittgrößen'!E131</f>
        <v>10.6</v>
      </c>
      <c r="O136" s="27">
        <f>'LK2 - 4.1 Stäbe - Schnittgrößen'!F131</f>
        <v>2.94</v>
      </c>
      <c r="Q136" s="192"/>
      <c r="R136" s="298"/>
      <c r="S136" s="15">
        <f>'LK3 - 4.1 Stäbe - Schnittgrößen'!A131</f>
        <v>17</v>
      </c>
      <c r="T136" s="15">
        <f>'LK3 - 4.1 Stäbe - Schnittgrößen'!B131</f>
        <v>16</v>
      </c>
      <c r="U136" s="27">
        <f>'LK3 - 4.1 Stäbe - Schnittgrößen'!D131</f>
        <v>-157.47999999999999</v>
      </c>
      <c r="V136" s="27">
        <f>'LK3 - 4.1 Stäbe - Schnittgrößen'!E131</f>
        <v>12.32</v>
      </c>
      <c r="W136" s="27">
        <f>'LK3 - 4.1 Stäbe - Schnittgrößen'!F131</f>
        <v>6.73</v>
      </c>
      <c r="Y136" s="192"/>
      <c r="Z136" s="298"/>
      <c r="AA136" s="15">
        <f>'LK6 - 4.1 Stäbe - Schnittgrößen'!A131</f>
        <v>17</v>
      </c>
      <c r="AB136" s="15">
        <f>'LK6 - 4.1 Stäbe - Schnittgrößen'!B131</f>
        <v>16</v>
      </c>
      <c r="AC136" s="27">
        <f>'LK6 - 4.1 Stäbe - Schnittgrößen'!D131</f>
        <v>-106.35</v>
      </c>
      <c r="AD136" s="27">
        <f>'LK6 - 4.1 Stäbe - Schnittgrößen'!E131</f>
        <v>14.5</v>
      </c>
      <c r="AE136" s="27">
        <f>'LK6 - 4.1 Stäbe - Schnittgrößen'!F131</f>
        <v>4.34</v>
      </c>
    </row>
    <row r="137" spans="1:31" x14ac:dyDescent="0.3">
      <c r="A137" s="44"/>
      <c r="B137" s="299"/>
      <c r="C137" s="15"/>
      <c r="D137" s="15">
        <f>'LK1 - 4.1 Stäbe - Schnittgrößen'!B132</f>
        <v>17</v>
      </c>
      <c r="E137" s="27">
        <f>'LK1 - 4.1 Stäbe - Schnittgrößen'!D132</f>
        <v>-116.12</v>
      </c>
      <c r="F137" s="27">
        <f>'LK1 - 4.1 Stäbe - Schnittgrößen'!E132</f>
        <v>8.49</v>
      </c>
      <c r="G137" s="27">
        <f>'LK1 - 4.1 Stäbe - Schnittgrößen'!F132</f>
        <v>5.56</v>
      </c>
      <c r="I137" s="44"/>
      <c r="J137" s="299"/>
      <c r="K137" s="15"/>
      <c r="L137" s="15">
        <f>'LK2 - 4.1 Stäbe - Schnittgrößen'!B132</f>
        <v>17</v>
      </c>
      <c r="M137" s="27">
        <f>'LK2 - 4.1 Stäbe - Schnittgrößen'!D132</f>
        <v>-65.150000000000006</v>
      </c>
      <c r="N137" s="27">
        <f>'LK2 - 4.1 Stäbe - Schnittgrößen'!E132</f>
        <v>10.02</v>
      </c>
      <c r="O137" s="27">
        <f>'LK2 - 4.1 Stäbe - Schnittgrößen'!F132</f>
        <v>3.64</v>
      </c>
      <c r="Q137" s="44"/>
      <c r="R137" s="299"/>
      <c r="S137" s="15"/>
      <c r="T137" s="15">
        <f>'LK3 - 4.1 Stäbe - Schnittgrößen'!B132</f>
        <v>17</v>
      </c>
      <c r="U137" s="27">
        <f>'LK3 - 4.1 Stäbe - Schnittgrößen'!D132</f>
        <v>-157.49</v>
      </c>
      <c r="V137" s="27">
        <f>'LK3 - 4.1 Stäbe - Schnittgrößen'!E132</f>
        <v>11.49</v>
      </c>
      <c r="W137" s="27">
        <f>'LK3 - 4.1 Stäbe - Schnittgrößen'!F132</f>
        <v>7.54</v>
      </c>
      <c r="Y137" s="44"/>
      <c r="Z137" s="299"/>
      <c r="AA137" s="15"/>
      <c r="AB137" s="15">
        <f>'LK6 - 4.1 Stäbe - Schnittgrößen'!B132</f>
        <v>17</v>
      </c>
      <c r="AC137" s="27">
        <f>'LK6 - 4.1 Stäbe - Schnittgrößen'!D132</f>
        <v>-106.37</v>
      </c>
      <c r="AD137" s="27">
        <f>'LK6 - 4.1 Stäbe - Schnittgrößen'!E132</f>
        <v>13.67</v>
      </c>
      <c r="AE137" s="27">
        <f>'LK6 - 4.1 Stäbe - Schnittgrößen'!F132</f>
        <v>5.31</v>
      </c>
    </row>
    <row r="138" spans="1:31" x14ac:dyDescent="0.3">
      <c r="A138" s="44"/>
      <c r="B138" s="299"/>
      <c r="C138" s="15"/>
      <c r="D138" s="15" t="str">
        <f>'LK1 - 4.1 Stäbe - Schnittgrößen'!B133</f>
        <v>Max N</v>
      </c>
      <c r="E138" s="27">
        <f>'LK1 - 4.1 Stäbe - Schnittgrößen'!D133</f>
        <v>-116.11</v>
      </c>
      <c r="F138" s="27">
        <f>'LK1 - 4.1 Stäbe - Schnittgrößen'!E133</f>
        <v>9.07</v>
      </c>
      <c r="G138" s="27">
        <f>'LK1 - 4.1 Stäbe - Schnittgrößen'!F133</f>
        <v>4.96</v>
      </c>
      <c r="I138" s="44"/>
      <c r="J138" s="299"/>
      <c r="K138" s="15"/>
      <c r="L138" s="15" t="str">
        <f>'LK2 - 4.1 Stäbe - Schnittgrößen'!B133</f>
        <v>Max N</v>
      </c>
      <c r="M138" s="27">
        <f>'LK2 - 4.1 Stäbe - Schnittgrößen'!D133</f>
        <v>-65.14</v>
      </c>
      <c r="N138" s="27">
        <f>'LK2 - 4.1 Stäbe - Schnittgrößen'!E133</f>
        <v>10.6</v>
      </c>
      <c r="O138" s="27">
        <f>'LK2 - 4.1 Stäbe - Schnittgrößen'!F133</f>
        <v>2.94</v>
      </c>
      <c r="Q138" s="44"/>
      <c r="R138" s="299"/>
      <c r="S138" s="15"/>
      <c r="T138" s="15" t="str">
        <f>'LK3 - 4.1 Stäbe - Schnittgrößen'!B133</f>
        <v>Max N</v>
      </c>
      <c r="U138" s="27">
        <f>'LK3 - 4.1 Stäbe - Schnittgrößen'!D133</f>
        <v>-157.47999999999999</v>
      </c>
      <c r="V138" s="27">
        <f>'LK3 - 4.1 Stäbe - Schnittgrößen'!E133</f>
        <v>12.32</v>
      </c>
      <c r="W138" s="27">
        <f>'LK3 - 4.1 Stäbe - Schnittgrößen'!F133</f>
        <v>6.73</v>
      </c>
      <c r="Y138" s="44"/>
      <c r="Z138" s="299"/>
      <c r="AA138" s="15"/>
      <c r="AB138" s="15" t="str">
        <f>'LK6 - 4.1 Stäbe - Schnittgrößen'!B133</f>
        <v>Max N</v>
      </c>
      <c r="AC138" s="27">
        <f>'LK6 - 4.1 Stäbe - Schnittgrößen'!D133</f>
        <v>-106.35</v>
      </c>
      <c r="AD138" s="27">
        <f>'LK6 - 4.1 Stäbe - Schnittgrößen'!E133</f>
        <v>14.5</v>
      </c>
      <c r="AE138" s="27">
        <f>'LK6 - 4.1 Stäbe - Schnittgrößen'!F133</f>
        <v>4.34</v>
      </c>
    </row>
    <row r="139" spans="1:31" x14ac:dyDescent="0.3">
      <c r="A139" s="44"/>
      <c r="B139" s="299"/>
      <c r="C139" s="15"/>
      <c r="D139" s="15" t="str">
        <f>'LK1 - 4.1 Stäbe - Schnittgrößen'!B134</f>
        <v>Min N</v>
      </c>
      <c r="E139" s="27">
        <f>'LK1 - 4.1 Stäbe - Schnittgrößen'!D134</f>
        <v>-116.12</v>
      </c>
      <c r="F139" s="27">
        <f>'LK1 - 4.1 Stäbe - Schnittgrößen'!E134</f>
        <v>8.49</v>
      </c>
      <c r="G139" s="27">
        <f>'LK1 - 4.1 Stäbe - Schnittgrößen'!F134</f>
        <v>5.56</v>
      </c>
      <c r="I139" s="44"/>
      <c r="J139" s="299"/>
      <c r="K139" s="15"/>
      <c r="L139" s="15" t="str">
        <f>'LK2 - 4.1 Stäbe - Schnittgrößen'!B134</f>
        <v>Min N</v>
      </c>
      <c r="M139" s="27">
        <f>'LK2 - 4.1 Stäbe - Schnittgrößen'!D134</f>
        <v>-65.150000000000006</v>
      </c>
      <c r="N139" s="27">
        <f>'LK2 - 4.1 Stäbe - Schnittgrößen'!E134</f>
        <v>10.02</v>
      </c>
      <c r="O139" s="27">
        <f>'LK2 - 4.1 Stäbe - Schnittgrößen'!F134</f>
        <v>3.64</v>
      </c>
      <c r="Q139" s="44"/>
      <c r="R139" s="299"/>
      <c r="S139" s="15"/>
      <c r="T139" s="15" t="str">
        <f>'LK3 - 4.1 Stäbe - Schnittgrößen'!B134</f>
        <v>Min N</v>
      </c>
      <c r="U139" s="27">
        <f>'LK3 - 4.1 Stäbe - Schnittgrößen'!D134</f>
        <v>-157.49</v>
      </c>
      <c r="V139" s="27">
        <f>'LK3 - 4.1 Stäbe - Schnittgrößen'!E134</f>
        <v>11.49</v>
      </c>
      <c r="W139" s="27">
        <f>'LK3 - 4.1 Stäbe - Schnittgrößen'!F134</f>
        <v>7.54</v>
      </c>
      <c r="Y139" s="44"/>
      <c r="Z139" s="299"/>
      <c r="AA139" s="15"/>
      <c r="AB139" s="15" t="str">
        <f>'LK6 - 4.1 Stäbe - Schnittgrößen'!B134</f>
        <v>Min N</v>
      </c>
      <c r="AC139" s="27">
        <f>'LK6 - 4.1 Stäbe - Schnittgrößen'!D134</f>
        <v>-106.37</v>
      </c>
      <c r="AD139" s="27">
        <f>'LK6 - 4.1 Stäbe - Schnittgrößen'!E134</f>
        <v>13.67</v>
      </c>
      <c r="AE139" s="27">
        <f>'LK6 - 4.1 Stäbe - Schnittgrößen'!F134</f>
        <v>5.31</v>
      </c>
    </row>
    <row r="140" spans="1:31" x14ac:dyDescent="0.3">
      <c r="A140" s="44"/>
      <c r="B140" s="299"/>
      <c r="C140" s="15"/>
      <c r="D140" s="15" t="str">
        <f>'LK1 - 4.1 Stäbe - Schnittgrößen'!B135</f>
        <v>Max Vz</v>
      </c>
      <c r="E140" s="27">
        <f>'LK1 - 4.1 Stäbe - Schnittgrößen'!D135</f>
        <v>-116.11</v>
      </c>
      <c r="F140" s="27">
        <f>'LK1 - 4.1 Stäbe - Schnittgrößen'!E135</f>
        <v>9.07</v>
      </c>
      <c r="G140" s="27">
        <f>'LK1 - 4.1 Stäbe - Schnittgrößen'!F135</f>
        <v>4.96</v>
      </c>
      <c r="I140" s="44"/>
      <c r="J140" s="299"/>
      <c r="K140" s="15"/>
      <c r="L140" s="15" t="str">
        <f>'LK2 - 4.1 Stäbe - Schnittgrößen'!B135</f>
        <v>Max Vz</v>
      </c>
      <c r="M140" s="27">
        <f>'LK2 - 4.1 Stäbe - Schnittgrößen'!D135</f>
        <v>-65.14</v>
      </c>
      <c r="N140" s="27">
        <f>'LK2 - 4.1 Stäbe - Schnittgrößen'!E135</f>
        <v>10.6</v>
      </c>
      <c r="O140" s="27">
        <f>'LK2 - 4.1 Stäbe - Schnittgrößen'!F135</f>
        <v>2.94</v>
      </c>
      <c r="Q140" s="44"/>
      <c r="R140" s="299"/>
      <c r="S140" s="15"/>
      <c r="T140" s="15" t="str">
        <f>'LK3 - 4.1 Stäbe - Schnittgrößen'!B135</f>
        <v>Max Vz</v>
      </c>
      <c r="U140" s="27">
        <f>'LK3 - 4.1 Stäbe - Schnittgrößen'!D135</f>
        <v>-157.47999999999999</v>
      </c>
      <c r="V140" s="27">
        <f>'LK3 - 4.1 Stäbe - Schnittgrößen'!E135</f>
        <v>12.32</v>
      </c>
      <c r="W140" s="27">
        <f>'LK3 - 4.1 Stäbe - Schnittgrößen'!F135</f>
        <v>6.73</v>
      </c>
      <c r="Y140" s="44"/>
      <c r="Z140" s="299"/>
      <c r="AA140" s="15"/>
      <c r="AB140" s="15" t="str">
        <f>'LK6 - 4.1 Stäbe - Schnittgrößen'!B135</f>
        <v>Max Vz</v>
      </c>
      <c r="AC140" s="27">
        <f>'LK6 - 4.1 Stäbe - Schnittgrößen'!D135</f>
        <v>-106.35</v>
      </c>
      <c r="AD140" s="27">
        <f>'LK6 - 4.1 Stäbe - Schnittgrößen'!E135</f>
        <v>14.5</v>
      </c>
      <c r="AE140" s="27">
        <f>'LK6 - 4.1 Stäbe - Schnittgrößen'!F135</f>
        <v>4.34</v>
      </c>
    </row>
    <row r="141" spans="1:31" x14ac:dyDescent="0.3">
      <c r="A141" s="44"/>
      <c r="B141" s="299"/>
      <c r="C141" s="15"/>
      <c r="D141" s="15" t="str">
        <f>'LK1 - 4.1 Stäbe - Schnittgrößen'!B136</f>
        <v>Min Vz</v>
      </c>
      <c r="E141" s="27">
        <f>'LK1 - 4.1 Stäbe - Schnittgrößen'!D136</f>
        <v>-116.12</v>
      </c>
      <c r="F141" s="27">
        <f>'LK1 - 4.1 Stäbe - Schnittgrößen'!E136</f>
        <v>8.49</v>
      </c>
      <c r="G141" s="27">
        <f>'LK1 - 4.1 Stäbe - Schnittgrößen'!F136</f>
        <v>5.56</v>
      </c>
      <c r="I141" s="44"/>
      <c r="J141" s="299"/>
      <c r="K141" s="15"/>
      <c r="L141" s="15" t="str">
        <f>'LK2 - 4.1 Stäbe - Schnittgrößen'!B136</f>
        <v>Min Vz</v>
      </c>
      <c r="M141" s="27">
        <f>'LK2 - 4.1 Stäbe - Schnittgrößen'!D136</f>
        <v>-65.150000000000006</v>
      </c>
      <c r="N141" s="27">
        <f>'LK2 - 4.1 Stäbe - Schnittgrößen'!E136</f>
        <v>10.02</v>
      </c>
      <c r="O141" s="27">
        <f>'LK2 - 4.1 Stäbe - Schnittgrößen'!F136</f>
        <v>3.64</v>
      </c>
      <c r="Q141" s="44"/>
      <c r="R141" s="299"/>
      <c r="S141" s="15"/>
      <c r="T141" s="15" t="str">
        <f>'LK3 - 4.1 Stäbe - Schnittgrößen'!B136</f>
        <v>Min Vz</v>
      </c>
      <c r="U141" s="27">
        <f>'LK3 - 4.1 Stäbe - Schnittgrößen'!D136</f>
        <v>-157.49</v>
      </c>
      <c r="V141" s="27">
        <f>'LK3 - 4.1 Stäbe - Schnittgrößen'!E136</f>
        <v>11.49</v>
      </c>
      <c r="W141" s="27">
        <f>'LK3 - 4.1 Stäbe - Schnittgrößen'!F136</f>
        <v>7.54</v>
      </c>
      <c r="Y141" s="44"/>
      <c r="Z141" s="299"/>
      <c r="AA141" s="15"/>
      <c r="AB141" s="15" t="str">
        <f>'LK6 - 4.1 Stäbe - Schnittgrößen'!B136</f>
        <v>Min Vz</v>
      </c>
      <c r="AC141" s="27">
        <f>'LK6 - 4.1 Stäbe - Schnittgrößen'!D136</f>
        <v>-106.37</v>
      </c>
      <c r="AD141" s="27">
        <f>'LK6 - 4.1 Stäbe - Schnittgrößen'!E136</f>
        <v>13.67</v>
      </c>
      <c r="AE141" s="27">
        <f>'LK6 - 4.1 Stäbe - Schnittgrößen'!F136</f>
        <v>5.31</v>
      </c>
    </row>
    <row r="142" spans="1:31" x14ac:dyDescent="0.3">
      <c r="A142" s="44"/>
      <c r="B142" s="299"/>
      <c r="C142" s="15"/>
      <c r="D142" s="15" t="str">
        <f>'LK1 - 4.1 Stäbe - Schnittgrößen'!B137</f>
        <v>Max My</v>
      </c>
      <c r="E142" s="27">
        <f>'LK1 - 4.1 Stäbe - Schnittgrößen'!D137</f>
        <v>-116.12</v>
      </c>
      <c r="F142" s="27">
        <f>'LK1 - 4.1 Stäbe - Schnittgrößen'!E137</f>
        <v>8.49</v>
      </c>
      <c r="G142" s="27">
        <f>'LK1 - 4.1 Stäbe - Schnittgrößen'!F137</f>
        <v>5.56</v>
      </c>
      <c r="I142" s="44"/>
      <c r="J142" s="299"/>
      <c r="K142" s="15"/>
      <c r="L142" s="15" t="str">
        <f>'LK2 - 4.1 Stäbe - Schnittgrößen'!B137</f>
        <v>Max My</v>
      </c>
      <c r="M142" s="27">
        <f>'LK2 - 4.1 Stäbe - Schnittgrößen'!D137</f>
        <v>-65.150000000000006</v>
      </c>
      <c r="N142" s="27">
        <f>'LK2 - 4.1 Stäbe - Schnittgrößen'!E137</f>
        <v>10.02</v>
      </c>
      <c r="O142" s="27">
        <f>'LK2 - 4.1 Stäbe - Schnittgrößen'!F137</f>
        <v>3.64</v>
      </c>
      <c r="Q142" s="44"/>
      <c r="R142" s="299"/>
      <c r="S142" s="15"/>
      <c r="T142" s="15" t="str">
        <f>'LK3 - 4.1 Stäbe - Schnittgrößen'!B137</f>
        <v>Max My</v>
      </c>
      <c r="U142" s="27">
        <f>'LK3 - 4.1 Stäbe - Schnittgrößen'!D137</f>
        <v>-157.49</v>
      </c>
      <c r="V142" s="27">
        <f>'LK3 - 4.1 Stäbe - Schnittgrößen'!E137</f>
        <v>11.49</v>
      </c>
      <c r="W142" s="27">
        <f>'LK3 - 4.1 Stäbe - Schnittgrößen'!F137</f>
        <v>7.54</v>
      </c>
      <c r="Y142" s="44"/>
      <c r="Z142" s="299"/>
      <c r="AA142" s="15"/>
      <c r="AB142" s="15" t="str">
        <f>'LK6 - 4.1 Stäbe - Schnittgrößen'!B137</f>
        <v>Max My</v>
      </c>
      <c r="AC142" s="27">
        <f>'LK6 - 4.1 Stäbe - Schnittgrößen'!D137</f>
        <v>-106.37</v>
      </c>
      <c r="AD142" s="27">
        <f>'LK6 - 4.1 Stäbe - Schnittgrößen'!E137</f>
        <v>13.67</v>
      </c>
      <c r="AE142" s="27">
        <f>'LK6 - 4.1 Stäbe - Schnittgrößen'!F137</f>
        <v>5.31</v>
      </c>
    </row>
    <row r="143" spans="1:31" x14ac:dyDescent="0.3">
      <c r="A143" s="44"/>
      <c r="B143" s="299"/>
      <c r="C143" s="15"/>
      <c r="D143" s="15" t="str">
        <f>'LK1 - 4.1 Stäbe - Schnittgrößen'!B138</f>
        <v>Min My</v>
      </c>
      <c r="E143" s="27">
        <f>'LK1 - 4.1 Stäbe - Schnittgrößen'!D138</f>
        <v>-116.11</v>
      </c>
      <c r="F143" s="27">
        <f>'LK1 - 4.1 Stäbe - Schnittgrößen'!E138</f>
        <v>9.07</v>
      </c>
      <c r="G143" s="27">
        <f>'LK1 - 4.1 Stäbe - Schnittgrößen'!F138</f>
        <v>4.96</v>
      </c>
      <c r="I143" s="44"/>
      <c r="J143" s="299"/>
      <c r="K143" s="15"/>
      <c r="L143" s="15" t="str">
        <f>'LK2 - 4.1 Stäbe - Schnittgrößen'!B138</f>
        <v>Min My</v>
      </c>
      <c r="M143" s="27">
        <f>'LK2 - 4.1 Stäbe - Schnittgrößen'!D138</f>
        <v>-65.14</v>
      </c>
      <c r="N143" s="27">
        <f>'LK2 - 4.1 Stäbe - Schnittgrößen'!E138</f>
        <v>10.6</v>
      </c>
      <c r="O143" s="27">
        <f>'LK2 - 4.1 Stäbe - Schnittgrößen'!F138</f>
        <v>2.94</v>
      </c>
      <c r="Q143" s="44"/>
      <c r="R143" s="299"/>
      <c r="S143" s="15"/>
      <c r="T143" s="15" t="str">
        <f>'LK3 - 4.1 Stäbe - Schnittgrößen'!B138</f>
        <v>Min My</v>
      </c>
      <c r="U143" s="27">
        <f>'LK3 - 4.1 Stäbe - Schnittgrößen'!D138</f>
        <v>-157.47999999999999</v>
      </c>
      <c r="V143" s="27">
        <f>'LK3 - 4.1 Stäbe - Schnittgrößen'!E138</f>
        <v>12.32</v>
      </c>
      <c r="W143" s="27">
        <f>'LK3 - 4.1 Stäbe - Schnittgrößen'!F138</f>
        <v>6.73</v>
      </c>
      <c r="Y143" s="44"/>
      <c r="Z143" s="299"/>
      <c r="AA143" s="15"/>
      <c r="AB143" s="15" t="str">
        <f>'LK6 - 4.1 Stäbe - Schnittgrößen'!B138</f>
        <v>Min My</v>
      </c>
      <c r="AC143" s="27">
        <f>'LK6 - 4.1 Stäbe - Schnittgrößen'!D138</f>
        <v>-106.35</v>
      </c>
      <c r="AD143" s="27">
        <f>'LK6 - 4.1 Stäbe - Schnittgrößen'!E138</f>
        <v>14.5</v>
      </c>
      <c r="AE143" s="27">
        <f>'LK6 - 4.1 Stäbe - Schnittgrößen'!F138</f>
        <v>4.34</v>
      </c>
    </row>
    <row r="144" spans="1:31" x14ac:dyDescent="0.3">
      <c r="A144" s="192"/>
      <c r="B144" s="298"/>
      <c r="C144" s="15">
        <f>'LK1 - 4.1 Stäbe - Schnittgrößen'!A139</f>
        <v>18</v>
      </c>
      <c r="D144" s="15">
        <f>'LK1 - 4.1 Stäbe - Schnittgrößen'!B139</f>
        <v>17</v>
      </c>
      <c r="E144" s="27">
        <f>'LK1 - 4.1 Stäbe - Schnittgrößen'!D139</f>
        <v>-116.11</v>
      </c>
      <c r="F144" s="27">
        <f>'LK1 - 4.1 Stäbe - Schnittgrößen'!E139</f>
        <v>8.8000000000000007</v>
      </c>
      <c r="G144" s="27">
        <f>'LK1 - 4.1 Stäbe - Schnittgrößen'!F139</f>
        <v>5.56</v>
      </c>
      <c r="I144" s="192"/>
      <c r="J144" s="298"/>
      <c r="K144" s="15">
        <f>'LK2 - 4.1 Stäbe - Schnittgrößen'!A139</f>
        <v>18</v>
      </c>
      <c r="L144" s="15">
        <f>'LK2 - 4.1 Stäbe - Schnittgrößen'!B139</f>
        <v>17</v>
      </c>
      <c r="M144" s="27">
        <f>'LK2 - 4.1 Stäbe - Schnittgrößen'!D139</f>
        <v>-65.150000000000006</v>
      </c>
      <c r="N144" s="27">
        <f>'LK2 - 4.1 Stäbe - Schnittgrößen'!E139</f>
        <v>11.99</v>
      </c>
      <c r="O144" s="27">
        <f>'LK2 - 4.1 Stäbe - Schnittgrößen'!F139</f>
        <v>3.64</v>
      </c>
      <c r="Q144" s="192"/>
      <c r="R144" s="298"/>
      <c r="S144" s="15">
        <f>'LK3 - 4.1 Stäbe - Schnittgrößen'!A139</f>
        <v>18</v>
      </c>
      <c r="T144" s="15">
        <f>'LK3 - 4.1 Stäbe - Schnittgrößen'!B139</f>
        <v>17</v>
      </c>
      <c r="U144" s="27">
        <f>'LK3 - 4.1 Stäbe - Schnittgrößen'!D139</f>
        <v>-157.49</v>
      </c>
      <c r="V144" s="27">
        <f>'LK3 - 4.1 Stäbe - Schnittgrößen'!E139</f>
        <v>11.94</v>
      </c>
      <c r="W144" s="27">
        <f>'LK3 - 4.1 Stäbe - Schnittgrößen'!F139</f>
        <v>7.54</v>
      </c>
      <c r="Y144" s="192"/>
      <c r="Z144" s="298"/>
      <c r="AA144" s="15">
        <f>'LK6 - 4.1 Stäbe - Schnittgrößen'!A139</f>
        <v>18</v>
      </c>
      <c r="AB144" s="15">
        <f>'LK6 - 4.1 Stäbe - Schnittgrößen'!B139</f>
        <v>17</v>
      </c>
      <c r="AC144" s="27">
        <f>'LK6 - 4.1 Stäbe - Schnittgrößen'!D139</f>
        <v>-106.36</v>
      </c>
      <c r="AD144" s="27">
        <f>'LK6 - 4.1 Stäbe - Schnittgrößen'!E139</f>
        <v>16.41</v>
      </c>
      <c r="AE144" s="27">
        <f>'LK6 - 4.1 Stäbe - Schnittgrößen'!F139</f>
        <v>5.31</v>
      </c>
    </row>
    <row r="145" spans="1:31" x14ac:dyDescent="0.3">
      <c r="A145" s="44"/>
      <c r="B145" s="299"/>
      <c r="C145" s="15"/>
      <c r="D145" s="15">
        <f>'LK1 - 4.1 Stäbe - Schnittgrößen'!B140</f>
        <v>226</v>
      </c>
      <c r="E145" s="27">
        <f>'LK1 - 4.1 Stäbe - Schnittgrößen'!D140</f>
        <v>-116.12</v>
      </c>
      <c r="F145" s="27">
        <f>'LK1 - 4.1 Stäbe - Schnittgrößen'!E140</f>
        <v>8.6199999999999992</v>
      </c>
      <c r="G145" s="27">
        <f>'LK1 - 4.1 Stäbe - Schnittgrößen'!F140</f>
        <v>5.74</v>
      </c>
      <c r="I145" s="44"/>
      <c r="J145" s="299"/>
      <c r="K145" s="15"/>
      <c r="L145" s="15">
        <f>'LK2 - 4.1 Stäbe - Schnittgrößen'!B140</f>
        <v>226</v>
      </c>
      <c r="M145" s="27">
        <f>'LK2 - 4.1 Stäbe - Schnittgrößen'!D140</f>
        <v>-65.150000000000006</v>
      </c>
      <c r="N145" s="27">
        <f>'LK2 - 4.1 Stäbe - Schnittgrößen'!E140</f>
        <v>11.82</v>
      </c>
      <c r="O145" s="27">
        <f>'LK2 - 4.1 Stäbe - Schnittgrößen'!F140</f>
        <v>3.88</v>
      </c>
      <c r="Q145" s="44"/>
      <c r="R145" s="299"/>
      <c r="S145" s="15"/>
      <c r="T145" s="15">
        <f>'LK3 - 4.1 Stäbe - Schnittgrößen'!B140</f>
        <v>226</v>
      </c>
      <c r="U145" s="27">
        <f>'LK3 - 4.1 Stäbe - Schnittgrößen'!D140</f>
        <v>-157.49</v>
      </c>
      <c r="V145" s="27">
        <f>'LK3 - 4.1 Stäbe - Schnittgrößen'!E140</f>
        <v>11.69</v>
      </c>
      <c r="W145" s="27">
        <f>'LK3 - 4.1 Stäbe - Schnittgrößen'!F140</f>
        <v>7.78</v>
      </c>
      <c r="Y145" s="44"/>
      <c r="Z145" s="299"/>
      <c r="AA145" s="15"/>
      <c r="AB145" s="15">
        <f>'LK6 - 4.1 Stäbe - Schnittgrößen'!B140</f>
        <v>226</v>
      </c>
      <c r="AC145" s="27">
        <f>'LK6 - 4.1 Stäbe - Schnittgrößen'!D140</f>
        <v>-106.37</v>
      </c>
      <c r="AD145" s="27">
        <f>'LK6 - 4.1 Stäbe - Schnittgrößen'!E140</f>
        <v>16.16</v>
      </c>
      <c r="AE145" s="27">
        <f>'LK6 - 4.1 Stäbe - Schnittgrößen'!F140</f>
        <v>5.63</v>
      </c>
    </row>
    <row r="146" spans="1:31" x14ac:dyDescent="0.3">
      <c r="A146" s="44"/>
      <c r="B146" s="299"/>
      <c r="C146" s="15"/>
      <c r="D146" s="15" t="str">
        <f>'LK1 - 4.1 Stäbe - Schnittgrößen'!B141</f>
        <v>Max N</v>
      </c>
      <c r="E146" s="27">
        <f>'LK1 - 4.1 Stäbe - Schnittgrößen'!D141</f>
        <v>-116.11</v>
      </c>
      <c r="F146" s="27">
        <f>'LK1 - 4.1 Stäbe - Schnittgrößen'!E141</f>
        <v>8.8000000000000007</v>
      </c>
      <c r="G146" s="27">
        <f>'LK1 - 4.1 Stäbe - Schnittgrößen'!F141</f>
        <v>5.56</v>
      </c>
      <c r="I146" s="44"/>
      <c r="J146" s="299"/>
      <c r="K146" s="15"/>
      <c r="L146" s="15" t="str">
        <f>'LK2 - 4.1 Stäbe - Schnittgrößen'!B141</f>
        <v>Max N</v>
      </c>
      <c r="M146" s="27">
        <f>'LK2 - 4.1 Stäbe - Schnittgrößen'!D141</f>
        <v>-65.150000000000006</v>
      </c>
      <c r="N146" s="27">
        <f>'LK2 - 4.1 Stäbe - Schnittgrößen'!E141</f>
        <v>11.99</v>
      </c>
      <c r="O146" s="27">
        <f>'LK2 - 4.1 Stäbe - Schnittgrößen'!F141</f>
        <v>3.64</v>
      </c>
      <c r="Q146" s="44"/>
      <c r="R146" s="299"/>
      <c r="S146" s="15"/>
      <c r="T146" s="15" t="str">
        <f>'LK3 - 4.1 Stäbe - Schnittgrößen'!B141</f>
        <v>Max N</v>
      </c>
      <c r="U146" s="27">
        <f>'LK3 - 4.1 Stäbe - Schnittgrößen'!D141</f>
        <v>-157.49</v>
      </c>
      <c r="V146" s="27">
        <f>'LK3 - 4.1 Stäbe - Schnittgrößen'!E141</f>
        <v>11.94</v>
      </c>
      <c r="W146" s="27">
        <f>'LK3 - 4.1 Stäbe - Schnittgrößen'!F141</f>
        <v>7.54</v>
      </c>
      <c r="Y146" s="44"/>
      <c r="Z146" s="299"/>
      <c r="AA146" s="15"/>
      <c r="AB146" s="15" t="str">
        <f>'LK6 - 4.1 Stäbe - Schnittgrößen'!B141</f>
        <v>Max N</v>
      </c>
      <c r="AC146" s="27">
        <f>'LK6 - 4.1 Stäbe - Schnittgrößen'!D141</f>
        <v>-106.36</v>
      </c>
      <c r="AD146" s="27">
        <f>'LK6 - 4.1 Stäbe - Schnittgrößen'!E141</f>
        <v>16.41</v>
      </c>
      <c r="AE146" s="27">
        <f>'LK6 - 4.1 Stäbe - Schnittgrößen'!F141</f>
        <v>5.31</v>
      </c>
    </row>
    <row r="147" spans="1:31" x14ac:dyDescent="0.3">
      <c r="A147" s="44"/>
      <c r="B147" s="299"/>
      <c r="C147" s="15"/>
      <c r="D147" s="15" t="str">
        <f>'LK1 - 4.1 Stäbe - Schnittgrößen'!B142</f>
        <v>Min N</v>
      </c>
      <c r="E147" s="27">
        <f>'LK1 - 4.1 Stäbe - Schnittgrößen'!D142</f>
        <v>-116.12</v>
      </c>
      <c r="F147" s="27">
        <f>'LK1 - 4.1 Stäbe - Schnittgrößen'!E142</f>
        <v>8.6199999999999992</v>
      </c>
      <c r="G147" s="27">
        <f>'LK1 - 4.1 Stäbe - Schnittgrößen'!F142</f>
        <v>5.74</v>
      </c>
      <c r="I147" s="44"/>
      <c r="J147" s="299"/>
      <c r="K147" s="15"/>
      <c r="L147" s="15" t="str">
        <f>'LK2 - 4.1 Stäbe - Schnittgrößen'!B142</f>
        <v>Min N</v>
      </c>
      <c r="M147" s="27">
        <f>'LK2 - 4.1 Stäbe - Schnittgrößen'!D142</f>
        <v>-65.150000000000006</v>
      </c>
      <c r="N147" s="27">
        <f>'LK2 - 4.1 Stäbe - Schnittgrößen'!E142</f>
        <v>11.82</v>
      </c>
      <c r="O147" s="27">
        <f>'LK2 - 4.1 Stäbe - Schnittgrößen'!F142</f>
        <v>3.88</v>
      </c>
      <c r="Q147" s="44"/>
      <c r="R147" s="299"/>
      <c r="S147" s="15"/>
      <c r="T147" s="15" t="str">
        <f>'LK3 - 4.1 Stäbe - Schnittgrößen'!B142</f>
        <v>Min N</v>
      </c>
      <c r="U147" s="27">
        <f>'LK3 - 4.1 Stäbe - Schnittgrößen'!D142</f>
        <v>-157.49</v>
      </c>
      <c r="V147" s="27">
        <f>'LK3 - 4.1 Stäbe - Schnittgrößen'!E142</f>
        <v>11.69</v>
      </c>
      <c r="W147" s="27">
        <f>'LK3 - 4.1 Stäbe - Schnittgrößen'!F142</f>
        <v>7.78</v>
      </c>
      <c r="Y147" s="44"/>
      <c r="Z147" s="299"/>
      <c r="AA147" s="15"/>
      <c r="AB147" s="15" t="str">
        <f>'LK6 - 4.1 Stäbe - Schnittgrößen'!B142</f>
        <v>Min N</v>
      </c>
      <c r="AC147" s="27">
        <f>'LK6 - 4.1 Stäbe - Schnittgrößen'!D142</f>
        <v>-106.37</v>
      </c>
      <c r="AD147" s="27">
        <f>'LK6 - 4.1 Stäbe - Schnittgrößen'!E142</f>
        <v>16.16</v>
      </c>
      <c r="AE147" s="27">
        <f>'LK6 - 4.1 Stäbe - Schnittgrößen'!F142</f>
        <v>5.63</v>
      </c>
    </row>
    <row r="148" spans="1:31" x14ac:dyDescent="0.3">
      <c r="A148" s="44"/>
      <c r="B148" s="299"/>
      <c r="C148" s="15"/>
      <c r="D148" s="15" t="str">
        <f>'LK1 - 4.1 Stäbe - Schnittgrößen'!B143</f>
        <v>Max Vz</v>
      </c>
      <c r="E148" s="27">
        <f>'LK1 - 4.1 Stäbe - Schnittgrößen'!D143</f>
        <v>-116.11</v>
      </c>
      <c r="F148" s="27">
        <f>'LK1 - 4.1 Stäbe - Schnittgrößen'!E143</f>
        <v>8.8000000000000007</v>
      </c>
      <c r="G148" s="27">
        <f>'LK1 - 4.1 Stäbe - Schnittgrößen'!F143</f>
        <v>5.56</v>
      </c>
      <c r="I148" s="44"/>
      <c r="J148" s="299"/>
      <c r="K148" s="15"/>
      <c r="L148" s="15" t="str">
        <f>'LK2 - 4.1 Stäbe - Schnittgrößen'!B143</f>
        <v>Max Vz</v>
      </c>
      <c r="M148" s="27">
        <f>'LK2 - 4.1 Stäbe - Schnittgrößen'!D143</f>
        <v>-65.150000000000006</v>
      </c>
      <c r="N148" s="27">
        <f>'LK2 - 4.1 Stäbe - Schnittgrößen'!E143</f>
        <v>11.99</v>
      </c>
      <c r="O148" s="27">
        <f>'LK2 - 4.1 Stäbe - Schnittgrößen'!F143</f>
        <v>3.64</v>
      </c>
      <c r="Q148" s="44"/>
      <c r="R148" s="299"/>
      <c r="S148" s="15"/>
      <c r="T148" s="15" t="str">
        <f>'LK3 - 4.1 Stäbe - Schnittgrößen'!B143</f>
        <v>Max Vz</v>
      </c>
      <c r="U148" s="27">
        <f>'LK3 - 4.1 Stäbe - Schnittgrößen'!D143</f>
        <v>-157.49</v>
      </c>
      <c r="V148" s="27">
        <f>'LK3 - 4.1 Stäbe - Schnittgrößen'!E143</f>
        <v>11.94</v>
      </c>
      <c r="W148" s="27">
        <f>'LK3 - 4.1 Stäbe - Schnittgrößen'!F143</f>
        <v>7.54</v>
      </c>
      <c r="Y148" s="44"/>
      <c r="Z148" s="299"/>
      <c r="AA148" s="15"/>
      <c r="AB148" s="15" t="str">
        <f>'LK6 - 4.1 Stäbe - Schnittgrößen'!B143</f>
        <v>Max Vz</v>
      </c>
      <c r="AC148" s="27">
        <f>'LK6 - 4.1 Stäbe - Schnittgrößen'!D143</f>
        <v>-106.36</v>
      </c>
      <c r="AD148" s="27">
        <f>'LK6 - 4.1 Stäbe - Schnittgrößen'!E143</f>
        <v>16.41</v>
      </c>
      <c r="AE148" s="27">
        <f>'LK6 - 4.1 Stäbe - Schnittgrößen'!F143</f>
        <v>5.31</v>
      </c>
    </row>
    <row r="149" spans="1:31" x14ac:dyDescent="0.3">
      <c r="A149" s="44"/>
      <c r="B149" s="299"/>
      <c r="C149" s="15"/>
      <c r="D149" s="15" t="str">
        <f>'LK1 - 4.1 Stäbe - Schnittgrößen'!B144</f>
        <v>Min Vz</v>
      </c>
      <c r="E149" s="27">
        <f>'LK1 - 4.1 Stäbe - Schnittgrößen'!D144</f>
        <v>-116.12</v>
      </c>
      <c r="F149" s="27">
        <f>'LK1 - 4.1 Stäbe - Schnittgrößen'!E144</f>
        <v>8.6199999999999992</v>
      </c>
      <c r="G149" s="27">
        <f>'LK1 - 4.1 Stäbe - Schnittgrößen'!F144</f>
        <v>5.74</v>
      </c>
      <c r="I149" s="44"/>
      <c r="J149" s="299"/>
      <c r="K149" s="15"/>
      <c r="L149" s="15" t="str">
        <f>'LK2 - 4.1 Stäbe - Schnittgrößen'!B144</f>
        <v>Min Vz</v>
      </c>
      <c r="M149" s="27">
        <f>'LK2 - 4.1 Stäbe - Schnittgrößen'!D144</f>
        <v>-65.150000000000006</v>
      </c>
      <c r="N149" s="27">
        <f>'LK2 - 4.1 Stäbe - Schnittgrößen'!E144</f>
        <v>11.82</v>
      </c>
      <c r="O149" s="27">
        <f>'LK2 - 4.1 Stäbe - Schnittgrößen'!F144</f>
        <v>3.88</v>
      </c>
      <c r="Q149" s="44"/>
      <c r="R149" s="299"/>
      <c r="S149" s="15"/>
      <c r="T149" s="15" t="str">
        <f>'LK3 - 4.1 Stäbe - Schnittgrößen'!B144</f>
        <v>Min Vz</v>
      </c>
      <c r="U149" s="27">
        <f>'LK3 - 4.1 Stäbe - Schnittgrößen'!D144</f>
        <v>-157.49</v>
      </c>
      <c r="V149" s="27">
        <f>'LK3 - 4.1 Stäbe - Schnittgrößen'!E144</f>
        <v>11.69</v>
      </c>
      <c r="W149" s="27">
        <f>'LK3 - 4.1 Stäbe - Schnittgrößen'!F144</f>
        <v>7.78</v>
      </c>
      <c r="Y149" s="44"/>
      <c r="Z149" s="299"/>
      <c r="AA149" s="15"/>
      <c r="AB149" s="15" t="str">
        <f>'LK6 - 4.1 Stäbe - Schnittgrößen'!B144</f>
        <v>Min Vz</v>
      </c>
      <c r="AC149" s="27">
        <f>'LK6 - 4.1 Stäbe - Schnittgrößen'!D144</f>
        <v>-106.37</v>
      </c>
      <c r="AD149" s="27">
        <f>'LK6 - 4.1 Stäbe - Schnittgrößen'!E144</f>
        <v>16.16</v>
      </c>
      <c r="AE149" s="27">
        <f>'LK6 - 4.1 Stäbe - Schnittgrößen'!F144</f>
        <v>5.63</v>
      </c>
    </row>
    <row r="150" spans="1:31" x14ac:dyDescent="0.3">
      <c r="A150" s="44"/>
      <c r="B150" s="299"/>
      <c r="C150" s="15"/>
      <c r="D150" s="15" t="str">
        <f>'LK1 - 4.1 Stäbe - Schnittgrößen'!B145</f>
        <v>Max My</v>
      </c>
      <c r="E150" s="27">
        <f>'LK1 - 4.1 Stäbe - Schnittgrößen'!D145</f>
        <v>-116.12</v>
      </c>
      <c r="F150" s="27">
        <f>'LK1 - 4.1 Stäbe - Schnittgrößen'!E145</f>
        <v>8.6199999999999992</v>
      </c>
      <c r="G150" s="27">
        <f>'LK1 - 4.1 Stäbe - Schnittgrößen'!F145</f>
        <v>5.74</v>
      </c>
      <c r="I150" s="44"/>
      <c r="J150" s="299"/>
      <c r="K150" s="15"/>
      <c r="L150" s="15" t="str">
        <f>'LK2 - 4.1 Stäbe - Schnittgrößen'!B145</f>
        <v>Max My</v>
      </c>
      <c r="M150" s="27">
        <f>'LK2 - 4.1 Stäbe - Schnittgrößen'!D145</f>
        <v>-65.150000000000006</v>
      </c>
      <c r="N150" s="27">
        <f>'LK2 - 4.1 Stäbe - Schnittgrößen'!E145</f>
        <v>11.82</v>
      </c>
      <c r="O150" s="27">
        <f>'LK2 - 4.1 Stäbe - Schnittgrößen'!F145</f>
        <v>3.88</v>
      </c>
      <c r="Q150" s="44"/>
      <c r="R150" s="299"/>
      <c r="S150" s="15"/>
      <c r="T150" s="15" t="str">
        <f>'LK3 - 4.1 Stäbe - Schnittgrößen'!B145</f>
        <v>Max My</v>
      </c>
      <c r="U150" s="27">
        <f>'LK3 - 4.1 Stäbe - Schnittgrößen'!D145</f>
        <v>-157.49</v>
      </c>
      <c r="V150" s="27">
        <f>'LK3 - 4.1 Stäbe - Schnittgrößen'!E145</f>
        <v>11.69</v>
      </c>
      <c r="W150" s="27">
        <f>'LK3 - 4.1 Stäbe - Schnittgrößen'!F145</f>
        <v>7.78</v>
      </c>
      <c r="Y150" s="44"/>
      <c r="Z150" s="299"/>
      <c r="AA150" s="15"/>
      <c r="AB150" s="15" t="str">
        <f>'LK6 - 4.1 Stäbe - Schnittgrößen'!B145</f>
        <v>Max My</v>
      </c>
      <c r="AC150" s="27">
        <f>'LK6 - 4.1 Stäbe - Schnittgrößen'!D145</f>
        <v>-106.37</v>
      </c>
      <c r="AD150" s="27">
        <f>'LK6 - 4.1 Stäbe - Schnittgrößen'!E145</f>
        <v>16.16</v>
      </c>
      <c r="AE150" s="27">
        <f>'LK6 - 4.1 Stäbe - Schnittgrößen'!F145</f>
        <v>5.63</v>
      </c>
    </row>
    <row r="151" spans="1:31" x14ac:dyDescent="0.3">
      <c r="A151" s="44"/>
      <c r="B151" s="299"/>
      <c r="C151" s="15"/>
      <c r="D151" s="15" t="str">
        <f>'LK1 - 4.1 Stäbe - Schnittgrößen'!B146</f>
        <v>Min My</v>
      </c>
      <c r="E151" s="27">
        <f>'LK1 - 4.1 Stäbe - Schnittgrößen'!D146</f>
        <v>-116.11</v>
      </c>
      <c r="F151" s="27">
        <f>'LK1 - 4.1 Stäbe - Schnittgrößen'!E146</f>
        <v>8.8000000000000007</v>
      </c>
      <c r="G151" s="27">
        <f>'LK1 - 4.1 Stäbe - Schnittgrößen'!F146</f>
        <v>5.56</v>
      </c>
      <c r="I151" s="44"/>
      <c r="J151" s="299"/>
      <c r="K151" s="15"/>
      <c r="L151" s="15" t="str">
        <f>'LK2 - 4.1 Stäbe - Schnittgrößen'!B146</f>
        <v>Min My</v>
      </c>
      <c r="M151" s="27">
        <f>'LK2 - 4.1 Stäbe - Schnittgrößen'!D146</f>
        <v>-65.150000000000006</v>
      </c>
      <c r="N151" s="27">
        <f>'LK2 - 4.1 Stäbe - Schnittgrößen'!E146</f>
        <v>11.99</v>
      </c>
      <c r="O151" s="27">
        <f>'LK2 - 4.1 Stäbe - Schnittgrößen'!F146</f>
        <v>3.64</v>
      </c>
      <c r="Q151" s="44"/>
      <c r="R151" s="299"/>
      <c r="S151" s="15"/>
      <c r="T151" s="15" t="str">
        <f>'LK3 - 4.1 Stäbe - Schnittgrößen'!B146</f>
        <v>Min My</v>
      </c>
      <c r="U151" s="27">
        <f>'LK3 - 4.1 Stäbe - Schnittgrößen'!D146</f>
        <v>-157.49</v>
      </c>
      <c r="V151" s="27">
        <f>'LK3 - 4.1 Stäbe - Schnittgrößen'!E146</f>
        <v>11.94</v>
      </c>
      <c r="W151" s="27">
        <f>'LK3 - 4.1 Stäbe - Schnittgrößen'!F146</f>
        <v>7.54</v>
      </c>
      <c r="Y151" s="44"/>
      <c r="Z151" s="299"/>
      <c r="AA151" s="15"/>
      <c r="AB151" s="15" t="str">
        <f>'LK6 - 4.1 Stäbe - Schnittgrößen'!B146</f>
        <v>Min My</v>
      </c>
      <c r="AC151" s="27">
        <f>'LK6 - 4.1 Stäbe - Schnittgrößen'!D146</f>
        <v>-106.36</v>
      </c>
      <c r="AD151" s="27">
        <f>'LK6 - 4.1 Stäbe - Schnittgrößen'!E146</f>
        <v>16.41</v>
      </c>
      <c r="AE151" s="27">
        <f>'LK6 - 4.1 Stäbe - Schnittgrößen'!F146</f>
        <v>5.31</v>
      </c>
    </row>
    <row r="152" spans="1:31" x14ac:dyDescent="0.3">
      <c r="A152" s="192"/>
      <c r="B152" s="298"/>
      <c r="C152" s="15">
        <f>'LK1 - 4.1 Stäbe - Schnittgrößen'!A147</f>
        <v>19</v>
      </c>
      <c r="D152" s="15">
        <f>'LK1 - 4.1 Stäbe - Schnittgrößen'!B147</f>
        <v>226</v>
      </c>
      <c r="E152" s="27">
        <f>'LK1 - 4.1 Stäbe - Schnittgrößen'!D147</f>
        <v>-228.95</v>
      </c>
      <c r="F152" s="27">
        <f>'LK1 - 4.1 Stäbe - Schnittgrößen'!E147</f>
        <v>8.77</v>
      </c>
      <c r="G152" s="27">
        <f>'LK1 - 4.1 Stäbe - Schnittgrößen'!F147</f>
        <v>0.09</v>
      </c>
      <c r="I152" s="192"/>
      <c r="J152" s="298"/>
      <c r="K152" s="15">
        <f>'LK2 - 4.1 Stäbe - Schnittgrößen'!A147</f>
        <v>19</v>
      </c>
      <c r="L152" s="15">
        <f>'LK2 - 4.1 Stäbe - Schnittgrößen'!B147</f>
        <v>226</v>
      </c>
      <c r="M152" s="27">
        <f>'LK2 - 4.1 Stäbe - Schnittgrößen'!D147</f>
        <v>-172.41</v>
      </c>
      <c r="N152" s="27">
        <f>'LK2 - 4.1 Stäbe - Schnittgrößen'!E147</f>
        <v>11.43</v>
      </c>
      <c r="O152" s="27">
        <f>'LK2 - 4.1 Stäbe - Schnittgrößen'!F147</f>
        <v>-1.48</v>
      </c>
      <c r="Q152" s="192"/>
      <c r="R152" s="298"/>
      <c r="S152" s="15">
        <f>'LK3 - 4.1 Stäbe - Schnittgrößen'!A147</f>
        <v>19</v>
      </c>
      <c r="T152" s="15">
        <f>'LK3 - 4.1 Stäbe - Schnittgrößen'!B147</f>
        <v>226</v>
      </c>
      <c r="U152" s="27">
        <f>'LK3 - 4.1 Stäbe - Schnittgrößen'!D147</f>
        <v>-310.51</v>
      </c>
      <c r="V152" s="27">
        <f>'LK3 - 4.1 Stäbe - Schnittgrößen'!E147</f>
        <v>11.91</v>
      </c>
      <c r="W152" s="27">
        <f>'LK3 - 4.1 Stäbe - Schnittgrößen'!F147</f>
        <v>0.13</v>
      </c>
      <c r="Y152" s="192"/>
      <c r="Z152" s="298"/>
      <c r="AA152" s="15">
        <f>'LK6 - 4.1 Stäbe - Schnittgrößen'!A147</f>
        <v>19</v>
      </c>
      <c r="AB152" s="15">
        <f>'LK6 - 4.1 Stäbe - Schnittgrößen'!B147</f>
        <v>226</v>
      </c>
      <c r="AC152" s="27">
        <f>'LK6 - 4.1 Stäbe - Schnittgrößen'!D147</f>
        <v>-254.32</v>
      </c>
      <c r="AD152" s="27">
        <f>'LK6 - 4.1 Stäbe - Schnittgrößen'!E147</f>
        <v>15.63</v>
      </c>
      <c r="AE152" s="27">
        <f>'LK6 - 4.1 Stäbe - Schnittgrößen'!F147</f>
        <v>-1.76</v>
      </c>
    </row>
    <row r="153" spans="1:31" x14ac:dyDescent="0.3">
      <c r="A153" s="44"/>
      <c r="B153" s="299"/>
      <c r="C153" s="15"/>
      <c r="D153" s="15">
        <f>'LK1 - 4.1 Stäbe - Schnittgrößen'!B148</f>
        <v>18</v>
      </c>
      <c r="E153" s="27">
        <f>'LK1 - 4.1 Stäbe - Schnittgrößen'!D148</f>
        <v>-228.96</v>
      </c>
      <c r="F153" s="27">
        <f>'LK1 - 4.1 Stäbe - Schnittgrößen'!E148</f>
        <v>8.3800000000000008</v>
      </c>
      <c r="G153" s="27">
        <f>'LK1 - 4.1 Stäbe - Schnittgrößen'!F148</f>
        <v>0.51</v>
      </c>
      <c r="I153" s="44"/>
      <c r="J153" s="299"/>
      <c r="K153" s="15"/>
      <c r="L153" s="15">
        <f>'LK2 - 4.1 Stäbe - Schnittgrößen'!B148</f>
        <v>18</v>
      </c>
      <c r="M153" s="27">
        <f>'LK2 - 4.1 Stäbe - Schnittgrößen'!D148</f>
        <v>-172.41</v>
      </c>
      <c r="N153" s="27">
        <f>'LK2 - 4.1 Stäbe - Schnittgrößen'!E148</f>
        <v>11.04</v>
      </c>
      <c r="O153" s="27">
        <f>'LK2 - 4.1 Stäbe - Schnittgrößen'!F148</f>
        <v>-0.94</v>
      </c>
      <c r="Q153" s="44"/>
      <c r="R153" s="299"/>
      <c r="S153" s="15"/>
      <c r="T153" s="15">
        <f>'LK3 - 4.1 Stäbe - Schnittgrößen'!B148</f>
        <v>18</v>
      </c>
      <c r="U153" s="27">
        <f>'LK3 - 4.1 Stäbe - Schnittgrößen'!D148</f>
        <v>-310.51</v>
      </c>
      <c r="V153" s="27">
        <f>'LK3 - 4.1 Stäbe - Schnittgrößen'!E148</f>
        <v>11.35</v>
      </c>
      <c r="W153" s="27">
        <f>'LK3 - 4.1 Stäbe - Schnittgrößen'!F148</f>
        <v>0.69</v>
      </c>
      <c r="Y153" s="44"/>
      <c r="Z153" s="299"/>
      <c r="AA153" s="15"/>
      <c r="AB153" s="15">
        <f>'LK6 - 4.1 Stäbe - Schnittgrößen'!B148</f>
        <v>18</v>
      </c>
      <c r="AC153" s="27">
        <f>'LK6 - 4.1 Stäbe - Schnittgrößen'!D148</f>
        <v>-254.33</v>
      </c>
      <c r="AD153" s="27">
        <f>'LK6 - 4.1 Stäbe - Schnittgrößen'!E148</f>
        <v>15.09</v>
      </c>
      <c r="AE153" s="27">
        <f>'LK6 - 4.1 Stäbe - Schnittgrößen'!F148</f>
        <v>-1.03</v>
      </c>
    </row>
    <row r="154" spans="1:31" x14ac:dyDescent="0.3">
      <c r="A154" s="44"/>
      <c r="B154" s="299"/>
      <c r="C154" s="15"/>
      <c r="D154" s="15" t="str">
        <f>'LK1 - 4.1 Stäbe - Schnittgrößen'!B149</f>
        <v>Max N</v>
      </c>
      <c r="E154" s="27">
        <f>'LK1 - 4.1 Stäbe - Schnittgrößen'!D149</f>
        <v>-228.95</v>
      </c>
      <c r="F154" s="27">
        <f>'LK1 - 4.1 Stäbe - Schnittgrößen'!E149</f>
        <v>8.77</v>
      </c>
      <c r="G154" s="27">
        <f>'LK1 - 4.1 Stäbe - Schnittgrößen'!F149</f>
        <v>0.09</v>
      </c>
      <c r="I154" s="44"/>
      <c r="J154" s="299"/>
      <c r="K154" s="15"/>
      <c r="L154" s="15" t="str">
        <f>'LK2 - 4.1 Stäbe - Schnittgrößen'!B149</f>
        <v>Max N</v>
      </c>
      <c r="M154" s="27">
        <f>'LK2 - 4.1 Stäbe - Schnittgrößen'!D149</f>
        <v>-172.41</v>
      </c>
      <c r="N154" s="27">
        <f>'LK2 - 4.1 Stäbe - Schnittgrößen'!E149</f>
        <v>11.43</v>
      </c>
      <c r="O154" s="27">
        <f>'LK2 - 4.1 Stäbe - Schnittgrößen'!F149</f>
        <v>-1.48</v>
      </c>
      <c r="Q154" s="44"/>
      <c r="R154" s="299"/>
      <c r="S154" s="15"/>
      <c r="T154" s="15" t="str">
        <f>'LK3 - 4.1 Stäbe - Schnittgrößen'!B149</f>
        <v>Max N</v>
      </c>
      <c r="U154" s="27">
        <f>'LK3 - 4.1 Stäbe - Schnittgrößen'!D149</f>
        <v>-310.51</v>
      </c>
      <c r="V154" s="27">
        <f>'LK3 - 4.1 Stäbe - Schnittgrößen'!E149</f>
        <v>11.91</v>
      </c>
      <c r="W154" s="27">
        <f>'LK3 - 4.1 Stäbe - Schnittgrößen'!F149</f>
        <v>0.13</v>
      </c>
      <c r="Y154" s="44"/>
      <c r="Z154" s="299"/>
      <c r="AA154" s="15"/>
      <c r="AB154" s="15" t="str">
        <f>'LK6 - 4.1 Stäbe - Schnittgrößen'!B149</f>
        <v>Max N</v>
      </c>
      <c r="AC154" s="27">
        <f>'LK6 - 4.1 Stäbe - Schnittgrößen'!D149</f>
        <v>-254.32</v>
      </c>
      <c r="AD154" s="27">
        <f>'LK6 - 4.1 Stäbe - Schnittgrößen'!E149</f>
        <v>15.63</v>
      </c>
      <c r="AE154" s="27">
        <f>'LK6 - 4.1 Stäbe - Schnittgrößen'!F149</f>
        <v>-1.76</v>
      </c>
    </row>
    <row r="155" spans="1:31" x14ac:dyDescent="0.3">
      <c r="A155" s="44"/>
      <c r="B155" s="299"/>
      <c r="C155" s="15"/>
      <c r="D155" s="15" t="str">
        <f>'LK1 - 4.1 Stäbe - Schnittgrößen'!B150</f>
        <v>Min N</v>
      </c>
      <c r="E155" s="27">
        <f>'LK1 - 4.1 Stäbe - Schnittgrößen'!D150</f>
        <v>-228.96</v>
      </c>
      <c r="F155" s="27">
        <f>'LK1 - 4.1 Stäbe - Schnittgrößen'!E150</f>
        <v>8.3800000000000008</v>
      </c>
      <c r="G155" s="27">
        <f>'LK1 - 4.1 Stäbe - Schnittgrößen'!F150</f>
        <v>0.51</v>
      </c>
      <c r="I155" s="44"/>
      <c r="J155" s="299"/>
      <c r="K155" s="15"/>
      <c r="L155" s="15" t="str">
        <f>'LK2 - 4.1 Stäbe - Schnittgrößen'!B150</f>
        <v>Min N</v>
      </c>
      <c r="M155" s="27">
        <f>'LK2 - 4.1 Stäbe - Schnittgrößen'!D150</f>
        <v>-172.41</v>
      </c>
      <c r="N155" s="27">
        <f>'LK2 - 4.1 Stäbe - Schnittgrößen'!E150</f>
        <v>11.04</v>
      </c>
      <c r="O155" s="27">
        <f>'LK2 - 4.1 Stäbe - Schnittgrößen'!F150</f>
        <v>-0.94</v>
      </c>
      <c r="Q155" s="44"/>
      <c r="R155" s="299"/>
      <c r="S155" s="15"/>
      <c r="T155" s="15" t="str">
        <f>'LK3 - 4.1 Stäbe - Schnittgrößen'!B150</f>
        <v>Min N</v>
      </c>
      <c r="U155" s="27">
        <f>'LK3 - 4.1 Stäbe - Schnittgrößen'!D150</f>
        <v>-310.51</v>
      </c>
      <c r="V155" s="27">
        <f>'LK3 - 4.1 Stäbe - Schnittgrößen'!E150</f>
        <v>11.35</v>
      </c>
      <c r="W155" s="27">
        <f>'LK3 - 4.1 Stäbe - Schnittgrößen'!F150</f>
        <v>0.69</v>
      </c>
      <c r="Y155" s="44"/>
      <c r="Z155" s="299"/>
      <c r="AA155" s="15"/>
      <c r="AB155" s="15" t="str">
        <f>'LK6 - 4.1 Stäbe - Schnittgrößen'!B150</f>
        <v>Min N</v>
      </c>
      <c r="AC155" s="27">
        <f>'LK6 - 4.1 Stäbe - Schnittgrößen'!D150</f>
        <v>-254.33</v>
      </c>
      <c r="AD155" s="27">
        <f>'LK6 - 4.1 Stäbe - Schnittgrößen'!E150</f>
        <v>15.09</v>
      </c>
      <c r="AE155" s="27">
        <f>'LK6 - 4.1 Stäbe - Schnittgrößen'!F150</f>
        <v>-1.03</v>
      </c>
    </row>
    <row r="156" spans="1:31" x14ac:dyDescent="0.3">
      <c r="A156" s="44"/>
      <c r="B156" s="299"/>
      <c r="C156" s="15"/>
      <c r="D156" s="15" t="str">
        <f>'LK1 - 4.1 Stäbe - Schnittgrößen'!B151</f>
        <v>Max Vz</v>
      </c>
      <c r="E156" s="27">
        <f>'LK1 - 4.1 Stäbe - Schnittgrößen'!D151</f>
        <v>-228.95</v>
      </c>
      <c r="F156" s="27">
        <f>'LK1 - 4.1 Stäbe - Schnittgrößen'!E151</f>
        <v>8.77</v>
      </c>
      <c r="G156" s="27">
        <f>'LK1 - 4.1 Stäbe - Schnittgrößen'!F151</f>
        <v>0.09</v>
      </c>
      <c r="I156" s="44"/>
      <c r="J156" s="299"/>
      <c r="K156" s="15"/>
      <c r="L156" s="15" t="str">
        <f>'LK2 - 4.1 Stäbe - Schnittgrößen'!B151</f>
        <v>Max Vz</v>
      </c>
      <c r="M156" s="27">
        <f>'LK2 - 4.1 Stäbe - Schnittgrößen'!D151</f>
        <v>-172.41</v>
      </c>
      <c r="N156" s="27">
        <f>'LK2 - 4.1 Stäbe - Schnittgrößen'!E151</f>
        <v>11.43</v>
      </c>
      <c r="O156" s="27">
        <f>'LK2 - 4.1 Stäbe - Schnittgrößen'!F151</f>
        <v>-1.48</v>
      </c>
      <c r="Q156" s="44"/>
      <c r="R156" s="299"/>
      <c r="S156" s="15"/>
      <c r="T156" s="15" t="str">
        <f>'LK3 - 4.1 Stäbe - Schnittgrößen'!B151</f>
        <v>Max Vz</v>
      </c>
      <c r="U156" s="27">
        <f>'LK3 - 4.1 Stäbe - Schnittgrößen'!D151</f>
        <v>-310.51</v>
      </c>
      <c r="V156" s="27">
        <f>'LK3 - 4.1 Stäbe - Schnittgrößen'!E151</f>
        <v>11.91</v>
      </c>
      <c r="W156" s="27">
        <f>'LK3 - 4.1 Stäbe - Schnittgrößen'!F151</f>
        <v>0.13</v>
      </c>
      <c r="Y156" s="44"/>
      <c r="Z156" s="299"/>
      <c r="AA156" s="15"/>
      <c r="AB156" s="15" t="str">
        <f>'LK6 - 4.1 Stäbe - Schnittgrößen'!B151</f>
        <v>Max Vz</v>
      </c>
      <c r="AC156" s="27">
        <f>'LK6 - 4.1 Stäbe - Schnittgrößen'!D151</f>
        <v>-254.32</v>
      </c>
      <c r="AD156" s="27">
        <f>'LK6 - 4.1 Stäbe - Schnittgrößen'!E151</f>
        <v>15.63</v>
      </c>
      <c r="AE156" s="27">
        <f>'LK6 - 4.1 Stäbe - Schnittgrößen'!F151</f>
        <v>-1.76</v>
      </c>
    </row>
    <row r="157" spans="1:31" x14ac:dyDescent="0.3">
      <c r="A157" s="44"/>
      <c r="B157" s="299"/>
      <c r="C157" s="15"/>
      <c r="D157" s="15" t="str">
        <f>'LK1 - 4.1 Stäbe - Schnittgrößen'!B152</f>
        <v>Min Vz</v>
      </c>
      <c r="E157" s="27">
        <f>'LK1 - 4.1 Stäbe - Schnittgrößen'!D152</f>
        <v>-228.96</v>
      </c>
      <c r="F157" s="27">
        <f>'LK1 - 4.1 Stäbe - Schnittgrößen'!E152</f>
        <v>8.3800000000000008</v>
      </c>
      <c r="G157" s="27">
        <f>'LK1 - 4.1 Stäbe - Schnittgrößen'!F152</f>
        <v>0.51</v>
      </c>
      <c r="I157" s="44"/>
      <c r="J157" s="299"/>
      <c r="K157" s="15"/>
      <c r="L157" s="15" t="str">
        <f>'LK2 - 4.1 Stäbe - Schnittgrößen'!B152</f>
        <v>Min Vz</v>
      </c>
      <c r="M157" s="27">
        <f>'LK2 - 4.1 Stäbe - Schnittgrößen'!D152</f>
        <v>-172.41</v>
      </c>
      <c r="N157" s="27">
        <f>'LK2 - 4.1 Stäbe - Schnittgrößen'!E152</f>
        <v>11.04</v>
      </c>
      <c r="O157" s="27">
        <f>'LK2 - 4.1 Stäbe - Schnittgrößen'!F152</f>
        <v>-0.94</v>
      </c>
      <c r="Q157" s="44"/>
      <c r="R157" s="299"/>
      <c r="S157" s="15"/>
      <c r="T157" s="15" t="str">
        <f>'LK3 - 4.1 Stäbe - Schnittgrößen'!B152</f>
        <v>Min Vz</v>
      </c>
      <c r="U157" s="27">
        <f>'LK3 - 4.1 Stäbe - Schnittgrößen'!D152</f>
        <v>-310.51</v>
      </c>
      <c r="V157" s="27">
        <f>'LK3 - 4.1 Stäbe - Schnittgrößen'!E152</f>
        <v>11.35</v>
      </c>
      <c r="W157" s="27">
        <f>'LK3 - 4.1 Stäbe - Schnittgrößen'!F152</f>
        <v>0.69</v>
      </c>
      <c r="Y157" s="44"/>
      <c r="Z157" s="299"/>
      <c r="AA157" s="15"/>
      <c r="AB157" s="15" t="str">
        <f>'LK6 - 4.1 Stäbe - Schnittgrößen'!B152</f>
        <v>Min Vz</v>
      </c>
      <c r="AC157" s="27">
        <f>'LK6 - 4.1 Stäbe - Schnittgrößen'!D152</f>
        <v>-254.33</v>
      </c>
      <c r="AD157" s="27">
        <f>'LK6 - 4.1 Stäbe - Schnittgrößen'!E152</f>
        <v>15.09</v>
      </c>
      <c r="AE157" s="27">
        <f>'LK6 - 4.1 Stäbe - Schnittgrößen'!F152</f>
        <v>-1.03</v>
      </c>
    </row>
    <row r="158" spans="1:31" x14ac:dyDescent="0.3">
      <c r="A158" s="44"/>
      <c r="B158" s="299"/>
      <c r="C158" s="15"/>
      <c r="D158" s="15" t="str">
        <f>'LK1 - 4.1 Stäbe - Schnittgrößen'!B153</f>
        <v>Max My</v>
      </c>
      <c r="E158" s="27">
        <f>'LK1 - 4.1 Stäbe - Schnittgrößen'!D153</f>
        <v>-228.96</v>
      </c>
      <c r="F158" s="27">
        <f>'LK1 - 4.1 Stäbe - Schnittgrößen'!E153</f>
        <v>8.3800000000000008</v>
      </c>
      <c r="G158" s="27">
        <f>'LK1 - 4.1 Stäbe - Schnittgrößen'!F153</f>
        <v>0.51</v>
      </c>
      <c r="I158" s="44"/>
      <c r="J158" s="299"/>
      <c r="K158" s="15"/>
      <c r="L158" s="15" t="str">
        <f>'LK2 - 4.1 Stäbe - Schnittgrößen'!B153</f>
        <v>Max My</v>
      </c>
      <c r="M158" s="27">
        <f>'LK2 - 4.1 Stäbe - Schnittgrößen'!D153</f>
        <v>-172.41</v>
      </c>
      <c r="N158" s="27">
        <f>'LK2 - 4.1 Stäbe - Schnittgrößen'!E153</f>
        <v>11.04</v>
      </c>
      <c r="O158" s="27">
        <f>'LK2 - 4.1 Stäbe - Schnittgrößen'!F153</f>
        <v>-0.94</v>
      </c>
      <c r="Q158" s="44"/>
      <c r="R158" s="299"/>
      <c r="S158" s="15"/>
      <c r="T158" s="15" t="str">
        <f>'LK3 - 4.1 Stäbe - Schnittgrößen'!B153</f>
        <v>Max My</v>
      </c>
      <c r="U158" s="27">
        <f>'LK3 - 4.1 Stäbe - Schnittgrößen'!D153</f>
        <v>-310.51</v>
      </c>
      <c r="V158" s="27">
        <f>'LK3 - 4.1 Stäbe - Schnittgrößen'!E153</f>
        <v>11.35</v>
      </c>
      <c r="W158" s="27">
        <f>'LK3 - 4.1 Stäbe - Schnittgrößen'!F153</f>
        <v>0.69</v>
      </c>
      <c r="Y158" s="44"/>
      <c r="Z158" s="299"/>
      <c r="AA158" s="15"/>
      <c r="AB158" s="15" t="str">
        <f>'LK6 - 4.1 Stäbe - Schnittgrößen'!B153</f>
        <v>Max My</v>
      </c>
      <c r="AC158" s="27">
        <f>'LK6 - 4.1 Stäbe - Schnittgrößen'!D153</f>
        <v>-254.33</v>
      </c>
      <c r="AD158" s="27">
        <f>'LK6 - 4.1 Stäbe - Schnittgrößen'!E153</f>
        <v>15.09</v>
      </c>
      <c r="AE158" s="27">
        <f>'LK6 - 4.1 Stäbe - Schnittgrößen'!F153</f>
        <v>-1.03</v>
      </c>
    </row>
    <row r="159" spans="1:31" x14ac:dyDescent="0.3">
      <c r="A159" s="44"/>
      <c r="B159" s="299"/>
      <c r="C159" s="15"/>
      <c r="D159" s="15" t="str">
        <f>'LK1 - 4.1 Stäbe - Schnittgrößen'!B154</f>
        <v>Min My</v>
      </c>
      <c r="E159" s="27">
        <f>'LK1 - 4.1 Stäbe - Schnittgrößen'!D154</f>
        <v>-228.95</v>
      </c>
      <c r="F159" s="27">
        <f>'LK1 - 4.1 Stäbe - Schnittgrößen'!E154</f>
        <v>8.77</v>
      </c>
      <c r="G159" s="27">
        <f>'LK1 - 4.1 Stäbe - Schnittgrößen'!F154</f>
        <v>0.09</v>
      </c>
      <c r="I159" s="44"/>
      <c r="J159" s="299"/>
      <c r="K159" s="15"/>
      <c r="L159" s="15" t="str">
        <f>'LK2 - 4.1 Stäbe - Schnittgrößen'!B154</f>
        <v>Min My</v>
      </c>
      <c r="M159" s="27">
        <f>'LK2 - 4.1 Stäbe - Schnittgrößen'!D154</f>
        <v>-172.41</v>
      </c>
      <c r="N159" s="27">
        <f>'LK2 - 4.1 Stäbe - Schnittgrößen'!E154</f>
        <v>11.43</v>
      </c>
      <c r="O159" s="27">
        <f>'LK2 - 4.1 Stäbe - Schnittgrößen'!F154</f>
        <v>-1.48</v>
      </c>
      <c r="Q159" s="44"/>
      <c r="R159" s="299"/>
      <c r="S159" s="15"/>
      <c r="T159" s="15" t="str">
        <f>'LK3 - 4.1 Stäbe - Schnittgrößen'!B154</f>
        <v>Min My</v>
      </c>
      <c r="U159" s="27">
        <f>'LK3 - 4.1 Stäbe - Schnittgrößen'!D154</f>
        <v>-310.51</v>
      </c>
      <c r="V159" s="27">
        <f>'LK3 - 4.1 Stäbe - Schnittgrößen'!E154</f>
        <v>11.91</v>
      </c>
      <c r="W159" s="27">
        <f>'LK3 - 4.1 Stäbe - Schnittgrößen'!F154</f>
        <v>0.13</v>
      </c>
      <c r="Y159" s="44"/>
      <c r="Z159" s="299"/>
      <c r="AA159" s="15"/>
      <c r="AB159" s="15" t="str">
        <f>'LK6 - 4.1 Stäbe - Schnittgrößen'!B154</f>
        <v>Min My</v>
      </c>
      <c r="AC159" s="27">
        <f>'LK6 - 4.1 Stäbe - Schnittgrößen'!D154</f>
        <v>-254.32</v>
      </c>
      <c r="AD159" s="27">
        <f>'LK6 - 4.1 Stäbe - Schnittgrößen'!E154</f>
        <v>15.63</v>
      </c>
      <c r="AE159" s="27">
        <f>'LK6 - 4.1 Stäbe - Schnittgrößen'!F154</f>
        <v>-1.76</v>
      </c>
    </row>
    <row r="160" spans="1:31" x14ac:dyDescent="0.3">
      <c r="A160" s="192"/>
      <c r="B160" s="298"/>
      <c r="C160" s="15">
        <f>'LK1 - 4.1 Stäbe - Schnittgrößen'!A155</f>
        <v>20</v>
      </c>
      <c r="D160" s="15">
        <f>'LK1 - 4.1 Stäbe - Schnittgrößen'!B155</f>
        <v>18</v>
      </c>
      <c r="E160" s="27">
        <f>'LK1 - 4.1 Stäbe - Schnittgrößen'!D155</f>
        <v>-228.96</v>
      </c>
      <c r="F160" s="27">
        <f>'LK1 - 4.1 Stäbe - Schnittgrößen'!E155</f>
        <v>8.59</v>
      </c>
      <c r="G160" s="27">
        <f>'LK1 - 4.1 Stäbe - Schnittgrößen'!F155</f>
        <v>0.51</v>
      </c>
      <c r="I160" s="192"/>
      <c r="J160" s="298"/>
      <c r="K160" s="15">
        <f>'LK2 - 4.1 Stäbe - Schnittgrößen'!A155</f>
        <v>20</v>
      </c>
      <c r="L160" s="15">
        <f>'LK2 - 4.1 Stäbe - Schnittgrößen'!B155</f>
        <v>18</v>
      </c>
      <c r="M160" s="27">
        <f>'LK2 - 4.1 Stäbe - Schnittgrößen'!D155</f>
        <v>-172.41</v>
      </c>
      <c r="N160" s="27">
        <f>'LK2 - 4.1 Stäbe - Schnittgrößen'!E155</f>
        <v>9.44</v>
      </c>
      <c r="O160" s="27">
        <f>'LK2 - 4.1 Stäbe - Schnittgrößen'!F155</f>
        <v>-0.94</v>
      </c>
      <c r="Q160" s="192"/>
      <c r="R160" s="298"/>
      <c r="S160" s="15">
        <f>'LK3 - 4.1 Stäbe - Schnittgrößen'!A155</f>
        <v>20</v>
      </c>
      <c r="T160" s="15">
        <f>'LK3 - 4.1 Stäbe - Schnittgrößen'!B155</f>
        <v>18</v>
      </c>
      <c r="U160" s="27">
        <f>'LK3 - 4.1 Stäbe - Schnittgrößen'!D155</f>
        <v>-310.51</v>
      </c>
      <c r="V160" s="27">
        <f>'LK3 - 4.1 Stäbe - Schnittgrößen'!E155</f>
        <v>11.66</v>
      </c>
      <c r="W160" s="27">
        <f>'LK3 - 4.1 Stäbe - Schnittgrößen'!F155</f>
        <v>0.69</v>
      </c>
      <c r="Y160" s="192"/>
      <c r="Z160" s="298"/>
      <c r="AA160" s="15">
        <f>'LK6 - 4.1 Stäbe - Schnittgrößen'!A155</f>
        <v>20</v>
      </c>
      <c r="AB160" s="15">
        <f>'LK6 - 4.1 Stäbe - Schnittgrößen'!B155</f>
        <v>18</v>
      </c>
      <c r="AC160" s="27">
        <f>'LK6 - 4.1 Stäbe - Schnittgrößen'!D155</f>
        <v>-254.33</v>
      </c>
      <c r="AD160" s="27">
        <f>'LK6 - 4.1 Stäbe - Schnittgrößen'!E155</f>
        <v>12.9</v>
      </c>
      <c r="AE160" s="27">
        <f>'LK6 - 4.1 Stäbe - Schnittgrößen'!F155</f>
        <v>-1.03</v>
      </c>
    </row>
    <row r="161" spans="1:31" x14ac:dyDescent="0.3">
      <c r="A161" s="44"/>
      <c r="B161" s="299"/>
      <c r="C161" s="15"/>
      <c r="D161" s="15">
        <f>'LK1 - 4.1 Stäbe - Schnittgrößen'!B156</f>
        <v>19</v>
      </c>
      <c r="E161" s="27">
        <f>'LK1 - 4.1 Stäbe - Schnittgrößen'!D156</f>
        <v>-228.96</v>
      </c>
      <c r="F161" s="27">
        <f>'LK1 - 4.1 Stäbe - Schnittgrößen'!E156</f>
        <v>8.02</v>
      </c>
      <c r="G161" s="27">
        <f>'LK1 - 4.1 Stäbe - Schnittgrößen'!F156</f>
        <v>1.07</v>
      </c>
      <c r="I161" s="44"/>
      <c r="J161" s="299"/>
      <c r="K161" s="15"/>
      <c r="L161" s="15">
        <f>'LK2 - 4.1 Stäbe - Schnittgrößen'!B156</f>
        <v>19</v>
      </c>
      <c r="M161" s="27">
        <f>'LK2 - 4.1 Stäbe - Schnittgrößen'!D156</f>
        <v>-172.42</v>
      </c>
      <c r="N161" s="27">
        <f>'LK2 - 4.1 Stäbe - Schnittgrößen'!E156</f>
        <v>8.8800000000000008</v>
      </c>
      <c r="O161" s="27">
        <f>'LK2 - 4.1 Stäbe - Schnittgrößen'!F156</f>
        <v>-0.32</v>
      </c>
      <c r="Q161" s="44"/>
      <c r="R161" s="299"/>
      <c r="S161" s="15"/>
      <c r="T161" s="15">
        <f>'LK3 - 4.1 Stäbe - Schnittgrößen'!B156</f>
        <v>19</v>
      </c>
      <c r="U161" s="27">
        <f>'LK3 - 4.1 Stäbe - Schnittgrößen'!D156</f>
        <v>-310.52</v>
      </c>
      <c r="V161" s="27">
        <f>'LK3 - 4.1 Stäbe - Schnittgrößen'!E156</f>
        <v>10.86</v>
      </c>
      <c r="W161" s="27">
        <f>'LK3 - 4.1 Stäbe - Schnittgrößen'!F156</f>
        <v>1.45</v>
      </c>
      <c r="Y161" s="44"/>
      <c r="Z161" s="299"/>
      <c r="AA161" s="15"/>
      <c r="AB161" s="15">
        <f>'LK6 - 4.1 Stäbe - Schnittgrößen'!B156</f>
        <v>19</v>
      </c>
      <c r="AC161" s="27">
        <f>'LK6 - 4.1 Stäbe - Schnittgrößen'!D156</f>
        <v>-254.34</v>
      </c>
      <c r="AD161" s="27">
        <f>'LK6 - 4.1 Stäbe - Schnittgrößen'!E156</f>
        <v>12.11</v>
      </c>
      <c r="AE161" s="27">
        <f>'LK6 - 4.1 Stäbe - Schnittgrößen'!F156</f>
        <v>-0.17</v>
      </c>
    </row>
    <row r="162" spans="1:31" x14ac:dyDescent="0.3">
      <c r="A162" s="44"/>
      <c r="B162" s="299"/>
      <c r="C162" s="15"/>
      <c r="D162" s="15" t="str">
        <f>'LK1 - 4.1 Stäbe - Schnittgrößen'!B157</f>
        <v>Max N</v>
      </c>
      <c r="E162" s="27">
        <f>'LK1 - 4.1 Stäbe - Schnittgrößen'!D157</f>
        <v>-228.96</v>
      </c>
      <c r="F162" s="27">
        <f>'LK1 - 4.1 Stäbe - Schnittgrößen'!E157</f>
        <v>8.59</v>
      </c>
      <c r="G162" s="27">
        <f>'LK1 - 4.1 Stäbe - Schnittgrößen'!F157</f>
        <v>0.51</v>
      </c>
      <c r="I162" s="44"/>
      <c r="J162" s="299"/>
      <c r="K162" s="15"/>
      <c r="L162" s="15" t="str">
        <f>'LK2 - 4.1 Stäbe - Schnittgrößen'!B157</f>
        <v>Max N</v>
      </c>
      <c r="M162" s="27">
        <f>'LK2 - 4.1 Stäbe - Schnittgrößen'!D157</f>
        <v>-172.41</v>
      </c>
      <c r="N162" s="27">
        <f>'LK2 - 4.1 Stäbe - Schnittgrößen'!E157</f>
        <v>9.44</v>
      </c>
      <c r="O162" s="27">
        <f>'LK2 - 4.1 Stäbe - Schnittgrößen'!F157</f>
        <v>-0.94</v>
      </c>
      <c r="Q162" s="44"/>
      <c r="R162" s="299"/>
      <c r="S162" s="15"/>
      <c r="T162" s="15" t="str">
        <f>'LK3 - 4.1 Stäbe - Schnittgrößen'!B157</f>
        <v>Max N</v>
      </c>
      <c r="U162" s="27">
        <f>'LK3 - 4.1 Stäbe - Schnittgrößen'!D157</f>
        <v>-310.51</v>
      </c>
      <c r="V162" s="27">
        <f>'LK3 - 4.1 Stäbe - Schnittgrößen'!E157</f>
        <v>11.66</v>
      </c>
      <c r="W162" s="27">
        <f>'LK3 - 4.1 Stäbe - Schnittgrößen'!F157</f>
        <v>0.69</v>
      </c>
      <c r="Y162" s="44"/>
      <c r="Z162" s="299"/>
      <c r="AA162" s="15"/>
      <c r="AB162" s="15" t="str">
        <f>'LK6 - 4.1 Stäbe - Schnittgrößen'!B157</f>
        <v>Max N</v>
      </c>
      <c r="AC162" s="27">
        <f>'LK6 - 4.1 Stäbe - Schnittgrößen'!D157</f>
        <v>-254.33</v>
      </c>
      <c r="AD162" s="27">
        <f>'LK6 - 4.1 Stäbe - Schnittgrößen'!E157</f>
        <v>12.9</v>
      </c>
      <c r="AE162" s="27">
        <f>'LK6 - 4.1 Stäbe - Schnittgrößen'!F157</f>
        <v>-1.03</v>
      </c>
    </row>
    <row r="163" spans="1:31" x14ac:dyDescent="0.3">
      <c r="A163" s="44"/>
      <c r="B163" s="299"/>
      <c r="C163" s="15"/>
      <c r="D163" s="15" t="str">
        <f>'LK1 - 4.1 Stäbe - Schnittgrößen'!B158</f>
        <v>Min N</v>
      </c>
      <c r="E163" s="27">
        <f>'LK1 - 4.1 Stäbe - Schnittgrößen'!D158</f>
        <v>-228.96</v>
      </c>
      <c r="F163" s="27">
        <f>'LK1 - 4.1 Stäbe - Schnittgrößen'!E158</f>
        <v>8.02</v>
      </c>
      <c r="G163" s="27">
        <f>'LK1 - 4.1 Stäbe - Schnittgrößen'!F158</f>
        <v>1.07</v>
      </c>
      <c r="I163" s="44"/>
      <c r="J163" s="299"/>
      <c r="K163" s="15"/>
      <c r="L163" s="15" t="str">
        <f>'LK2 - 4.1 Stäbe - Schnittgrößen'!B158</f>
        <v>Min N</v>
      </c>
      <c r="M163" s="27">
        <f>'LK2 - 4.1 Stäbe - Schnittgrößen'!D158</f>
        <v>-172.42</v>
      </c>
      <c r="N163" s="27">
        <f>'LK2 - 4.1 Stäbe - Schnittgrößen'!E158</f>
        <v>8.8800000000000008</v>
      </c>
      <c r="O163" s="27">
        <f>'LK2 - 4.1 Stäbe - Schnittgrößen'!F158</f>
        <v>-0.32</v>
      </c>
      <c r="Q163" s="44"/>
      <c r="R163" s="299"/>
      <c r="S163" s="15"/>
      <c r="T163" s="15" t="str">
        <f>'LK3 - 4.1 Stäbe - Schnittgrößen'!B158</f>
        <v>Min N</v>
      </c>
      <c r="U163" s="27">
        <f>'LK3 - 4.1 Stäbe - Schnittgrößen'!D158</f>
        <v>-310.52</v>
      </c>
      <c r="V163" s="27">
        <f>'LK3 - 4.1 Stäbe - Schnittgrößen'!E158</f>
        <v>10.86</v>
      </c>
      <c r="W163" s="27">
        <f>'LK3 - 4.1 Stäbe - Schnittgrößen'!F158</f>
        <v>1.45</v>
      </c>
      <c r="Y163" s="44"/>
      <c r="Z163" s="299"/>
      <c r="AA163" s="15"/>
      <c r="AB163" s="15" t="str">
        <f>'LK6 - 4.1 Stäbe - Schnittgrößen'!B158</f>
        <v>Min N</v>
      </c>
      <c r="AC163" s="27">
        <f>'LK6 - 4.1 Stäbe - Schnittgrößen'!D158</f>
        <v>-254.34</v>
      </c>
      <c r="AD163" s="27">
        <f>'LK6 - 4.1 Stäbe - Schnittgrößen'!E158</f>
        <v>12.11</v>
      </c>
      <c r="AE163" s="27">
        <f>'LK6 - 4.1 Stäbe - Schnittgrößen'!F158</f>
        <v>-0.17</v>
      </c>
    </row>
    <row r="164" spans="1:31" x14ac:dyDescent="0.3">
      <c r="A164" s="44"/>
      <c r="B164" s="299"/>
      <c r="C164" s="15"/>
      <c r="D164" s="15" t="str">
        <f>'LK1 - 4.1 Stäbe - Schnittgrößen'!B159</f>
        <v>Max Vz</v>
      </c>
      <c r="E164" s="27">
        <f>'LK1 - 4.1 Stäbe - Schnittgrößen'!D159</f>
        <v>-228.96</v>
      </c>
      <c r="F164" s="27">
        <f>'LK1 - 4.1 Stäbe - Schnittgrößen'!E159</f>
        <v>8.59</v>
      </c>
      <c r="G164" s="27">
        <f>'LK1 - 4.1 Stäbe - Schnittgrößen'!F159</f>
        <v>0.51</v>
      </c>
      <c r="I164" s="44"/>
      <c r="J164" s="299"/>
      <c r="K164" s="15"/>
      <c r="L164" s="15" t="str">
        <f>'LK2 - 4.1 Stäbe - Schnittgrößen'!B159</f>
        <v>Max Vz</v>
      </c>
      <c r="M164" s="27">
        <f>'LK2 - 4.1 Stäbe - Schnittgrößen'!D159</f>
        <v>-172.41</v>
      </c>
      <c r="N164" s="27">
        <f>'LK2 - 4.1 Stäbe - Schnittgrößen'!E159</f>
        <v>9.44</v>
      </c>
      <c r="O164" s="27">
        <f>'LK2 - 4.1 Stäbe - Schnittgrößen'!F159</f>
        <v>-0.94</v>
      </c>
      <c r="Q164" s="44"/>
      <c r="R164" s="299"/>
      <c r="S164" s="15"/>
      <c r="T164" s="15" t="str">
        <f>'LK3 - 4.1 Stäbe - Schnittgrößen'!B159</f>
        <v>Max Vz</v>
      </c>
      <c r="U164" s="27">
        <f>'LK3 - 4.1 Stäbe - Schnittgrößen'!D159</f>
        <v>-310.51</v>
      </c>
      <c r="V164" s="27">
        <f>'LK3 - 4.1 Stäbe - Schnittgrößen'!E159</f>
        <v>11.66</v>
      </c>
      <c r="W164" s="27">
        <f>'LK3 - 4.1 Stäbe - Schnittgrößen'!F159</f>
        <v>0.69</v>
      </c>
      <c r="Y164" s="44"/>
      <c r="Z164" s="299"/>
      <c r="AA164" s="15"/>
      <c r="AB164" s="15" t="str">
        <f>'LK6 - 4.1 Stäbe - Schnittgrößen'!B159</f>
        <v>Max Vz</v>
      </c>
      <c r="AC164" s="27">
        <f>'LK6 - 4.1 Stäbe - Schnittgrößen'!D159</f>
        <v>-254.33</v>
      </c>
      <c r="AD164" s="27">
        <f>'LK6 - 4.1 Stäbe - Schnittgrößen'!E159</f>
        <v>12.9</v>
      </c>
      <c r="AE164" s="27">
        <f>'LK6 - 4.1 Stäbe - Schnittgrößen'!F159</f>
        <v>-1.03</v>
      </c>
    </row>
    <row r="165" spans="1:31" x14ac:dyDescent="0.3">
      <c r="A165" s="44"/>
      <c r="B165" s="299"/>
      <c r="C165" s="15"/>
      <c r="D165" s="15" t="str">
        <f>'LK1 - 4.1 Stäbe - Schnittgrößen'!B160</f>
        <v>Min Vz</v>
      </c>
      <c r="E165" s="27">
        <f>'LK1 - 4.1 Stäbe - Schnittgrößen'!D160</f>
        <v>-228.96</v>
      </c>
      <c r="F165" s="27">
        <f>'LK1 - 4.1 Stäbe - Schnittgrößen'!E160</f>
        <v>8.02</v>
      </c>
      <c r="G165" s="27">
        <f>'LK1 - 4.1 Stäbe - Schnittgrößen'!F160</f>
        <v>1.07</v>
      </c>
      <c r="I165" s="44"/>
      <c r="J165" s="299"/>
      <c r="K165" s="15"/>
      <c r="L165" s="15" t="str">
        <f>'LK2 - 4.1 Stäbe - Schnittgrößen'!B160</f>
        <v>Min Vz</v>
      </c>
      <c r="M165" s="27">
        <f>'LK2 - 4.1 Stäbe - Schnittgrößen'!D160</f>
        <v>-172.42</v>
      </c>
      <c r="N165" s="27">
        <f>'LK2 - 4.1 Stäbe - Schnittgrößen'!E160</f>
        <v>8.8800000000000008</v>
      </c>
      <c r="O165" s="27">
        <f>'LK2 - 4.1 Stäbe - Schnittgrößen'!F160</f>
        <v>-0.32</v>
      </c>
      <c r="Q165" s="44"/>
      <c r="R165" s="299"/>
      <c r="S165" s="15"/>
      <c r="T165" s="15" t="str">
        <f>'LK3 - 4.1 Stäbe - Schnittgrößen'!B160</f>
        <v>Min Vz</v>
      </c>
      <c r="U165" s="27">
        <f>'LK3 - 4.1 Stäbe - Schnittgrößen'!D160</f>
        <v>-310.52</v>
      </c>
      <c r="V165" s="27">
        <f>'LK3 - 4.1 Stäbe - Schnittgrößen'!E160</f>
        <v>10.86</v>
      </c>
      <c r="W165" s="27">
        <f>'LK3 - 4.1 Stäbe - Schnittgrößen'!F160</f>
        <v>1.45</v>
      </c>
      <c r="Y165" s="44"/>
      <c r="Z165" s="299"/>
      <c r="AA165" s="15"/>
      <c r="AB165" s="15" t="str">
        <f>'LK6 - 4.1 Stäbe - Schnittgrößen'!B160</f>
        <v>Min Vz</v>
      </c>
      <c r="AC165" s="27">
        <f>'LK6 - 4.1 Stäbe - Schnittgrößen'!D160</f>
        <v>-254.34</v>
      </c>
      <c r="AD165" s="27">
        <f>'LK6 - 4.1 Stäbe - Schnittgrößen'!E160</f>
        <v>12.11</v>
      </c>
      <c r="AE165" s="27">
        <f>'LK6 - 4.1 Stäbe - Schnittgrößen'!F160</f>
        <v>-0.17</v>
      </c>
    </row>
    <row r="166" spans="1:31" x14ac:dyDescent="0.3">
      <c r="A166" s="44"/>
      <c r="B166" s="299"/>
      <c r="C166" s="15"/>
      <c r="D166" s="15" t="str">
        <f>'LK1 - 4.1 Stäbe - Schnittgrößen'!B161</f>
        <v>Max My</v>
      </c>
      <c r="E166" s="27">
        <f>'LK1 - 4.1 Stäbe - Schnittgrößen'!D161</f>
        <v>-228.96</v>
      </c>
      <c r="F166" s="27">
        <f>'LK1 - 4.1 Stäbe - Schnittgrößen'!E161</f>
        <v>8.02</v>
      </c>
      <c r="G166" s="27">
        <f>'LK1 - 4.1 Stäbe - Schnittgrößen'!F161</f>
        <v>1.07</v>
      </c>
      <c r="I166" s="44"/>
      <c r="J166" s="299"/>
      <c r="K166" s="15"/>
      <c r="L166" s="15" t="str">
        <f>'LK2 - 4.1 Stäbe - Schnittgrößen'!B161</f>
        <v>Max My</v>
      </c>
      <c r="M166" s="27">
        <f>'LK2 - 4.1 Stäbe - Schnittgrößen'!D161</f>
        <v>-172.42</v>
      </c>
      <c r="N166" s="27">
        <f>'LK2 - 4.1 Stäbe - Schnittgrößen'!E161</f>
        <v>8.8800000000000008</v>
      </c>
      <c r="O166" s="27">
        <f>'LK2 - 4.1 Stäbe - Schnittgrößen'!F161</f>
        <v>-0.32</v>
      </c>
      <c r="Q166" s="44"/>
      <c r="R166" s="299"/>
      <c r="S166" s="15"/>
      <c r="T166" s="15" t="str">
        <f>'LK3 - 4.1 Stäbe - Schnittgrößen'!B161</f>
        <v>Max My</v>
      </c>
      <c r="U166" s="27">
        <f>'LK3 - 4.1 Stäbe - Schnittgrößen'!D161</f>
        <v>-310.52</v>
      </c>
      <c r="V166" s="27">
        <f>'LK3 - 4.1 Stäbe - Schnittgrößen'!E161</f>
        <v>10.86</v>
      </c>
      <c r="W166" s="27">
        <f>'LK3 - 4.1 Stäbe - Schnittgrößen'!F161</f>
        <v>1.45</v>
      </c>
      <c r="Y166" s="44"/>
      <c r="Z166" s="299"/>
      <c r="AA166" s="15"/>
      <c r="AB166" s="15" t="str">
        <f>'LK6 - 4.1 Stäbe - Schnittgrößen'!B161</f>
        <v>Max My</v>
      </c>
      <c r="AC166" s="27">
        <f>'LK6 - 4.1 Stäbe - Schnittgrößen'!D161</f>
        <v>-254.34</v>
      </c>
      <c r="AD166" s="27">
        <f>'LK6 - 4.1 Stäbe - Schnittgrößen'!E161</f>
        <v>12.11</v>
      </c>
      <c r="AE166" s="27">
        <f>'LK6 - 4.1 Stäbe - Schnittgrößen'!F161</f>
        <v>-0.17</v>
      </c>
    </row>
    <row r="167" spans="1:31" x14ac:dyDescent="0.3">
      <c r="A167" s="44"/>
      <c r="B167" s="299"/>
      <c r="C167" s="15"/>
      <c r="D167" s="15" t="str">
        <f>'LK1 - 4.1 Stäbe - Schnittgrößen'!B162</f>
        <v>Min My</v>
      </c>
      <c r="E167" s="27">
        <f>'LK1 - 4.1 Stäbe - Schnittgrößen'!D162</f>
        <v>-228.96</v>
      </c>
      <c r="F167" s="27">
        <f>'LK1 - 4.1 Stäbe - Schnittgrößen'!E162</f>
        <v>8.59</v>
      </c>
      <c r="G167" s="27">
        <f>'LK1 - 4.1 Stäbe - Schnittgrößen'!F162</f>
        <v>0.51</v>
      </c>
      <c r="I167" s="44"/>
      <c r="J167" s="299"/>
      <c r="K167" s="15"/>
      <c r="L167" s="15" t="str">
        <f>'LK2 - 4.1 Stäbe - Schnittgrößen'!B162</f>
        <v>Min My</v>
      </c>
      <c r="M167" s="27">
        <f>'LK2 - 4.1 Stäbe - Schnittgrößen'!D162</f>
        <v>-172.41</v>
      </c>
      <c r="N167" s="27">
        <f>'LK2 - 4.1 Stäbe - Schnittgrößen'!E162</f>
        <v>9.44</v>
      </c>
      <c r="O167" s="27">
        <f>'LK2 - 4.1 Stäbe - Schnittgrößen'!F162</f>
        <v>-0.94</v>
      </c>
      <c r="Q167" s="44"/>
      <c r="R167" s="299"/>
      <c r="S167" s="15"/>
      <c r="T167" s="15" t="str">
        <f>'LK3 - 4.1 Stäbe - Schnittgrößen'!B162</f>
        <v>Min My</v>
      </c>
      <c r="U167" s="27">
        <f>'LK3 - 4.1 Stäbe - Schnittgrößen'!D162</f>
        <v>-310.51</v>
      </c>
      <c r="V167" s="27">
        <f>'LK3 - 4.1 Stäbe - Schnittgrößen'!E162</f>
        <v>11.66</v>
      </c>
      <c r="W167" s="27">
        <f>'LK3 - 4.1 Stäbe - Schnittgrößen'!F162</f>
        <v>0.69</v>
      </c>
      <c r="Y167" s="44"/>
      <c r="Z167" s="299"/>
      <c r="AA167" s="15"/>
      <c r="AB167" s="15" t="str">
        <f>'LK6 - 4.1 Stäbe - Schnittgrößen'!B162</f>
        <v>Min My</v>
      </c>
      <c r="AC167" s="27">
        <f>'LK6 - 4.1 Stäbe - Schnittgrößen'!D162</f>
        <v>-254.33</v>
      </c>
      <c r="AD167" s="27">
        <f>'LK6 - 4.1 Stäbe - Schnittgrößen'!E162</f>
        <v>12.9</v>
      </c>
      <c r="AE167" s="27">
        <f>'LK6 - 4.1 Stäbe - Schnittgrößen'!F162</f>
        <v>-1.03</v>
      </c>
    </row>
    <row r="168" spans="1:31" x14ac:dyDescent="0.3">
      <c r="A168" s="192"/>
      <c r="B168" s="298"/>
      <c r="C168" s="15">
        <f>'LK1 - 4.1 Stäbe - Schnittgrößen'!A163</f>
        <v>21</v>
      </c>
      <c r="D168" s="15">
        <f>'LK1 - 4.1 Stäbe - Schnittgrößen'!B163</f>
        <v>19</v>
      </c>
      <c r="E168" s="27">
        <f>'LK1 - 4.1 Stäbe - Schnittgrößen'!D163</f>
        <v>-228.96</v>
      </c>
      <c r="F168" s="27">
        <f>'LK1 - 4.1 Stäbe - Schnittgrößen'!E163</f>
        <v>8.3000000000000007</v>
      </c>
      <c r="G168" s="27">
        <f>'LK1 - 4.1 Stäbe - Schnittgrößen'!F163</f>
        <v>1.07</v>
      </c>
      <c r="I168" s="192"/>
      <c r="J168" s="298"/>
      <c r="K168" s="15">
        <f>'LK2 - 4.1 Stäbe - Schnittgrößen'!A163</f>
        <v>21</v>
      </c>
      <c r="L168" s="15">
        <f>'LK2 - 4.1 Stäbe - Schnittgrößen'!B163</f>
        <v>19</v>
      </c>
      <c r="M168" s="27">
        <f>'LK2 - 4.1 Stäbe - Schnittgrößen'!D163</f>
        <v>-172.42</v>
      </c>
      <c r="N168" s="27">
        <f>'LK2 - 4.1 Stäbe - Schnittgrößen'!E163</f>
        <v>7.86</v>
      </c>
      <c r="O168" s="27">
        <f>'LK2 - 4.1 Stäbe - Schnittgrößen'!F163</f>
        <v>-0.32</v>
      </c>
      <c r="Q168" s="192"/>
      <c r="R168" s="298"/>
      <c r="S168" s="15">
        <f>'LK3 - 4.1 Stäbe - Schnittgrößen'!A163</f>
        <v>21</v>
      </c>
      <c r="T168" s="15">
        <f>'LK3 - 4.1 Stäbe - Schnittgrößen'!B163</f>
        <v>19</v>
      </c>
      <c r="U168" s="27">
        <f>'LK3 - 4.1 Stäbe - Schnittgrößen'!D163</f>
        <v>-310.52</v>
      </c>
      <c r="V168" s="27">
        <f>'LK3 - 4.1 Stäbe - Schnittgrößen'!E163</f>
        <v>11.28</v>
      </c>
      <c r="W168" s="27">
        <f>'LK3 - 4.1 Stäbe - Schnittgrößen'!F163</f>
        <v>1.45</v>
      </c>
      <c r="Y168" s="192"/>
      <c r="Z168" s="298"/>
      <c r="AA168" s="15">
        <f>'LK6 - 4.1 Stäbe - Schnittgrößen'!A163</f>
        <v>21</v>
      </c>
      <c r="AB168" s="15">
        <f>'LK6 - 4.1 Stäbe - Schnittgrößen'!B163</f>
        <v>19</v>
      </c>
      <c r="AC168" s="27">
        <f>'LK6 - 4.1 Stäbe - Schnittgrößen'!D163</f>
        <v>-254.34</v>
      </c>
      <c r="AD168" s="27">
        <f>'LK6 - 4.1 Stäbe - Schnittgrößen'!E163</f>
        <v>10.73</v>
      </c>
      <c r="AE168" s="27">
        <f>'LK6 - 4.1 Stäbe - Schnittgrößen'!F163</f>
        <v>-0.17</v>
      </c>
    </row>
    <row r="169" spans="1:31" x14ac:dyDescent="0.3">
      <c r="A169" s="44"/>
      <c r="B169" s="299"/>
      <c r="C169" s="15"/>
      <c r="D169" s="15">
        <f>'LK1 - 4.1 Stäbe - Schnittgrößen'!B164</f>
        <v>20</v>
      </c>
      <c r="E169" s="27">
        <f>'LK1 - 4.1 Stäbe - Schnittgrößen'!D164</f>
        <v>-228.96</v>
      </c>
      <c r="F169" s="27">
        <f>'LK1 - 4.1 Stäbe - Schnittgrößen'!E164</f>
        <v>7.73</v>
      </c>
      <c r="G169" s="27">
        <f>'LK1 - 4.1 Stäbe - Schnittgrößen'!F164</f>
        <v>1.62</v>
      </c>
      <c r="I169" s="44"/>
      <c r="J169" s="299"/>
      <c r="K169" s="15"/>
      <c r="L169" s="15">
        <f>'LK2 - 4.1 Stäbe - Schnittgrößen'!B164</f>
        <v>20</v>
      </c>
      <c r="M169" s="27">
        <f>'LK2 - 4.1 Stäbe - Schnittgrößen'!D164</f>
        <v>-172.42</v>
      </c>
      <c r="N169" s="27">
        <f>'LK2 - 4.1 Stäbe - Schnittgrößen'!E164</f>
        <v>7.3</v>
      </c>
      <c r="O169" s="27">
        <f>'LK2 - 4.1 Stäbe - Schnittgrößen'!F164</f>
        <v>0.2</v>
      </c>
      <c r="Q169" s="44"/>
      <c r="R169" s="299"/>
      <c r="S169" s="15"/>
      <c r="T169" s="15">
        <f>'LK3 - 4.1 Stäbe - Schnittgrößen'!B164</f>
        <v>20</v>
      </c>
      <c r="U169" s="27">
        <f>'LK3 - 4.1 Stäbe - Schnittgrößen'!D164</f>
        <v>-310.52</v>
      </c>
      <c r="V169" s="27">
        <f>'LK3 - 4.1 Stäbe - Schnittgrößen'!E164</f>
        <v>10.47</v>
      </c>
      <c r="W169" s="27">
        <f>'LK3 - 4.1 Stäbe - Schnittgrößen'!F164</f>
        <v>2.2000000000000002</v>
      </c>
      <c r="Y169" s="44"/>
      <c r="Z169" s="299"/>
      <c r="AA169" s="15"/>
      <c r="AB169" s="15">
        <f>'LK6 - 4.1 Stäbe - Schnittgrößen'!B164</f>
        <v>20</v>
      </c>
      <c r="AC169" s="27">
        <f>'LK6 - 4.1 Stäbe - Schnittgrößen'!D164</f>
        <v>-254.35</v>
      </c>
      <c r="AD169" s="27">
        <f>'LK6 - 4.1 Stäbe - Schnittgrößen'!E164</f>
        <v>9.93</v>
      </c>
      <c r="AE169" s="27">
        <f>'LK6 - 4.1 Stäbe - Schnittgrößen'!F164</f>
        <v>0.53</v>
      </c>
    </row>
    <row r="170" spans="1:31" x14ac:dyDescent="0.3">
      <c r="A170" s="44"/>
      <c r="B170" s="299"/>
      <c r="C170" s="15"/>
      <c r="D170" s="15" t="str">
        <f>'LK1 - 4.1 Stäbe - Schnittgrößen'!B165</f>
        <v>Max N</v>
      </c>
      <c r="E170" s="27">
        <f>'LK1 - 4.1 Stäbe - Schnittgrößen'!D165</f>
        <v>-228.96</v>
      </c>
      <c r="F170" s="27">
        <f>'LK1 - 4.1 Stäbe - Schnittgrößen'!E165</f>
        <v>8.3000000000000007</v>
      </c>
      <c r="G170" s="27">
        <f>'LK1 - 4.1 Stäbe - Schnittgrößen'!F165</f>
        <v>1.07</v>
      </c>
      <c r="I170" s="44"/>
      <c r="J170" s="299"/>
      <c r="K170" s="15"/>
      <c r="L170" s="15" t="str">
        <f>'LK2 - 4.1 Stäbe - Schnittgrößen'!B165</f>
        <v>Max N</v>
      </c>
      <c r="M170" s="27">
        <f>'LK2 - 4.1 Stäbe - Schnittgrößen'!D165</f>
        <v>-172.42</v>
      </c>
      <c r="N170" s="27">
        <f>'LK2 - 4.1 Stäbe - Schnittgrößen'!E165</f>
        <v>7.86</v>
      </c>
      <c r="O170" s="27">
        <f>'LK2 - 4.1 Stäbe - Schnittgrößen'!F165</f>
        <v>-0.32</v>
      </c>
      <c r="Q170" s="44"/>
      <c r="R170" s="299"/>
      <c r="S170" s="15"/>
      <c r="T170" s="15" t="str">
        <f>'LK3 - 4.1 Stäbe - Schnittgrößen'!B165</f>
        <v>Max N</v>
      </c>
      <c r="U170" s="27">
        <f>'LK3 - 4.1 Stäbe - Schnittgrößen'!D165</f>
        <v>-310.52</v>
      </c>
      <c r="V170" s="27">
        <f>'LK3 - 4.1 Stäbe - Schnittgrößen'!E165</f>
        <v>11.28</v>
      </c>
      <c r="W170" s="27">
        <f>'LK3 - 4.1 Stäbe - Schnittgrößen'!F165</f>
        <v>1.45</v>
      </c>
      <c r="Y170" s="44"/>
      <c r="Z170" s="299"/>
      <c r="AA170" s="15"/>
      <c r="AB170" s="15" t="str">
        <f>'LK6 - 4.1 Stäbe - Schnittgrößen'!B165</f>
        <v>Max N</v>
      </c>
      <c r="AC170" s="27">
        <f>'LK6 - 4.1 Stäbe - Schnittgrößen'!D165</f>
        <v>-254.34</v>
      </c>
      <c r="AD170" s="27">
        <f>'LK6 - 4.1 Stäbe - Schnittgrößen'!E165</f>
        <v>10.73</v>
      </c>
      <c r="AE170" s="27">
        <f>'LK6 - 4.1 Stäbe - Schnittgrößen'!F165</f>
        <v>-0.17</v>
      </c>
    </row>
    <row r="171" spans="1:31" x14ac:dyDescent="0.3">
      <c r="A171" s="44"/>
      <c r="B171" s="299"/>
      <c r="C171" s="15"/>
      <c r="D171" s="15" t="str">
        <f>'LK1 - 4.1 Stäbe - Schnittgrößen'!B166</f>
        <v>Min N</v>
      </c>
      <c r="E171" s="27">
        <f>'LK1 - 4.1 Stäbe - Schnittgrößen'!D166</f>
        <v>-228.96</v>
      </c>
      <c r="F171" s="27">
        <f>'LK1 - 4.1 Stäbe - Schnittgrößen'!E166</f>
        <v>7.73</v>
      </c>
      <c r="G171" s="27">
        <f>'LK1 - 4.1 Stäbe - Schnittgrößen'!F166</f>
        <v>1.62</v>
      </c>
      <c r="I171" s="44"/>
      <c r="J171" s="299"/>
      <c r="K171" s="15"/>
      <c r="L171" s="15" t="str">
        <f>'LK2 - 4.1 Stäbe - Schnittgrößen'!B166</f>
        <v>Min N</v>
      </c>
      <c r="M171" s="27">
        <f>'LK2 - 4.1 Stäbe - Schnittgrößen'!D166</f>
        <v>-172.42</v>
      </c>
      <c r="N171" s="27">
        <f>'LK2 - 4.1 Stäbe - Schnittgrößen'!E166</f>
        <v>7.3</v>
      </c>
      <c r="O171" s="27">
        <f>'LK2 - 4.1 Stäbe - Schnittgrößen'!F166</f>
        <v>0.2</v>
      </c>
      <c r="Q171" s="44"/>
      <c r="R171" s="299"/>
      <c r="S171" s="15"/>
      <c r="T171" s="15" t="str">
        <f>'LK3 - 4.1 Stäbe - Schnittgrößen'!B166</f>
        <v>Min N</v>
      </c>
      <c r="U171" s="27">
        <f>'LK3 - 4.1 Stäbe - Schnittgrößen'!D166</f>
        <v>-310.52</v>
      </c>
      <c r="V171" s="27">
        <f>'LK3 - 4.1 Stäbe - Schnittgrößen'!E166</f>
        <v>10.47</v>
      </c>
      <c r="W171" s="27">
        <f>'LK3 - 4.1 Stäbe - Schnittgrößen'!F166</f>
        <v>2.2000000000000002</v>
      </c>
      <c r="Y171" s="44"/>
      <c r="Z171" s="299"/>
      <c r="AA171" s="15"/>
      <c r="AB171" s="15" t="str">
        <f>'LK6 - 4.1 Stäbe - Schnittgrößen'!B166</f>
        <v>Min N</v>
      </c>
      <c r="AC171" s="27">
        <f>'LK6 - 4.1 Stäbe - Schnittgrößen'!D166</f>
        <v>-254.35</v>
      </c>
      <c r="AD171" s="27">
        <f>'LK6 - 4.1 Stäbe - Schnittgrößen'!E166</f>
        <v>9.93</v>
      </c>
      <c r="AE171" s="27">
        <f>'LK6 - 4.1 Stäbe - Schnittgrößen'!F166</f>
        <v>0.53</v>
      </c>
    </row>
    <row r="172" spans="1:31" x14ac:dyDescent="0.3">
      <c r="A172" s="44"/>
      <c r="B172" s="299"/>
      <c r="C172" s="15"/>
      <c r="D172" s="15" t="str">
        <f>'LK1 - 4.1 Stäbe - Schnittgrößen'!B167</f>
        <v>Max Vz</v>
      </c>
      <c r="E172" s="27">
        <f>'LK1 - 4.1 Stäbe - Schnittgrößen'!D167</f>
        <v>-228.96</v>
      </c>
      <c r="F172" s="27">
        <f>'LK1 - 4.1 Stäbe - Schnittgrößen'!E167</f>
        <v>8.3000000000000007</v>
      </c>
      <c r="G172" s="27">
        <f>'LK1 - 4.1 Stäbe - Schnittgrößen'!F167</f>
        <v>1.07</v>
      </c>
      <c r="I172" s="44"/>
      <c r="J172" s="299"/>
      <c r="K172" s="15"/>
      <c r="L172" s="15" t="str">
        <f>'LK2 - 4.1 Stäbe - Schnittgrößen'!B167</f>
        <v>Max Vz</v>
      </c>
      <c r="M172" s="27">
        <f>'LK2 - 4.1 Stäbe - Schnittgrößen'!D167</f>
        <v>-172.42</v>
      </c>
      <c r="N172" s="27">
        <f>'LK2 - 4.1 Stäbe - Schnittgrößen'!E167</f>
        <v>7.86</v>
      </c>
      <c r="O172" s="27">
        <f>'LK2 - 4.1 Stäbe - Schnittgrößen'!F167</f>
        <v>-0.32</v>
      </c>
      <c r="Q172" s="44"/>
      <c r="R172" s="299"/>
      <c r="S172" s="15"/>
      <c r="T172" s="15" t="str">
        <f>'LK3 - 4.1 Stäbe - Schnittgrößen'!B167</f>
        <v>Max Vz</v>
      </c>
      <c r="U172" s="27">
        <f>'LK3 - 4.1 Stäbe - Schnittgrößen'!D167</f>
        <v>-310.52</v>
      </c>
      <c r="V172" s="27">
        <f>'LK3 - 4.1 Stäbe - Schnittgrößen'!E167</f>
        <v>11.28</v>
      </c>
      <c r="W172" s="27">
        <f>'LK3 - 4.1 Stäbe - Schnittgrößen'!F167</f>
        <v>1.45</v>
      </c>
      <c r="Y172" s="44"/>
      <c r="Z172" s="299"/>
      <c r="AA172" s="15"/>
      <c r="AB172" s="15" t="str">
        <f>'LK6 - 4.1 Stäbe - Schnittgrößen'!B167</f>
        <v>Max Vz</v>
      </c>
      <c r="AC172" s="27">
        <f>'LK6 - 4.1 Stäbe - Schnittgrößen'!D167</f>
        <v>-254.34</v>
      </c>
      <c r="AD172" s="27">
        <f>'LK6 - 4.1 Stäbe - Schnittgrößen'!E167</f>
        <v>10.73</v>
      </c>
      <c r="AE172" s="27">
        <f>'LK6 - 4.1 Stäbe - Schnittgrößen'!F167</f>
        <v>-0.17</v>
      </c>
    </row>
    <row r="173" spans="1:31" x14ac:dyDescent="0.3">
      <c r="A173" s="44"/>
      <c r="B173" s="299"/>
      <c r="C173" s="15"/>
      <c r="D173" s="15" t="str">
        <f>'LK1 - 4.1 Stäbe - Schnittgrößen'!B168</f>
        <v>Min Vz</v>
      </c>
      <c r="E173" s="27">
        <f>'LK1 - 4.1 Stäbe - Schnittgrößen'!D168</f>
        <v>-228.96</v>
      </c>
      <c r="F173" s="27">
        <f>'LK1 - 4.1 Stäbe - Schnittgrößen'!E168</f>
        <v>7.73</v>
      </c>
      <c r="G173" s="27">
        <f>'LK1 - 4.1 Stäbe - Schnittgrößen'!F168</f>
        <v>1.62</v>
      </c>
      <c r="I173" s="44"/>
      <c r="J173" s="299"/>
      <c r="K173" s="15"/>
      <c r="L173" s="15" t="str">
        <f>'LK2 - 4.1 Stäbe - Schnittgrößen'!B168</f>
        <v>Min Vz</v>
      </c>
      <c r="M173" s="27">
        <f>'LK2 - 4.1 Stäbe - Schnittgrößen'!D168</f>
        <v>-172.42</v>
      </c>
      <c r="N173" s="27">
        <f>'LK2 - 4.1 Stäbe - Schnittgrößen'!E168</f>
        <v>7.3</v>
      </c>
      <c r="O173" s="27">
        <f>'LK2 - 4.1 Stäbe - Schnittgrößen'!F168</f>
        <v>0.2</v>
      </c>
      <c r="Q173" s="44"/>
      <c r="R173" s="299"/>
      <c r="S173" s="15"/>
      <c r="T173" s="15" t="str">
        <f>'LK3 - 4.1 Stäbe - Schnittgrößen'!B168</f>
        <v>Min Vz</v>
      </c>
      <c r="U173" s="27">
        <f>'LK3 - 4.1 Stäbe - Schnittgrößen'!D168</f>
        <v>-310.52</v>
      </c>
      <c r="V173" s="27">
        <f>'LK3 - 4.1 Stäbe - Schnittgrößen'!E168</f>
        <v>10.47</v>
      </c>
      <c r="W173" s="27">
        <f>'LK3 - 4.1 Stäbe - Schnittgrößen'!F168</f>
        <v>2.2000000000000002</v>
      </c>
      <c r="Y173" s="44"/>
      <c r="Z173" s="299"/>
      <c r="AA173" s="15"/>
      <c r="AB173" s="15" t="str">
        <f>'LK6 - 4.1 Stäbe - Schnittgrößen'!B168</f>
        <v>Min Vz</v>
      </c>
      <c r="AC173" s="27">
        <f>'LK6 - 4.1 Stäbe - Schnittgrößen'!D168</f>
        <v>-254.35</v>
      </c>
      <c r="AD173" s="27">
        <f>'LK6 - 4.1 Stäbe - Schnittgrößen'!E168</f>
        <v>9.93</v>
      </c>
      <c r="AE173" s="27">
        <f>'LK6 - 4.1 Stäbe - Schnittgrößen'!F168</f>
        <v>0.53</v>
      </c>
    </row>
    <row r="174" spans="1:31" x14ac:dyDescent="0.3">
      <c r="A174" s="44"/>
      <c r="B174" s="299"/>
      <c r="C174" s="15"/>
      <c r="D174" s="15" t="str">
        <f>'LK1 - 4.1 Stäbe - Schnittgrößen'!B169</f>
        <v>Max My</v>
      </c>
      <c r="E174" s="27">
        <f>'LK1 - 4.1 Stäbe - Schnittgrößen'!D169</f>
        <v>-228.96</v>
      </c>
      <c r="F174" s="27">
        <f>'LK1 - 4.1 Stäbe - Schnittgrößen'!E169</f>
        <v>7.73</v>
      </c>
      <c r="G174" s="27">
        <f>'LK1 - 4.1 Stäbe - Schnittgrößen'!F169</f>
        <v>1.62</v>
      </c>
      <c r="I174" s="44"/>
      <c r="J174" s="299"/>
      <c r="K174" s="15"/>
      <c r="L174" s="15" t="str">
        <f>'LK2 - 4.1 Stäbe - Schnittgrößen'!B169</f>
        <v>Max My</v>
      </c>
      <c r="M174" s="27">
        <f>'LK2 - 4.1 Stäbe - Schnittgrößen'!D169</f>
        <v>-172.42</v>
      </c>
      <c r="N174" s="27">
        <f>'LK2 - 4.1 Stäbe - Schnittgrößen'!E169</f>
        <v>7.3</v>
      </c>
      <c r="O174" s="27">
        <f>'LK2 - 4.1 Stäbe - Schnittgrößen'!F169</f>
        <v>0.2</v>
      </c>
      <c r="Q174" s="44"/>
      <c r="R174" s="299"/>
      <c r="S174" s="15"/>
      <c r="T174" s="15" t="str">
        <f>'LK3 - 4.1 Stäbe - Schnittgrößen'!B169</f>
        <v>Max My</v>
      </c>
      <c r="U174" s="27">
        <f>'LK3 - 4.1 Stäbe - Schnittgrößen'!D169</f>
        <v>-310.52</v>
      </c>
      <c r="V174" s="27">
        <f>'LK3 - 4.1 Stäbe - Schnittgrößen'!E169</f>
        <v>10.47</v>
      </c>
      <c r="W174" s="27">
        <f>'LK3 - 4.1 Stäbe - Schnittgrößen'!F169</f>
        <v>2.2000000000000002</v>
      </c>
      <c r="Y174" s="44"/>
      <c r="Z174" s="299"/>
      <c r="AA174" s="15"/>
      <c r="AB174" s="15" t="str">
        <f>'LK6 - 4.1 Stäbe - Schnittgrößen'!B169</f>
        <v>Max My</v>
      </c>
      <c r="AC174" s="27">
        <f>'LK6 - 4.1 Stäbe - Schnittgrößen'!D169</f>
        <v>-254.35</v>
      </c>
      <c r="AD174" s="27">
        <f>'LK6 - 4.1 Stäbe - Schnittgrößen'!E169</f>
        <v>9.93</v>
      </c>
      <c r="AE174" s="27">
        <f>'LK6 - 4.1 Stäbe - Schnittgrößen'!F169</f>
        <v>0.53</v>
      </c>
    </row>
    <row r="175" spans="1:31" x14ac:dyDescent="0.3">
      <c r="A175" s="44"/>
      <c r="B175" s="299"/>
      <c r="C175" s="15"/>
      <c r="D175" s="15" t="str">
        <f>'LK1 - 4.1 Stäbe - Schnittgrößen'!B170</f>
        <v>Min My</v>
      </c>
      <c r="E175" s="27">
        <f>'LK1 - 4.1 Stäbe - Schnittgrößen'!D170</f>
        <v>-228.96</v>
      </c>
      <c r="F175" s="27">
        <f>'LK1 - 4.1 Stäbe - Schnittgrößen'!E170</f>
        <v>8.3000000000000007</v>
      </c>
      <c r="G175" s="27">
        <f>'LK1 - 4.1 Stäbe - Schnittgrößen'!F170</f>
        <v>1.07</v>
      </c>
      <c r="I175" s="44"/>
      <c r="J175" s="299"/>
      <c r="K175" s="15"/>
      <c r="L175" s="15" t="str">
        <f>'LK2 - 4.1 Stäbe - Schnittgrößen'!B170</f>
        <v>Min My</v>
      </c>
      <c r="M175" s="27">
        <f>'LK2 - 4.1 Stäbe - Schnittgrößen'!D170</f>
        <v>-172.42</v>
      </c>
      <c r="N175" s="27">
        <f>'LK2 - 4.1 Stäbe - Schnittgrößen'!E170</f>
        <v>7.86</v>
      </c>
      <c r="O175" s="27">
        <f>'LK2 - 4.1 Stäbe - Schnittgrößen'!F170</f>
        <v>-0.32</v>
      </c>
      <c r="Q175" s="44"/>
      <c r="R175" s="299"/>
      <c r="S175" s="15"/>
      <c r="T175" s="15" t="str">
        <f>'LK3 - 4.1 Stäbe - Schnittgrößen'!B170</f>
        <v>Min My</v>
      </c>
      <c r="U175" s="27">
        <f>'LK3 - 4.1 Stäbe - Schnittgrößen'!D170</f>
        <v>-310.52</v>
      </c>
      <c r="V175" s="27">
        <f>'LK3 - 4.1 Stäbe - Schnittgrößen'!E170</f>
        <v>11.28</v>
      </c>
      <c r="W175" s="27">
        <f>'LK3 - 4.1 Stäbe - Schnittgrößen'!F170</f>
        <v>1.45</v>
      </c>
      <c r="Y175" s="44"/>
      <c r="Z175" s="299"/>
      <c r="AA175" s="15"/>
      <c r="AB175" s="15" t="str">
        <f>'LK6 - 4.1 Stäbe - Schnittgrößen'!B170</f>
        <v>Min My</v>
      </c>
      <c r="AC175" s="27">
        <f>'LK6 - 4.1 Stäbe - Schnittgrößen'!D170</f>
        <v>-254.34</v>
      </c>
      <c r="AD175" s="27">
        <f>'LK6 - 4.1 Stäbe - Schnittgrößen'!E170</f>
        <v>10.73</v>
      </c>
      <c r="AE175" s="27">
        <f>'LK6 - 4.1 Stäbe - Schnittgrößen'!F170</f>
        <v>-0.17</v>
      </c>
    </row>
    <row r="176" spans="1:31" x14ac:dyDescent="0.3">
      <c r="A176" s="192"/>
      <c r="B176" s="298"/>
      <c r="C176" s="15">
        <f>'LK1 - 4.1 Stäbe - Schnittgrößen'!A171</f>
        <v>22</v>
      </c>
      <c r="D176" s="15">
        <f>'LK1 - 4.1 Stäbe - Schnittgrößen'!B171</f>
        <v>20</v>
      </c>
      <c r="E176" s="27">
        <f>'LK1 - 4.1 Stäbe - Schnittgrößen'!D171</f>
        <v>-228.96</v>
      </c>
      <c r="F176" s="27">
        <f>'LK1 - 4.1 Stäbe - Schnittgrößen'!E171</f>
        <v>8.0500000000000007</v>
      </c>
      <c r="G176" s="27">
        <f>'LK1 - 4.1 Stäbe - Schnittgrößen'!F171</f>
        <v>1.62</v>
      </c>
      <c r="I176" s="192"/>
      <c r="J176" s="298"/>
      <c r="K176" s="15">
        <f>'LK2 - 4.1 Stäbe - Schnittgrößen'!A171</f>
        <v>22</v>
      </c>
      <c r="L176" s="15">
        <f>'LK2 - 4.1 Stäbe - Schnittgrößen'!B171</f>
        <v>20</v>
      </c>
      <c r="M176" s="27">
        <f>'LK2 - 4.1 Stäbe - Schnittgrößen'!D171</f>
        <v>-172.43</v>
      </c>
      <c r="N176" s="27">
        <f>'LK2 - 4.1 Stäbe - Schnittgrößen'!E171</f>
        <v>6.88</v>
      </c>
      <c r="O176" s="27">
        <f>'LK2 - 4.1 Stäbe - Schnittgrößen'!F171</f>
        <v>0.2</v>
      </c>
      <c r="Q176" s="192"/>
      <c r="R176" s="298"/>
      <c r="S176" s="15">
        <f>'LK3 - 4.1 Stäbe - Schnittgrößen'!A171</f>
        <v>22</v>
      </c>
      <c r="T176" s="15">
        <f>'LK3 - 4.1 Stäbe - Schnittgrößen'!B171</f>
        <v>20</v>
      </c>
      <c r="U176" s="27">
        <f>'LK3 - 4.1 Stäbe - Schnittgrößen'!D171</f>
        <v>-310.52</v>
      </c>
      <c r="V176" s="27">
        <f>'LK3 - 4.1 Stäbe - Schnittgrößen'!E171</f>
        <v>10.93</v>
      </c>
      <c r="W176" s="27">
        <f>'LK3 - 4.1 Stäbe - Schnittgrößen'!F171</f>
        <v>2.2000000000000002</v>
      </c>
      <c r="Y176" s="192"/>
      <c r="Z176" s="298"/>
      <c r="AA176" s="15">
        <f>'LK6 - 4.1 Stäbe - Schnittgrößen'!A171</f>
        <v>22</v>
      </c>
      <c r="AB176" s="15">
        <f>'LK6 - 4.1 Stäbe - Schnittgrößen'!B171</f>
        <v>20</v>
      </c>
      <c r="AC176" s="27">
        <f>'LK6 - 4.1 Stäbe - Schnittgrößen'!D171</f>
        <v>-254.35</v>
      </c>
      <c r="AD176" s="27">
        <f>'LK6 - 4.1 Stäbe - Schnittgrößen'!E171</f>
        <v>9.3800000000000008</v>
      </c>
      <c r="AE176" s="27">
        <f>'LK6 - 4.1 Stäbe - Schnittgrößen'!F171</f>
        <v>0.53</v>
      </c>
    </row>
    <row r="177" spans="1:31" x14ac:dyDescent="0.3">
      <c r="A177" s="44"/>
      <c r="B177" s="299"/>
      <c r="C177" s="15"/>
      <c r="D177" s="15">
        <f>'LK1 - 4.1 Stäbe - Schnittgrößen'!B172</f>
        <v>21</v>
      </c>
      <c r="E177" s="27">
        <f>'LK1 - 4.1 Stäbe - Schnittgrößen'!D172</f>
        <v>-228.96</v>
      </c>
      <c r="F177" s="27">
        <f>'LK1 - 4.1 Stäbe - Schnittgrößen'!E172</f>
        <v>7.47</v>
      </c>
      <c r="G177" s="27">
        <f>'LK1 - 4.1 Stäbe - Schnittgrößen'!F172</f>
        <v>2.15</v>
      </c>
      <c r="I177" s="44"/>
      <c r="J177" s="299"/>
      <c r="K177" s="15"/>
      <c r="L177" s="15">
        <f>'LK2 - 4.1 Stäbe - Schnittgrößen'!B172</f>
        <v>21</v>
      </c>
      <c r="M177" s="27">
        <f>'LK2 - 4.1 Stäbe - Schnittgrößen'!D172</f>
        <v>-172.43</v>
      </c>
      <c r="N177" s="27">
        <f>'LK2 - 4.1 Stäbe - Schnittgrößen'!E172</f>
        <v>6.31</v>
      </c>
      <c r="O177" s="27">
        <f>'LK2 - 4.1 Stäbe - Schnittgrößen'!F172</f>
        <v>0.65</v>
      </c>
      <c r="Q177" s="44"/>
      <c r="R177" s="299"/>
      <c r="S177" s="15"/>
      <c r="T177" s="15">
        <f>'LK3 - 4.1 Stäbe - Schnittgrößen'!B172</f>
        <v>21</v>
      </c>
      <c r="U177" s="27">
        <f>'LK3 - 4.1 Stäbe - Schnittgrößen'!D172</f>
        <v>-310.52999999999997</v>
      </c>
      <c r="V177" s="27">
        <f>'LK3 - 4.1 Stäbe - Schnittgrößen'!E172</f>
        <v>10.11</v>
      </c>
      <c r="W177" s="27">
        <f>'LK3 - 4.1 Stäbe - Schnittgrößen'!F172</f>
        <v>2.91</v>
      </c>
      <c r="Y177" s="44"/>
      <c r="Z177" s="299"/>
      <c r="AA177" s="15"/>
      <c r="AB177" s="15">
        <f>'LK6 - 4.1 Stäbe - Schnittgrößen'!B172</f>
        <v>21</v>
      </c>
      <c r="AC177" s="27">
        <f>'LK6 - 4.1 Stäbe - Schnittgrößen'!D172</f>
        <v>-254.36</v>
      </c>
      <c r="AD177" s="27">
        <f>'LK6 - 4.1 Stäbe - Schnittgrößen'!E172</f>
        <v>8.57</v>
      </c>
      <c r="AE177" s="27">
        <f>'LK6 - 4.1 Stäbe - Schnittgrößen'!F172</f>
        <v>1.1399999999999999</v>
      </c>
    </row>
    <row r="178" spans="1:31" x14ac:dyDescent="0.3">
      <c r="A178" s="44"/>
      <c r="B178" s="299"/>
      <c r="C178" s="15"/>
      <c r="D178" s="15" t="str">
        <f>'LK1 - 4.1 Stäbe - Schnittgrößen'!B173</f>
        <v>Max N</v>
      </c>
      <c r="E178" s="27">
        <f>'LK1 - 4.1 Stäbe - Schnittgrößen'!D173</f>
        <v>-228.96</v>
      </c>
      <c r="F178" s="27">
        <f>'LK1 - 4.1 Stäbe - Schnittgrößen'!E173</f>
        <v>8.0500000000000007</v>
      </c>
      <c r="G178" s="27">
        <f>'LK1 - 4.1 Stäbe - Schnittgrößen'!F173</f>
        <v>1.62</v>
      </c>
      <c r="I178" s="44"/>
      <c r="J178" s="299"/>
      <c r="K178" s="15"/>
      <c r="L178" s="15" t="str">
        <f>'LK2 - 4.1 Stäbe - Schnittgrößen'!B173</f>
        <v>Max N</v>
      </c>
      <c r="M178" s="27">
        <f>'LK2 - 4.1 Stäbe - Schnittgrößen'!D173</f>
        <v>-172.43</v>
      </c>
      <c r="N178" s="27">
        <f>'LK2 - 4.1 Stäbe - Schnittgrößen'!E173</f>
        <v>6.88</v>
      </c>
      <c r="O178" s="27">
        <f>'LK2 - 4.1 Stäbe - Schnittgrößen'!F173</f>
        <v>0.2</v>
      </c>
      <c r="Q178" s="44"/>
      <c r="R178" s="299"/>
      <c r="S178" s="15"/>
      <c r="T178" s="15" t="str">
        <f>'LK3 - 4.1 Stäbe - Schnittgrößen'!B173</f>
        <v>Max N</v>
      </c>
      <c r="U178" s="27">
        <f>'LK3 - 4.1 Stäbe - Schnittgrößen'!D173</f>
        <v>-310.52</v>
      </c>
      <c r="V178" s="27">
        <f>'LK3 - 4.1 Stäbe - Schnittgrößen'!E173</f>
        <v>10.93</v>
      </c>
      <c r="W178" s="27">
        <f>'LK3 - 4.1 Stäbe - Schnittgrößen'!F173</f>
        <v>2.2000000000000002</v>
      </c>
      <c r="Y178" s="44"/>
      <c r="Z178" s="299"/>
      <c r="AA178" s="15"/>
      <c r="AB178" s="15" t="str">
        <f>'LK6 - 4.1 Stäbe - Schnittgrößen'!B173</f>
        <v>Max N</v>
      </c>
      <c r="AC178" s="27">
        <f>'LK6 - 4.1 Stäbe - Schnittgrößen'!D173</f>
        <v>-254.35</v>
      </c>
      <c r="AD178" s="27">
        <f>'LK6 - 4.1 Stäbe - Schnittgrößen'!E173</f>
        <v>9.3800000000000008</v>
      </c>
      <c r="AE178" s="27">
        <f>'LK6 - 4.1 Stäbe - Schnittgrößen'!F173</f>
        <v>0.53</v>
      </c>
    </row>
    <row r="179" spans="1:31" x14ac:dyDescent="0.3">
      <c r="A179" s="44"/>
      <c r="B179" s="299"/>
      <c r="C179" s="15"/>
      <c r="D179" s="15" t="str">
        <f>'LK1 - 4.1 Stäbe - Schnittgrößen'!B174</f>
        <v>Min N</v>
      </c>
      <c r="E179" s="27">
        <f>'LK1 - 4.1 Stäbe - Schnittgrößen'!D174</f>
        <v>-228.96</v>
      </c>
      <c r="F179" s="27">
        <f>'LK1 - 4.1 Stäbe - Schnittgrößen'!E174</f>
        <v>7.47</v>
      </c>
      <c r="G179" s="27">
        <f>'LK1 - 4.1 Stäbe - Schnittgrößen'!F174</f>
        <v>2.15</v>
      </c>
      <c r="I179" s="44"/>
      <c r="J179" s="299"/>
      <c r="K179" s="15"/>
      <c r="L179" s="15" t="str">
        <f>'LK2 - 4.1 Stäbe - Schnittgrößen'!B174</f>
        <v>Min N</v>
      </c>
      <c r="M179" s="27">
        <f>'LK2 - 4.1 Stäbe - Schnittgrößen'!D174</f>
        <v>-172.43</v>
      </c>
      <c r="N179" s="27">
        <f>'LK2 - 4.1 Stäbe - Schnittgrößen'!E174</f>
        <v>6.31</v>
      </c>
      <c r="O179" s="27">
        <f>'LK2 - 4.1 Stäbe - Schnittgrößen'!F174</f>
        <v>0.65</v>
      </c>
      <c r="Q179" s="44"/>
      <c r="R179" s="299"/>
      <c r="S179" s="15"/>
      <c r="T179" s="15" t="str">
        <f>'LK3 - 4.1 Stäbe - Schnittgrößen'!B174</f>
        <v>Min N</v>
      </c>
      <c r="U179" s="27">
        <f>'LK3 - 4.1 Stäbe - Schnittgrößen'!D174</f>
        <v>-310.52999999999997</v>
      </c>
      <c r="V179" s="27">
        <f>'LK3 - 4.1 Stäbe - Schnittgrößen'!E174</f>
        <v>10.11</v>
      </c>
      <c r="W179" s="27">
        <f>'LK3 - 4.1 Stäbe - Schnittgrößen'!F174</f>
        <v>2.91</v>
      </c>
      <c r="Y179" s="44"/>
      <c r="Z179" s="299"/>
      <c r="AA179" s="15"/>
      <c r="AB179" s="15" t="str">
        <f>'LK6 - 4.1 Stäbe - Schnittgrößen'!B174</f>
        <v>Min N</v>
      </c>
      <c r="AC179" s="27">
        <f>'LK6 - 4.1 Stäbe - Schnittgrößen'!D174</f>
        <v>-254.36</v>
      </c>
      <c r="AD179" s="27">
        <f>'LK6 - 4.1 Stäbe - Schnittgrößen'!E174</f>
        <v>8.57</v>
      </c>
      <c r="AE179" s="27">
        <f>'LK6 - 4.1 Stäbe - Schnittgrößen'!F174</f>
        <v>1.1399999999999999</v>
      </c>
    </row>
    <row r="180" spans="1:31" x14ac:dyDescent="0.3">
      <c r="A180" s="44"/>
      <c r="B180" s="299"/>
      <c r="C180" s="15"/>
      <c r="D180" s="15" t="str">
        <f>'LK1 - 4.1 Stäbe - Schnittgrößen'!B175</f>
        <v>Max Vz</v>
      </c>
      <c r="E180" s="27">
        <f>'LK1 - 4.1 Stäbe - Schnittgrößen'!D175</f>
        <v>-228.96</v>
      </c>
      <c r="F180" s="27">
        <f>'LK1 - 4.1 Stäbe - Schnittgrößen'!E175</f>
        <v>8.0500000000000007</v>
      </c>
      <c r="G180" s="27">
        <f>'LK1 - 4.1 Stäbe - Schnittgrößen'!F175</f>
        <v>1.62</v>
      </c>
      <c r="I180" s="44"/>
      <c r="J180" s="299"/>
      <c r="K180" s="15"/>
      <c r="L180" s="15" t="str">
        <f>'LK2 - 4.1 Stäbe - Schnittgrößen'!B175</f>
        <v>Max Vz</v>
      </c>
      <c r="M180" s="27">
        <f>'LK2 - 4.1 Stäbe - Schnittgrößen'!D175</f>
        <v>-172.43</v>
      </c>
      <c r="N180" s="27">
        <f>'LK2 - 4.1 Stäbe - Schnittgrößen'!E175</f>
        <v>6.88</v>
      </c>
      <c r="O180" s="27">
        <f>'LK2 - 4.1 Stäbe - Schnittgrößen'!F175</f>
        <v>0.2</v>
      </c>
      <c r="Q180" s="44"/>
      <c r="R180" s="299"/>
      <c r="S180" s="15"/>
      <c r="T180" s="15" t="str">
        <f>'LK3 - 4.1 Stäbe - Schnittgrößen'!B175</f>
        <v>Max Vz</v>
      </c>
      <c r="U180" s="27">
        <f>'LK3 - 4.1 Stäbe - Schnittgrößen'!D175</f>
        <v>-310.52</v>
      </c>
      <c r="V180" s="27">
        <f>'LK3 - 4.1 Stäbe - Schnittgrößen'!E175</f>
        <v>10.93</v>
      </c>
      <c r="W180" s="27">
        <f>'LK3 - 4.1 Stäbe - Schnittgrößen'!F175</f>
        <v>2.2000000000000002</v>
      </c>
      <c r="Y180" s="44"/>
      <c r="Z180" s="299"/>
      <c r="AA180" s="15"/>
      <c r="AB180" s="15" t="str">
        <f>'LK6 - 4.1 Stäbe - Schnittgrößen'!B175</f>
        <v>Max Vz</v>
      </c>
      <c r="AC180" s="27">
        <f>'LK6 - 4.1 Stäbe - Schnittgrößen'!D175</f>
        <v>-254.35</v>
      </c>
      <c r="AD180" s="27">
        <f>'LK6 - 4.1 Stäbe - Schnittgrößen'!E175</f>
        <v>9.3800000000000008</v>
      </c>
      <c r="AE180" s="27">
        <f>'LK6 - 4.1 Stäbe - Schnittgrößen'!F175</f>
        <v>0.53</v>
      </c>
    </row>
    <row r="181" spans="1:31" x14ac:dyDescent="0.3">
      <c r="A181" s="44"/>
      <c r="B181" s="299"/>
      <c r="C181" s="15"/>
      <c r="D181" s="15" t="str">
        <f>'LK1 - 4.1 Stäbe - Schnittgrößen'!B176</f>
        <v>Min Vz</v>
      </c>
      <c r="E181" s="27">
        <f>'LK1 - 4.1 Stäbe - Schnittgrößen'!D176</f>
        <v>-228.96</v>
      </c>
      <c r="F181" s="27">
        <f>'LK1 - 4.1 Stäbe - Schnittgrößen'!E176</f>
        <v>7.47</v>
      </c>
      <c r="G181" s="27">
        <f>'LK1 - 4.1 Stäbe - Schnittgrößen'!F176</f>
        <v>2.15</v>
      </c>
      <c r="I181" s="44"/>
      <c r="J181" s="299"/>
      <c r="K181" s="15"/>
      <c r="L181" s="15" t="str">
        <f>'LK2 - 4.1 Stäbe - Schnittgrößen'!B176</f>
        <v>Min Vz</v>
      </c>
      <c r="M181" s="27">
        <f>'LK2 - 4.1 Stäbe - Schnittgrößen'!D176</f>
        <v>-172.43</v>
      </c>
      <c r="N181" s="27">
        <f>'LK2 - 4.1 Stäbe - Schnittgrößen'!E176</f>
        <v>6.31</v>
      </c>
      <c r="O181" s="27">
        <f>'LK2 - 4.1 Stäbe - Schnittgrößen'!F176</f>
        <v>0.65</v>
      </c>
      <c r="Q181" s="44"/>
      <c r="R181" s="299"/>
      <c r="S181" s="15"/>
      <c r="T181" s="15" t="str">
        <f>'LK3 - 4.1 Stäbe - Schnittgrößen'!B176</f>
        <v>Min Vz</v>
      </c>
      <c r="U181" s="27">
        <f>'LK3 - 4.1 Stäbe - Schnittgrößen'!D176</f>
        <v>-310.52999999999997</v>
      </c>
      <c r="V181" s="27">
        <f>'LK3 - 4.1 Stäbe - Schnittgrößen'!E176</f>
        <v>10.11</v>
      </c>
      <c r="W181" s="27">
        <f>'LK3 - 4.1 Stäbe - Schnittgrößen'!F176</f>
        <v>2.91</v>
      </c>
      <c r="Y181" s="44"/>
      <c r="Z181" s="299"/>
      <c r="AA181" s="15"/>
      <c r="AB181" s="15" t="str">
        <f>'LK6 - 4.1 Stäbe - Schnittgrößen'!B176</f>
        <v>Min Vz</v>
      </c>
      <c r="AC181" s="27">
        <f>'LK6 - 4.1 Stäbe - Schnittgrößen'!D176</f>
        <v>-254.36</v>
      </c>
      <c r="AD181" s="27">
        <f>'LK6 - 4.1 Stäbe - Schnittgrößen'!E176</f>
        <v>8.57</v>
      </c>
      <c r="AE181" s="27">
        <f>'LK6 - 4.1 Stäbe - Schnittgrößen'!F176</f>
        <v>1.1399999999999999</v>
      </c>
    </row>
    <row r="182" spans="1:31" x14ac:dyDescent="0.3">
      <c r="A182" s="44"/>
      <c r="B182" s="299"/>
      <c r="C182" s="15"/>
      <c r="D182" s="15" t="str">
        <f>'LK1 - 4.1 Stäbe - Schnittgrößen'!B177</f>
        <v>Max My</v>
      </c>
      <c r="E182" s="27">
        <f>'LK1 - 4.1 Stäbe - Schnittgrößen'!D177</f>
        <v>-228.96</v>
      </c>
      <c r="F182" s="27">
        <f>'LK1 - 4.1 Stäbe - Schnittgrößen'!E177</f>
        <v>7.47</v>
      </c>
      <c r="G182" s="27">
        <f>'LK1 - 4.1 Stäbe - Schnittgrößen'!F177</f>
        <v>2.15</v>
      </c>
      <c r="I182" s="44"/>
      <c r="J182" s="299"/>
      <c r="K182" s="15"/>
      <c r="L182" s="15" t="str">
        <f>'LK2 - 4.1 Stäbe - Schnittgrößen'!B177</f>
        <v>Max My</v>
      </c>
      <c r="M182" s="27">
        <f>'LK2 - 4.1 Stäbe - Schnittgrößen'!D177</f>
        <v>-172.43</v>
      </c>
      <c r="N182" s="27">
        <f>'LK2 - 4.1 Stäbe - Schnittgrößen'!E177</f>
        <v>6.31</v>
      </c>
      <c r="O182" s="27">
        <f>'LK2 - 4.1 Stäbe - Schnittgrößen'!F177</f>
        <v>0.65</v>
      </c>
      <c r="Q182" s="44"/>
      <c r="R182" s="299"/>
      <c r="S182" s="15"/>
      <c r="T182" s="15" t="str">
        <f>'LK3 - 4.1 Stäbe - Schnittgrößen'!B177</f>
        <v>Max My</v>
      </c>
      <c r="U182" s="27">
        <f>'LK3 - 4.1 Stäbe - Schnittgrößen'!D177</f>
        <v>-310.52999999999997</v>
      </c>
      <c r="V182" s="27">
        <f>'LK3 - 4.1 Stäbe - Schnittgrößen'!E177</f>
        <v>10.11</v>
      </c>
      <c r="W182" s="27">
        <f>'LK3 - 4.1 Stäbe - Schnittgrößen'!F177</f>
        <v>2.91</v>
      </c>
      <c r="Y182" s="44"/>
      <c r="Z182" s="299"/>
      <c r="AA182" s="15"/>
      <c r="AB182" s="15" t="str">
        <f>'LK6 - 4.1 Stäbe - Schnittgrößen'!B177</f>
        <v>Max My</v>
      </c>
      <c r="AC182" s="27">
        <f>'LK6 - 4.1 Stäbe - Schnittgrößen'!D177</f>
        <v>-254.36</v>
      </c>
      <c r="AD182" s="27">
        <f>'LK6 - 4.1 Stäbe - Schnittgrößen'!E177</f>
        <v>8.57</v>
      </c>
      <c r="AE182" s="27">
        <f>'LK6 - 4.1 Stäbe - Schnittgrößen'!F177</f>
        <v>1.1399999999999999</v>
      </c>
    </row>
    <row r="183" spans="1:31" x14ac:dyDescent="0.3">
      <c r="A183" s="44"/>
      <c r="B183" s="299"/>
      <c r="C183" s="15"/>
      <c r="D183" s="15" t="str">
        <f>'LK1 - 4.1 Stäbe - Schnittgrößen'!B178</f>
        <v>Min My</v>
      </c>
      <c r="E183" s="27">
        <f>'LK1 - 4.1 Stäbe - Schnittgrößen'!D178</f>
        <v>-228.96</v>
      </c>
      <c r="F183" s="27">
        <f>'LK1 - 4.1 Stäbe - Schnittgrößen'!E178</f>
        <v>8.0500000000000007</v>
      </c>
      <c r="G183" s="27">
        <f>'LK1 - 4.1 Stäbe - Schnittgrößen'!F178</f>
        <v>1.62</v>
      </c>
      <c r="I183" s="44"/>
      <c r="J183" s="299"/>
      <c r="K183" s="15"/>
      <c r="L183" s="15" t="str">
        <f>'LK2 - 4.1 Stäbe - Schnittgrößen'!B178</f>
        <v>Min My</v>
      </c>
      <c r="M183" s="27">
        <f>'LK2 - 4.1 Stäbe - Schnittgrößen'!D178</f>
        <v>-172.43</v>
      </c>
      <c r="N183" s="27">
        <f>'LK2 - 4.1 Stäbe - Schnittgrößen'!E178</f>
        <v>6.88</v>
      </c>
      <c r="O183" s="27">
        <f>'LK2 - 4.1 Stäbe - Schnittgrößen'!F178</f>
        <v>0.2</v>
      </c>
      <c r="Q183" s="44"/>
      <c r="R183" s="299"/>
      <c r="S183" s="15"/>
      <c r="T183" s="15" t="str">
        <f>'LK3 - 4.1 Stäbe - Schnittgrößen'!B178</f>
        <v>Min My</v>
      </c>
      <c r="U183" s="27">
        <f>'LK3 - 4.1 Stäbe - Schnittgrößen'!D178</f>
        <v>-310.52</v>
      </c>
      <c r="V183" s="27">
        <f>'LK3 - 4.1 Stäbe - Schnittgrößen'!E178</f>
        <v>10.93</v>
      </c>
      <c r="W183" s="27">
        <f>'LK3 - 4.1 Stäbe - Schnittgrößen'!F178</f>
        <v>2.2000000000000002</v>
      </c>
      <c r="Y183" s="44"/>
      <c r="Z183" s="299"/>
      <c r="AA183" s="15"/>
      <c r="AB183" s="15" t="str">
        <f>'LK6 - 4.1 Stäbe - Schnittgrößen'!B178</f>
        <v>Min My</v>
      </c>
      <c r="AC183" s="27">
        <f>'LK6 - 4.1 Stäbe - Schnittgrößen'!D178</f>
        <v>-254.35</v>
      </c>
      <c r="AD183" s="27">
        <f>'LK6 - 4.1 Stäbe - Schnittgrößen'!E178</f>
        <v>9.3800000000000008</v>
      </c>
      <c r="AE183" s="27">
        <f>'LK6 - 4.1 Stäbe - Schnittgrößen'!F178</f>
        <v>0.53</v>
      </c>
    </row>
    <row r="184" spans="1:31" x14ac:dyDescent="0.3">
      <c r="A184" s="192"/>
      <c r="B184" s="298"/>
      <c r="C184" s="15">
        <f>'LK1 - 4.1 Stäbe - Schnittgrößen'!A179</f>
        <v>23</v>
      </c>
      <c r="D184" s="15">
        <f>'LK1 - 4.1 Stäbe - Schnittgrößen'!B179</f>
        <v>21</v>
      </c>
      <c r="E184" s="27">
        <f>'LK1 - 4.1 Stäbe - Schnittgrößen'!D179</f>
        <v>-228.96</v>
      </c>
      <c r="F184" s="27">
        <f>'LK1 - 4.1 Stäbe - Schnittgrößen'!E179</f>
        <v>7.8</v>
      </c>
      <c r="G184" s="27">
        <f>'LK1 - 4.1 Stäbe - Schnittgrößen'!F179</f>
        <v>2.15</v>
      </c>
      <c r="I184" s="192"/>
      <c r="J184" s="298"/>
      <c r="K184" s="15">
        <f>'LK2 - 4.1 Stäbe - Schnittgrößen'!A179</f>
        <v>23</v>
      </c>
      <c r="L184" s="15">
        <f>'LK2 - 4.1 Stäbe - Schnittgrößen'!B179</f>
        <v>21</v>
      </c>
      <c r="M184" s="27">
        <f>'LK2 - 4.1 Stäbe - Schnittgrößen'!D179</f>
        <v>-172.43</v>
      </c>
      <c r="N184" s="27">
        <f>'LK2 - 4.1 Stäbe - Schnittgrößen'!E179</f>
        <v>6.24</v>
      </c>
      <c r="O184" s="27">
        <f>'LK2 - 4.1 Stäbe - Schnittgrößen'!F179</f>
        <v>0.65</v>
      </c>
      <c r="Q184" s="192"/>
      <c r="R184" s="298"/>
      <c r="S184" s="15">
        <f>'LK3 - 4.1 Stäbe - Schnittgrößen'!A179</f>
        <v>23</v>
      </c>
      <c r="T184" s="15">
        <f>'LK3 - 4.1 Stäbe - Schnittgrößen'!B179</f>
        <v>21</v>
      </c>
      <c r="U184" s="27">
        <f>'LK3 - 4.1 Stäbe - Schnittgrößen'!D179</f>
        <v>-310.52999999999997</v>
      </c>
      <c r="V184" s="27">
        <f>'LK3 - 4.1 Stäbe - Schnittgrößen'!E179</f>
        <v>10.6</v>
      </c>
      <c r="W184" s="27">
        <f>'LK3 - 4.1 Stäbe - Schnittgrößen'!F179</f>
        <v>2.91</v>
      </c>
      <c r="Y184" s="192"/>
      <c r="Z184" s="298"/>
      <c r="AA184" s="15">
        <f>'LK6 - 4.1 Stäbe - Schnittgrößen'!A179</f>
        <v>23</v>
      </c>
      <c r="AB184" s="15">
        <f>'LK6 - 4.1 Stäbe - Schnittgrößen'!B179</f>
        <v>21</v>
      </c>
      <c r="AC184" s="27">
        <f>'LK6 - 4.1 Stäbe - Schnittgrößen'!D179</f>
        <v>-254.36</v>
      </c>
      <c r="AD184" s="27">
        <f>'LK6 - 4.1 Stäbe - Schnittgrößen'!E179</f>
        <v>8.51</v>
      </c>
      <c r="AE184" s="27">
        <f>'LK6 - 4.1 Stäbe - Schnittgrößen'!F179</f>
        <v>1.1399999999999999</v>
      </c>
    </row>
    <row r="185" spans="1:31" x14ac:dyDescent="0.3">
      <c r="A185" s="44"/>
      <c r="B185" s="299"/>
      <c r="C185" s="15"/>
      <c r="D185" s="15">
        <f>'LK1 - 4.1 Stäbe - Schnittgrößen'!B180</f>
        <v>22</v>
      </c>
      <c r="E185" s="27">
        <f>'LK1 - 4.1 Stäbe - Schnittgrößen'!D180</f>
        <v>-228.97</v>
      </c>
      <c r="F185" s="27">
        <f>'LK1 - 4.1 Stäbe - Schnittgrößen'!E180</f>
        <v>7.23</v>
      </c>
      <c r="G185" s="27">
        <f>'LK1 - 4.1 Stäbe - Schnittgrößen'!F180</f>
        <v>2.66</v>
      </c>
      <c r="I185" s="44"/>
      <c r="J185" s="299"/>
      <c r="K185" s="15"/>
      <c r="L185" s="15">
        <f>'LK2 - 4.1 Stäbe - Schnittgrößen'!B180</f>
        <v>22</v>
      </c>
      <c r="M185" s="27">
        <f>'LK2 - 4.1 Stäbe - Schnittgrößen'!D180</f>
        <v>-172.44</v>
      </c>
      <c r="N185" s="27">
        <f>'LK2 - 4.1 Stäbe - Schnittgrößen'!E180</f>
        <v>5.67</v>
      </c>
      <c r="O185" s="27">
        <f>'LK2 - 4.1 Stäbe - Schnittgrößen'!F180</f>
        <v>1.06</v>
      </c>
      <c r="Q185" s="44"/>
      <c r="R185" s="299"/>
      <c r="S185" s="15"/>
      <c r="T185" s="15">
        <f>'LK3 - 4.1 Stäbe - Schnittgrößen'!B180</f>
        <v>22</v>
      </c>
      <c r="U185" s="27">
        <f>'LK3 - 4.1 Stäbe - Schnittgrößen'!D180</f>
        <v>-310.54000000000002</v>
      </c>
      <c r="V185" s="27">
        <f>'LK3 - 4.1 Stäbe - Schnittgrößen'!E180</f>
        <v>9.7799999999999994</v>
      </c>
      <c r="W185" s="27">
        <f>'LK3 - 4.1 Stäbe - Schnittgrößen'!F180</f>
        <v>3.61</v>
      </c>
      <c r="Y185" s="44"/>
      <c r="Z185" s="299"/>
      <c r="AA185" s="15"/>
      <c r="AB185" s="15">
        <f>'LK6 - 4.1 Stäbe - Schnittgrößen'!B180</f>
        <v>22</v>
      </c>
      <c r="AC185" s="27">
        <f>'LK6 - 4.1 Stäbe - Schnittgrößen'!D180</f>
        <v>-254.37</v>
      </c>
      <c r="AD185" s="27">
        <f>'LK6 - 4.1 Stäbe - Schnittgrößen'!E180</f>
        <v>7.68</v>
      </c>
      <c r="AE185" s="27">
        <f>'LK6 - 4.1 Stäbe - Schnittgrößen'!F180</f>
        <v>1.69</v>
      </c>
    </row>
    <row r="186" spans="1:31" x14ac:dyDescent="0.3">
      <c r="A186" s="44"/>
      <c r="B186" s="299"/>
      <c r="C186" s="15"/>
      <c r="D186" s="15" t="str">
        <f>'LK1 - 4.1 Stäbe - Schnittgrößen'!B181</f>
        <v>Max N</v>
      </c>
      <c r="E186" s="27">
        <f>'LK1 - 4.1 Stäbe - Schnittgrößen'!D181</f>
        <v>-228.96</v>
      </c>
      <c r="F186" s="27">
        <f>'LK1 - 4.1 Stäbe - Schnittgrößen'!E181</f>
        <v>7.8</v>
      </c>
      <c r="G186" s="27">
        <f>'LK1 - 4.1 Stäbe - Schnittgrößen'!F181</f>
        <v>2.15</v>
      </c>
      <c r="I186" s="44"/>
      <c r="J186" s="299"/>
      <c r="K186" s="15"/>
      <c r="L186" s="15" t="str">
        <f>'LK2 - 4.1 Stäbe - Schnittgrößen'!B181</f>
        <v>Max N</v>
      </c>
      <c r="M186" s="27">
        <f>'LK2 - 4.1 Stäbe - Schnittgrößen'!D181</f>
        <v>-172.43</v>
      </c>
      <c r="N186" s="27">
        <f>'LK2 - 4.1 Stäbe - Schnittgrößen'!E181</f>
        <v>6.24</v>
      </c>
      <c r="O186" s="27">
        <f>'LK2 - 4.1 Stäbe - Schnittgrößen'!F181</f>
        <v>0.65</v>
      </c>
      <c r="Q186" s="44"/>
      <c r="R186" s="299"/>
      <c r="S186" s="15"/>
      <c r="T186" s="15" t="str">
        <f>'LK3 - 4.1 Stäbe - Schnittgrößen'!B181</f>
        <v>Max N</v>
      </c>
      <c r="U186" s="27">
        <f>'LK3 - 4.1 Stäbe - Schnittgrößen'!D181</f>
        <v>-310.52999999999997</v>
      </c>
      <c r="V186" s="27">
        <f>'LK3 - 4.1 Stäbe - Schnittgrößen'!E181</f>
        <v>10.6</v>
      </c>
      <c r="W186" s="27">
        <f>'LK3 - 4.1 Stäbe - Schnittgrößen'!F181</f>
        <v>2.91</v>
      </c>
      <c r="Y186" s="44"/>
      <c r="Z186" s="299"/>
      <c r="AA186" s="15"/>
      <c r="AB186" s="15" t="str">
        <f>'LK6 - 4.1 Stäbe - Schnittgrößen'!B181</f>
        <v>Max N</v>
      </c>
      <c r="AC186" s="27">
        <f>'LK6 - 4.1 Stäbe - Schnittgrößen'!D181</f>
        <v>-254.36</v>
      </c>
      <c r="AD186" s="27">
        <f>'LK6 - 4.1 Stäbe - Schnittgrößen'!E181</f>
        <v>8.51</v>
      </c>
      <c r="AE186" s="27">
        <f>'LK6 - 4.1 Stäbe - Schnittgrößen'!F181</f>
        <v>1.1399999999999999</v>
      </c>
    </row>
    <row r="187" spans="1:31" x14ac:dyDescent="0.3">
      <c r="A187" s="44"/>
      <c r="B187" s="299"/>
      <c r="C187" s="15"/>
      <c r="D187" s="15" t="str">
        <f>'LK1 - 4.1 Stäbe - Schnittgrößen'!B182</f>
        <v>Min N</v>
      </c>
      <c r="E187" s="27">
        <f>'LK1 - 4.1 Stäbe - Schnittgrößen'!D182</f>
        <v>-228.97</v>
      </c>
      <c r="F187" s="27">
        <f>'LK1 - 4.1 Stäbe - Schnittgrößen'!E182</f>
        <v>7.23</v>
      </c>
      <c r="G187" s="27">
        <f>'LK1 - 4.1 Stäbe - Schnittgrößen'!F182</f>
        <v>2.66</v>
      </c>
      <c r="I187" s="44"/>
      <c r="J187" s="299"/>
      <c r="K187" s="15"/>
      <c r="L187" s="15" t="str">
        <f>'LK2 - 4.1 Stäbe - Schnittgrößen'!B182</f>
        <v>Min N</v>
      </c>
      <c r="M187" s="27">
        <f>'LK2 - 4.1 Stäbe - Schnittgrößen'!D182</f>
        <v>-172.44</v>
      </c>
      <c r="N187" s="27">
        <f>'LK2 - 4.1 Stäbe - Schnittgrößen'!E182</f>
        <v>5.67</v>
      </c>
      <c r="O187" s="27">
        <f>'LK2 - 4.1 Stäbe - Schnittgrößen'!F182</f>
        <v>1.06</v>
      </c>
      <c r="Q187" s="44"/>
      <c r="R187" s="299"/>
      <c r="S187" s="15"/>
      <c r="T187" s="15" t="str">
        <f>'LK3 - 4.1 Stäbe - Schnittgrößen'!B182</f>
        <v>Min N</v>
      </c>
      <c r="U187" s="27">
        <f>'LK3 - 4.1 Stäbe - Schnittgrößen'!D182</f>
        <v>-310.54000000000002</v>
      </c>
      <c r="V187" s="27">
        <f>'LK3 - 4.1 Stäbe - Schnittgrößen'!E182</f>
        <v>9.7799999999999994</v>
      </c>
      <c r="W187" s="27">
        <f>'LK3 - 4.1 Stäbe - Schnittgrößen'!F182</f>
        <v>3.61</v>
      </c>
      <c r="Y187" s="44"/>
      <c r="Z187" s="299"/>
      <c r="AA187" s="15"/>
      <c r="AB187" s="15" t="str">
        <f>'LK6 - 4.1 Stäbe - Schnittgrößen'!B182</f>
        <v>Min N</v>
      </c>
      <c r="AC187" s="27">
        <f>'LK6 - 4.1 Stäbe - Schnittgrößen'!D182</f>
        <v>-254.37</v>
      </c>
      <c r="AD187" s="27">
        <f>'LK6 - 4.1 Stäbe - Schnittgrößen'!E182</f>
        <v>7.68</v>
      </c>
      <c r="AE187" s="27">
        <f>'LK6 - 4.1 Stäbe - Schnittgrößen'!F182</f>
        <v>1.69</v>
      </c>
    </row>
    <row r="188" spans="1:31" x14ac:dyDescent="0.3">
      <c r="A188" s="44"/>
      <c r="B188" s="299"/>
      <c r="C188" s="15"/>
      <c r="D188" s="15" t="str">
        <f>'LK1 - 4.1 Stäbe - Schnittgrößen'!B183</f>
        <v>Max Vz</v>
      </c>
      <c r="E188" s="27">
        <f>'LK1 - 4.1 Stäbe - Schnittgrößen'!D183</f>
        <v>-228.96</v>
      </c>
      <c r="F188" s="27">
        <f>'LK1 - 4.1 Stäbe - Schnittgrößen'!E183</f>
        <v>7.8</v>
      </c>
      <c r="G188" s="27">
        <f>'LK1 - 4.1 Stäbe - Schnittgrößen'!F183</f>
        <v>2.15</v>
      </c>
      <c r="I188" s="44"/>
      <c r="J188" s="299"/>
      <c r="K188" s="15"/>
      <c r="L188" s="15" t="str">
        <f>'LK2 - 4.1 Stäbe - Schnittgrößen'!B183</f>
        <v>Max Vz</v>
      </c>
      <c r="M188" s="27">
        <f>'LK2 - 4.1 Stäbe - Schnittgrößen'!D183</f>
        <v>-172.43</v>
      </c>
      <c r="N188" s="27">
        <f>'LK2 - 4.1 Stäbe - Schnittgrößen'!E183</f>
        <v>6.24</v>
      </c>
      <c r="O188" s="27">
        <f>'LK2 - 4.1 Stäbe - Schnittgrößen'!F183</f>
        <v>0.65</v>
      </c>
      <c r="Q188" s="44"/>
      <c r="R188" s="299"/>
      <c r="S188" s="15"/>
      <c r="T188" s="15" t="str">
        <f>'LK3 - 4.1 Stäbe - Schnittgrößen'!B183</f>
        <v>Max Vz</v>
      </c>
      <c r="U188" s="27">
        <f>'LK3 - 4.1 Stäbe - Schnittgrößen'!D183</f>
        <v>-310.52999999999997</v>
      </c>
      <c r="V188" s="27">
        <f>'LK3 - 4.1 Stäbe - Schnittgrößen'!E183</f>
        <v>10.6</v>
      </c>
      <c r="W188" s="27">
        <f>'LK3 - 4.1 Stäbe - Schnittgrößen'!F183</f>
        <v>2.91</v>
      </c>
      <c r="Y188" s="44"/>
      <c r="Z188" s="299"/>
      <c r="AA188" s="15"/>
      <c r="AB188" s="15" t="str">
        <f>'LK6 - 4.1 Stäbe - Schnittgrößen'!B183</f>
        <v>Max Vz</v>
      </c>
      <c r="AC188" s="27">
        <f>'LK6 - 4.1 Stäbe - Schnittgrößen'!D183</f>
        <v>-254.36</v>
      </c>
      <c r="AD188" s="27">
        <f>'LK6 - 4.1 Stäbe - Schnittgrößen'!E183</f>
        <v>8.51</v>
      </c>
      <c r="AE188" s="27">
        <f>'LK6 - 4.1 Stäbe - Schnittgrößen'!F183</f>
        <v>1.1399999999999999</v>
      </c>
    </row>
    <row r="189" spans="1:31" x14ac:dyDescent="0.3">
      <c r="A189" s="44"/>
      <c r="B189" s="299"/>
      <c r="C189" s="15"/>
      <c r="D189" s="15" t="str">
        <f>'LK1 - 4.1 Stäbe - Schnittgrößen'!B184</f>
        <v>Min Vz</v>
      </c>
      <c r="E189" s="27">
        <f>'LK1 - 4.1 Stäbe - Schnittgrößen'!D184</f>
        <v>-228.97</v>
      </c>
      <c r="F189" s="27">
        <f>'LK1 - 4.1 Stäbe - Schnittgrößen'!E184</f>
        <v>7.23</v>
      </c>
      <c r="G189" s="27">
        <f>'LK1 - 4.1 Stäbe - Schnittgrößen'!F184</f>
        <v>2.66</v>
      </c>
      <c r="I189" s="44"/>
      <c r="J189" s="299"/>
      <c r="K189" s="15"/>
      <c r="L189" s="15" t="str">
        <f>'LK2 - 4.1 Stäbe - Schnittgrößen'!B184</f>
        <v>Min Vz</v>
      </c>
      <c r="M189" s="27">
        <f>'LK2 - 4.1 Stäbe - Schnittgrößen'!D184</f>
        <v>-172.44</v>
      </c>
      <c r="N189" s="27">
        <f>'LK2 - 4.1 Stäbe - Schnittgrößen'!E184</f>
        <v>5.67</v>
      </c>
      <c r="O189" s="27">
        <f>'LK2 - 4.1 Stäbe - Schnittgrößen'!F184</f>
        <v>1.06</v>
      </c>
      <c r="Q189" s="44"/>
      <c r="R189" s="299"/>
      <c r="S189" s="15"/>
      <c r="T189" s="15" t="str">
        <f>'LK3 - 4.1 Stäbe - Schnittgrößen'!B184</f>
        <v>Min Vz</v>
      </c>
      <c r="U189" s="27">
        <f>'LK3 - 4.1 Stäbe - Schnittgrößen'!D184</f>
        <v>-310.54000000000002</v>
      </c>
      <c r="V189" s="27">
        <f>'LK3 - 4.1 Stäbe - Schnittgrößen'!E184</f>
        <v>9.7799999999999994</v>
      </c>
      <c r="W189" s="27">
        <f>'LK3 - 4.1 Stäbe - Schnittgrößen'!F184</f>
        <v>3.61</v>
      </c>
      <c r="Y189" s="44"/>
      <c r="Z189" s="299"/>
      <c r="AA189" s="15"/>
      <c r="AB189" s="15" t="str">
        <f>'LK6 - 4.1 Stäbe - Schnittgrößen'!B184</f>
        <v>Min Vz</v>
      </c>
      <c r="AC189" s="27">
        <f>'LK6 - 4.1 Stäbe - Schnittgrößen'!D184</f>
        <v>-254.37</v>
      </c>
      <c r="AD189" s="27">
        <f>'LK6 - 4.1 Stäbe - Schnittgrößen'!E184</f>
        <v>7.68</v>
      </c>
      <c r="AE189" s="27">
        <f>'LK6 - 4.1 Stäbe - Schnittgrößen'!F184</f>
        <v>1.69</v>
      </c>
    </row>
    <row r="190" spans="1:31" x14ac:dyDescent="0.3">
      <c r="A190" s="44"/>
      <c r="B190" s="299"/>
      <c r="C190" s="15"/>
      <c r="D190" s="15" t="str">
        <f>'LK1 - 4.1 Stäbe - Schnittgrößen'!B185</f>
        <v>Max My</v>
      </c>
      <c r="E190" s="27">
        <f>'LK1 - 4.1 Stäbe - Schnittgrößen'!D185</f>
        <v>-228.97</v>
      </c>
      <c r="F190" s="27">
        <f>'LK1 - 4.1 Stäbe - Schnittgrößen'!E185</f>
        <v>7.23</v>
      </c>
      <c r="G190" s="27">
        <f>'LK1 - 4.1 Stäbe - Schnittgrößen'!F185</f>
        <v>2.66</v>
      </c>
      <c r="I190" s="44"/>
      <c r="J190" s="299"/>
      <c r="K190" s="15"/>
      <c r="L190" s="15" t="str">
        <f>'LK2 - 4.1 Stäbe - Schnittgrößen'!B185</f>
        <v>Max My</v>
      </c>
      <c r="M190" s="27">
        <f>'LK2 - 4.1 Stäbe - Schnittgrößen'!D185</f>
        <v>-172.44</v>
      </c>
      <c r="N190" s="27">
        <f>'LK2 - 4.1 Stäbe - Schnittgrößen'!E185</f>
        <v>5.67</v>
      </c>
      <c r="O190" s="27">
        <f>'LK2 - 4.1 Stäbe - Schnittgrößen'!F185</f>
        <v>1.06</v>
      </c>
      <c r="Q190" s="44"/>
      <c r="R190" s="299"/>
      <c r="S190" s="15"/>
      <c r="T190" s="15" t="str">
        <f>'LK3 - 4.1 Stäbe - Schnittgrößen'!B185</f>
        <v>Max My</v>
      </c>
      <c r="U190" s="27">
        <f>'LK3 - 4.1 Stäbe - Schnittgrößen'!D185</f>
        <v>-310.54000000000002</v>
      </c>
      <c r="V190" s="27">
        <f>'LK3 - 4.1 Stäbe - Schnittgrößen'!E185</f>
        <v>9.7799999999999994</v>
      </c>
      <c r="W190" s="27">
        <f>'LK3 - 4.1 Stäbe - Schnittgrößen'!F185</f>
        <v>3.61</v>
      </c>
      <c r="Y190" s="44"/>
      <c r="Z190" s="299"/>
      <c r="AA190" s="15"/>
      <c r="AB190" s="15" t="str">
        <f>'LK6 - 4.1 Stäbe - Schnittgrößen'!B185</f>
        <v>Max My</v>
      </c>
      <c r="AC190" s="27">
        <f>'LK6 - 4.1 Stäbe - Schnittgrößen'!D185</f>
        <v>-254.37</v>
      </c>
      <c r="AD190" s="27">
        <f>'LK6 - 4.1 Stäbe - Schnittgrößen'!E185</f>
        <v>7.68</v>
      </c>
      <c r="AE190" s="27">
        <f>'LK6 - 4.1 Stäbe - Schnittgrößen'!F185</f>
        <v>1.69</v>
      </c>
    </row>
    <row r="191" spans="1:31" x14ac:dyDescent="0.3">
      <c r="A191" s="44"/>
      <c r="B191" s="299"/>
      <c r="C191" s="15"/>
      <c r="D191" s="15" t="str">
        <f>'LK1 - 4.1 Stäbe - Schnittgrößen'!B186</f>
        <v>Min My</v>
      </c>
      <c r="E191" s="27">
        <f>'LK1 - 4.1 Stäbe - Schnittgrößen'!D186</f>
        <v>-228.96</v>
      </c>
      <c r="F191" s="27">
        <f>'LK1 - 4.1 Stäbe - Schnittgrößen'!E186</f>
        <v>7.8</v>
      </c>
      <c r="G191" s="27">
        <f>'LK1 - 4.1 Stäbe - Schnittgrößen'!F186</f>
        <v>2.15</v>
      </c>
      <c r="I191" s="44"/>
      <c r="J191" s="299"/>
      <c r="K191" s="15"/>
      <c r="L191" s="15" t="str">
        <f>'LK2 - 4.1 Stäbe - Schnittgrößen'!B186</f>
        <v>Min My</v>
      </c>
      <c r="M191" s="27">
        <f>'LK2 - 4.1 Stäbe - Schnittgrößen'!D186</f>
        <v>-172.43</v>
      </c>
      <c r="N191" s="27">
        <f>'LK2 - 4.1 Stäbe - Schnittgrößen'!E186</f>
        <v>6.24</v>
      </c>
      <c r="O191" s="27">
        <f>'LK2 - 4.1 Stäbe - Schnittgrößen'!F186</f>
        <v>0.65</v>
      </c>
      <c r="Q191" s="44"/>
      <c r="R191" s="299"/>
      <c r="S191" s="15"/>
      <c r="T191" s="15" t="str">
        <f>'LK3 - 4.1 Stäbe - Schnittgrößen'!B186</f>
        <v>Min My</v>
      </c>
      <c r="U191" s="27">
        <f>'LK3 - 4.1 Stäbe - Schnittgrößen'!D186</f>
        <v>-310.52999999999997</v>
      </c>
      <c r="V191" s="27">
        <f>'LK3 - 4.1 Stäbe - Schnittgrößen'!E186</f>
        <v>10.6</v>
      </c>
      <c r="W191" s="27">
        <f>'LK3 - 4.1 Stäbe - Schnittgrößen'!F186</f>
        <v>2.91</v>
      </c>
      <c r="Y191" s="44"/>
      <c r="Z191" s="299"/>
      <c r="AA191" s="15"/>
      <c r="AB191" s="15" t="str">
        <f>'LK6 - 4.1 Stäbe - Schnittgrößen'!B186</f>
        <v>Min My</v>
      </c>
      <c r="AC191" s="27">
        <f>'LK6 - 4.1 Stäbe - Schnittgrößen'!D186</f>
        <v>-254.36</v>
      </c>
      <c r="AD191" s="27">
        <f>'LK6 - 4.1 Stäbe - Schnittgrößen'!E186</f>
        <v>8.51</v>
      </c>
      <c r="AE191" s="27">
        <f>'LK6 - 4.1 Stäbe - Schnittgrößen'!F186</f>
        <v>1.1399999999999999</v>
      </c>
    </row>
    <row r="192" spans="1:31" x14ac:dyDescent="0.3">
      <c r="A192" s="192"/>
      <c r="B192" s="298"/>
      <c r="C192" s="15">
        <f>'LK1 - 4.1 Stäbe - Schnittgrößen'!A187</f>
        <v>24</v>
      </c>
      <c r="D192" s="15">
        <f>'LK1 - 4.1 Stäbe - Schnittgrößen'!B187</f>
        <v>22</v>
      </c>
      <c r="E192" s="27">
        <f>'LK1 - 4.1 Stäbe - Schnittgrößen'!D187</f>
        <v>-228.97</v>
      </c>
      <c r="F192" s="27">
        <f>'LK1 - 4.1 Stäbe - Schnittgrößen'!E187</f>
        <v>7.57</v>
      </c>
      <c r="G192" s="27">
        <f>'LK1 - 4.1 Stäbe - Schnittgrößen'!F187</f>
        <v>2.66</v>
      </c>
      <c r="I192" s="192"/>
      <c r="J192" s="298"/>
      <c r="K192" s="15">
        <f>'LK2 - 4.1 Stäbe - Schnittgrößen'!A187</f>
        <v>24</v>
      </c>
      <c r="L192" s="15">
        <f>'LK2 - 4.1 Stäbe - Schnittgrößen'!B187</f>
        <v>22</v>
      </c>
      <c r="M192" s="27">
        <f>'LK2 - 4.1 Stäbe - Schnittgrößen'!D187</f>
        <v>-172.44</v>
      </c>
      <c r="N192" s="27">
        <f>'LK2 - 4.1 Stäbe - Schnittgrößen'!E187</f>
        <v>5.81</v>
      </c>
      <c r="O192" s="27">
        <f>'LK2 - 4.1 Stäbe - Schnittgrößen'!F187</f>
        <v>1.06</v>
      </c>
      <c r="Q192" s="192"/>
      <c r="R192" s="298"/>
      <c r="S192" s="15">
        <f>'LK3 - 4.1 Stäbe - Schnittgrößen'!A187</f>
        <v>24</v>
      </c>
      <c r="T192" s="15">
        <f>'LK3 - 4.1 Stäbe - Schnittgrößen'!B187</f>
        <v>22</v>
      </c>
      <c r="U192" s="27">
        <f>'LK3 - 4.1 Stäbe - Schnittgrößen'!D187</f>
        <v>-310.52999999999997</v>
      </c>
      <c r="V192" s="27">
        <f>'LK3 - 4.1 Stäbe - Schnittgrößen'!E187</f>
        <v>10.29</v>
      </c>
      <c r="W192" s="27">
        <f>'LK3 - 4.1 Stäbe - Schnittgrößen'!F187</f>
        <v>3.61</v>
      </c>
      <c r="Y192" s="192"/>
      <c r="Z192" s="298"/>
      <c r="AA192" s="15">
        <f>'LK6 - 4.1 Stäbe - Schnittgrößen'!A187</f>
        <v>24</v>
      </c>
      <c r="AB192" s="15">
        <f>'LK6 - 4.1 Stäbe - Schnittgrößen'!B187</f>
        <v>22</v>
      </c>
      <c r="AC192" s="27">
        <f>'LK6 - 4.1 Stäbe - Schnittgrößen'!D187</f>
        <v>-254.37</v>
      </c>
      <c r="AD192" s="27">
        <f>'LK6 - 4.1 Stäbe - Schnittgrößen'!E187</f>
        <v>7.91</v>
      </c>
      <c r="AE192" s="27">
        <f>'LK6 - 4.1 Stäbe - Schnittgrößen'!F187</f>
        <v>1.69</v>
      </c>
    </row>
    <row r="193" spans="1:31" x14ac:dyDescent="0.3">
      <c r="A193" s="44"/>
      <c r="B193" s="299"/>
      <c r="C193" s="15"/>
      <c r="D193" s="15">
        <f>'LK1 - 4.1 Stäbe - Schnittgrößen'!B188</f>
        <v>23</v>
      </c>
      <c r="E193" s="27">
        <f>'LK1 - 4.1 Stäbe - Schnittgrößen'!D188</f>
        <v>-228.97</v>
      </c>
      <c r="F193" s="27">
        <f>'LK1 - 4.1 Stäbe - Schnittgrößen'!E188</f>
        <v>6.99</v>
      </c>
      <c r="G193" s="27">
        <f>'LK1 - 4.1 Stäbe - Schnittgrößen'!F188</f>
        <v>3.16</v>
      </c>
      <c r="I193" s="44"/>
      <c r="J193" s="299"/>
      <c r="K193" s="15"/>
      <c r="L193" s="15">
        <f>'LK2 - 4.1 Stäbe - Schnittgrößen'!B188</f>
        <v>23</v>
      </c>
      <c r="M193" s="27">
        <f>'LK2 - 4.1 Stäbe - Schnittgrößen'!D188</f>
        <v>-172.44</v>
      </c>
      <c r="N193" s="27">
        <f>'LK2 - 4.1 Stäbe - Schnittgrößen'!E188</f>
        <v>5.23</v>
      </c>
      <c r="O193" s="27">
        <f>'LK2 - 4.1 Stäbe - Schnittgrößen'!F188</f>
        <v>1.43</v>
      </c>
      <c r="Q193" s="44"/>
      <c r="R193" s="299"/>
      <c r="S193" s="15"/>
      <c r="T193" s="15">
        <f>'LK3 - 4.1 Stäbe - Schnittgrößen'!B188</f>
        <v>23</v>
      </c>
      <c r="U193" s="27">
        <f>'LK3 - 4.1 Stäbe - Schnittgrößen'!D188</f>
        <v>-310.54000000000002</v>
      </c>
      <c r="V193" s="27">
        <f>'LK3 - 4.1 Stäbe - Schnittgrößen'!E188</f>
        <v>9.4600000000000009</v>
      </c>
      <c r="W193" s="27">
        <f>'LK3 - 4.1 Stäbe - Schnittgrößen'!F188</f>
        <v>4.28</v>
      </c>
      <c r="Y193" s="44"/>
      <c r="Z193" s="299"/>
      <c r="AA193" s="15"/>
      <c r="AB193" s="15">
        <f>'LK6 - 4.1 Stäbe - Schnittgrößen'!B188</f>
        <v>23</v>
      </c>
      <c r="AC193" s="27">
        <f>'LK6 - 4.1 Stäbe - Schnittgrößen'!D188</f>
        <v>-254.38</v>
      </c>
      <c r="AD193" s="27">
        <f>'LK6 - 4.1 Stäbe - Schnittgrößen'!E188</f>
        <v>7.08</v>
      </c>
      <c r="AE193" s="27">
        <f>'LK6 - 4.1 Stäbe - Schnittgrößen'!F188</f>
        <v>2.21</v>
      </c>
    </row>
    <row r="194" spans="1:31" x14ac:dyDescent="0.3">
      <c r="A194" s="44"/>
      <c r="B194" s="299"/>
      <c r="C194" s="15"/>
      <c r="D194" s="15" t="str">
        <f>'LK1 - 4.1 Stäbe - Schnittgrößen'!B189</f>
        <v>Max N</v>
      </c>
      <c r="E194" s="27">
        <f>'LK1 - 4.1 Stäbe - Schnittgrößen'!D189</f>
        <v>-228.97</v>
      </c>
      <c r="F194" s="27">
        <f>'LK1 - 4.1 Stäbe - Schnittgrößen'!E189</f>
        <v>7.57</v>
      </c>
      <c r="G194" s="27">
        <f>'LK1 - 4.1 Stäbe - Schnittgrößen'!F189</f>
        <v>2.66</v>
      </c>
      <c r="I194" s="44"/>
      <c r="J194" s="299"/>
      <c r="K194" s="15"/>
      <c r="L194" s="15" t="str">
        <f>'LK2 - 4.1 Stäbe - Schnittgrößen'!B189</f>
        <v>Max N</v>
      </c>
      <c r="M194" s="27">
        <f>'LK2 - 4.1 Stäbe - Schnittgrößen'!D189</f>
        <v>-172.44</v>
      </c>
      <c r="N194" s="27">
        <f>'LK2 - 4.1 Stäbe - Schnittgrößen'!E189</f>
        <v>5.81</v>
      </c>
      <c r="O194" s="27">
        <f>'LK2 - 4.1 Stäbe - Schnittgrößen'!F189</f>
        <v>1.06</v>
      </c>
      <c r="Q194" s="44"/>
      <c r="R194" s="299"/>
      <c r="S194" s="15"/>
      <c r="T194" s="15" t="str">
        <f>'LK3 - 4.1 Stäbe - Schnittgrößen'!B189</f>
        <v>Max N</v>
      </c>
      <c r="U194" s="27">
        <f>'LK3 - 4.1 Stäbe - Schnittgrößen'!D189</f>
        <v>-310.52999999999997</v>
      </c>
      <c r="V194" s="27">
        <f>'LK3 - 4.1 Stäbe - Schnittgrößen'!E189</f>
        <v>10.29</v>
      </c>
      <c r="W194" s="27">
        <f>'LK3 - 4.1 Stäbe - Schnittgrößen'!F189</f>
        <v>3.61</v>
      </c>
      <c r="Y194" s="44"/>
      <c r="Z194" s="299"/>
      <c r="AA194" s="15"/>
      <c r="AB194" s="15" t="str">
        <f>'LK6 - 4.1 Stäbe - Schnittgrößen'!B189</f>
        <v>Max N</v>
      </c>
      <c r="AC194" s="27">
        <f>'LK6 - 4.1 Stäbe - Schnittgrößen'!D189</f>
        <v>-254.37</v>
      </c>
      <c r="AD194" s="27">
        <f>'LK6 - 4.1 Stäbe - Schnittgrößen'!E189</f>
        <v>7.91</v>
      </c>
      <c r="AE194" s="27">
        <f>'LK6 - 4.1 Stäbe - Schnittgrößen'!F189</f>
        <v>1.69</v>
      </c>
    </row>
    <row r="195" spans="1:31" x14ac:dyDescent="0.3">
      <c r="A195" s="44"/>
      <c r="B195" s="299"/>
      <c r="C195" s="15"/>
      <c r="D195" s="15" t="str">
        <f>'LK1 - 4.1 Stäbe - Schnittgrößen'!B190</f>
        <v>Min N</v>
      </c>
      <c r="E195" s="27">
        <f>'LK1 - 4.1 Stäbe - Schnittgrößen'!D190</f>
        <v>-228.97</v>
      </c>
      <c r="F195" s="27">
        <f>'LK1 - 4.1 Stäbe - Schnittgrößen'!E190</f>
        <v>6.99</v>
      </c>
      <c r="G195" s="27">
        <f>'LK1 - 4.1 Stäbe - Schnittgrößen'!F190</f>
        <v>3.16</v>
      </c>
      <c r="I195" s="44"/>
      <c r="J195" s="299"/>
      <c r="K195" s="15"/>
      <c r="L195" s="15" t="str">
        <f>'LK2 - 4.1 Stäbe - Schnittgrößen'!B190</f>
        <v>Min N</v>
      </c>
      <c r="M195" s="27">
        <f>'LK2 - 4.1 Stäbe - Schnittgrößen'!D190</f>
        <v>-172.44</v>
      </c>
      <c r="N195" s="27">
        <f>'LK2 - 4.1 Stäbe - Schnittgrößen'!E190</f>
        <v>5.23</v>
      </c>
      <c r="O195" s="27">
        <f>'LK2 - 4.1 Stäbe - Schnittgrößen'!F190</f>
        <v>1.43</v>
      </c>
      <c r="Q195" s="44"/>
      <c r="R195" s="299"/>
      <c r="S195" s="15"/>
      <c r="T195" s="15" t="str">
        <f>'LK3 - 4.1 Stäbe - Schnittgrößen'!B190</f>
        <v>Min N</v>
      </c>
      <c r="U195" s="27">
        <f>'LK3 - 4.1 Stäbe - Schnittgrößen'!D190</f>
        <v>-310.54000000000002</v>
      </c>
      <c r="V195" s="27">
        <f>'LK3 - 4.1 Stäbe - Schnittgrößen'!E190</f>
        <v>9.4600000000000009</v>
      </c>
      <c r="W195" s="27">
        <f>'LK3 - 4.1 Stäbe - Schnittgrößen'!F190</f>
        <v>4.28</v>
      </c>
      <c r="Y195" s="44"/>
      <c r="Z195" s="299"/>
      <c r="AA195" s="15"/>
      <c r="AB195" s="15" t="str">
        <f>'LK6 - 4.1 Stäbe - Schnittgrößen'!B190</f>
        <v>Min N</v>
      </c>
      <c r="AC195" s="27">
        <f>'LK6 - 4.1 Stäbe - Schnittgrößen'!D190</f>
        <v>-254.38</v>
      </c>
      <c r="AD195" s="27">
        <f>'LK6 - 4.1 Stäbe - Schnittgrößen'!E190</f>
        <v>7.08</v>
      </c>
      <c r="AE195" s="27">
        <f>'LK6 - 4.1 Stäbe - Schnittgrößen'!F190</f>
        <v>2.21</v>
      </c>
    </row>
    <row r="196" spans="1:31" x14ac:dyDescent="0.3">
      <c r="A196" s="44"/>
      <c r="B196" s="299"/>
      <c r="C196" s="15"/>
      <c r="D196" s="15" t="str">
        <f>'LK1 - 4.1 Stäbe - Schnittgrößen'!B191</f>
        <v>Max Vz</v>
      </c>
      <c r="E196" s="27">
        <f>'LK1 - 4.1 Stäbe - Schnittgrößen'!D191</f>
        <v>-228.97</v>
      </c>
      <c r="F196" s="27">
        <f>'LK1 - 4.1 Stäbe - Schnittgrößen'!E191</f>
        <v>7.57</v>
      </c>
      <c r="G196" s="27">
        <f>'LK1 - 4.1 Stäbe - Schnittgrößen'!F191</f>
        <v>2.66</v>
      </c>
      <c r="I196" s="44"/>
      <c r="J196" s="299"/>
      <c r="K196" s="15"/>
      <c r="L196" s="15" t="str">
        <f>'LK2 - 4.1 Stäbe - Schnittgrößen'!B191</f>
        <v>Max Vz</v>
      </c>
      <c r="M196" s="27">
        <f>'LK2 - 4.1 Stäbe - Schnittgrößen'!D191</f>
        <v>-172.44</v>
      </c>
      <c r="N196" s="27">
        <f>'LK2 - 4.1 Stäbe - Schnittgrößen'!E191</f>
        <v>5.81</v>
      </c>
      <c r="O196" s="27">
        <f>'LK2 - 4.1 Stäbe - Schnittgrößen'!F191</f>
        <v>1.06</v>
      </c>
      <c r="Q196" s="44"/>
      <c r="R196" s="299"/>
      <c r="S196" s="15"/>
      <c r="T196" s="15" t="str">
        <f>'LK3 - 4.1 Stäbe - Schnittgrößen'!B191</f>
        <v>Max Vz</v>
      </c>
      <c r="U196" s="27">
        <f>'LK3 - 4.1 Stäbe - Schnittgrößen'!D191</f>
        <v>-310.52999999999997</v>
      </c>
      <c r="V196" s="27">
        <f>'LK3 - 4.1 Stäbe - Schnittgrößen'!E191</f>
        <v>10.29</v>
      </c>
      <c r="W196" s="27">
        <f>'LK3 - 4.1 Stäbe - Schnittgrößen'!F191</f>
        <v>3.61</v>
      </c>
      <c r="Y196" s="44"/>
      <c r="Z196" s="299"/>
      <c r="AA196" s="15"/>
      <c r="AB196" s="15" t="str">
        <f>'LK6 - 4.1 Stäbe - Schnittgrößen'!B191</f>
        <v>Max Vz</v>
      </c>
      <c r="AC196" s="27">
        <f>'LK6 - 4.1 Stäbe - Schnittgrößen'!D191</f>
        <v>-254.37</v>
      </c>
      <c r="AD196" s="27">
        <f>'LK6 - 4.1 Stäbe - Schnittgrößen'!E191</f>
        <v>7.91</v>
      </c>
      <c r="AE196" s="27">
        <f>'LK6 - 4.1 Stäbe - Schnittgrößen'!F191</f>
        <v>1.69</v>
      </c>
    </row>
    <row r="197" spans="1:31" x14ac:dyDescent="0.3">
      <c r="A197" s="44"/>
      <c r="B197" s="299"/>
      <c r="C197" s="15"/>
      <c r="D197" s="15" t="str">
        <f>'LK1 - 4.1 Stäbe - Schnittgrößen'!B192</f>
        <v>Min Vz</v>
      </c>
      <c r="E197" s="27">
        <f>'LK1 - 4.1 Stäbe - Schnittgrößen'!D192</f>
        <v>-228.97</v>
      </c>
      <c r="F197" s="27">
        <f>'LK1 - 4.1 Stäbe - Schnittgrößen'!E192</f>
        <v>6.99</v>
      </c>
      <c r="G197" s="27">
        <f>'LK1 - 4.1 Stäbe - Schnittgrößen'!F192</f>
        <v>3.16</v>
      </c>
      <c r="I197" s="44"/>
      <c r="J197" s="299"/>
      <c r="K197" s="15"/>
      <c r="L197" s="15" t="str">
        <f>'LK2 - 4.1 Stäbe - Schnittgrößen'!B192</f>
        <v>Min Vz</v>
      </c>
      <c r="M197" s="27">
        <f>'LK2 - 4.1 Stäbe - Schnittgrößen'!D192</f>
        <v>-172.44</v>
      </c>
      <c r="N197" s="27">
        <f>'LK2 - 4.1 Stäbe - Schnittgrößen'!E192</f>
        <v>5.23</v>
      </c>
      <c r="O197" s="27">
        <f>'LK2 - 4.1 Stäbe - Schnittgrößen'!F192</f>
        <v>1.43</v>
      </c>
      <c r="Q197" s="44"/>
      <c r="R197" s="299"/>
      <c r="S197" s="15"/>
      <c r="T197" s="15" t="str">
        <f>'LK3 - 4.1 Stäbe - Schnittgrößen'!B192</f>
        <v>Min Vz</v>
      </c>
      <c r="U197" s="27">
        <f>'LK3 - 4.1 Stäbe - Schnittgrößen'!D192</f>
        <v>-310.54000000000002</v>
      </c>
      <c r="V197" s="27">
        <f>'LK3 - 4.1 Stäbe - Schnittgrößen'!E192</f>
        <v>9.4600000000000009</v>
      </c>
      <c r="W197" s="27">
        <f>'LK3 - 4.1 Stäbe - Schnittgrößen'!F192</f>
        <v>4.28</v>
      </c>
      <c r="Y197" s="44"/>
      <c r="Z197" s="299"/>
      <c r="AA197" s="15"/>
      <c r="AB197" s="15" t="str">
        <f>'LK6 - 4.1 Stäbe - Schnittgrößen'!B192</f>
        <v>Min Vz</v>
      </c>
      <c r="AC197" s="27">
        <f>'LK6 - 4.1 Stäbe - Schnittgrößen'!D192</f>
        <v>-254.38</v>
      </c>
      <c r="AD197" s="27">
        <f>'LK6 - 4.1 Stäbe - Schnittgrößen'!E192</f>
        <v>7.08</v>
      </c>
      <c r="AE197" s="27">
        <f>'LK6 - 4.1 Stäbe - Schnittgrößen'!F192</f>
        <v>2.21</v>
      </c>
    </row>
    <row r="198" spans="1:31" x14ac:dyDescent="0.3">
      <c r="A198" s="44"/>
      <c r="B198" s="299"/>
      <c r="C198" s="15"/>
      <c r="D198" s="15" t="str">
        <f>'LK1 - 4.1 Stäbe - Schnittgrößen'!B193</f>
        <v>Max My</v>
      </c>
      <c r="E198" s="27">
        <f>'LK1 - 4.1 Stäbe - Schnittgrößen'!D193</f>
        <v>-228.97</v>
      </c>
      <c r="F198" s="27">
        <f>'LK1 - 4.1 Stäbe - Schnittgrößen'!E193</f>
        <v>6.99</v>
      </c>
      <c r="G198" s="27">
        <f>'LK1 - 4.1 Stäbe - Schnittgrößen'!F193</f>
        <v>3.16</v>
      </c>
      <c r="I198" s="44"/>
      <c r="J198" s="299"/>
      <c r="K198" s="15"/>
      <c r="L198" s="15" t="str">
        <f>'LK2 - 4.1 Stäbe - Schnittgrößen'!B193</f>
        <v>Max My</v>
      </c>
      <c r="M198" s="27">
        <f>'LK2 - 4.1 Stäbe - Schnittgrößen'!D193</f>
        <v>-172.44</v>
      </c>
      <c r="N198" s="27">
        <f>'LK2 - 4.1 Stäbe - Schnittgrößen'!E193</f>
        <v>5.23</v>
      </c>
      <c r="O198" s="27">
        <f>'LK2 - 4.1 Stäbe - Schnittgrößen'!F193</f>
        <v>1.43</v>
      </c>
      <c r="Q198" s="44"/>
      <c r="R198" s="299"/>
      <c r="S198" s="15"/>
      <c r="T198" s="15" t="str">
        <f>'LK3 - 4.1 Stäbe - Schnittgrößen'!B193</f>
        <v>Max My</v>
      </c>
      <c r="U198" s="27">
        <f>'LK3 - 4.1 Stäbe - Schnittgrößen'!D193</f>
        <v>-310.54000000000002</v>
      </c>
      <c r="V198" s="27">
        <f>'LK3 - 4.1 Stäbe - Schnittgrößen'!E193</f>
        <v>9.4600000000000009</v>
      </c>
      <c r="W198" s="27">
        <f>'LK3 - 4.1 Stäbe - Schnittgrößen'!F193</f>
        <v>4.28</v>
      </c>
      <c r="Y198" s="44"/>
      <c r="Z198" s="299"/>
      <c r="AA198" s="15"/>
      <c r="AB198" s="15" t="str">
        <f>'LK6 - 4.1 Stäbe - Schnittgrößen'!B193</f>
        <v>Max My</v>
      </c>
      <c r="AC198" s="27">
        <f>'LK6 - 4.1 Stäbe - Schnittgrößen'!D193</f>
        <v>-254.38</v>
      </c>
      <c r="AD198" s="27">
        <f>'LK6 - 4.1 Stäbe - Schnittgrößen'!E193</f>
        <v>7.08</v>
      </c>
      <c r="AE198" s="27">
        <f>'LK6 - 4.1 Stäbe - Schnittgrößen'!F193</f>
        <v>2.21</v>
      </c>
    </row>
    <row r="199" spans="1:31" x14ac:dyDescent="0.3">
      <c r="A199" s="44"/>
      <c r="B199" s="299"/>
      <c r="C199" s="15"/>
      <c r="D199" s="15" t="str">
        <f>'LK1 - 4.1 Stäbe - Schnittgrößen'!B194</f>
        <v>Min My</v>
      </c>
      <c r="E199" s="27">
        <f>'LK1 - 4.1 Stäbe - Schnittgrößen'!D194</f>
        <v>-228.97</v>
      </c>
      <c r="F199" s="27">
        <f>'LK1 - 4.1 Stäbe - Schnittgrößen'!E194</f>
        <v>7.57</v>
      </c>
      <c r="G199" s="27">
        <f>'LK1 - 4.1 Stäbe - Schnittgrößen'!F194</f>
        <v>2.66</v>
      </c>
      <c r="I199" s="44"/>
      <c r="J199" s="299"/>
      <c r="K199" s="15"/>
      <c r="L199" s="15" t="str">
        <f>'LK2 - 4.1 Stäbe - Schnittgrößen'!B194</f>
        <v>Min My</v>
      </c>
      <c r="M199" s="27">
        <f>'LK2 - 4.1 Stäbe - Schnittgrößen'!D194</f>
        <v>-172.44</v>
      </c>
      <c r="N199" s="27">
        <f>'LK2 - 4.1 Stäbe - Schnittgrößen'!E194</f>
        <v>5.81</v>
      </c>
      <c r="O199" s="27">
        <f>'LK2 - 4.1 Stäbe - Schnittgrößen'!F194</f>
        <v>1.06</v>
      </c>
      <c r="Q199" s="44"/>
      <c r="R199" s="299"/>
      <c r="S199" s="15"/>
      <c r="T199" s="15" t="str">
        <f>'LK3 - 4.1 Stäbe - Schnittgrößen'!B194</f>
        <v>Min My</v>
      </c>
      <c r="U199" s="27">
        <f>'LK3 - 4.1 Stäbe - Schnittgrößen'!D194</f>
        <v>-310.52999999999997</v>
      </c>
      <c r="V199" s="27">
        <f>'LK3 - 4.1 Stäbe - Schnittgrößen'!E194</f>
        <v>10.29</v>
      </c>
      <c r="W199" s="27">
        <f>'LK3 - 4.1 Stäbe - Schnittgrößen'!F194</f>
        <v>3.61</v>
      </c>
      <c r="Y199" s="44"/>
      <c r="Z199" s="299"/>
      <c r="AA199" s="15"/>
      <c r="AB199" s="15" t="str">
        <f>'LK6 - 4.1 Stäbe - Schnittgrößen'!B194</f>
        <v>Min My</v>
      </c>
      <c r="AC199" s="27">
        <f>'LK6 - 4.1 Stäbe - Schnittgrößen'!D194</f>
        <v>-254.37</v>
      </c>
      <c r="AD199" s="27">
        <f>'LK6 - 4.1 Stäbe - Schnittgrößen'!E194</f>
        <v>7.91</v>
      </c>
      <c r="AE199" s="27">
        <f>'LK6 - 4.1 Stäbe - Schnittgrößen'!F194</f>
        <v>1.69</v>
      </c>
    </row>
    <row r="200" spans="1:31" x14ac:dyDescent="0.3">
      <c r="A200" s="192"/>
      <c r="B200" s="298"/>
      <c r="C200" s="15">
        <f>'LK1 - 4.1 Stäbe - Schnittgrößen'!A195</f>
        <v>25</v>
      </c>
      <c r="D200" s="15">
        <f>'LK1 - 4.1 Stäbe - Schnittgrößen'!B195</f>
        <v>23</v>
      </c>
      <c r="E200" s="27">
        <f>'LK1 - 4.1 Stäbe - Schnittgrößen'!D195</f>
        <v>-228.97</v>
      </c>
      <c r="F200" s="27">
        <f>'LK1 - 4.1 Stäbe - Schnittgrößen'!E195</f>
        <v>7.35</v>
      </c>
      <c r="G200" s="27">
        <f>'LK1 - 4.1 Stäbe - Schnittgrößen'!F195</f>
        <v>3.16</v>
      </c>
      <c r="I200" s="192"/>
      <c r="J200" s="298"/>
      <c r="K200" s="15">
        <f>'LK2 - 4.1 Stäbe - Schnittgrößen'!A195</f>
        <v>25</v>
      </c>
      <c r="L200" s="15">
        <f>'LK2 - 4.1 Stäbe - Schnittgrößen'!B195</f>
        <v>23</v>
      </c>
      <c r="M200" s="27">
        <f>'LK2 - 4.1 Stäbe - Schnittgrößen'!D195</f>
        <v>-172.44</v>
      </c>
      <c r="N200" s="27">
        <f>'LK2 - 4.1 Stäbe - Schnittgrößen'!E195</f>
        <v>5.5</v>
      </c>
      <c r="O200" s="27">
        <f>'LK2 - 4.1 Stäbe - Schnittgrößen'!F195</f>
        <v>1.43</v>
      </c>
      <c r="Q200" s="192"/>
      <c r="R200" s="298"/>
      <c r="S200" s="15">
        <f>'LK3 - 4.1 Stäbe - Schnittgrößen'!A195</f>
        <v>25</v>
      </c>
      <c r="T200" s="15">
        <f>'LK3 - 4.1 Stäbe - Schnittgrößen'!B195</f>
        <v>23</v>
      </c>
      <c r="U200" s="27">
        <f>'LK3 - 4.1 Stäbe - Schnittgrößen'!D195</f>
        <v>-310.54000000000002</v>
      </c>
      <c r="V200" s="27">
        <f>'LK3 - 4.1 Stäbe - Schnittgrößen'!E195</f>
        <v>9.98</v>
      </c>
      <c r="W200" s="27">
        <f>'LK3 - 4.1 Stäbe - Schnittgrößen'!F195</f>
        <v>4.28</v>
      </c>
      <c r="Y200" s="192"/>
      <c r="Z200" s="298"/>
      <c r="AA200" s="15">
        <f>'LK6 - 4.1 Stäbe - Schnittgrößen'!A195</f>
        <v>25</v>
      </c>
      <c r="AB200" s="15">
        <f>'LK6 - 4.1 Stäbe - Schnittgrößen'!B195</f>
        <v>23</v>
      </c>
      <c r="AC200" s="27">
        <f>'LK6 - 4.1 Stäbe - Schnittgrößen'!D195</f>
        <v>-254.38</v>
      </c>
      <c r="AD200" s="27">
        <f>'LK6 - 4.1 Stäbe - Schnittgrößen'!E195</f>
        <v>7.49</v>
      </c>
      <c r="AE200" s="27">
        <f>'LK6 - 4.1 Stäbe - Schnittgrößen'!F195</f>
        <v>2.21</v>
      </c>
    </row>
    <row r="201" spans="1:31" x14ac:dyDescent="0.3">
      <c r="A201" s="44"/>
      <c r="B201" s="299"/>
      <c r="C201" s="15"/>
      <c r="D201" s="15">
        <f>'LK1 - 4.1 Stäbe - Schnittgrößen'!B196</f>
        <v>24</v>
      </c>
      <c r="E201" s="27">
        <f>'LK1 - 4.1 Stäbe - Schnittgrößen'!D196</f>
        <v>-228.97</v>
      </c>
      <c r="F201" s="27">
        <f>'LK1 - 4.1 Stäbe - Schnittgrößen'!E196</f>
        <v>6.76</v>
      </c>
      <c r="G201" s="27">
        <f>'LK1 - 4.1 Stäbe - Schnittgrößen'!F196</f>
        <v>3.64</v>
      </c>
      <c r="I201" s="44"/>
      <c r="J201" s="299"/>
      <c r="K201" s="15"/>
      <c r="L201" s="15">
        <f>'LK2 - 4.1 Stäbe - Schnittgrößen'!B196</f>
        <v>24</v>
      </c>
      <c r="M201" s="27">
        <f>'LK2 - 4.1 Stäbe - Schnittgrößen'!D196</f>
        <v>-172.45</v>
      </c>
      <c r="N201" s="27">
        <f>'LK2 - 4.1 Stäbe - Schnittgrößen'!E196</f>
        <v>4.91</v>
      </c>
      <c r="O201" s="27">
        <f>'LK2 - 4.1 Stäbe - Schnittgrößen'!F196</f>
        <v>1.79</v>
      </c>
      <c r="Q201" s="44"/>
      <c r="R201" s="299"/>
      <c r="S201" s="15"/>
      <c r="T201" s="15">
        <f>'LK3 - 4.1 Stäbe - Schnittgrößen'!B196</f>
        <v>24</v>
      </c>
      <c r="U201" s="27">
        <f>'LK3 - 4.1 Stäbe - Schnittgrößen'!D196</f>
        <v>-310.55</v>
      </c>
      <c r="V201" s="27">
        <f>'LK3 - 4.1 Stäbe - Schnittgrößen'!E196</f>
        <v>9.15</v>
      </c>
      <c r="W201" s="27">
        <f>'LK3 - 4.1 Stäbe - Schnittgrößen'!F196</f>
        <v>4.93</v>
      </c>
      <c r="Y201" s="44"/>
      <c r="Z201" s="299"/>
      <c r="AA201" s="15"/>
      <c r="AB201" s="15">
        <f>'LK6 - 4.1 Stäbe - Schnittgrößen'!B196</f>
        <v>24</v>
      </c>
      <c r="AC201" s="27">
        <f>'LK6 - 4.1 Stäbe - Schnittgrößen'!D196</f>
        <v>-254.39</v>
      </c>
      <c r="AD201" s="27">
        <f>'LK6 - 4.1 Stäbe - Schnittgrößen'!E196</f>
        <v>6.64</v>
      </c>
      <c r="AE201" s="27">
        <f>'LK6 - 4.1 Stäbe - Schnittgrößen'!F196</f>
        <v>2.69</v>
      </c>
    </row>
    <row r="202" spans="1:31" x14ac:dyDescent="0.3">
      <c r="A202" s="44"/>
      <c r="B202" s="299"/>
      <c r="C202" s="15"/>
      <c r="D202" s="15" t="str">
        <f>'LK1 - 4.1 Stäbe - Schnittgrößen'!B197</f>
        <v>Max N</v>
      </c>
      <c r="E202" s="27">
        <f>'LK1 - 4.1 Stäbe - Schnittgrößen'!D197</f>
        <v>-228.97</v>
      </c>
      <c r="F202" s="27">
        <f>'LK1 - 4.1 Stäbe - Schnittgrößen'!E197</f>
        <v>7.35</v>
      </c>
      <c r="G202" s="27">
        <f>'LK1 - 4.1 Stäbe - Schnittgrößen'!F197</f>
        <v>3.16</v>
      </c>
      <c r="I202" s="44"/>
      <c r="J202" s="299"/>
      <c r="K202" s="15"/>
      <c r="L202" s="15" t="str">
        <f>'LK2 - 4.1 Stäbe - Schnittgrößen'!B197</f>
        <v>Max N</v>
      </c>
      <c r="M202" s="27">
        <f>'LK2 - 4.1 Stäbe - Schnittgrößen'!D197</f>
        <v>-172.44</v>
      </c>
      <c r="N202" s="27">
        <f>'LK2 - 4.1 Stäbe - Schnittgrößen'!E197</f>
        <v>5.5</v>
      </c>
      <c r="O202" s="27">
        <f>'LK2 - 4.1 Stäbe - Schnittgrößen'!F197</f>
        <v>1.43</v>
      </c>
      <c r="Q202" s="44"/>
      <c r="R202" s="299"/>
      <c r="S202" s="15"/>
      <c r="T202" s="15" t="str">
        <f>'LK3 - 4.1 Stäbe - Schnittgrößen'!B197</f>
        <v>Max N</v>
      </c>
      <c r="U202" s="27">
        <f>'LK3 - 4.1 Stäbe - Schnittgrößen'!D197</f>
        <v>-310.54000000000002</v>
      </c>
      <c r="V202" s="27">
        <f>'LK3 - 4.1 Stäbe - Schnittgrößen'!E197</f>
        <v>9.98</v>
      </c>
      <c r="W202" s="27">
        <f>'LK3 - 4.1 Stäbe - Schnittgrößen'!F197</f>
        <v>4.28</v>
      </c>
      <c r="Y202" s="44"/>
      <c r="Z202" s="299"/>
      <c r="AA202" s="15"/>
      <c r="AB202" s="15" t="str">
        <f>'LK6 - 4.1 Stäbe - Schnittgrößen'!B197</f>
        <v>Max N</v>
      </c>
      <c r="AC202" s="27">
        <f>'LK6 - 4.1 Stäbe - Schnittgrößen'!D197</f>
        <v>-254.38</v>
      </c>
      <c r="AD202" s="27">
        <f>'LK6 - 4.1 Stäbe - Schnittgrößen'!E197</f>
        <v>7.49</v>
      </c>
      <c r="AE202" s="27">
        <f>'LK6 - 4.1 Stäbe - Schnittgrößen'!F197</f>
        <v>2.21</v>
      </c>
    </row>
    <row r="203" spans="1:31" x14ac:dyDescent="0.3">
      <c r="A203" s="44"/>
      <c r="B203" s="299"/>
      <c r="C203" s="15"/>
      <c r="D203" s="15" t="str">
        <f>'LK1 - 4.1 Stäbe - Schnittgrößen'!B198</f>
        <v>Min N</v>
      </c>
      <c r="E203" s="27">
        <f>'LK1 - 4.1 Stäbe - Schnittgrößen'!D198</f>
        <v>-228.97</v>
      </c>
      <c r="F203" s="27">
        <f>'LK1 - 4.1 Stäbe - Schnittgrößen'!E198</f>
        <v>6.76</v>
      </c>
      <c r="G203" s="27">
        <f>'LK1 - 4.1 Stäbe - Schnittgrößen'!F198</f>
        <v>3.64</v>
      </c>
      <c r="I203" s="44"/>
      <c r="J203" s="299"/>
      <c r="K203" s="15"/>
      <c r="L203" s="15" t="str">
        <f>'LK2 - 4.1 Stäbe - Schnittgrößen'!B198</f>
        <v>Min N</v>
      </c>
      <c r="M203" s="27">
        <f>'LK2 - 4.1 Stäbe - Schnittgrößen'!D198</f>
        <v>-172.45</v>
      </c>
      <c r="N203" s="27">
        <f>'LK2 - 4.1 Stäbe - Schnittgrößen'!E198</f>
        <v>4.91</v>
      </c>
      <c r="O203" s="27">
        <f>'LK2 - 4.1 Stäbe - Schnittgrößen'!F198</f>
        <v>1.79</v>
      </c>
      <c r="Q203" s="44"/>
      <c r="R203" s="299"/>
      <c r="S203" s="15"/>
      <c r="T203" s="15" t="str">
        <f>'LK3 - 4.1 Stäbe - Schnittgrößen'!B198</f>
        <v>Min N</v>
      </c>
      <c r="U203" s="27">
        <f>'LK3 - 4.1 Stäbe - Schnittgrößen'!D198</f>
        <v>-310.55</v>
      </c>
      <c r="V203" s="27">
        <f>'LK3 - 4.1 Stäbe - Schnittgrößen'!E198</f>
        <v>9.15</v>
      </c>
      <c r="W203" s="27">
        <f>'LK3 - 4.1 Stäbe - Schnittgrößen'!F198</f>
        <v>4.93</v>
      </c>
      <c r="Y203" s="44"/>
      <c r="Z203" s="299"/>
      <c r="AA203" s="15"/>
      <c r="AB203" s="15" t="str">
        <f>'LK6 - 4.1 Stäbe - Schnittgrößen'!B198</f>
        <v>Min N</v>
      </c>
      <c r="AC203" s="27">
        <f>'LK6 - 4.1 Stäbe - Schnittgrößen'!D198</f>
        <v>-254.39</v>
      </c>
      <c r="AD203" s="27">
        <f>'LK6 - 4.1 Stäbe - Schnittgrößen'!E198</f>
        <v>6.64</v>
      </c>
      <c r="AE203" s="27">
        <f>'LK6 - 4.1 Stäbe - Schnittgrößen'!F198</f>
        <v>2.69</v>
      </c>
    </row>
    <row r="204" spans="1:31" x14ac:dyDescent="0.3">
      <c r="A204" s="44"/>
      <c r="B204" s="299"/>
      <c r="C204" s="15"/>
      <c r="D204" s="15" t="str">
        <f>'LK1 - 4.1 Stäbe - Schnittgrößen'!B199</f>
        <v>Max Vz</v>
      </c>
      <c r="E204" s="27">
        <f>'LK1 - 4.1 Stäbe - Schnittgrößen'!D199</f>
        <v>-228.97</v>
      </c>
      <c r="F204" s="27">
        <f>'LK1 - 4.1 Stäbe - Schnittgrößen'!E199</f>
        <v>7.35</v>
      </c>
      <c r="G204" s="27">
        <f>'LK1 - 4.1 Stäbe - Schnittgrößen'!F199</f>
        <v>3.16</v>
      </c>
      <c r="I204" s="44"/>
      <c r="J204" s="299"/>
      <c r="K204" s="15"/>
      <c r="L204" s="15" t="str">
        <f>'LK2 - 4.1 Stäbe - Schnittgrößen'!B199</f>
        <v>Max Vz</v>
      </c>
      <c r="M204" s="27">
        <f>'LK2 - 4.1 Stäbe - Schnittgrößen'!D199</f>
        <v>-172.44</v>
      </c>
      <c r="N204" s="27">
        <f>'LK2 - 4.1 Stäbe - Schnittgrößen'!E199</f>
        <v>5.5</v>
      </c>
      <c r="O204" s="27">
        <f>'LK2 - 4.1 Stäbe - Schnittgrößen'!F199</f>
        <v>1.43</v>
      </c>
      <c r="Q204" s="44"/>
      <c r="R204" s="299"/>
      <c r="S204" s="15"/>
      <c r="T204" s="15" t="str">
        <f>'LK3 - 4.1 Stäbe - Schnittgrößen'!B199</f>
        <v>Max Vz</v>
      </c>
      <c r="U204" s="27">
        <f>'LK3 - 4.1 Stäbe - Schnittgrößen'!D199</f>
        <v>-310.54000000000002</v>
      </c>
      <c r="V204" s="27">
        <f>'LK3 - 4.1 Stäbe - Schnittgrößen'!E199</f>
        <v>9.98</v>
      </c>
      <c r="W204" s="27">
        <f>'LK3 - 4.1 Stäbe - Schnittgrößen'!F199</f>
        <v>4.28</v>
      </c>
      <c r="Y204" s="44"/>
      <c r="Z204" s="299"/>
      <c r="AA204" s="15"/>
      <c r="AB204" s="15" t="str">
        <f>'LK6 - 4.1 Stäbe - Schnittgrößen'!B199</f>
        <v>Max Vz</v>
      </c>
      <c r="AC204" s="27">
        <f>'LK6 - 4.1 Stäbe - Schnittgrößen'!D199</f>
        <v>-254.38</v>
      </c>
      <c r="AD204" s="27">
        <f>'LK6 - 4.1 Stäbe - Schnittgrößen'!E199</f>
        <v>7.49</v>
      </c>
      <c r="AE204" s="27">
        <f>'LK6 - 4.1 Stäbe - Schnittgrößen'!F199</f>
        <v>2.21</v>
      </c>
    </row>
    <row r="205" spans="1:31" x14ac:dyDescent="0.3">
      <c r="A205" s="44"/>
      <c r="B205" s="299"/>
      <c r="C205" s="15"/>
      <c r="D205" s="15" t="str">
        <f>'LK1 - 4.1 Stäbe - Schnittgrößen'!B200</f>
        <v>Min Vz</v>
      </c>
      <c r="E205" s="27">
        <f>'LK1 - 4.1 Stäbe - Schnittgrößen'!D200</f>
        <v>-228.97</v>
      </c>
      <c r="F205" s="27">
        <f>'LK1 - 4.1 Stäbe - Schnittgrößen'!E200</f>
        <v>6.76</v>
      </c>
      <c r="G205" s="27">
        <f>'LK1 - 4.1 Stäbe - Schnittgrößen'!F200</f>
        <v>3.64</v>
      </c>
      <c r="I205" s="44"/>
      <c r="J205" s="299"/>
      <c r="K205" s="15"/>
      <c r="L205" s="15" t="str">
        <f>'LK2 - 4.1 Stäbe - Schnittgrößen'!B200</f>
        <v>Min Vz</v>
      </c>
      <c r="M205" s="27">
        <f>'LK2 - 4.1 Stäbe - Schnittgrößen'!D200</f>
        <v>-172.45</v>
      </c>
      <c r="N205" s="27">
        <f>'LK2 - 4.1 Stäbe - Schnittgrößen'!E200</f>
        <v>4.91</v>
      </c>
      <c r="O205" s="27">
        <f>'LK2 - 4.1 Stäbe - Schnittgrößen'!F200</f>
        <v>1.79</v>
      </c>
      <c r="Q205" s="44"/>
      <c r="R205" s="299"/>
      <c r="S205" s="15"/>
      <c r="T205" s="15" t="str">
        <f>'LK3 - 4.1 Stäbe - Schnittgrößen'!B200</f>
        <v>Min Vz</v>
      </c>
      <c r="U205" s="27">
        <f>'LK3 - 4.1 Stäbe - Schnittgrößen'!D200</f>
        <v>-310.55</v>
      </c>
      <c r="V205" s="27">
        <f>'LK3 - 4.1 Stäbe - Schnittgrößen'!E200</f>
        <v>9.15</v>
      </c>
      <c r="W205" s="27">
        <f>'LK3 - 4.1 Stäbe - Schnittgrößen'!F200</f>
        <v>4.93</v>
      </c>
      <c r="Y205" s="44"/>
      <c r="Z205" s="299"/>
      <c r="AA205" s="15"/>
      <c r="AB205" s="15" t="str">
        <f>'LK6 - 4.1 Stäbe - Schnittgrößen'!B200</f>
        <v>Min Vz</v>
      </c>
      <c r="AC205" s="27">
        <f>'LK6 - 4.1 Stäbe - Schnittgrößen'!D200</f>
        <v>-254.39</v>
      </c>
      <c r="AD205" s="27">
        <f>'LK6 - 4.1 Stäbe - Schnittgrößen'!E200</f>
        <v>6.64</v>
      </c>
      <c r="AE205" s="27">
        <f>'LK6 - 4.1 Stäbe - Schnittgrößen'!F200</f>
        <v>2.69</v>
      </c>
    </row>
    <row r="206" spans="1:31" x14ac:dyDescent="0.3">
      <c r="A206" s="44"/>
      <c r="B206" s="299"/>
      <c r="C206" s="15"/>
      <c r="D206" s="15" t="str">
        <f>'LK1 - 4.1 Stäbe - Schnittgrößen'!B201</f>
        <v>Max My</v>
      </c>
      <c r="E206" s="27">
        <f>'LK1 - 4.1 Stäbe - Schnittgrößen'!D201</f>
        <v>-228.97</v>
      </c>
      <c r="F206" s="27">
        <f>'LK1 - 4.1 Stäbe - Schnittgrößen'!E201</f>
        <v>6.76</v>
      </c>
      <c r="G206" s="27">
        <f>'LK1 - 4.1 Stäbe - Schnittgrößen'!F201</f>
        <v>3.64</v>
      </c>
      <c r="I206" s="44"/>
      <c r="J206" s="299"/>
      <c r="K206" s="15"/>
      <c r="L206" s="15" t="str">
        <f>'LK2 - 4.1 Stäbe - Schnittgrößen'!B201</f>
        <v>Max My</v>
      </c>
      <c r="M206" s="27">
        <f>'LK2 - 4.1 Stäbe - Schnittgrößen'!D201</f>
        <v>-172.45</v>
      </c>
      <c r="N206" s="27">
        <f>'LK2 - 4.1 Stäbe - Schnittgrößen'!E201</f>
        <v>4.91</v>
      </c>
      <c r="O206" s="27">
        <f>'LK2 - 4.1 Stäbe - Schnittgrößen'!F201</f>
        <v>1.79</v>
      </c>
      <c r="Q206" s="44"/>
      <c r="R206" s="299"/>
      <c r="S206" s="15"/>
      <c r="T206" s="15" t="str">
        <f>'LK3 - 4.1 Stäbe - Schnittgrößen'!B201</f>
        <v>Max My</v>
      </c>
      <c r="U206" s="27">
        <f>'LK3 - 4.1 Stäbe - Schnittgrößen'!D201</f>
        <v>-310.55</v>
      </c>
      <c r="V206" s="27">
        <f>'LK3 - 4.1 Stäbe - Schnittgrößen'!E201</f>
        <v>9.15</v>
      </c>
      <c r="W206" s="27">
        <f>'LK3 - 4.1 Stäbe - Schnittgrößen'!F201</f>
        <v>4.93</v>
      </c>
      <c r="Y206" s="44"/>
      <c r="Z206" s="299"/>
      <c r="AA206" s="15"/>
      <c r="AB206" s="15" t="str">
        <f>'LK6 - 4.1 Stäbe - Schnittgrößen'!B201</f>
        <v>Max My</v>
      </c>
      <c r="AC206" s="27">
        <f>'LK6 - 4.1 Stäbe - Schnittgrößen'!D201</f>
        <v>-254.39</v>
      </c>
      <c r="AD206" s="27">
        <f>'LK6 - 4.1 Stäbe - Schnittgrößen'!E201</f>
        <v>6.64</v>
      </c>
      <c r="AE206" s="27">
        <f>'LK6 - 4.1 Stäbe - Schnittgrößen'!F201</f>
        <v>2.69</v>
      </c>
    </row>
    <row r="207" spans="1:31" x14ac:dyDescent="0.3">
      <c r="A207" s="44"/>
      <c r="B207" s="299"/>
      <c r="C207" s="15"/>
      <c r="D207" s="15" t="str">
        <f>'LK1 - 4.1 Stäbe - Schnittgrößen'!B202</f>
        <v>Min My</v>
      </c>
      <c r="E207" s="27">
        <f>'LK1 - 4.1 Stäbe - Schnittgrößen'!D202</f>
        <v>-228.97</v>
      </c>
      <c r="F207" s="27">
        <f>'LK1 - 4.1 Stäbe - Schnittgrößen'!E202</f>
        <v>7.35</v>
      </c>
      <c r="G207" s="27">
        <f>'LK1 - 4.1 Stäbe - Schnittgrößen'!F202</f>
        <v>3.16</v>
      </c>
      <c r="I207" s="44"/>
      <c r="J207" s="299"/>
      <c r="K207" s="15"/>
      <c r="L207" s="15" t="str">
        <f>'LK2 - 4.1 Stäbe - Schnittgrößen'!B202</f>
        <v>Min My</v>
      </c>
      <c r="M207" s="27">
        <f>'LK2 - 4.1 Stäbe - Schnittgrößen'!D202</f>
        <v>-172.44</v>
      </c>
      <c r="N207" s="27">
        <f>'LK2 - 4.1 Stäbe - Schnittgrößen'!E202</f>
        <v>5.5</v>
      </c>
      <c r="O207" s="27">
        <f>'LK2 - 4.1 Stäbe - Schnittgrößen'!F202</f>
        <v>1.43</v>
      </c>
      <c r="Q207" s="44"/>
      <c r="R207" s="299"/>
      <c r="S207" s="15"/>
      <c r="T207" s="15" t="str">
        <f>'LK3 - 4.1 Stäbe - Schnittgrößen'!B202</f>
        <v>Min My</v>
      </c>
      <c r="U207" s="27">
        <f>'LK3 - 4.1 Stäbe - Schnittgrößen'!D202</f>
        <v>-310.54000000000002</v>
      </c>
      <c r="V207" s="27">
        <f>'LK3 - 4.1 Stäbe - Schnittgrößen'!E202</f>
        <v>9.98</v>
      </c>
      <c r="W207" s="27">
        <f>'LK3 - 4.1 Stäbe - Schnittgrößen'!F202</f>
        <v>4.28</v>
      </c>
      <c r="Y207" s="44"/>
      <c r="Z207" s="299"/>
      <c r="AA207" s="15"/>
      <c r="AB207" s="15" t="str">
        <f>'LK6 - 4.1 Stäbe - Schnittgrößen'!B202</f>
        <v>Min My</v>
      </c>
      <c r="AC207" s="27">
        <f>'LK6 - 4.1 Stäbe - Schnittgrößen'!D202</f>
        <v>-254.38</v>
      </c>
      <c r="AD207" s="27">
        <f>'LK6 - 4.1 Stäbe - Schnittgrößen'!E202</f>
        <v>7.49</v>
      </c>
      <c r="AE207" s="27">
        <f>'LK6 - 4.1 Stäbe - Schnittgrößen'!F202</f>
        <v>2.21</v>
      </c>
    </row>
    <row r="208" spans="1:31" x14ac:dyDescent="0.3">
      <c r="A208" s="192"/>
      <c r="B208" s="298"/>
      <c r="C208" s="15">
        <f>'LK1 - 4.1 Stäbe - Schnittgrößen'!A203</f>
        <v>26</v>
      </c>
      <c r="D208" s="15">
        <f>'LK1 - 4.1 Stäbe - Schnittgrößen'!B203</f>
        <v>24</v>
      </c>
      <c r="E208" s="27">
        <f>'LK1 - 4.1 Stäbe - Schnittgrößen'!D203</f>
        <v>-228.97</v>
      </c>
      <c r="F208" s="27">
        <f>'LK1 - 4.1 Stäbe - Schnittgrößen'!E203</f>
        <v>7.12</v>
      </c>
      <c r="G208" s="27">
        <f>'LK1 - 4.1 Stäbe - Schnittgrößen'!F203</f>
        <v>3.64</v>
      </c>
      <c r="I208" s="192"/>
      <c r="J208" s="298"/>
      <c r="K208" s="15">
        <f>'LK2 - 4.1 Stäbe - Schnittgrößen'!A203</f>
        <v>26</v>
      </c>
      <c r="L208" s="15">
        <f>'LK2 - 4.1 Stäbe - Schnittgrößen'!B203</f>
        <v>24</v>
      </c>
      <c r="M208" s="27">
        <f>'LK2 - 4.1 Stäbe - Schnittgrößen'!D203</f>
        <v>-172.44</v>
      </c>
      <c r="N208" s="27">
        <f>'LK2 - 4.1 Stäbe - Schnittgrößen'!E203</f>
        <v>5.26</v>
      </c>
      <c r="O208" s="27">
        <f>'LK2 - 4.1 Stäbe - Schnittgrößen'!F203</f>
        <v>1.79</v>
      </c>
      <c r="Q208" s="192"/>
      <c r="R208" s="298"/>
      <c r="S208" s="15">
        <f>'LK3 - 4.1 Stäbe - Schnittgrößen'!A203</f>
        <v>26</v>
      </c>
      <c r="T208" s="15">
        <f>'LK3 - 4.1 Stäbe - Schnittgrößen'!B203</f>
        <v>24</v>
      </c>
      <c r="U208" s="27">
        <f>'LK3 - 4.1 Stäbe - Schnittgrößen'!D203</f>
        <v>-310.55</v>
      </c>
      <c r="V208" s="27">
        <f>'LK3 - 4.1 Stäbe - Schnittgrößen'!E203</f>
        <v>9.68</v>
      </c>
      <c r="W208" s="27">
        <f>'LK3 - 4.1 Stäbe - Schnittgrößen'!F203</f>
        <v>4.93</v>
      </c>
      <c r="Y208" s="192"/>
      <c r="Z208" s="298"/>
      <c r="AA208" s="15">
        <f>'LK6 - 4.1 Stäbe - Schnittgrößen'!A203</f>
        <v>26</v>
      </c>
      <c r="AB208" s="15">
        <f>'LK6 - 4.1 Stäbe - Schnittgrößen'!B203</f>
        <v>24</v>
      </c>
      <c r="AC208" s="27">
        <f>'LK6 - 4.1 Stäbe - Schnittgrößen'!D203</f>
        <v>-254.39</v>
      </c>
      <c r="AD208" s="27">
        <f>'LK6 - 4.1 Stäbe - Schnittgrößen'!E203</f>
        <v>7.16</v>
      </c>
      <c r="AE208" s="27">
        <f>'LK6 - 4.1 Stäbe - Schnittgrößen'!F203</f>
        <v>2.69</v>
      </c>
    </row>
    <row r="209" spans="1:31" x14ac:dyDescent="0.3">
      <c r="A209" s="44"/>
      <c r="B209" s="299"/>
      <c r="C209" s="15"/>
      <c r="D209" s="15">
        <f>'LK1 - 4.1 Stäbe - Schnittgrößen'!B204</f>
        <v>25</v>
      </c>
      <c r="E209" s="27">
        <f>'LK1 - 4.1 Stäbe - Schnittgrößen'!D204</f>
        <v>-228.98</v>
      </c>
      <c r="F209" s="27">
        <f>'LK1 - 4.1 Stäbe - Schnittgrößen'!E204</f>
        <v>6.54</v>
      </c>
      <c r="G209" s="27">
        <f>'LK1 - 4.1 Stäbe - Schnittgrößen'!F204</f>
        <v>4.0999999999999996</v>
      </c>
      <c r="I209" s="44"/>
      <c r="J209" s="299"/>
      <c r="K209" s="15"/>
      <c r="L209" s="15">
        <f>'LK2 - 4.1 Stäbe - Schnittgrößen'!B204</f>
        <v>25</v>
      </c>
      <c r="M209" s="27">
        <f>'LK2 - 4.1 Stäbe - Schnittgrößen'!D204</f>
        <v>-172.45</v>
      </c>
      <c r="N209" s="27">
        <f>'LK2 - 4.1 Stäbe - Schnittgrößen'!E204</f>
        <v>4.67</v>
      </c>
      <c r="O209" s="27">
        <f>'LK2 - 4.1 Stäbe - Schnittgrößen'!F204</f>
        <v>2.13</v>
      </c>
      <c r="Q209" s="44"/>
      <c r="R209" s="299"/>
      <c r="S209" s="15"/>
      <c r="T209" s="15">
        <f>'LK3 - 4.1 Stäbe - Schnittgrößen'!B204</f>
        <v>25</v>
      </c>
      <c r="U209" s="27">
        <f>'LK3 - 4.1 Stäbe - Schnittgrößen'!D204</f>
        <v>-310.55</v>
      </c>
      <c r="V209" s="27">
        <f>'LK3 - 4.1 Stäbe - Schnittgrößen'!E204</f>
        <v>8.85</v>
      </c>
      <c r="W209" s="27">
        <f>'LK3 - 4.1 Stäbe - Schnittgrößen'!F204</f>
        <v>5.56</v>
      </c>
      <c r="Y209" s="44"/>
      <c r="Z209" s="299"/>
      <c r="AA209" s="15"/>
      <c r="AB209" s="15">
        <f>'LK6 - 4.1 Stäbe - Schnittgrößen'!B204</f>
        <v>25</v>
      </c>
      <c r="AC209" s="27">
        <f>'LK6 - 4.1 Stäbe - Schnittgrößen'!D204</f>
        <v>-254.4</v>
      </c>
      <c r="AD209" s="27">
        <f>'LK6 - 4.1 Stäbe - Schnittgrößen'!E204</f>
        <v>6.31</v>
      </c>
      <c r="AE209" s="27">
        <f>'LK6 - 4.1 Stäbe - Schnittgrößen'!F204</f>
        <v>3.15</v>
      </c>
    </row>
    <row r="210" spans="1:31" x14ac:dyDescent="0.3">
      <c r="A210" s="44"/>
      <c r="B210" s="299"/>
      <c r="C210" s="15"/>
      <c r="D210" s="15" t="str">
        <f>'LK1 - 4.1 Stäbe - Schnittgrößen'!B205</f>
        <v>Max N</v>
      </c>
      <c r="E210" s="27">
        <f>'LK1 - 4.1 Stäbe - Schnittgrößen'!D205</f>
        <v>-228.97</v>
      </c>
      <c r="F210" s="27">
        <f>'LK1 - 4.1 Stäbe - Schnittgrößen'!E205</f>
        <v>7.12</v>
      </c>
      <c r="G210" s="27">
        <f>'LK1 - 4.1 Stäbe - Schnittgrößen'!F205</f>
        <v>3.64</v>
      </c>
      <c r="I210" s="44"/>
      <c r="J210" s="299"/>
      <c r="K210" s="15"/>
      <c r="L210" s="15" t="str">
        <f>'LK2 - 4.1 Stäbe - Schnittgrößen'!B205</f>
        <v>Max N</v>
      </c>
      <c r="M210" s="27">
        <f>'LK2 - 4.1 Stäbe - Schnittgrößen'!D205</f>
        <v>-172.44</v>
      </c>
      <c r="N210" s="27">
        <f>'LK2 - 4.1 Stäbe - Schnittgrößen'!E205</f>
        <v>5.26</v>
      </c>
      <c r="O210" s="27">
        <f>'LK2 - 4.1 Stäbe - Schnittgrößen'!F205</f>
        <v>1.79</v>
      </c>
      <c r="Q210" s="44"/>
      <c r="R210" s="299"/>
      <c r="S210" s="15"/>
      <c r="T210" s="15" t="str">
        <f>'LK3 - 4.1 Stäbe - Schnittgrößen'!B205</f>
        <v>Max N</v>
      </c>
      <c r="U210" s="27">
        <f>'LK3 - 4.1 Stäbe - Schnittgrößen'!D205</f>
        <v>-310.55</v>
      </c>
      <c r="V210" s="27">
        <f>'LK3 - 4.1 Stäbe - Schnittgrößen'!E205</f>
        <v>9.68</v>
      </c>
      <c r="W210" s="27">
        <f>'LK3 - 4.1 Stäbe - Schnittgrößen'!F205</f>
        <v>4.93</v>
      </c>
      <c r="Y210" s="44"/>
      <c r="Z210" s="299"/>
      <c r="AA210" s="15"/>
      <c r="AB210" s="15" t="str">
        <f>'LK6 - 4.1 Stäbe - Schnittgrößen'!B205</f>
        <v>Max N</v>
      </c>
      <c r="AC210" s="27">
        <f>'LK6 - 4.1 Stäbe - Schnittgrößen'!D205</f>
        <v>-254.39</v>
      </c>
      <c r="AD210" s="27">
        <f>'LK6 - 4.1 Stäbe - Schnittgrößen'!E205</f>
        <v>7.16</v>
      </c>
      <c r="AE210" s="27">
        <f>'LK6 - 4.1 Stäbe - Schnittgrößen'!F205</f>
        <v>2.69</v>
      </c>
    </row>
    <row r="211" spans="1:31" x14ac:dyDescent="0.3">
      <c r="A211" s="44"/>
      <c r="B211" s="299"/>
      <c r="C211" s="15"/>
      <c r="D211" s="15" t="str">
        <f>'LK1 - 4.1 Stäbe - Schnittgrößen'!B206</f>
        <v>Min N</v>
      </c>
      <c r="E211" s="27">
        <f>'LK1 - 4.1 Stäbe - Schnittgrößen'!D206</f>
        <v>-228.98</v>
      </c>
      <c r="F211" s="27">
        <f>'LK1 - 4.1 Stäbe - Schnittgrößen'!E206</f>
        <v>6.54</v>
      </c>
      <c r="G211" s="27">
        <f>'LK1 - 4.1 Stäbe - Schnittgrößen'!F206</f>
        <v>4.0999999999999996</v>
      </c>
      <c r="I211" s="44"/>
      <c r="J211" s="299"/>
      <c r="K211" s="15"/>
      <c r="L211" s="15" t="str">
        <f>'LK2 - 4.1 Stäbe - Schnittgrößen'!B206</f>
        <v>Min N</v>
      </c>
      <c r="M211" s="27">
        <f>'LK2 - 4.1 Stäbe - Schnittgrößen'!D206</f>
        <v>-172.45</v>
      </c>
      <c r="N211" s="27">
        <f>'LK2 - 4.1 Stäbe - Schnittgrößen'!E206</f>
        <v>4.67</v>
      </c>
      <c r="O211" s="27">
        <f>'LK2 - 4.1 Stäbe - Schnittgrößen'!F206</f>
        <v>2.13</v>
      </c>
      <c r="Q211" s="44"/>
      <c r="R211" s="299"/>
      <c r="S211" s="15"/>
      <c r="T211" s="15" t="str">
        <f>'LK3 - 4.1 Stäbe - Schnittgrößen'!B206</f>
        <v>Min N</v>
      </c>
      <c r="U211" s="27">
        <f>'LK3 - 4.1 Stäbe - Schnittgrößen'!D206</f>
        <v>-310.55</v>
      </c>
      <c r="V211" s="27">
        <f>'LK3 - 4.1 Stäbe - Schnittgrößen'!E206</f>
        <v>8.85</v>
      </c>
      <c r="W211" s="27">
        <f>'LK3 - 4.1 Stäbe - Schnittgrößen'!F206</f>
        <v>5.56</v>
      </c>
      <c r="Y211" s="44"/>
      <c r="Z211" s="299"/>
      <c r="AA211" s="15"/>
      <c r="AB211" s="15" t="str">
        <f>'LK6 - 4.1 Stäbe - Schnittgrößen'!B206</f>
        <v>Min N</v>
      </c>
      <c r="AC211" s="27">
        <f>'LK6 - 4.1 Stäbe - Schnittgrößen'!D206</f>
        <v>-254.4</v>
      </c>
      <c r="AD211" s="27">
        <f>'LK6 - 4.1 Stäbe - Schnittgrößen'!E206</f>
        <v>6.31</v>
      </c>
      <c r="AE211" s="27">
        <f>'LK6 - 4.1 Stäbe - Schnittgrößen'!F206</f>
        <v>3.15</v>
      </c>
    </row>
    <row r="212" spans="1:31" x14ac:dyDescent="0.3">
      <c r="A212" s="44"/>
      <c r="B212" s="299"/>
      <c r="C212" s="15"/>
      <c r="D212" s="15" t="str">
        <f>'LK1 - 4.1 Stäbe - Schnittgrößen'!B207</f>
        <v>Max Vz</v>
      </c>
      <c r="E212" s="27">
        <f>'LK1 - 4.1 Stäbe - Schnittgrößen'!D207</f>
        <v>-228.97</v>
      </c>
      <c r="F212" s="27">
        <f>'LK1 - 4.1 Stäbe - Schnittgrößen'!E207</f>
        <v>7.12</v>
      </c>
      <c r="G212" s="27">
        <f>'LK1 - 4.1 Stäbe - Schnittgrößen'!F207</f>
        <v>3.64</v>
      </c>
      <c r="I212" s="44"/>
      <c r="J212" s="299"/>
      <c r="K212" s="15"/>
      <c r="L212" s="15" t="str">
        <f>'LK2 - 4.1 Stäbe - Schnittgrößen'!B207</f>
        <v>Max Vz</v>
      </c>
      <c r="M212" s="27">
        <f>'LK2 - 4.1 Stäbe - Schnittgrößen'!D207</f>
        <v>-172.44</v>
      </c>
      <c r="N212" s="27">
        <f>'LK2 - 4.1 Stäbe - Schnittgrößen'!E207</f>
        <v>5.26</v>
      </c>
      <c r="O212" s="27">
        <f>'LK2 - 4.1 Stäbe - Schnittgrößen'!F207</f>
        <v>1.79</v>
      </c>
      <c r="Q212" s="44"/>
      <c r="R212" s="299"/>
      <c r="S212" s="15"/>
      <c r="T212" s="15" t="str">
        <f>'LK3 - 4.1 Stäbe - Schnittgrößen'!B207</f>
        <v>Max Vz</v>
      </c>
      <c r="U212" s="27">
        <f>'LK3 - 4.1 Stäbe - Schnittgrößen'!D207</f>
        <v>-310.55</v>
      </c>
      <c r="V212" s="27">
        <f>'LK3 - 4.1 Stäbe - Schnittgrößen'!E207</f>
        <v>9.68</v>
      </c>
      <c r="W212" s="27">
        <f>'LK3 - 4.1 Stäbe - Schnittgrößen'!F207</f>
        <v>4.93</v>
      </c>
      <c r="Y212" s="44"/>
      <c r="Z212" s="299"/>
      <c r="AA212" s="15"/>
      <c r="AB212" s="15" t="str">
        <f>'LK6 - 4.1 Stäbe - Schnittgrößen'!B207</f>
        <v>Max Vz</v>
      </c>
      <c r="AC212" s="27">
        <f>'LK6 - 4.1 Stäbe - Schnittgrößen'!D207</f>
        <v>-254.39</v>
      </c>
      <c r="AD212" s="27">
        <f>'LK6 - 4.1 Stäbe - Schnittgrößen'!E207</f>
        <v>7.16</v>
      </c>
      <c r="AE212" s="27">
        <f>'LK6 - 4.1 Stäbe - Schnittgrößen'!F207</f>
        <v>2.69</v>
      </c>
    </row>
    <row r="213" spans="1:31" x14ac:dyDescent="0.3">
      <c r="A213" s="44"/>
      <c r="B213" s="299"/>
      <c r="C213" s="15"/>
      <c r="D213" s="15" t="str">
        <f>'LK1 - 4.1 Stäbe - Schnittgrößen'!B208</f>
        <v>Min Vz</v>
      </c>
      <c r="E213" s="27">
        <f>'LK1 - 4.1 Stäbe - Schnittgrößen'!D208</f>
        <v>-228.98</v>
      </c>
      <c r="F213" s="27">
        <f>'LK1 - 4.1 Stäbe - Schnittgrößen'!E208</f>
        <v>6.54</v>
      </c>
      <c r="G213" s="27">
        <f>'LK1 - 4.1 Stäbe - Schnittgrößen'!F208</f>
        <v>4.0999999999999996</v>
      </c>
      <c r="I213" s="44"/>
      <c r="J213" s="299"/>
      <c r="K213" s="15"/>
      <c r="L213" s="15" t="str">
        <f>'LK2 - 4.1 Stäbe - Schnittgrößen'!B208</f>
        <v>Min Vz</v>
      </c>
      <c r="M213" s="27">
        <f>'LK2 - 4.1 Stäbe - Schnittgrößen'!D208</f>
        <v>-172.45</v>
      </c>
      <c r="N213" s="27">
        <f>'LK2 - 4.1 Stäbe - Schnittgrößen'!E208</f>
        <v>4.67</v>
      </c>
      <c r="O213" s="27">
        <f>'LK2 - 4.1 Stäbe - Schnittgrößen'!F208</f>
        <v>2.13</v>
      </c>
      <c r="Q213" s="44"/>
      <c r="R213" s="299"/>
      <c r="S213" s="15"/>
      <c r="T213" s="15" t="str">
        <f>'LK3 - 4.1 Stäbe - Schnittgrößen'!B208</f>
        <v>Min Vz</v>
      </c>
      <c r="U213" s="27">
        <f>'LK3 - 4.1 Stäbe - Schnittgrößen'!D208</f>
        <v>-310.55</v>
      </c>
      <c r="V213" s="27">
        <f>'LK3 - 4.1 Stäbe - Schnittgrößen'!E208</f>
        <v>8.85</v>
      </c>
      <c r="W213" s="27">
        <f>'LK3 - 4.1 Stäbe - Schnittgrößen'!F208</f>
        <v>5.56</v>
      </c>
      <c r="Y213" s="44"/>
      <c r="Z213" s="299"/>
      <c r="AA213" s="15"/>
      <c r="AB213" s="15" t="str">
        <f>'LK6 - 4.1 Stäbe - Schnittgrößen'!B208</f>
        <v>Min Vz</v>
      </c>
      <c r="AC213" s="27">
        <f>'LK6 - 4.1 Stäbe - Schnittgrößen'!D208</f>
        <v>-254.4</v>
      </c>
      <c r="AD213" s="27">
        <f>'LK6 - 4.1 Stäbe - Schnittgrößen'!E208</f>
        <v>6.31</v>
      </c>
      <c r="AE213" s="27">
        <f>'LK6 - 4.1 Stäbe - Schnittgrößen'!F208</f>
        <v>3.15</v>
      </c>
    </row>
    <row r="214" spans="1:31" x14ac:dyDescent="0.3">
      <c r="A214" s="44"/>
      <c r="B214" s="299"/>
      <c r="C214" s="15"/>
      <c r="D214" s="15" t="str">
        <f>'LK1 - 4.1 Stäbe - Schnittgrößen'!B209</f>
        <v>Max My</v>
      </c>
      <c r="E214" s="27">
        <f>'LK1 - 4.1 Stäbe - Schnittgrößen'!D209</f>
        <v>-228.98</v>
      </c>
      <c r="F214" s="27">
        <f>'LK1 - 4.1 Stäbe - Schnittgrößen'!E209</f>
        <v>6.54</v>
      </c>
      <c r="G214" s="27">
        <f>'LK1 - 4.1 Stäbe - Schnittgrößen'!F209</f>
        <v>4.0999999999999996</v>
      </c>
      <c r="I214" s="44"/>
      <c r="J214" s="299"/>
      <c r="K214" s="15"/>
      <c r="L214" s="15" t="str">
        <f>'LK2 - 4.1 Stäbe - Schnittgrößen'!B209</f>
        <v>Max My</v>
      </c>
      <c r="M214" s="27">
        <f>'LK2 - 4.1 Stäbe - Schnittgrößen'!D209</f>
        <v>-172.45</v>
      </c>
      <c r="N214" s="27">
        <f>'LK2 - 4.1 Stäbe - Schnittgrößen'!E209</f>
        <v>4.67</v>
      </c>
      <c r="O214" s="27">
        <f>'LK2 - 4.1 Stäbe - Schnittgrößen'!F209</f>
        <v>2.13</v>
      </c>
      <c r="Q214" s="44"/>
      <c r="R214" s="299"/>
      <c r="S214" s="15"/>
      <c r="T214" s="15" t="str">
        <f>'LK3 - 4.1 Stäbe - Schnittgrößen'!B209</f>
        <v>Max My</v>
      </c>
      <c r="U214" s="27">
        <f>'LK3 - 4.1 Stäbe - Schnittgrößen'!D209</f>
        <v>-310.55</v>
      </c>
      <c r="V214" s="27">
        <f>'LK3 - 4.1 Stäbe - Schnittgrößen'!E209</f>
        <v>8.85</v>
      </c>
      <c r="W214" s="27">
        <f>'LK3 - 4.1 Stäbe - Schnittgrößen'!F209</f>
        <v>5.56</v>
      </c>
      <c r="Y214" s="44"/>
      <c r="Z214" s="299"/>
      <c r="AA214" s="15"/>
      <c r="AB214" s="15" t="str">
        <f>'LK6 - 4.1 Stäbe - Schnittgrößen'!B209</f>
        <v>Max My</v>
      </c>
      <c r="AC214" s="27">
        <f>'LK6 - 4.1 Stäbe - Schnittgrößen'!D209</f>
        <v>-254.4</v>
      </c>
      <c r="AD214" s="27">
        <f>'LK6 - 4.1 Stäbe - Schnittgrößen'!E209</f>
        <v>6.31</v>
      </c>
      <c r="AE214" s="27">
        <f>'LK6 - 4.1 Stäbe - Schnittgrößen'!F209</f>
        <v>3.15</v>
      </c>
    </row>
    <row r="215" spans="1:31" x14ac:dyDescent="0.3">
      <c r="A215" s="44"/>
      <c r="B215" s="299"/>
      <c r="C215" s="15"/>
      <c r="D215" s="15" t="str">
        <f>'LK1 - 4.1 Stäbe - Schnittgrößen'!B210</f>
        <v>Min My</v>
      </c>
      <c r="E215" s="27">
        <f>'LK1 - 4.1 Stäbe - Schnittgrößen'!D210</f>
        <v>-228.97</v>
      </c>
      <c r="F215" s="27">
        <f>'LK1 - 4.1 Stäbe - Schnittgrößen'!E210</f>
        <v>7.12</v>
      </c>
      <c r="G215" s="27">
        <f>'LK1 - 4.1 Stäbe - Schnittgrößen'!F210</f>
        <v>3.64</v>
      </c>
      <c r="I215" s="44"/>
      <c r="J215" s="299"/>
      <c r="K215" s="15"/>
      <c r="L215" s="15" t="str">
        <f>'LK2 - 4.1 Stäbe - Schnittgrößen'!B210</f>
        <v>Min My</v>
      </c>
      <c r="M215" s="27">
        <f>'LK2 - 4.1 Stäbe - Schnittgrößen'!D210</f>
        <v>-172.44</v>
      </c>
      <c r="N215" s="27">
        <f>'LK2 - 4.1 Stäbe - Schnittgrößen'!E210</f>
        <v>5.26</v>
      </c>
      <c r="O215" s="27">
        <f>'LK2 - 4.1 Stäbe - Schnittgrößen'!F210</f>
        <v>1.79</v>
      </c>
      <c r="Q215" s="44"/>
      <c r="R215" s="299"/>
      <c r="S215" s="15"/>
      <c r="T215" s="15" t="str">
        <f>'LK3 - 4.1 Stäbe - Schnittgrößen'!B210</f>
        <v>Min My</v>
      </c>
      <c r="U215" s="27">
        <f>'LK3 - 4.1 Stäbe - Schnittgrößen'!D210</f>
        <v>-310.55</v>
      </c>
      <c r="V215" s="27">
        <f>'LK3 - 4.1 Stäbe - Schnittgrößen'!E210</f>
        <v>9.68</v>
      </c>
      <c r="W215" s="27">
        <f>'LK3 - 4.1 Stäbe - Schnittgrößen'!F210</f>
        <v>4.93</v>
      </c>
      <c r="Y215" s="44"/>
      <c r="Z215" s="299"/>
      <c r="AA215" s="15"/>
      <c r="AB215" s="15" t="str">
        <f>'LK6 - 4.1 Stäbe - Schnittgrößen'!B210</f>
        <v>Min My</v>
      </c>
      <c r="AC215" s="27">
        <f>'LK6 - 4.1 Stäbe - Schnittgrößen'!D210</f>
        <v>-254.39</v>
      </c>
      <c r="AD215" s="27">
        <f>'LK6 - 4.1 Stäbe - Schnittgrößen'!E210</f>
        <v>7.16</v>
      </c>
      <c r="AE215" s="27">
        <f>'LK6 - 4.1 Stäbe - Schnittgrößen'!F210</f>
        <v>2.69</v>
      </c>
    </row>
    <row r="216" spans="1:31" x14ac:dyDescent="0.3">
      <c r="A216" s="192"/>
      <c r="B216" s="298"/>
      <c r="C216" s="15">
        <f>'LK1 - 4.1 Stäbe - Schnittgrößen'!A211</f>
        <v>27</v>
      </c>
      <c r="D216" s="15">
        <f>'LK1 - 4.1 Stäbe - Schnittgrößen'!B211</f>
        <v>25</v>
      </c>
      <c r="E216" s="27">
        <f>'LK1 - 4.1 Stäbe - Schnittgrößen'!D211</f>
        <v>-228.98</v>
      </c>
      <c r="F216" s="27">
        <f>'LK1 - 4.1 Stäbe - Schnittgrößen'!E211</f>
        <v>6.91</v>
      </c>
      <c r="G216" s="27">
        <f>'LK1 - 4.1 Stäbe - Schnittgrößen'!F211</f>
        <v>4.0999999999999996</v>
      </c>
      <c r="I216" s="192"/>
      <c r="J216" s="298"/>
      <c r="K216" s="15">
        <f>'LK2 - 4.1 Stäbe - Schnittgrößen'!A211</f>
        <v>27</v>
      </c>
      <c r="L216" s="15">
        <f>'LK2 - 4.1 Stäbe - Schnittgrößen'!B211</f>
        <v>25</v>
      </c>
      <c r="M216" s="27">
        <f>'LK2 - 4.1 Stäbe - Schnittgrößen'!D211</f>
        <v>-172.45</v>
      </c>
      <c r="N216" s="27">
        <f>'LK2 - 4.1 Stäbe - Schnittgrößen'!E211</f>
        <v>5.0599999999999996</v>
      </c>
      <c r="O216" s="27">
        <f>'LK2 - 4.1 Stäbe - Schnittgrößen'!F211</f>
        <v>2.13</v>
      </c>
      <c r="Q216" s="192"/>
      <c r="R216" s="298"/>
      <c r="S216" s="15">
        <f>'LK3 - 4.1 Stäbe - Schnittgrößen'!A211</f>
        <v>27</v>
      </c>
      <c r="T216" s="15">
        <f>'LK3 - 4.1 Stäbe - Schnittgrößen'!B211</f>
        <v>25</v>
      </c>
      <c r="U216" s="27">
        <f>'LK3 - 4.1 Stäbe - Schnittgrößen'!D211</f>
        <v>-310.55</v>
      </c>
      <c r="V216" s="27">
        <f>'LK3 - 4.1 Stäbe - Schnittgrößen'!E211</f>
        <v>9.39</v>
      </c>
      <c r="W216" s="27">
        <f>'LK3 - 4.1 Stäbe - Schnittgrößen'!F211</f>
        <v>5.56</v>
      </c>
      <c r="Y216" s="192"/>
      <c r="Z216" s="298"/>
      <c r="AA216" s="15">
        <f>'LK6 - 4.1 Stäbe - Schnittgrößen'!A211</f>
        <v>27</v>
      </c>
      <c r="AB216" s="15">
        <f>'LK6 - 4.1 Stäbe - Schnittgrößen'!B211</f>
        <v>25</v>
      </c>
      <c r="AC216" s="27">
        <f>'LK6 - 4.1 Stäbe - Schnittgrößen'!D211</f>
        <v>-254.4</v>
      </c>
      <c r="AD216" s="27">
        <f>'LK6 - 4.1 Stäbe - Schnittgrößen'!E211</f>
        <v>6.9</v>
      </c>
      <c r="AE216" s="27">
        <f>'LK6 - 4.1 Stäbe - Schnittgrößen'!F211</f>
        <v>3.15</v>
      </c>
    </row>
    <row r="217" spans="1:31" x14ac:dyDescent="0.3">
      <c r="A217" s="44"/>
      <c r="B217" s="299"/>
      <c r="C217" s="15"/>
      <c r="D217" s="15">
        <f>'LK1 - 4.1 Stäbe - Schnittgrößen'!B212</f>
        <v>26</v>
      </c>
      <c r="E217" s="27">
        <f>'LK1 - 4.1 Stäbe - Schnittgrößen'!D212</f>
        <v>-228.98</v>
      </c>
      <c r="F217" s="27">
        <f>'LK1 - 4.1 Stäbe - Schnittgrößen'!E212</f>
        <v>6.32</v>
      </c>
      <c r="G217" s="27">
        <f>'LK1 - 4.1 Stäbe - Schnittgrößen'!F212</f>
        <v>4.55</v>
      </c>
      <c r="I217" s="44"/>
      <c r="J217" s="299"/>
      <c r="K217" s="15"/>
      <c r="L217" s="15">
        <f>'LK2 - 4.1 Stäbe - Schnittgrößen'!B212</f>
        <v>26</v>
      </c>
      <c r="M217" s="27">
        <f>'LK2 - 4.1 Stäbe - Schnittgrößen'!D212</f>
        <v>-172.45</v>
      </c>
      <c r="N217" s="27">
        <f>'LK2 - 4.1 Stäbe - Schnittgrößen'!E212</f>
        <v>4.47</v>
      </c>
      <c r="O217" s="27">
        <f>'LK2 - 4.1 Stäbe - Schnittgrößen'!F212</f>
        <v>2.4500000000000002</v>
      </c>
      <c r="Q217" s="44"/>
      <c r="R217" s="299"/>
      <c r="S217" s="15"/>
      <c r="T217" s="15">
        <f>'LK3 - 4.1 Stäbe - Schnittgrößen'!B212</f>
        <v>26</v>
      </c>
      <c r="U217" s="27">
        <f>'LK3 - 4.1 Stäbe - Schnittgrößen'!D212</f>
        <v>-310.56</v>
      </c>
      <c r="V217" s="27">
        <f>'LK3 - 4.1 Stäbe - Schnittgrößen'!E212</f>
        <v>8.5399999999999991</v>
      </c>
      <c r="W217" s="27">
        <f>'LK3 - 4.1 Stäbe - Schnittgrößen'!F212</f>
        <v>6.18</v>
      </c>
      <c r="Y217" s="44"/>
      <c r="Z217" s="299"/>
      <c r="AA217" s="15"/>
      <c r="AB217" s="15">
        <f>'LK6 - 4.1 Stäbe - Schnittgrößen'!B212</f>
        <v>26</v>
      </c>
      <c r="AC217" s="27">
        <f>'LK6 - 4.1 Stäbe - Schnittgrößen'!D212</f>
        <v>-254.41</v>
      </c>
      <c r="AD217" s="27">
        <f>'LK6 - 4.1 Stäbe - Schnittgrößen'!E212</f>
        <v>6.04</v>
      </c>
      <c r="AE217" s="27">
        <f>'LK6 - 4.1 Stäbe - Schnittgrößen'!F212</f>
        <v>3.59</v>
      </c>
    </row>
    <row r="218" spans="1:31" x14ac:dyDescent="0.3">
      <c r="A218" s="44"/>
      <c r="B218" s="299"/>
      <c r="C218" s="15"/>
      <c r="D218" s="15" t="str">
        <f>'LK1 - 4.1 Stäbe - Schnittgrößen'!B213</f>
        <v>Max N</v>
      </c>
      <c r="E218" s="27">
        <f>'LK1 - 4.1 Stäbe - Schnittgrößen'!D213</f>
        <v>-228.98</v>
      </c>
      <c r="F218" s="27">
        <f>'LK1 - 4.1 Stäbe - Schnittgrößen'!E213</f>
        <v>6.91</v>
      </c>
      <c r="G218" s="27">
        <f>'LK1 - 4.1 Stäbe - Schnittgrößen'!F213</f>
        <v>4.0999999999999996</v>
      </c>
      <c r="I218" s="44"/>
      <c r="J218" s="299"/>
      <c r="K218" s="15"/>
      <c r="L218" s="15" t="str">
        <f>'LK2 - 4.1 Stäbe - Schnittgrößen'!B213</f>
        <v>Max N</v>
      </c>
      <c r="M218" s="27">
        <f>'LK2 - 4.1 Stäbe - Schnittgrößen'!D213</f>
        <v>-172.45</v>
      </c>
      <c r="N218" s="27">
        <f>'LK2 - 4.1 Stäbe - Schnittgrößen'!E213</f>
        <v>5.0599999999999996</v>
      </c>
      <c r="O218" s="27">
        <f>'LK2 - 4.1 Stäbe - Schnittgrößen'!F213</f>
        <v>2.13</v>
      </c>
      <c r="Q218" s="44"/>
      <c r="R218" s="299"/>
      <c r="S218" s="15"/>
      <c r="T218" s="15" t="str">
        <f>'LK3 - 4.1 Stäbe - Schnittgrößen'!B213</f>
        <v>Max N</v>
      </c>
      <c r="U218" s="27">
        <f>'LK3 - 4.1 Stäbe - Schnittgrößen'!D213</f>
        <v>-310.55</v>
      </c>
      <c r="V218" s="27">
        <f>'LK3 - 4.1 Stäbe - Schnittgrößen'!E213</f>
        <v>9.39</v>
      </c>
      <c r="W218" s="27">
        <f>'LK3 - 4.1 Stäbe - Schnittgrößen'!F213</f>
        <v>5.56</v>
      </c>
      <c r="Y218" s="44"/>
      <c r="Z218" s="299"/>
      <c r="AA218" s="15"/>
      <c r="AB218" s="15" t="str">
        <f>'LK6 - 4.1 Stäbe - Schnittgrößen'!B213</f>
        <v>Max N</v>
      </c>
      <c r="AC218" s="27">
        <f>'LK6 - 4.1 Stäbe - Schnittgrößen'!D213</f>
        <v>-254.4</v>
      </c>
      <c r="AD218" s="27">
        <f>'LK6 - 4.1 Stäbe - Schnittgrößen'!E213</f>
        <v>6.9</v>
      </c>
      <c r="AE218" s="27">
        <f>'LK6 - 4.1 Stäbe - Schnittgrößen'!F213</f>
        <v>3.15</v>
      </c>
    </row>
    <row r="219" spans="1:31" x14ac:dyDescent="0.3">
      <c r="A219" s="44"/>
      <c r="B219" s="299"/>
      <c r="C219" s="15"/>
      <c r="D219" s="15" t="str">
        <f>'LK1 - 4.1 Stäbe - Schnittgrößen'!B214</f>
        <v>Min N</v>
      </c>
      <c r="E219" s="27">
        <f>'LK1 - 4.1 Stäbe - Schnittgrößen'!D214</f>
        <v>-228.98</v>
      </c>
      <c r="F219" s="27">
        <f>'LK1 - 4.1 Stäbe - Schnittgrößen'!E214</f>
        <v>6.32</v>
      </c>
      <c r="G219" s="27">
        <f>'LK1 - 4.1 Stäbe - Schnittgrößen'!F214</f>
        <v>4.55</v>
      </c>
      <c r="I219" s="44"/>
      <c r="J219" s="299"/>
      <c r="K219" s="15"/>
      <c r="L219" s="15" t="str">
        <f>'LK2 - 4.1 Stäbe - Schnittgrößen'!B214</f>
        <v>Min N</v>
      </c>
      <c r="M219" s="27">
        <f>'LK2 - 4.1 Stäbe - Schnittgrößen'!D214</f>
        <v>-172.45</v>
      </c>
      <c r="N219" s="27">
        <f>'LK2 - 4.1 Stäbe - Schnittgrößen'!E214</f>
        <v>4.47</v>
      </c>
      <c r="O219" s="27">
        <f>'LK2 - 4.1 Stäbe - Schnittgrößen'!F214</f>
        <v>2.4500000000000002</v>
      </c>
      <c r="Q219" s="44"/>
      <c r="R219" s="299"/>
      <c r="S219" s="15"/>
      <c r="T219" s="15" t="str">
        <f>'LK3 - 4.1 Stäbe - Schnittgrößen'!B214</f>
        <v>Min N</v>
      </c>
      <c r="U219" s="27">
        <f>'LK3 - 4.1 Stäbe - Schnittgrößen'!D214</f>
        <v>-310.56</v>
      </c>
      <c r="V219" s="27">
        <f>'LK3 - 4.1 Stäbe - Schnittgrößen'!E214</f>
        <v>8.5399999999999991</v>
      </c>
      <c r="W219" s="27">
        <f>'LK3 - 4.1 Stäbe - Schnittgrößen'!F214</f>
        <v>6.18</v>
      </c>
      <c r="Y219" s="44"/>
      <c r="Z219" s="299"/>
      <c r="AA219" s="15"/>
      <c r="AB219" s="15" t="str">
        <f>'LK6 - 4.1 Stäbe - Schnittgrößen'!B214</f>
        <v>Min N</v>
      </c>
      <c r="AC219" s="27">
        <f>'LK6 - 4.1 Stäbe - Schnittgrößen'!D214</f>
        <v>-254.41</v>
      </c>
      <c r="AD219" s="27">
        <f>'LK6 - 4.1 Stäbe - Schnittgrößen'!E214</f>
        <v>6.04</v>
      </c>
      <c r="AE219" s="27">
        <f>'LK6 - 4.1 Stäbe - Schnittgrößen'!F214</f>
        <v>3.59</v>
      </c>
    </row>
    <row r="220" spans="1:31" x14ac:dyDescent="0.3">
      <c r="A220" s="44"/>
      <c r="B220" s="299"/>
      <c r="C220" s="15"/>
      <c r="D220" s="15" t="str">
        <f>'LK1 - 4.1 Stäbe - Schnittgrößen'!B215</f>
        <v>Max Vz</v>
      </c>
      <c r="E220" s="27">
        <f>'LK1 - 4.1 Stäbe - Schnittgrößen'!D215</f>
        <v>-228.98</v>
      </c>
      <c r="F220" s="27">
        <f>'LK1 - 4.1 Stäbe - Schnittgrößen'!E215</f>
        <v>6.91</v>
      </c>
      <c r="G220" s="27">
        <f>'LK1 - 4.1 Stäbe - Schnittgrößen'!F215</f>
        <v>4.0999999999999996</v>
      </c>
      <c r="I220" s="44"/>
      <c r="J220" s="299"/>
      <c r="K220" s="15"/>
      <c r="L220" s="15" t="str">
        <f>'LK2 - 4.1 Stäbe - Schnittgrößen'!B215</f>
        <v>Max Vz</v>
      </c>
      <c r="M220" s="27">
        <f>'LK2 - 4.1 Stäbe - Schnittgrößen'!D215</f>
        <v>-172.45</v>
      </c>
      <c r="N220" s="27">
        <f>'LK2 - 4.1 Stäbe - Schnittgrößen'!E215</f>
        <v>5.0599999999999996</v>
      </c>
      <c r="O220" s="27">
        <f>'LK2 - 4.1 Stäbe - Schnittgrößen'!F215</f>
        <v>2.13</v>
      </c>
      <c r="Q220" s="44"/>
      <c r="R220" s="299"/>
      <c r="S220" s="15"/>
      <c r="T220" s="15" t="str">
        <f>'LK3 - 4.1 Stäbe - Schnittgrößen'!B215</f>
        <v>Max Vz</v>
      </c>
      <c r="U220" s="27">
        <f>'LK3 - 4.1 Stäbe - Schnittgrößen'!D215</f>
        <v>-310.55</v>
      </c>
      <c r="V220" s="27">
        <f>'LK3 - 4.1 Stäbe - Schnittgrößen'!E215</f>
        <v>9.39</v>
      </c>
      <c r="W220" s="27">
        <f>'LK3 - 4.1 Stäbe - Schnittgrößen'!F215</f>
        <v>5.56</v>
      </c>
      <c r="Y220" s="44"/>
      <c r="Z220" s="299"/>
      <c r="AA220" s="15"/>
      <c r="AB220" s="15" t="str">
        <f>'LK6 - 4.1 Stäbe - Schnittgrößen'!B215</f>
        <v>Max Vz</v>
      </c>
      <c r="AC220" s="27">
        <f>'LK6 - 4.1 Stäbe - Schnittgrößen'!D215</f>
        <v>-254.4</v>
      </c>
      <c r="AD220" s="27">
        <f>'LK6 - 4.1 Stäbe - Schnittgrößen'!E215</f>
        <v>6.9</v>
      </c>
      <c r="AE220" s="27">
        <f>'LK6 - 4.1 Stäbe - Schnittgrößen'!F215</f>
        <v>3.15</v>
      </c>
    </row>
    <row r="221" spans="1:31" x14ac:dyDescent="0.3">
      <c r="A221" s="44"/>
      <c r="B221" s="299"/>
      <c r="C221" s="15"/>
      <c r="D221" s="15" t="str">
        <f>'LK1 - 4.1 Stäbe - Schnittgrößen'!B216</f>
        <v>Min Vz</v>
      </c>
      <c r="E221" s="27">
        <f>'LK1 - 4.1 Stäbe - Schnittgrößen'!D216</f>
        <v>-228.98</v>
      </c>
      <c r="F221" s="27">
        <f>'LK1 - 4.1 Stäbe - Schnittgrößen'!E216</f>
        <v>6.32</v>
      </c>
      <c r="G221" s="27">
        <f>'LK1 - 4.1 Stäbe - Schnittgrößen'!F216</f>
        <v>4.55</v>
      </c>
      <c r="I221" s="44"/>
      <c r="J221" s="299"/>
      <c r="K221" s="15"/>
      <c r="L221" s="15" t="str">
        <f>'LK2 - 4.1 Stäbe - Schnittgrößen'!B216</f>
        <v>Min Vz</v>
      </c>
      <c r="M221" s="27">
        <f>'LK2 - 4.1 Stäbe - Schnittgrößen'!D216</f>
        <v>-172.45</v>
      </c>
      <c r="N221" s="27">
        <f>'LK2 - 4.1 Stäbe - Schnittgrößen'!E216</f>
        <v>4.47</v>
      </c>
      <c r="O221" s="27">
        <f>'LK2 - 4.1 Stäbe - Schnittgrößen'!F216</f>
        <v>2.4500000000000002</v>
      </c>
      <c r="Q221" s="44"/>
      <c r="R221" s="299"/>
      <c r="S221" s="15"/>
      <c r="T221" s="15" t="str">
        <f>'LK3 - 4.1 Stäbe - Schnittgrößen'!B216</f>
        <v>Min Vz</v>
      </c>
      <c r="U221" s="27">
        <f>'LK3 - 4.1 Stäbe - Schnittgrößen'!D216</f>
        <v>-310.56</v>
      </c>
      <c r="V221" s="27">
        <f>'LK3 - 4.1 Stäbe - Schnittgrößen'!E216</f>
        <v>8.5399999999999991</v>
      </c>
      <c r="W221" s="27">
        <f>'LK3 - 4.1 Stäbe - Schnittgrößen'!F216</f>
        <v>6.18</v>
      </c>
      <c r="Y221" s="44"/>
      <c r="Z221" s="299"/>
      <c r="AA221" s="15"/>
      <c r="AB221" s="15" t="str">
        <f>'LK6 - 4.1 Stäbe - Schnittgrößen'!B216</f>
        <v>Min Vz</v>
      </c>
      <c r="AC221" s="27">
        <f>'LK6 - 4.1 Stäbe - Schnittgrößen'!D216</f>
        <v>-254.41</v>
      </c>
      <c r="AD221" s="27">
        <f>'LK6 - 4.1 Stäbe - Schnittgrößen'!E216</f>
        <v>6.04</v>
      </c>
      <c r="AE221" s="27">
        <f>'LK6 - 4.1 Stäbe - Schnittgrößen'!F216</f>
        <v>3.59</v>
      </c>
    </row>
    <row r="222" spans="1:31" x14ac:dyDescent="0.3">
      <c r="A222" s="44"/>
      <c r="B222" s="299"/>
      <c r="C222" s="15"/>
      <c r="D222" s="15" t="str">
        <f>'LK1 - 4.1 Stäbe - Schnittgrößen'!B217</f>
        <v>Max My</v>
      </c>
      <c r="E222" s="27">
        <f>'LK1 - 4.1 Stäbe - Schnittgrößen'!D217</f>
        <v>-228.98</v>
      </c>
      <c r="F222" s="27">
        <f>'LK1 - 4.1 Stäbe - Schnittgrößen'!E217</f>
        <v>6.32</v>
      </c>
      <c r="G222" s="27">
        <f>'LK1 - 4.1 Stäbe - Schnittgrößen'!F217</f>
        <v>4.55</v>
      </c>
      <c r="I222" s="44"/>
      <c r="J222" s="299"/>
      <c r="K222" s="15"/>
      <c r="L222" s="15" t="str">
        <f>'LK2 - 4.1 Stäbe - Schnittgrößen'!B217</f>
        <v>Max My</v>
      </c>
      <c r="M222" s="27">
        <f>'LK2 - 4.1 Stäbe - Schnittgrößen'!D217</f>
        <v>-172.45</v>
      </c>
      <c r="N222" s="27">
        <f>'LK2 - 4.1 Stäbe - Schnittgrößen'!E217</f>
        <v>4.47</v>
      </c>
      <c r="O222" s="27">
        <f>'LK2 - 4.1 Stäbe - Schnittgrößen'!F217</f>
        <v>2.4500000000000002</v>
      </c>
      <c r="Q222" s="44"/>
      <c r="R222" s="299"/>
      <c r="S222" s="15"/>
      <c r="T222" s="15" t="str">
        <f>'LK3 - 4.1 Stäbe - Schnittgrößen'!B217</f>
        <v>Max My</v>
      </c>
      <c r="U222" s="27">
        <f>'LK3 - 4.1 Stäbe - Schnittgrößen'!D217</f>
        <v>-310.56</v>
      </c>
      <c r="V222" s="27">
        <f>'LK3 - 4.1 Stäbe - Schnittgrößen'!E217</f>
        <v>8.5399999999999991</v>
      </c>
      <c r="W222" s="27">
        <f>'LK3 - 4.1 Stäbe - Schnittgrößen'!F217</f>
        <v>6.18</v>
      </c>
      <c r="Y222" s="44"/>
      <c r="Z222" s="299"/>
      <c r="AA222" s="15"/>
      <c r="AB222" s="15" t="str">
        <f>'LK6 - 4.1 Stäbe - Schnittgrößen'!B217</f>
        <v>Max My</v>
      </c>
      <c r="AC222" s="27">
        <f>'LK6 - 4.1 Stäbe - Schnittgrößen'!D217</f>
        <v>-254.41</v>
      </c>
      <c r="AD222" s="27">
        <f>'LK6 - 4.1 Stäbe - Schnittgrößen'!E217</f>
        <v>6.04</v>
      </c>
      <c r="AE222" s="27">
        <f>'LK6 - 4.1 Stäbe - Schnittgrößen'!F217</f>
        <v>3.59</v>
      </c>
    </row>
    <row r="223" spans="1:31" x14ac:dyDescent="0.3">
      <c r="A223" s="44"/>
      <c r="B223" s="299"/>
      <c r="C223" s="15"/>
      <c r="D223" s="15" t="str">
        <f>'LK1 - 4.1 Stäbe - Schnittgrößen'!B218</f>
        <v>Min My</v>
      </c>
      <c r="E223" s="27">
        <f>'LK1 - 4.1 Stäbe - Schnittgrößen'!D218</f>
        <v>-228.98</v>
      </c>
      <c r="F223" s="27">
        <f>'LK1 - 4.1 Stäbe - Schnittgrößen'!E218</f>
        <v>6.91</v>
      </c>
      <c r="G223" s="27">
        <f>'LK1 - 4.1 Stäbe - Schnittgrößen'!F218</f>
        <v>4.0999999999999996</v>
      </c>
      <c r="I223" s="44"/>
      <c r="J223" s="299"/>
      <c r="K223" s="15"/>
      <c r="L223" s="15" t="str">
        <f>'LK2 - 4.1 Stäbe - Schnittgrößen'!B218</f>
        <v>Min My</v>
      </c>
      <c r="M223" s="27">
        <f>'LK2 - 4.1 Stäbe - Schnittgrößen'!D218</f>
        <v>-172.45</v>
      </c>
      <c r="N223" s="27">
        <f>'LK2 - 4.1 Stäbe - Schnittgrößen'!E218</f>
        <v>5.0599999999999996</v>
      </c>
      <c r="O223" s="27">
        <f>'LK2 - 4.1 Stäbe - Schnittgrößen'!F218</f>
        <v>2.13</v>
      </c>
      <c r="Q223" s="44"/>
      <c r="R223" s="299"/>
      <c r="S223" s="15"/>
      <c r="T223" s="15" t="str">
        <f>'LK3 - 4.1 Stäbe - Schnittgrößen'!B218</f>
        <v>Min My</v>
      </c>
      <c r="U223" s="27">
        <f>'LK3 - 4.1 Stäbe - Schnittgrößen'!D218</f>
        <v>-310.55</v>
      </c>
      <c r="V223" s="27">
        <f>'LK3 - 4.1 Stäbe - Schnittgrößen'!E218</f>
        <v>9.39</v>
      </c>
      <c r="W223" s="27">
        <f>'LK3 - 4.1 Stäbe - Schnittgrößen'!F218</f>
        <v>5.56</v>
      </c>
      <c r="Y223" s="44"/>
      <c r="Z223" s="299"/>
      <c r="AA223" s="15"/>
      <c r="AB223" s="15" t="str">
        <f>'LK6 - 4.1 Stäbe - Schnittgrößen'!B218</f>
        <v>Min My</v>
      </c>
      <c r="AC223" s="27">
        <f>'LK6 - 4.1 Stäbe - Schnittgrößen'!D218</f>
        <v>-254.4</v>
      </c>
      <c r="AD223" s="27">
        <f>'LK6 - 4.1 Stäbe - Schnittgrößen'!E218</f>
        <v>6.9</v>
      </c>
      <c r="AE223" s="27">
        <f>'LK6 - 4.1 Stäbe - Schnittgrößen'!F218</f>
        <v>3.15</v>
      </c>
    </row>
    <row r="224" spans="1:31" x14ac:dyDescent="0.3">
      <c r="A224" s="192"/>
      <c r="B224" s="298"/>
      <c r="C224" s="15">
        <f>'LK1 - 4.1 Stäbe - Schnittgrößen'!A219</f>
        <v>28</v>
      </c>
      <c r="D224" s="15">
        <f>'LK1 - 4.1 Stäbe - Schnittgrößen'!B219</f>
        <v>26</v>
      </c>
      <c r="E224" s="27">
        <f>'LK1 - 4.1 Stäbe - Schnittgrößen'!D219</f>
        <v>-228.98</v>
      </c>
      <c r="F224" s="27">
        <f>'LK1 - 4.1 Stäbe - Schnittgrößen'!E219</f>
        <v>6.69</v>
      </c>
      <c r="G224" s="27">
        <f>'LK1 - 4.1 Stäbe - Schnittgrößen'!F219</f>
        <v>4.55</v>
      </c>
      <c r="I224" s="192"/>
      <c r="J224" s="298"/>
      <c r="K224" s="15">
        <f>'LK2 - 4.1 Stäbe - Schnittgrößen'!A219</f>
        <v>28</v>
      </c>
      <c r="L224" s="15">
        <f>'LK2 - 4.1 Stäbe - Schnittgrößen'!B219</f>
        <v>26</v>
      </c>
      <c r="M224" s="27">
        <f>'LK2 - 4.1 Stäbe - Schnittgrößen'!D219</f>
        <v>-172.45</v>
      </c>
      <c r="N224" s="27">
        <f>'LK2 - 4.1 Stäbe - Schnittgrößen'!E219</f>
        <v>4.9000000000000004</v>
      </c>
      <c r="O224" s="27">
        <f>'LK2 - 4.1 Stäbe - Schnittgrößen'!F219</f>
        <v>2.4500000000000002</v>
      </c>
      <c r="Q224" s="192"/>
      <c r="R224" s="298"/>
      <c r="S224" s="15">
        <f>'LK3 - 4.1 Stäbe - Schnittgrößen'!A219</f>
        <v>28</v>
      </c>
      <c r="T224" s="15">
        <f>'LK3 - 4.1 Stäbe - Schnittgrößen'!B219</f>
        <v>26</v>
      </c>
      <c r="U224" s="27">
        <f>'LK3 - 4.1 Stäbe - Schnittgrößen'!D219</f>
        <v>-310.56</v>
      </c>
      <c r="V224" s="27">
        <f>'LK3 - 4.1 Stäbe - Schnittgrößen'!E219</f>
        <v>9.1</v>
      </c>
      <c r="W224" s="27">
        <f>'LK3 - 4.1 Stäbe - Schnittgrößen'!F219</f>
        <v>6.18</v>
      </c>
      <c r="Y224" s="192"/>
      <c r="Z224" s="298"/>
      <c r="AA224" s="15">
        <f>'LK6 - 4.1 Stäbe - Schnittgrößen'!A219</f>
        <v>28</v>
      </c>
      <c r="AB224" s="15">
        <f>'LK6 - 4.1 Stäbe - Schnittgrößen'!B219</f>
        <v>26</v>
      </c>
      <c r="AC224" s="27">
        <f>'LK6 - 4.1 Stäbe - Schnittgrößen'!D219</f>
        <v>-254.41</v>
      </c>
      <c r="AD224" s="27">
        <f>'LK6 - 4.1 Stäbe - Schnittgrößen'!E219</f>
        <v>6.68</v>
      </c>
      <c r="AE224" s="27">
        <f>'LK6 - 4.1 Stäbe - Schnittgrößen'!F219</f>
        <v>3.59</v>
      </c>
    </row>
    <row r="225" spans="1:31" x14ac:dyDescent="0.3">
      <c r="A225" s="44"/>
      <c r="B225" s="299"/>
      <c r="C225" s="15"/>
      <c r="D225" s="15">
        <f>'LK1 - 4.1 Stäbe - Schnittgrößen'!B220</f>
        <v>27</v>
      </c>
      <c r="E225" s="27">
        <f>'LK1 - 4.1 Stäbe - Schnittgrößen'!D220</f>
        <v>-228.98</v>
      </c>
      <c r="F225" s="27">
        <f>'LK1 - 4.1 Stäbe - Schnittgrößen'!E220</f>
        <v>6.1</v>
      </c>
      <c r="G225" s="27">
        <f>'LK1 - 4.1 Stäbe - Schnittgrößen'!F220</f>
        <v>4.99</v>
      </c>
      <c r="I225" s="44"/>
      <c r="J225" s="299"/>
      <c r="K225" s="15"/>
      <c r="L225" s="15">
        <f>'LK2 - 4.1 Stäbe - Schnittgrößen'!B220</f>
        <v>27</v>
      </c>
      <c r="M225" s="27">
        <f>'LK2 - 4.1 Stäbe - Schnittgrößen'!D220</f>
        <v>-172.46</v>
      </c>
      <c r="N225" s="27">
        <f>'LK2 - 4.1 Stäbe - Schnittgrößen'!E220</f>
        <v>4.3099999999999996</v>
      </c>
      <c r="O225" s="27">
        <f>'LK2 - 4.1 Stäbe - Schnittgrößen'!F220</f>
        <v>2.77</v>
      </c>
      <c r="Q225" s="44"/>
      <c r="R225" s="299"/>
      <c r="S225" s="15"/>
      <c r="T225" s="15">
        <f>'LK3 - 4.1 Stäbe - Schnittgrößen'!B220</f>
        <v>27</v>
      </c>
      <c r="U225" s="27">
        <f>'LK3 - 4.1 Stäbe - Schnittgrößen'!D220</f>
        <v>-310.56</v>
      </c>
      <c r="V225" s="27">
        <f>'LK3 - 4.1 Stäbe - Schnittgrößen'!E220</f>
        <v>8.25</v>
      </c>
      <c r="W225" s="27">
        <f>'LK3 - 4.1 Stäbe - Schnittgrößen'!F220</f>
        <v>6.77</v>
      </c>
      <c r="Y225" s="44"/>
      <c r="Z225" s="299"/>
      <c r="AA225" s="15"/>
      <c r="AB225" s="15">
        <f>'LK6 - 4.1 Stäbe - Schnittgrößen'!B220</f>
        <v>27</v>
      </c>
      <c r="AC225" s="27">
        <f>'LK6 - 4.1 Stäbe - Schnittgrößen'!D220</f>
        <v>-254.42</v>
      </c>
      <c r="AD225" s="27">
        <f>'LK6 - 4.1 Stäbe - Schnittgrößen'!E220</f>
        <v>5.81</v>
      </c>
      <c r="AE225" s="27">
        <f>'LK6 - 4.1 Stäbe - Schnittgrößen'!F220</f>
        <v>4.01</v>
      </c>
    </row>
    <row r="226" spans="1:31" x14ac:dyDescent="0.3">
      <c r="A226" s="44"/>
      <c r="B226" s="299"/>
      <c r="C226" s="15"/>
      <c r="D226" s="15" t="str">
        <f>'LK1 - 4.1 Stäbe - Schnittgrößen'!B221</f>
        <v>Max N</v>
      </c>
      <c r="E226" s="27">
        <f>'LK1 - 4.1 Stäbe - Schnittgrößen'!D221</f>
        <v>-228.98</v>
      </c>
      <c r="F226" s="27">
        <f>'LK1 - 4.1 Stäbe - Schnittgrößen'!E221</f>
        <v>6.69</v>
      </c>
      <c r="G226" s="27">
        <f>'LK1 - 4.1 Stäbe - Schnittgrößen'!F221</f>
        <v>4.55</v>
      </c>
      <c r="I226" s="44"/>
      <c r="J226" s="299"/>
      <c r="K226" s="15"/>
      <c r="L226" s="15" t="str">
        <f>'LK2 - 4.1 Stäbe - Schnittgrößen'!B221</f>
        <v>Max N</v>
      </c>
      <c r="M226" s="27">
        <f>'LK2 - 4.1 Stäbe - Schnittgrößen'!D221</f>
        <v>-172.45</v>
      </c>
      <c r="N226" s="27">
        <f>'LK2 - 4.1 Stäbe - Schnittgrößen'!E221</f>
        <v>4.9000000000000004</v>
      </c>
      <c r="O226" s="27">
        <f>'LK2 - 4.1 Stäbe - Schnittgrößen'!F221</f>
        <v>2.4500000000000002</v>
      </c>
      <c r="Q226" s="44"/>
      <c r="R226" s="299"/>
      <c r="S226" s="15"/>
      <c r="T226" s="15" t="str">
        <f>'LK3 - 4.1 Stäbe - Schnittgrößen'!B221</f>
        <v>Max N</v>
      </c>
      <c r="U226" s="27">
        <f>'LK3 - 4.1 Stäbe - Schnittgrößen'!D221</f>
        <v>-310.56</v>
      </c>
      <c r="V226" s="27">
        <f>'LK3 - 4.1 Stäbe - Schnittgrößen'!E221</f>
        <v>9.1</v>
      </c>
      <c r="W226" s="27">
        <f>'LK3 - 4.1 Stäbe - Schnittgrößen'!F221</f>
        <v>6.18</v>
      </c>
      <c r="Y226" s="44"/>
      <c r="Z226" s="299"/>
      <c r="AA226" s="15"/>
      <c r="AB226" s="15" t="str">
        <f>'LK6 - 4.1 Stäbe - Schnittgrößen'!B221</f>
        <v>Max N</v>
      </c>
      <c r="AC226" s="27">
        <f>'LK6 - 4.1 Stäbe - Schnittgrößen'!D221</f>
        <v>-254.41</v>
      </c>
      <c r="AD226" s="27">
        <f>'LK6 - 4.1 Stäbe - Schnittgrößen'!E221</f>
        <v>6.68</v>
      </c>
      <c r="AE226" s="27">
        <f>'LK6 - 4.1 Stäbe - Schnittgrößen'!F221</f>
        <v>3.59</v>
      </c>
    </row>
    <row r="227" spans="1:31" x14ac:dyDescent="0.3">
      <c r="A227" s="44"/>
      <c r="B227" s="299"/>
      <c r="C227" s="15"/>
      <c r="D227" s="15" t="str">
        <f>'LK1 - 4.1 Stäbe - Schnittgrößen'!B222</f>
        <v>Min N</v>
      </c>
      <c r="E227" s="27">
        <f>'LK1 - 4.1 Stäbe - Schnittgrößen'!D222</f>
        <v>-228.98</v>
      </c>
      <c r="F227" s="27">
        <f>'LK1 - 4.1 Stäbe - Schnittgrößen'!E222</f>
        <v>6.1</v>
      </c>
      <c r="G227" s="27">
        <f>'LK1 - 4.1 Stäbe - Schnittgrößen'!F222</f>
        <v>4.99</v>
      </c>
      <c r="I227" s="44"/>
      <c r="J227" s="299"/>
      <c r="K227" s="15"/>
      <c r="L227" s="15" t="str">
        <f>'LK2 - 4.1 Stäbe - Schnittgrößen'!B222</f>
        <v>Min N</v>
      </c>
      <c r="M227" s="27">
        <f>'LK2 - 4.1 Stäbe - Schnittgrößen'!D222</f>
        <v>-172.46</v>
      </c>
      <c r="N227" s="27">
        <f>'LK2 - 4.1 Stäbe - Schnittgrößen'!E222</f>
        <v>4.3099999999999996</v>
      </c>
      <c r="O227" s="27">
        <f>'LK2 - 4.1 Stäbe - Schnittgrößen'!F222</f>
        <v>2.77</v>
      </c>
      <c r="Q227" s="44"/>
      <c r="R227" s="299"/>
      <c r="S227" s="15"/>
      <c r="T227" s="15" t="str">
        <f>'LK3 - 4.1 Stäbe - Schnittgrößen'!B222</f>
        <v>Min N</v>
      </c>
      <c r="U227" s="27">
        <f>'LK3 - 4.1 Stäbe - Schnittgrößen'!D222</f>
        <v>-310.56</v>
      </c>
      <c r="V227" s="27">
        <f>'LK3 - 4.1 Stäbe - Schnittgrößen'!E222</f>
        <v>8.25</v>
      </c>
      <c r="W227" s="27">
        <f>'LK3 - 4.1 Stäbe - Schnittgrößen'!F222</f>
        <v>6.77</v>
      </c>
      <c r="Y227" s="44"/>
      <c r="Z227" s="299"/>
      <c r="AA227" s="15"/>
      <c r="AB227" s="15" t="str">
        <f>'LK6 - 4.1 Stäbe - Schnittgrößen'!B222</f>
        <v>Min N</v>
      </c>
      <c r="AC227" s="27">
        <f>'LK6 - 4.1 Stäbe - Schnittgrößen'!D222</f>
        <v>-254.42</v>
      </c>
      <c r="AD227" s="27">
        <f>'LK6 - 4.1 Stäbe - Schnittgrößen'!E222</f>
        <v>5.81</v>
      </c>
      <c r="AE227" s="27">
        <f>'LK6 - 4.1 Stäbe - Schnittgrößen'!F222</f>
        <v>4.01</v>
      </c>
    </row>
    <row r="228" spans="1:31" x14ac:dyDescent="0.3">
      <c r="A228" s="44"/>
      <c r="B228" s="299"/>
      <c r="C228" s="15"/>
      <c r="D228" s="15" t="str">
        <f>'LK1 - 4.1 Stäbe - Schnittgrößen'!B223</f>
        <v>Max Vz</v>
      </c>
      <c r="E228" s="27">
        <f>'LK1 - 4.1 Stäbe - Schnittgrößen'!D223</f>
        <v>-228.98</v>
      </c>
      <c r="F228" s="27">
        <f>'LK1 - 4.1 Stäbe - Schnittgrößen'!E223</f>
        <v>6.69</v>
      </c>
      <c r="G228" s="27">
        <f>'LK1 - 4.1 Stäbe - Schnittgrößen'!F223</f>
        <v>4.55</v>
      </c>
      <c r="I228" s="44"/>
      <c r="J228" s="299"/>
      <c r="K228" s="15"/>
      <c r="L228" s="15" t="str">
        <f>'LK2 - 4.1 Stäbe - Schnittgrößen'!B223</f>
        <v>Max Vz</v>
      </c>
      <c r="M228" s="27">
        <f>'LK2 - 4.1 Stäbe - Schnittgrößen'!D223</f>
        <v>-172.45</v>
      </c>
      <c r="N228" s="27">
        <f>'LK2 - 4.1 Stäbe - Schnittgrößen'!E223</f>
        <v>4.9000000000000004</v>
      </c>
      <c r="O228" s="27">
        <f>'LK2 - 4.1 Stäbe - Schnittgrößen'!F223</f>
        <v>2.4500000000000002</v>
      </c>
      <c r="Q228" s="44"/>
      <c r="R228" s="299"/>
      <c r="S228" s="15"/>
      <c r="T228" s="15" t="str">
        <f>'LK3 - 4.1 Stäbe - Schnittgrößen'!B223</f>
        <v>Max Vz</v>
      </c>
      <c r="U228" s="27">
        <f>'LK3 - 4.1 Stäbe - Schnittgrößen'!D223</f>
        <v>-310.56</v>
      </c>
      <c r="V228" s="27">
        <f>'LK3 - 4.1 Stäbe - Schnittgrößen'!E223</f>
        <v>9.1</v>
      </c>
      <c r="W228" s="27">
        <f>'LK3 - 4.1 Stäbe - Schnittgrößen'!F223</f>
        <v>6.18</v>
      </c>
      <c r="Y228" s="44"/>
      <c r="Z228" s="299"/>
      <c r="AA228" s="15"/>
      <c r="AB228" s="15" t="str">
        <f>'LK6 - 4.1 Stäbe - Schnittgrößen'!B223</f>
        <v>Max Vz</v>
      </c>
      <c r="AC228" s="27">
        <f>'LK6 - 4.1 Stäbe - Schnittgrößen'!D223</f>
        <v>-254.41</v>
      </c>
      <c r="AD228" s="27">
        <f>'LK6 - 4.1 Stäbe - Schnittgrößen'!E223</f>
        <v>6.68</v>
      </c>
      <c r="AE228" s="27">
        <f>'LK6 - 4.1 Stäbe - Schnittgrößen'!F223</f>
        <v>3.59</v>
      </c>
    </row>
    <row r="229" spans="1:31" x14ac:dyDescent="0.3">
      <c r="A229" s="44"/>
      <c r="B229" s="299"/>
      <c r="C229" s="15"/>
      <c r="D229" s="15" t="str">
        <f>'LK1 - 4.1 Stäbe - Schnittgrößen'!B224</f>
        <v>Min Vz</v>
      </c>
      <c r="E229" s="27">
        <f>'LK1 - 4.1 Stäbe - Schnittgrößen'!D224</f>
        <v>-228.98</v>
      </c>
      <c r="F229" s="27">
        <f>'LK1 - 4.1 Stäbe - Schnittgrößen'!E224</f>
        <v>6.1</v>
      </c>
      <c r="G229" s="27">
        <f>'LK1 - 4.1 Stäbe - Schnittgrößen'!F224</f>
        <v>4.99</v>
      </c>
      <c r="I229" s="44"/>
      <c r="J229" s="299"/>
      <c r="K229" s="15"/>
      <c r="L229" s="15" t="str">
        <f>'LK2 - 4.1 Stäbe - Schnittgrößen'!B224</f>
        <v>Min Vz</v>
      </c>
      <c r="M229" s="27">
        <f>'LK2 - 4.1 Stäbe - Schnittgrößen'!D224</f>
        <v>-172.46</v>
      </c>
      <c r="N229" s="27">
        <f>'LK2 - 4.1 Stäbe - Schnittgrößen'!E224</f>
        <v>4.3099999999999996</v>
      </c>
      <c r="O229" s="27">
        <f>'LK2 - 4.1 Stäbe - Schnittgrößen'!F224</f>
        <v>2.77</v>
      </c>
      <c r="Q229" s="44"/>
      <c r="R229" s="299"/>
      <c r="S229" s="15"/>
      <c r="T229" s="15" t="str">
        <f>'LK3 - 4.1 Stäbe - Schnittgrößen'!B224</f>
        <v>Min Vz</v>
      </c>
      <c r="U229" s="27">
        <f>'LK3 - 4.1 Stäbe - Schnittgrößen'!D224</f>
        <v>-310.56</v>
      </c>
      <c r="V229" s="27">
        <f>'LK3 - 4.1 Stäbe - Schnittgrößen'!E224</f>
        <v>8.25</v>
      </c>
      <c r="W229" s="27">
        <f>'LK3 - 4.1 Stäbe - Schnittgrößen'!F224</f>
        <v>6.77</v>
      </c>
      <c r="Y229" s="44"/>
      <c r="Z229" s="299"/>
      <c r="AA229" s="15"/>
      <c r="AB229" s="15" t="str">
        <f>'LK6 - 4.1 Stäbe - Schnittgrößen'!B224</f>
        <v>Min Vz</v>
      </c>
      <c r="AC229" s="27">
        <f>'LK6 - 4.1 Stäbe - Schnittgrößen'!D224</f>
        <v>-254.42</v>
      </c>
      <c r="AD229" s="27">
        <f>'LK6 - 4.1 Stäbe - Schnittgrößen'!E224</f>
        <v>5.81</v>
      </c>
      <c r="AE229" s="27">
        <f>'LK6 - 4.1 Stäbe - Schnittgrößen'!F224</f>
        <v>4.01</v>
      </c>
    </row>
    <row r="230" spans="1:31" x14ac:dyDescent="0.3">
      <c r="A230" s="44"/>
      <c r="B230" s="299"/>
      <c r="C230" s="15"/>
      <c r="D230" s="15" t="str">
        <f>'LK1 - 4.1 Stäbe - Schnittgrößen'!B225</f>
        <v>Max My</v>
      </c>
      <c r="E230" s="27">
        <f>'LK1 - 4.1 Stäbe - Schnittgrößen'!D225</f>
        <v>-228.98</v>
      </c>
      <c r="F230" s="27">
        <f>'LK1 - 4.1 Stäbe - Schnittgrößen'!E225</f>
        <v>6.1</v>
      </c>
      <c r="G230" s="27">
        <f>'LK1 - 4.1 Stäbe - Schnittgrößen'!F225</f>
        <v>4.99</v>
      </c>
      <c r="I230" s="44"/>
      <c r="J230" s="299"/>
      <c r="K230" s="15"/>
      <c r="L230" s="15" t="str">
        <f>'LK2 - 4.1 Stäbe - Schnittgrößen'!B225</f>
        <v>Max My</v>
      </c>
      <c r="M230" s="27">
        <f>'LK2 - 4.1 Stäbe - Schnittgrößen'!D225</f>
        <v>-172.46</v>
      </c>
      <c r="N230" s="27">
        <f>'LK2 - 4.1 Stäbe - Schnittgrößen'!E225</f>
        <v>4.3099999999999996</v>
      </c>
      <c r="O230" s="27">
        <f>'LK2 - 4.1 Stäbe - Schnittgrößen'!F225</f>
        <v>2.77</v>
      </c>
      <c r="Q230" s="44"/>
      <c r="R230" s="299"/>
      <c r="S230" s="15"/>
      <c r="T230" s="15" t="str">
        <f>'LK3 - 4.1 Stäbe - Schnittgrößen'!B225</f>
        <v>Max My</v>
      </c>
      <c r="U230" s="27">
        <f>'LK3 - 4.1 Stäbe - Schnittgrößen'!D225</f>
        <v>-310.56</v>
      </c>
      <c r="V230" s="27">
        <f>'LK3 - 4.1 Stäbe - Schnittgrößen'!E225</f>
        <v>8.25</v>
      </c>
      <c r="W230" s="27">
        <f>'LK3 - 4.1 Stäbe - Schnittgrößen'!F225</f>
        <v>6.77</v>
      </c>
      <c r="Y230" s="44"/>
      <c r="Z230" s="299"/>
      <c r="AA230" s="15"/>
      <c r="AB230" s="15" t="str">
        <f>'LK6 - 4.1 Stäbe - Schnittgrößen'!B225</f>
        <v>Max My</v>
      </c>
      <c r="AC230" s="27">
        <f>'LK6 - 4.1 Stäbe - Schnittgrößen'!D225</f>
        <v>-254.42</v>
      </c>
      <c r="AD230" s="27">
        <f>'LK6 - 4.1 Stäbe - Schnittgrößen'!E225</f>
        <v>5.81</v>
      </c>
      <c r="AE230" s="27">
        <f>'LK6 - 4.1 Stäbe - Schnittgrößen'!F225</f>
        <v>4.01</v>
      </c>
    </row>
    <row r="231" spans="1:31" x14ac:dyDescent="0.3">
      <c r="A231" s="44"/>
      <c r="B231" s="299"/>
      <c r="C231" s="15"/>
      <c r="D231" s="15" t="str">
        <f>'LK1 - 4.1 Stäbe - Schnittgrößen'!B226</f>
        <v>Min My</v>
      </c>
      <c r="E231" s="27">
        <f>'LK1 - 4.1 Stäbe - Schnittgrößen'!D226</f>
        <v>-228.98</v>
      </c>
      <c r="F231" s="27">
        <f>'LK1 - 4.1 Stäbe - Schnittgrößen'!E226</f>
        <v>6.69</v>
      </c>
      <c r="G231" s="27">
        <f>'LK1 - 4.1 Stäbe - Schnittgrößen'!F226</f>
        <v>4.55</v>
      </c>
      <c r="I231" s="44"/>
      <c r="J231" s="299"/>
      <c r="K231" s="15"/>
      <c r="L231" s="15" t="str">
        <f>'LK2 - 4.1 Stäbe - Schnittgrößen'!B226</f>
        <v>Min My</v>
      </c>
      <c r="M231" s="27">
        <f>'LK2 - 4.1 Stäbe - Schnittgrößen'!D226</f>
        <v>-172.45</v>
      </c>
      <c r="N231" s="27">
        <f>'LK2 - 4.1 Stäbe - Schnittgrößen'!E226</f>
        <v>4.9000000000000004</v>
      </c>
      <c r="O231" s="27">
        <f>'LK2 - 4.1 Stäbe - Schnittgrößen'!F226</f>
        <v>2.4500000000000002</v>
      </c>
      <c r="Q231" s="44"/>
      <c r="R231" s="299"/>
      <c r="S231" s="15"/>
      <c r="T231" s="15" t="str">
        <f>'LK3 - 4.1 Stäbe - Schnittgrößen'!B226</f>
        <v>Min My</v>
      </c>
      <c r="U231" s="27">
        <f>'LK3 - 4.1 Stäbe - Schnittgrößen'!D226</f>
        <v>-310.56</v>
      </c>
      <c r="V231" s="27">
        <f>'LK3 - 4.1 Stäbe - Schnittgrößen'!E226</f>
        <v>9.1</v>
      </c>
      <c r="W231" s="27">
        <f>'LK3 - 4.1 Stäbe - Schnittgrößen'!F226</f>
        <v>6.18</v>
      </c>
      <c r="Y231" s="44"/>
      <c r="Z231" s="299"/>
      <c r="AA231" s="15"/>
      <c r="AB231" s="15" t="str">
        <f>'LK6 - 4.1 Stäbe - Schnittgrößen'!B226</f>
        <v>Min My</v>
      </c>
      <c r="AC231" s="27">
        <f>'LK6 - 4.1 Stäbe - Schnittgrößen'!D226</f>
        <v>-254.41</v>
      </c>
      <c r="AD231" s="27">
        <f>'LK6 - 4.1 Stäbe - Schnittgrößen'!E226</f>
        <v>6.68</v>
      </c>
      <c r="AE231" s="27">
        <f>'LK6 - 4.1 Stäbe - Schnittgrößen'!F226</f>
        <v>3.59</v>
      </c>
    </row>
    <row r="232" spans="1:31" x14ac:dyDescent="0.3">
      <c r="A232" s="192"/>
      <c r="B232" s="298"/>
      <c r="C232" s="15">
        <f>'LK1 - 4.1 Stäbe - Schnittgrößen'!A227</f>
        <v>29</v>
      </c>
      <c r="D232" s="15">
        <f>'LK1 - 4.1 Stäbe - Schnittgrößen'!B227</f>
        <v>27</v>
      </c>
      <c r="E232" s="27">
        <f>'LK1 - 4.1 Stäbe - Schnittgrößen'!D227</f>
        <v>-228.98</v>
      </c>
      <c r="F232" s="27">
        <f>'LK1 - 4.1 Stäbe - Schnittgrößen'!E227</f>
        <v>6.48</v>
      </c>
      <c r="G232" s="27">
        <f>'LK1 - 4.1 Stäbe - Schnittgrößen'!F227</f>
        <v>4.99</v>
      </c>
      <c r="I232" s="192"/>
      <c r="J232" s="298"/>
      <c r="K232" s="15">
        <f>'LK2 - 4.1 Stäbe - Schnittgrößen'!A227</f>
        <v>29</v>
      </c>
      <c r="L232" s="15">
        <f>'LK2 - 4.1 Stäbe - Schnittgrößen'!B227</f>
        <v>27</v>
      </c>
      <c r="M232" s="27">
        <f>'LK2 - 4.1 Stäbe - Schnittgrößen'!D227</f>
        <v>-172.46</v>
      </c>
      <c r="N232" s="27">
        <f>'LK2 - 4.1 Stäbe - Schnittgrößen'!E227</f>
        <v>4.7699999999999996</v>
      </c>
      <c r="O232" s="27">
        <f>'LK2 - 4.1 Stäbe - Schnittgrößen'!F227</f>
        <v>2.77</v>
      </c>
      <c r="Q232" s="192"/>
      <c r="R232" s="298"/>
      <c r="S232" s="15">
        <f>'LK3 - 4.1 Stäbe - Schnittgrößen'!A227</f>
        <v>29</v>
      </c>
      <c r="T232" s="15">
        <f>'LK3 - 4.1 Stäbe - Schnittgrößen'!B227</f>
        <v>27</v>
      </c>
      <c r="U232" s="27">
        <f>'LK3 - 4.1 Stäbe - Schnittgrößen'!D227</f>
        <v>-310.56</v>
      </c>
      <c r="V232" s="27">
        <f>'LK3 - 4.1 Stäbe - Schnittgrößen'!E227</f>
        <v>8.81</v>
      </c>
      <c r="W232" s="27">
        <f>'LK3 - 4.1 Stäbe - Schnittgrößen'!F227</f>
        <v>6.77</v>
      </c>
      <c r="Y232" s="192"/>
      <c r="Z232" s="298"/>
      <c r="AA232" s="15">
        <f>'LK6 - 4.1 Stäbe - Schnittgrößen'!A227</f>
        <v>29</v>
      </c>
      <c r="AB232" s="15">
        <f>'LK6 - 4.1 Stäbe - Schnittgrößen'!B227</f>
        <v>27</v>
      </c>
      <c r="AC232" s="27">
        <f>'LK6 - 4.1 Stäbe - Schnittgrößen'!D227</f>
        <v>-254.42</v>
      </c>
      <c r="AD232" s="27">
        <f>'LK6 - 4.1 Stäbe - Schnittgrößen'!E227</f>
        <v>6.51</v>
      </c>
      <c r="AE232" s="27">
        <f>'LK6 - 4.1 Stäbe - Schnittgrößen'!F227</f>
        <v>4.01</v>
      </c>
    </row>
    <row r="233" spans="1:31" x14ac:dyDescent="0.3">
      <c r="A233" s="44"/>
      <c r="B233" s="299"/>
      <c r="C233" s="15"/>
      <c r="D233" s="15">
        <f>'LK1 - 4.1 Stäbe - Schnittgrößen'!B228</f>
        <v>28</v>
      </c>
      <c r="E233" s="27">
        <f>'LK1 - 4.1 Stäbe - Schnittgrößen'!D228</f>
        <v>-228.98</v>
      </c>
      <c r="F233" s="27">
        <f>'LK1 - 4.1 Stäbe - Schnittgrößen'!E228</f>
        <v>5.88</v>
      </c>
      <c r="G233" s="27">
        <f>'LK1 - 4.1 Stäbe - Schnittgrößen'!F228</f>
        <v>5.41</v>
      </c>
      <c r="I233" s="44"/>
      <c r="J233" s="299"/>
      <c r="K233" s="15"/>
      <c r="L233" s="15">
        <f>'LK2 - 4.1 Stäbe - Schnittgrößen'!B228</f>
        <v>28</v>
      </c>
      <c r="M233" s="27">
        <f>'LK2 - 4.1 Stäbe - Schnittgrößen'!D228</f>
        <v>-172.46</v>
      </c>
      <c r="N233" s="27">
        <f>'LK2 - 4.1 Stäbe - Schnittgrößen'!E228</f>
        <v>4.17</v>
      </c>
      <c r="O233" s="27">
        <f>'LK2 - 4.1 Stäbe - Schnittgrößen'!F228</f>
        <v>3.07</v>
      </c>
      <c r="Q233" s="44"/>
      <c r="R233" s="299"/>
      <c r="S233" s="15"/>
      <c r="T233" s="15">
        <f>'LK3 - 4.1 Stäbe - Schnittgrößen'!B228</f>
        <v>28</v>
      </c>
      <c r="U233" s="27">
        <f>'LK3 - 4.1 Stäbe - Schnittgrößen'!D228</f>
        <v>-310.57</v>
      </c>
      <c r="V233" s="27">
        <f>'LK3 - 4.1 Stäbe - Schnittgrößen'!E228</f>
        <v>7.95</v>
      </c>
      <c r="W233" s="27">
        <f>'LK3 - 4.1 Stäbe - Schnittgrößen'!F228</f>
        <v>7.34</v>
      </c>
      <c r="Y233" s="44"/>
      <c r="Z233" s="299"/>
      <c r="AA233" s="15"/>
      <c r="AB233" s="15">
        <f>'LK6 - 4.1 Stäbe - Schnittgrößen'!B228</f>
        <v>28</v>
      </c>
      <c r="AC233" s="27">
        <f>'LK6 - 4.1 Stäbe - Schnittgrößen'!D228</f>
        <v>-254.43</v>
      </c>
      <c r="AD233" s="27">
        <f>'LK6 - 4.1 Stäbe - Schnittgrößen'!E228</f>
        <v>5.63</v>
      </c>
      <c r="AE233" s="27">
        <f>'LK6 - 4.1 Stäbe - Schnittgrößen'!F228</f>
        <v>4.43</v>
      </c>
    </row>
    <row r="234" spans="1:31" x14ac:dyDescent="0.3">
      <c r="A234" s="44"/>
      <c r="B234" s="299"/>
      <c r="C234" s="15"/>
      <c r="D234" s="15" t="str">
        <f>'LK1 - 4.1 Stäbe - Schnittgrößen'!B229</f>
        <v>Max N</v>
      </c>
      <c r="E234" s="27">
        <f>'LK1 - 4.1 Stäbe - Schnittgrößen'!D229</f>
        <v>-228.98</v>
      </c>
      <c r="F234" s="27">
        <f>'LK1 - 4.1 Stäbe - Schnittgrößen'!E229</f>
        <v>6.48</v>
      </c>
      <c r="G234" s="27">
        <f>'LK1 - 4.1 Stäbe - Schnittgrößen'!F229</f>
        <v>4.99</v>
      </c>
      <c r="I234" s="44"/>
      <c r="J234" s="299"/>
      <c r="K234" s="15"/>
      <c r="L234" s="15" t="str">
        <f>'LK2 - 4.1 Stäbe - Schnittgrößen'!B229</f>
        <v>Max N</v>
      </c>
      <c r="M234" s="27">
        <f>'LK2 - 4.1 Stäbe - Schnittgrößen'!D229</f>
        <v>-172.46</v>
      </c>
      <c r="N234" s="27">
        <f>'LK2 - 4.1 Stäbe - Schnittgrößen'!E229</f>
        <v>4.7699999999999996</v>
      </c>
      <c r="O234" s="27">
        <f>'LK2 - 4.1 Stäbe - Schnittgrößen'!F229</f>
        <v>2.77</v>
      </c>
      <c r="Q234" s="44"/>
      <c r="R234" s="299"/>
      <c r="S234" s="15"/>
      <c r="T234" s="15" t="str">
        <f>'LK3 - 4.1 Stäbe - Schnittgrößen'!B229</f>
        <v>Max N</v>
      </c>
      <c r="U234" s="27">
        <f>'LK3 - 4.1 Stäbe - Schnittgrößen'!D229</f>
        <v>-310.56</v>
      </c>
      <c r="V234" s="27">
        <f>'LK3 - 4.1 Stäbe - Schnittgrößen'!E229</f>
        <v>8.81</v>
      </c>
      <c r="W234" s="27">
        <f>'LK3 - 4.1 Stäbe - Schnittgrößen'!F229</f>
        <v>6.77</v>
      </c>
      <c r="Y234" s="44"/>
      <c r="Z234" s="299"/>
      <c r="AA234" s="15"/>
      <c r="AB234" s="15" t="str">
        <f>'LK6 - 4.1 Stäbe - Schnittgrößen'!B229</f>
        <v>Max N</v>
      </c>
      <c r="AC234" s="27">
        <f>'LK6 - 4.1 Stäbe - Schnittgrößen'!D229</f>
        <v>-254.42</v>
      </c>
      <c r="AD234" s="27">
        <f>'LK6 - 4.1 Stäbe - Schnittgrößen'!E229</f>
        <v>6.51</v>
      </c>
      <c r="AE234" s="27">
        <f>'LK6 - 4.1 Stäbe - Schnittgrößen'!F229</f>
        <v>4.01</v>
      </c>
    </row>
    <row r="235" spans="1:31" x14ac:dyDescent="0.3">
      <c r="A235" s="44"/>
      <c r="B235" s="299"/>
      <c r="C235" s="15"/>
      <c r="D235" s="15" t="str">
        <f>'LK1 - 4.1 Stäbe - Schnittgrößen'!B230</f>
        <v>Min N</v>
      </c>
      <c r="E235" s="27">
        <f>'LK1 - 4.1 Stäbe - Schnittgrößen'!D230</f>
        <v>-228.98</v>
      </c>
      <c r="F235" s="27">
        <f>'LK1 - 4.1 Stäbe - Schnittgrößen'!E230</f>
        <v>5.88</v>
      </c>
      <c r="G235" s="27">
        <f>'LK1 - 4.1 Stäbe - Schnittgrößen'!F230</f>
        <v>5.41</v>
      </c>
      <c r="I235" s="44"/>
      <c r="J235" s="299"/>
      <c r="K235" s="15"/>
      <c r="L235" s="15" t="str">
        <f>'LK2 - 4.1 Stäbe - Schnittgrößen'!B230</f>
        <v>Min N</v>
      </c>
      <c r="M235" s="27">
        <f>'LK2 - 4.1 Stäbe - Schnittgrößen'!D230</f>
        <v>-172.46</v>
      </c>
      <c r="N235" s="27">
        <f>'LK2 - 4.1 Stäbe - Schnittgrößen'!E230</f>
        <v>4.17</v>
      </c>
      <c r="O235" s="27">
        <f>'LK2 - 4.1 Stäbe - Schnittgrößen'!F230</f>
        <v>3.07</v>
      </c>
      <c r="Q235" s="44"/>
      <c r="R235" s="299"/>
      <c r="S235" s="15"/>
      <c r="T235" s="15" t="str">
        <f>'LK3 - 4.1 Stäbe - Schnittgrößen'!B230</f>
        <v>Min N</v>
      </c>
      <c r="U235" s="27">
        <f>'LK3 - 4.1 Stäbe - Schnittgrößen'!D230</f>
        <v>-310.57</v>
      </c>
      <c r="V235" s="27">
        <f>'LK3 - 4.1 Stäbe - Schnittgrößen'!E230</f>
        <v>7.95</v>
      </c>
      <c r="W235" s="27">
        <f>'LK3 - 4.1 Stäbe - Schnittgrößen'!F230</f>
        <v>7.34</v>
      </c>
      <c r="Y235" s="44"/>
      <c r="Z235" s="299"/>
      <c r="AA235" s="15"/>
      <c r="AB235" s="15" t="str">
        <f>'LK6 - 4.1 Stäbe - Schnittgrößen'!B230</f>
        <v>Min N</v>
      </c>
      <c r="AC235" s="27">
        <f>'LK6 - 4.1 Stäbe - Schnittgrößen'!D230</f>
        <v>-254.43</v>
      </c>
      <c r="AD235" s="27">
        <f>'LK6 - 4.1 Stäbe - Schnittgrößen'!E230</f>
        <v>5.63</v>
      </c>
      <c r="AE235" s="27">
        <f>'LK6 - 4.1 Stäbe - Schnittgrößen'!F230</f>
        <v>4.43</v>
      </c>
    </row>
    <row r="236" spans="1:31" x14ac:dyDescent="0.3">
      <c r="A236" s="44"/>
      <c r="B236" s="299"/>
      <c r="C236" s="15"/>
      <c r="D236" s="15" t="str">
        <f>'LK1 - 4.1 Stäbe - Schnittgrößen'!B231</f>
        <v>Max Vz</v>
      </c>
      <c r="E236" s="27">
        <f>'LK1 - 4.1 Stäbe - Schnittgrößen'!D231</f>
        <v>-228.98</v>
      </c>
      <c r="F236" s="27">
        <f>'LK1 - 4.1 Stäbe - Schnittgrößen'!E231</f>
        <v>6.48</v>
      </c>
      <c r="G236" s="27">
        <f>'LK1 - 4.1 Stäbe - Schnittgrößen'!F231</f>
        <v>4.99</v>
      </c>
      <c r="I236" s="44"/>
      <c r="J236" s="299"/>
      <c r="K236" s="15"/>
      <c r="L236" s="15" t="str">
        <f>'LK2 - 4.1 Stäbe - Schnittgrößen'!B231</f>
        <v>Max Vz</v>
      </c>
      <c r="M236" s="27">
        <f>'LK2 - 4.1 Stäbe - Schnittgrößen'!D231</f>
        <v>-172.46</v>
      </c>
      <c r="N236" s="27">
        <f>'LK2 - 4.1 Stäbe - Schnittgrößen'!E231</f>
        <v>4.7699999999999996</v>
      </c>
      <c r="O236" s="27">
        <f>'LK2 - 4.1 Stäbe - Schnittgrößen'!F231</f>
        <v>2.77</v>
      </c>
      <c r="Q236" s="44"/>
      <c r="R236" s="299"/>
      <c r="S236" s="15"/>
      <c r="T236" s="15" t="str">
        <f>'LK3 - 4.1 Stäbe - Schnittgrößen'!B231</f>
        <v>Max Vz</v>
      </c>
      <c r="U236" s="27">
        <f>'LK3 - 4.1 Stäbe - Schnittgrößen'!D231</f>
        <v>-310.56</v>
      </c>
      <c r="V236" s="27">
        <f>'LK3 - 4.1 Stäbe - Schnittgrößen'!E231</f>
        <v>8.81</v>
      </c>
      <c r="W236" s="27">
        <f>'LK3 - 4.1 Stäbe - Schnittgrößen'!F231</f>
        <v>6.77</v>
      </c>
      <c r="Y236" s="44"/>
      <c r="Z236" s="299"/>
      <c r="AA236" s="15"/>
      <c r="AB236" s="15" t="str">
        <f>'LK6 - 4.1 Stäbe - Schnittgrößen'!B231</f>
        <v>Max Vz</v>
      </c>
      <c r="AC236" s="27">
        <f>'LK6 - 4.1 Stäbe - Schnittgrößen'!D231</f>
        <v>-254.42</v>
      </c>
      <c r="AD236" s="27">
        <f>'LK6 - 4.1 Stäbe - Schnittgrößen'!E231</f>
        <v>6.51</v>
      </c>
      <c r="AE236" s="27">
        <f>'LK6 - 4.1 Stäbe - Schnittgrößen'!F231</f>
        <v>4.01</v>
      </c>
    </row>
    <row r="237" spans="1:31" x14ac:dyDescent="0.3">
      <c r="A237" s="44"/>
      <c r="B237" s="299"/>
      <c r="C237" s="15"/>
      <c r="D237" s="15" t="str">
        <f>'LK1 - 4.1 Stäbe - Schnittgrößen'!B232</f>
        <v>Min Vz</v>
      </c>
      <c r="E237" s="27">
        <f>'LK1 - 4.1 Stäbe - Schnittgrößen'!D232</f>
        <v>-228.98</v>
      </c>
      <c r="F237" s="27">
        <f>'LK1 - 4.1 Stäbe - Schnittgrößen'!E232</f>
        <v>5.88</v>
      </c>
      <c r="G237" s="27">
        <f>'LK1 - 4.1 Stäbe - Schnittgrößen'!F232</f>
        <v>5.41</v>
      </c>
      <c r="I237" s="44"/>
      <c r="J237" s="299"/>
      <c r="K237" s="15"/>
      <c r="L237" s="15" t="str">
        <f>'LK2 - 4.1 Stäbe - Schnittgrößen'!B232</f>
        <v>Min Vz</v>
      </c>
      <c r="M237" s="27">
        <f>'LK2 - 4.1 Stäbe - Schnittgrößen'!D232</f>
        <v>-172.46</v>
      </c>
      <c r="N237" s="27">
        <f>'LK2 - 4.1 Stäbe - Schnittgrößen'!E232</f>
        <v>4.17</v>
      </c>
      <c r="O237" s="27">
        <f>'LK2 - 4.1 Stäbe - Schnittgrößen'!F232</f>
        <v>3.07</v>
      </c>
      <c r="Q237" s="44"/>
      <c r="R237" s="299"/>
      <c r="S237" s="15"/>
      <c r="T237" s="15" t="str">
        <f>'LK3 - 4.1 Stäbe - Schnittgrößen'!B232</f>
        <v>Min Vz</v>
      </c>
      <c r="U237" s="27">
        <f>'LK3 - 4.1 Stäbe - Schnittgrößen'!D232</f>
        <v>-310.57</v>
      </c>
      <c r="V237" s="27">
        <f>'LK3 - 4.1 Stäbe - Schnittgrößen'!E232</f>
        <v>7.95</v>
      </c>
      <c r="W237" s="27">
        <f>'LK3 - 4.1 Stäbe - Schnittgrößen'!F232</f>
        <v>7.34</v>
      </c>
      <c r="Y237" s="44"/>
      <c r="Z237" s="299"/>
      <c r="AA237" s="15"/>
      <c r="AB237" s="15" t="str">
        <f>'LK6 - 4.1 Stäbe - Schnittgrößen'!B232</f>
        <v>Min Vz</v>
      </c>
      <c r="AC237" s="27">
        <f>'LK6 - 4.1 Stäbe - Schnittgrößen'!D232</f>
        <v>-254.43</v>
      </c>
      <c r="AD237" s="27">
        <f>'LK6 - 4.1 Stäbe - Schnittgrößen'!E232</f>
        <v>5.63</v>
      </c>
      <c r="AE237" s="27">
        <f>'LK6 - 4.1 Stäbe - Schnittgrößen'!F232</f>
        <v>4.43</v>
      </c>
    </row>
    <row r="238" spans="1:31" x14ac:dyDescent="0.3">
      <c r="A238" s="44"/>
      <c r="B238" s="299"/>
      <c r="C238" s="15"/>
      <c r="D238" s="15" t="str">
        <f>'LK1 - 4.1 Stäbe - Schnittgrößen'!B233</f>
        <v>Max My</v>
      </c>
      <c r="E238" s="27">
        <f>'LK1 - 4.1 Stäbe - Schnittgrößen'!D233</f>
        <v>-228.98</v>
      </c>
      <c r="F238" s="27">
        <f>'LK1 - 4.1 Stäbe - Schnittgrößen'!E233</f>
        <v>5.88</v>
      </c>
      <c r="G238" s="27">
        <f>'LK1 - 4.1 Stäbe - Schnittgrößen'!F233</f>
        <v>5.41</v>
      </c>
      <c r="I238" s="44"/>
      <c r="J238" s="299"/>
      <c r="K238" s="15"/>
      <c r="L238" s="15" t="str">
        <f>'LK2 - 4.1 Stäbe - Schnittgrößen'!B233</f>
        <v>Max My</v>
      </c>
      <c r="M238" s="27">
        <f>'LK2 - 4.1 Stäbe - Schnittgrößen'!D233</f>
        <v>-172.46</v>
      </c>
      <c r="N238" s="27">
        <f>'LK2 - 4.1 Stäbe - Schnittgrößen'!E233</f>
        <v>4.17</v>
      </c>
      <c r="O238" s="27">
        <f>'LK2 - 4.1 Stäbe - Schnittgrößen'!F233</f>
        <v>3.07</v>
      </c>
      <c r="Q238" s="44"/>
      <c r="R238" s="299"/>
      <c r="S238" s="15"/>
      <c r="T238" s="15" t="str">
        <f>'LK3 - 4.1 Stäbe - Schnittgrößen'!B233</f>
        <v>Max My</v>
      </c>
      <c r="U238" s="27">
        <f>'LK3 - 4.1 Stäbe - Schnittgrößen'!D233</f>
        <v>-310.57</v>
      </c>
      <c r="V238" s="27">
        <f>'LK3 - 4.1 Stäbe - Schnittgrößen'!E233</f>
        <v>7.95</v>
      </c>
      <c r="W238" s="27">
        <f>'LK3 - 4.1 Stäbe - Schnittgrößen'!F233</f>
        <v>7.34</v>
      </c>
      <c r="Y238" s="44"/>
      <c r="Z238" s="299"/>
      <c r="AA238" s="15"/>
      <c r="AB238" s="15" t="str">
        <f>'LK6 - 4.1 Stäbe - Schnittgrößen'!B233</f>
        <v>Max My</v>
      </c>
      <c r="AC238" s="27">
        <f>'LK6 - 4.1 Stäbe - Schnittgrößen'!D233</f>
        <v>-254.43</v>
      </c>
      <c r="AD238" s="27">
        <f>'LK6 - 4.1 Stäbe - Schnittgrößen'!E233</f>
        <v>5.63</v>
      </c>
      <c r="AE238" s="27">
        <f>'LK6 - 4.1 Stäbe - Schnittgrößen'!F233</f>
        <v>4.43</v>
      </c>
    </row>
    <row r="239" spans="1:31" x14ac:dyDescent="0.3">
      <c r="A239" s="44"/>
      <c r="B239" s="299"/>
      <c r="C239" s="15"/>
      <c r="D239" s="15" t="str">
        <f>'LK1 - 4.1 Stäbe - Schnittgrößen'!B234</f>
        <v>Min My</v>
      </c>
      <c r="E239" s="27">
        <f>'LK1 - 4.1 Stäbe - Schnittgrößen'!D234</f>
        <v>-228.98</v>
      </c>
      <c r="F239" s="27">
        <f>'LK1 - 4.1 Stäbe - Schnittgrößen'!E234</f>
        <v>6.48</v>
      </c>
      <c r="G239" s="27">
        <f>'LK1 - 4.1 Stäbe - Schnittgrößen'!F234</f>
        <v>4.99</v>
      </c>
      <c r="I239" s="44"/>
      <c r="J239" s="299"/>
      <c r="K239" s="15"/>
      <c r="L239" s="15" t="str">
        <f>'LK2 - 4.1 Stäbe - Schnittgrößen'!B234</f>
        <v>Min My</v>
      </c>
      <c r="M239" s="27">
        <f>'LK2 - 4.1 Stäbe - Schnittgrößen'!D234</f>
        <v>-172.46</v>
      </c>
      <c r="N239" s="27">
        <f>'LK2 - 4.1 Stäbe - Schnittgrößen'!E234</f>
        <v>4.7699999999999996</v>
      </c>
      <c r="O239" s="27">
        <f>'LK2 - 4.1 Stäbe - Schnittgrößen'!F234</f>
        <v>2.77</v>
      </c>
      <c r="Q239" s="44"/>
      <c r="R239" s="299"/>
      <c r="S239" s="15"/>
      <c r="T239" s="15" t="str">
        <f>'LK3 - 4.1 Stäbe - Schnittgrößen'!B234</f>
        <v>Min My</v>
      </c>
      <c r="U239" s="27">
        <f>'LK3 - 4.1 Stäbe - Schnittgrößen'!D234</f>
        <v>-310.56</v>
      </c>
      <c r="V239" s="27">
        <f>'LK3 - 4.1 Stäbe - Schnittgrößen'!E234</f>
        <v>8.81</v>
      </c>
      <c r="W239" s="27">
        <f>'LK3 - 4.1 Stäbe - Schnittgrößen'!F234</f>
        <v>6.77</v>
      </c>
      <c r="Y239" s="44"/>
      <c r="Z239" s="299"/>
      <c r="AA239" s="15"/>
      <c r="AB239" s="15" t="str">
        <f>'LK6 - 4.1 Stäbe - Schnittgrößen'!B234</f>
        <v>Min My</v>
      </c>
      <c r="AC239" s="27">
        <f>'LK6 - 4.1 Stäbe - Schnittgrößen'!D234</f>
        <v>-254.42</v>
      </c>
      <c r="AD239" s="27">
        <f>'LK6 - 4.1 Stäbe - Schnittgrößen'!E234</f>
        <v>6.51</v>
      </c>
      <c r="AE239" s="27">
        <f>'LK6 - 4.1 Stäbe - Schnittgrößen'!F234</f>
        <v>4.01</v>
      </c>
    </row>
    <row r="240" spans="1:31" x14ac:dyDescent="0.3">
      <c r="A240" s="192"/>
      <c r="B240" s="298"/>
      <c r="C240" s="15">
        <f>'LK1 - 4.1 Stäbe - Schnittgrößen'!A235</f>
        <v>30</v>
      </c>
      <c r="D240" s="15">
        <f>'LK1 - 4.1 Stäbe - Schnittgrößen'!B235</f>
        <v>28</v>
      </c>
      <c r="E240" s="27">
        <f>'LK1 - 4.1 Stäbe - Schnittgrößen'!D235</f>
        <v>-228.98</v>
      </c>
      <c r="F240" s="27">
        <f>'LK1 - 4.1 Stäbe - Schnittgrößen'!E235</f>
        <v>6.26</v>
      </c>
      <c r="G240" s="27">
        <f>'LK1 - 4.1 Stäbe - Schnittgrößen'!F235</f>
        <v>5.41</v>
      </c>
      <c r="I240" s="192"/>
      <c r="J240" s="298"/>
      <c r="K240" s="15">
        <f>'LK2 - 4.1 Stäbe - Schnittgrößen'!A235</f>
        <v>30</v>
      </c>
      <c r="L240" s="15">
        <f>'LK2 - 4.1 Stäbe - Schnittgrößen'!B235</f>
        <v>28</v>
      </c>
      <c r="M240" s="27">
        <f>'LK2 - 4.1 Stäbe - Schnittgrößen'!D235</f>
        <v>-172.46</v>
      </c>
      <c r="N240" s="27">
        <f>'LK2 - 4.1 Stäbe - Schnittgrößen'!E235</f>
        <v>4.68</v>
      </c>
      <c r="O240" s="27">
        <f>'LK2 - 4.1 Stäbe - Schnittgrößen'!F235</f>
        <v>3.07</v>
      </c>
      <c r="Q240" s="192"/>
      <c r="R240" s="298"/>
      <c r="S240" s="15">
        <f>'LK3 - 4.1 Stäbe - Schnittgrößen'!A235</f>
        <v>30</v>
      </c>
      <c r="T240" s="15">
        <f>'LK3 - 4.1 Stäbe - Schnittgrößen'!B235</f>
        <v>28</v>
      </c>
      <c r="U240" s="27">
        <f>'LK3 - 4.1 Stäbe - Schnittgrößen'!D235</f>
        <v>-310.57</v>
      </c>
      <c r="V240" s="27">
        <f>'LK3 - 4.1 Stäbe - Schnittgrößen'!E235</f>
        <v>8.52</v>
      </c>
      <c r="W240" s="27">
        <f>'LK3 - 4.1 Stäbe - Schnittgrößen'!F235</f>
        <v>7.34</v>
      </c>
      <c r="Y240" s="192"/>
      <c r="Z240" s="298"/>
      <c r="AA240" s="15">
        <f>'LK6 - 4.1 Stäbe - Schnittgrößen'!A235</f>
        <v>30</v>
      </c>
      <c r="AB240" s="15">
        <f>'LK6 - 4.1 Stäbe - Schnittgrößen'!B235</f>
        <v>28</v>
      </c>
      <c r="AC240" s="27">
        <f>'LK6 - 4.1 Stäbe - Schnittgrößen'!D235</f>
        <v>-254.43</v>
      </c>
      <c r="AD240" s="27">
        <f>'LK6 - 4.1 Stäbe - Schnittgrößen'!E235</f>
        <v>6.38</v>
      </c>
      <c r="AE240" s="27">
        <f>'LK6 - 4.1 Stäbe - Schnittgrößen'!F235</f>
        <v>4.43</v>
      </c>
    </row>
    <row r="241" spans="1:31" x14ac:dyDescent="0.3">
      <c r="A241" s="44"/>
      <c r="B241" s="299"/>
      <c r="C241" s="15"/>
      <c r="D241" s="15">
        <f>'LK1 - 4.1 Stäbe - Schnittgrößen'!B236</f>
        <v>29</v>
      </c>
      <c r="E241" s="27">
        <f>'LK1 - 4.1 Stäbe - Schnittgrößen'!D236</f>
        <v>-228.99</v>
      </c>
      <c r="F241" s="27">
        <f>'LK1 - 4.1 Stäbe - Schnittgrößen'!E236</f>
        <v>5.67</v>
      </c>
      <c r="G241" s="27">
        <f>'LK1 - 4.1 Stäbe - Schnittgrößen'!F236</f>
        <v>5.82</v>
      </c>
      <c r="I241" s="44"/>
      <c r="J241" s="299"/>
      <c r="K241" s="15"/>
      <c r="L241" s="15">
        <f>'LK2 - 4.1 Stäbe - Schnittgrößen'!B236</f>
        <v>29</v>
      </c>
      <c r="M241" s="27">
        <f>'LK2 - 4.1 Stäbe - Schnittgrößen'!D236</f>
        <v>-172.47</v>
      </c>
      <c r="N241" s="27">
        <f>'LK2 - 4.1 Stäbe - Schnittgrößen'!E236</f>
        <v>4.08</v>
      </c>
      <c r="O241" s="27">
        <f>'LK2 - 4.1 Stäbe - Schnittgrößen'!F236</f>
        <v>3.37</v>
      </c>
      <c r="Q241" s="44"/>
      <c r="R241" s="299"/>
      <c r="S241" s="15"/>
      <c r="T241" s="15">
        <f>'LK3 - 4.1 Stäbe - Schnittgrößen'!B236</f>
        <v>29</v>
      </c>
      <c r="U241" s="27">
        <f>'LK3 - 4.1 Stäbe - Schnittgrößen'!D236</f>
        <v>-310.57</v>
      </c>
      <c r="V241" s="27">
        <f>'LK3 - 4.1 Stäbe - Schnittgrößen'!E236</f>
        <v>7.66</v>
      </c>
      <c r="W241" s="27">
        <f>'LK3 - 4.1 Stäbe - Schnittgrößen'!F236</f>
        <v>7.89</v>
      </c>
      <c r="Y241" s="44"/>
      <c r="Z241" s="299"/>
      <c r="AA241" s="15"/>
      <c r="AB241" s="15">
        <f>'LK6 - 4.1 Stäbe - Schnittgrößen'!B236</f>
        <v>29</v>
      </c>
      <c r="AC241" s="27">
        <f>'LK6 - 4.1 Stäbe - Schnittgrößen'!D236</f>
        <v>-254.44</v>
      </c>
      <c r="AD241" s="27">
        <f>'LK6 - 4.1 Stäbe - Schnittgrößen'!E236</f>
        <v>5.5</v>
      </c>
      <c r="AE241" s="27">
        <f>'LK6 - 4.1 Stäbe - Schnittgrößen'!F236</f>
        <v>4.83</v>
      </c>
    </row>
    <row r="242" spans="1:31" x14ac:dyDescent="0.3">
      <c r="A242" s="44"/>
      <c r="B242" s="299"/>
      <c r="C242" s="15"/>
      <c r="D242" s="15" t="str">
        <f>'LK1 - 4.1 Stäbe - Schnittgrößen'!B237</f>
        <v>Max N</v>
      </c>
      <c r="E242" s="27">
        <f>'LK1 - 4.1 Stäbe - Schnittgrößen'!D237</f>
        <v>-228.98</v>
      </c>
      <c r="F242" s="27">
        <f>'LK1 - 4.1 Stäbe - Schnittgrößen'!E237</f>
        <v>6.26</v>
      </c>
      <c r="G242" s="27">
        <f>'LK1 - 4.1 Stäbe - Schnittgrößen'!F237</f>
        <v>5.41</v>
      </c>
      <c r="I242" s="44"/>
      <c r="J242" s="299"/>
      <c r="K242" s="15"/>
      <c r="L242" s="15" t="str">
        <f>'LK2 - 4.1 Stäbe - Schnittgrößen'!B237</f>
        <v>Max N</v>
      </c>
      <c r="M242" s="27">
        <f>'LK2 - 4.1 Stäbe - Schnittgrößen'!D237</f>
        <v>-172.46</v>
      </c>
      <c r="N242" s="27">
        <f>'LK2 - 4.1 Stäbe - Schnittgrößen'!E237</f>
        <v>4.68</v>
      </c>
      <c r="O242" s="27">
        <f>'LK2 - 4.1 Stäbe - Schnittgrößen'!F237</f>
        <v>3.07</v>
      </c>
      <c r="Q242" s="44"/>
      <c r="R242" s="299"/>
      <c r="S242" s="15"/>
      <c r="T242" s="15" t="str">
        <f>'LK3 - 4.1 Stäbe - Schnittgrößen'!B237</f>
        <v>Max N</v>
      </c>
      <c r="U242" s="27">
        <f>'LK3 - 4.1 Stäbe - Schnittgrößen'!D237</f>
        <v>-310.57</v>
      </c>
      <c r="V242" s="27">
        <f>'LK3 - 4.1 Stäbe - Schnittgrößen'!E237</f>
        <v>8.52</v>
      </c>
      <c r="W242" s="27">
        <f>'LK3 - 4.1 Stäbe - Schnittgrößen'!F237</f>
        <v>7.34</v>
      </c>
      <c r="Y242" s="44"/>
      <c r="Z242" s="299"/>
      <c r="AA242" s="15"/>
      <c r="AB242" s="15" t="str">
        <f>'LK6 - 4.1 Stäbe - Schnittgrößen'!B237</f>
        <v>Max N</v>
      </c>
      <c r="AC242" s="27">
        <f>'LK6 - 4.1 Stäbe - Schnittgrößen'!D237</f>
        <v>-254.43</v>
      </c>
      <c r="AD242" s="27">
        <f>'LK6 - 4.1 Stäbe - Schnittgrößen'!E237</f>
        <v>6.38</v>
      </c>
      <c r="AE242" s="27">
        <f>'LK6 - 4.1 Stäbe - Schnittgrößen'!F237</f>
        <v>4.43</v>
      </c>
    </row>
    <row r="243" spans="1:31" x14ac:dyDescent="0.3">
      <c r="A243" s="44"/>
      <c r="B243" s="299"/>
      <c r="C243" s="15"/>
      <c r="D243" s="15" t="str">
        <f>'LK1 - 4.1 Stäbe - Schnittgrößen'!B238</f>
        <v>Min N</v>
      </c>
      <c r="E243" s="27">
        <f>'LK1 - 4.1 Stäbe - Schnittgrößen'!D238</f>
        <v>-228.99</v>
      </c>
      <c r="F243" s="27">
        <f>'LK1 - 4.1 Stäbe - Schnittgrößen'!E238</f>
        <v>5.67</v>
      </c>
      <c r="G243" s="27">
        <f>'LK1 - 4.1 Stäbe - Schnittgrößen'!F238</f>
        <v>5.82</v>
      </c>
      <c r="I243" s="44"/>
      <c r="J243" s="299"/>
      <c r="K243" s="15"/>
      <c r="L243" s="15" t="str">
        <f>'LK2 - 4.1 Stäbe - Schnittgrößen'!B238</f>
        <v>Min N</v>
      </c>
      <c r="M243" s="27">
        <f>'LK2 - 4.1 Stäbe - Schnittgrößen'!D238</f>
        <v>-172.47</v>
      </c>
      <c r="N243" s="27">
        <f>'LK2 - 4.1 Stäbe - Schnittgrößen'!E238</f>
        <v>4.08</v>
      </c>
      <c r="O243" s="27">
        <f>'LK2 - 4.1 Stäbe - Schnittgrößen'!F238</f>
        <v>3.37</v>
      </c>
      <c r="Q243" s="44"/>
      <c r="R243" s="299"/>
      <c r="S243" s="15"/>
      <c r="T243" s="15" t="str">
        <f>'LK3 - 4.1 Stäbe - Schnittgrößen'!B238</f>
        <v>Min N</v>
      </c>
      <c r="U243" s="27">
        <f>'LK3 - 4.1 Stäbe - Schnittgrößen'!D238</f>
        <v>-310.57</v>
      </c>
      <c r="V243" s="27">
        <f>'LK3 - 4.1 Stäbe - Schnittgrößen'!E238</f>
        <v>7.66</v>
      </c>
      <c r="W243" s="27">
        <f>'LK3 - 4.1 Stäbe - Schnittgrößen'!F238</f>
        <v>7.89</v>
      </c>
      <c r="Y243" s="44"/>
      <c r="Z243" s="299"/>
      <c r="AA243" s="15"/>
      <c r="AB243" s="15" t="str">
        <f>'LK6 - 4.1 Stäbe - Schnittgrößen'!B238</f>
        <v>Min N</v>
      </c>
      <c r="AC243" s="27">
        <f>'LK6 - 4.1 Stäbe - Schnittgrößen'!D238</f>
        <v>-254.44</v>
      </c>
      <c r="AD243" s="27">
        <f>'LK6 - 4.1 Stäbe - Schnittgrößen'!E238</f>
        <v>5.5</v>
      </c>
      <c r="AE243" s="27">
        <f>'LK6 - 4.1 Stäbe - Schnittgrößen'!F238</f>
        <v>4.83</v>
      </c>
    </row>
    <row r="244" spans="1:31" x14ac:dyDescent="0.3">
      <c r="A244" s="44"/>
      <c r="B244" s="299"/>
      <c r="C244" s="15"/>
      <c r="D244" s="15" t="str">
        <f>'LK1 - 4.1 Stäbe - Schnittgrößen'!B239</f>
        <v>Max Vz</v>
      </c>
      <c r="E244" s="27">
        <f>'LK1 - 4.1 Stäbe - Schnittgrößen'!D239</f>
        <v>-228.98</v>
      </c>
      <c r="F244" s="27">
        <f>'LK1 - 4.1 Stäbe - Schnittgrößen'!E239</f>
        <v>6.26</v>
      </c>
      <c r="G244" s="27">
        <f>'LK1 - 4.1 Stäbe - Schnittgrößen'!F239</f>
        <v>5.41</v>
      </c>
      <c r="I244" s="44"/>
      <c r="J244" s="299"/>
      <c r="K244" s="15"/>
      <c r="L244" s="15" t="str">
        <f>'LK2 - 4.1 Stäbe - Schnittgrößen'!B239</f>
        <v>Max Vz</v>
      </c>
      <c r="M244" s="27">
        <f>'LK2 - 4.1 Stäbe - Schnittgrößen'!D239</f>
        <v>-172.46</v>
      </c>
      <c r="N244" s="27">
        <f>'LK2 - 4.1 Stäbe - Schnittgrößen'!E239</f>
        <v>4.68</v>
      </c>
      <c r="O244" s="27">
        <f>'LK2 - 4.1 Stäbe - Schnittgrößen'!F239</f>
        <v>3.07</v>
      </c>
      <c r="Q244" s="44"/>
      <c r="R244" s="299"/>
      <c r="S244" s="15"/>
      <c r="T244" s="15" t="str">
        <f>'LK3 - 4.1 Stäbe - Schnittgrößen'!B239</f>
        <v>Max Vz</v>
      </c>
      <c r="U244" s="27">
        <f>'LK3 - 4.1 Stäbe - Schnittgrößen'!D239</f>
        <v>-310.57</v>
      </c>
      <c r="V244" s="27">
        <f>'LK3 - 4.1 Stäbe - Schnittgrößen'!E239</f>
        <v>8.52</v>
      </c>
      <c r="W244" s="27">
        <f>'LK3 - 4.1 Stäbe - Schnittgrößen'!F239</f>
        <v>7.34</v>
      </c>
      <c r="Y244" s="44"/>
      <c r="Z244" s="299"/>
      <c r="AA244" s="15"/>
      <c r="AB244" s="15" t="str">
        <f>'LK6 - 4.1 Stäbe - Schnittgrößen'!B239</f>
        <v>Max Vz</v>
      </c>
      <c r="AC244" s="27">
        <f>'LK6 - 4.1 Stäbe - Schnittgrößen'!D239</f>
        <v>-254.43</v>
      </c>
      <c r="AD244" s="27">
        <f>'LK6 - 4.1 Stäbe - Schnittgrößen'!E239</f>
        <v>6.38</v>
      </c>
      <c r="AE244" s="27">
        <f>'LK6 - 4.1 Stäbe - Schnittgrößen'!F239</f>
        <v>4.43</v>
      </c>
    </row>
    <row r="245" spans="1:31" x14ac:dyDescent="0.3">
      <c r="A245" s="44"/>
      <c r="B245" s="299"/>
      <c r="C245" s="15"/>
      <c r="D245" s="15" t="str">
        <f>'LK1 - 4.1 Stäbe - Schnittgrößen'!B240</f>
        <v>Min Vz</v>
      </c>
      <c r="E245" s="27">
        <f>'LK1 - 4.1 Stäbe - Schnittgrößen'!D240</f>
        <v>-228.99</v>
      </c>
      <c r="F245" s="27">
        <f>'LK1 - 4.1 Stäbe - Schnittgrößen'!E240</f>
        <v>5.67</v>
      </c>
      <c r="G245" s="27">
        <f>'LK1 - 4.1 Stäbe - Schnittgrößen'!F240</f>
        <v>5.82</v>
      </c>
      <c r="I245" s="44"/>
      <c r="J245" s="299"/>
      <c r="K245" s="15"/>
      <c r="L245" s="15" t="str">
        <f>'LK2 - 4.1 Stäbe - Schnittgrößen'!B240</f>
        <v>Min Vz</v>
      </c>
      <c r="M245" s="27">
        <f>'LK2 - 4.1 Stäbe - Schnittgrößen'!D240</f>
        <v>-172.47</v>
      </c>
      <c r="N245" s="27">
        <f>'LK2 - 4.1 Stäbe - Schnittgrößen'!E240</f>
        <v>4.08</v>
      </c>
      <c r="O245" s="27">
        <f>'LK2 - 4.1 Stäbe - Schnittgrößen'!F240</f>
        <v>3.37</v>
      </c>
      <c r="Q245" s="44"/>
      <c r="R245" s="299"/>
      <c r="S245" s="15"/>
      <c r="T245" s="15" t="str">
        <f>'LK3 - 4.1 Stäbe - Schnittgrößen'!B240</f>
        <v>Min Vz</v>
      </c>
      <c r="U245" s="27">
        <f>'LK3 - 4.1 Stäbe - Schnittgrößen'!D240</f>
        <v>-310.57</v>
      </c>
      <c r="V245" s="27">
        <f>'LK3 - 4.1 Stäbe - Schnittgrößen'!E240</f>
        <v>7.66</v>
      </c>
      <c r="W245" s="27">
        <f>'LK3 - 4.1 Stäbe - Schnittgrößen'!F240</f>
        <v>7.89</v>
      </c>
      <c r="Y245" s="44"/>
      <c r="Z245" s="299"/>
      <c r="AA245" s="15"/>
      <c r="AB245" s="15" t="str">
        <f>'LK6 - 4.1 Stäbe - Schnittgrößen'!B240</f>
        <v>Min Vz</v>
      </c>
      <c r="AC245" s="27">
        <f>'LK6 - 4.1 Stäbe - Schnittgrößen'!D240</f>
        <v>-254.44</v>
      </c>
      <c r="AD245" s="27">
        <f>'LK6 - 4.1 Stäbe - Schnittgrößen'!E240</f>
        <v>5.5</v>
      </c>
      <c r="AE245" s="27">
        <f>'LK6 - 4.1 Stäbe - Schnittgrößen'!F240</f>
        <v>4.83</v>
      </c>
    </row>
    <row r="246" spans="1:31" x14ac:dyDescent="0.3">
      <c r="A246" s="44"/>
      <c r="B246" s="299"/>
      <c r="C246" s="15"/>
      <c r="D246" s="15" t="str">
        <f>'LK1 - 4.1 Stäbe - Schnittgrößen'!B241</f>
        <v>Max My</v>
      </c>
      <c r="E246" s="27">
        <f>'LK1 - 4.1 Stäbe - Schnittgrößen'!D241</f>
        <v>-228.99</v>
      </c>
      <c r="F246" s="27">
        <f>'LK1 - 4.1 Stäbe - Schnittgrößen'!E241</f>
        <v>5.67</v>
      </c>
      <c r="G246" s="27">
        <f>'LK1 - 4.1 Stäbe - Schnittgrößen'!F241</f>
        <v>5.82</v>
      </c>
      <c r="I246" s="44"/>
      <c r="J246" s="299"/>
      <c r="K246" s="15"/>
      <c r="L246" s="15" t="str">
        <f>'LK2 - 4.1 Stäbe - Schnittgrößen'!B241</f>
        <v>Max My</v>
      </c>
      <c r="M246" s="27">
        <f>'LK2 - 4.1 Stäbe - Schnittgrößen'!D241</f>
        <v>-172.47</v>
      </c>
      <c r="N246" s="27">
        <f>'LK2 - 4.1 Stäbe - Schnittgrößen'!E241</f>
        <v>4.08</v>
      </c>
      <c r="O246" s="27">
        <f>'LK2 - 4.1 Stäbe - Schnittgrößen'!F241</f>
        <v>3.37</v>
      </c>
      <c r="Q246" s="44"/>
      <c r="R246" s="299"/>
      <c r="S246" s="15"/>
      <c r="T246" s="15" t="str">
        <f>'LK3 - 4.1 Stäbe - Schnittgrößen'!B241</f>
        <v>Max My</v>
      </c>
      <c r="U246" s="27">
        <f>'LK3 - 4.1 Stäbe - Schnittgrößen'!D241</f>
        <v>-310.57</v>
      </c>
      <c r="V246" s="27">
        <f>'LK3 - 4.1 Stäbe - Schnittgrößen'!E241</f>
        <v>7.66</v>
      </c>
      <c r="W246" s="27">
        <f>'LK3 - 4.1 Stäbe - Schnittgrößen'!F241</f>
        <v>7.89</v>
      </c>
      <c r="Y246" s="44"/>
      <c r="Z246" s="299"/>
      <c r="AA246" s="15"/>
      <c r="AB246" s="15" t="str">
        <f>'LK6 - 4.1 Stäbe - Schnittgrößen'!B241</f>
        <v>Max My</v>
      </c>
      <c r="AC246" s="27">
        <f>'LK6 - 4.1 Stäbe - Schnittgrößen'!D241</f>
        <v>-254.44</v>
      </c>
      <c r="AD246" s="27">
        <f>'LK6 - 4.1 Stäbe - Schnittgrößen'!E241</f>
        <v>5.5</v>
      </c>
      <c r="AE246" s="27">
        <f>'LK6 - 4.1 Stäbe - Schnittgrößen'!F241</f>
        <v>4.83</v>
      </c>
    </row>
    <row r="247" spans="1:31" x14ac:dyDescent="0.3">
      <c r="A247" s="44"/>
      <c r="B247" s="299"/>
      <c r="C247" s="15"/>
      <c r="D247" s="15" t="str">
        <f>'LK1 - 4.1 Stäbe - Schnittgrößen'!B242</f>
        <v>Min My</v>
      </c>
      <c r="E247" s="27">
        <f>'LK1 - 4.1 Stäbe - Schnittgrößen'!D242</f>
        <v>-228.98</v>
      </c>
      <c r="F247" s="27">
        <f>'LK1 - 4.1 Stäbe - Schnittgrößen'!E242</f>
        <v>6.26</v>
      </c>
      <c r="G247" s="27">
        <f>'LK1 - 4.1 Stäbe - Schnittgrößen'!F242</f>
        <v>5.41</v>
      </c>
      <c r="I247" s="44"/>
      <c r="J247" s="299"/>
      <c r="K247" s="15"/>
      <c r="L247" s="15" t="str">
        <f>'LK2 - 4.1 Stäbe - Schnittgrößen'!B242</f>
        <v>Min My</v>
      </c>
      <c r="M247" s="27">
        <f>'LK2 - 4.1 Stäbe - Schnittgrößen'!D242</f>
        <v>-172.46</v>
      </c>
      <c r="N247" s="27">
        <f>'LK2 - 4.1 Stäbe - Schnittgrößen'!E242</f>
        <v>4.68</v>
      </c>
      <c r="O247" s="27">
        <f>'LK2 - 4.1 Stäbe - Schnittgrößen'!F242</f>
        <v>3.07</v>
      </c>
      <c r="Q247" s="44"/>
      <c r="R247" s="299"/>
      <c r="S247" s="15"/>
      <c r="T247" s="15" t="str">
        <f>'LK3 - 4.1 Stäbe - Schnittgrößen'!B242</f>
        <v>Min My</v>
      </c>
      <c r="U247" s="27">
        <f>'LK3 - 4.1 Stäbe - Schnittgrößen'!D242</f>
        <v>-310.57</v>
      </c>
      <c r="V247" s="27">
        <f>'LK3 - 4.1 Stäbe - Schnittgrößen'!E242</f>
        <v>8.52</v>
      </c>
      <c r="W247" s="27">
        <f>'LK3 - 4.1 Stäbe - Schnittgrößen'!F242</f>
        <v>7.34</v>
      </c>
      <c r="Y247" s="44"/>
      <c r="Z247" s="299"/>
      <c r="AA247" s="15"/>
      <c r="AB247" s="15" t="str">
        <f>'LK6 - 4.1 Stäbe - Schnittgrößen'!B242</f>
        <v>Min My</v>
      </c>
      <c r="AC247" s="27">
        <f>'LK6 - 4.1 Stäbe - Schnittgrößen'!D242</f>
        <v>-254.43</v>
      </c>
      <c r="AD247" s="27">
        <f>'LK6 - 4.1 Stäbe - Schnittgrößen'!E242</f>
        <v>6.38</v>
      </c>
      <c r="AE247" s="27">
        <f>'LK6 - 4.1 Stäbe - Schnittgrößen'!F242</f>
        <v>4.43</v>
      </c>
    </row>
    <row r="248" spans="1:31" x14ac:dyDescent="0.3">
      <c r="A248" s="192"/>
      <c r="B248" s="298"/>
      <c r="C248" s="15">
        <f>'LK1 - 4.1 Stäbe - Schnittgrößen'!A243</f>
        <v>31</v>
      </c>
      <c r="D248" s="15">
        <f>'LK1 - 4.1 Stäbe - Schnittgrößen'!B243</f>
        <v>29</v>
      </c>
      <c r="E248" s="27">
        <f>'LK1 - 4.1 Stäbe - Schnittgrößen'!D243</f>
        <v>-228.99</v>
      </c>
      <c r="F248" s="27">
        <f>'LK1 - 4.1 Stäbe - Schnittgrößen'!E243</f>
        <v>6.06</v>
      </c>
      <c r="G248" s="27">
        <f>'LK1 - 4.1 Stäbe - Schnittgrößen'!F243</f>
        <v>5.82</v>
      </c>
      <c r="I248" s="192"/>
      <c r="J248" s="298"/>
      <c r="K248" s="15">
        <f>'LK2 - 4.1 Stäbe - Schnittgrößen'!A243</f>
        <v>31</v>
      </c>
      <c r="L248" s="15">
        <f>'LK2 - 4.1 Stäbe - Schnittgrößen'!B243</f>
        <v>29</v>
      </c>
      <c r="M248" s="27">
        <f>'LK2 - 4.1 Stäbe - Schnittgrößen'!D243</f>
        <v>-172.47</v>
      </c>
      <c r="N248" s="27">
        <f>'LK2 - 4.1 Stäbe - Schnittgrößen'!E243</f>
        <v>4.6399999999999997</v>
      </c>
      <c r="O248" s="27">
        <f>'LK2 - 4.1 Stäbe - Schnittgrößen'!F243</f>
        <v>3.37</v>
      </c>
      <c r="Q248" s="192"/>
      <c r="R248" s="298"/>
      <c r="S248" s="15">
        <f>'LK3 - 4.1 Stäbe - Schnittgrößen'!A243</f>
        <v>31</v>
      </c>
      <c r="T248" s="15">
        <f>'LK3 - 4.1 Stäbe - Schnittgrößen'!B243</f>
        <v>29</v>
      </c>
      <c r="U248" s="27">
        <f>'LK3 - 4.1 Stäbe - Schnittgrößen'!D243</f>
        <v>-310.57</v>
      </c>
      <c r="V248" s="27">
        <f>'LK3 - 4.1 Stäbe - Schnittgrößen'!E243</f>
        <v>8.24</v>
      </c>
      <c r="W248" s="27">
        <f>'LK3 - 4.1 Stäbe - Schnittgrößen'!F243</f>
        <v>7.89</v>
      </c>
      <c r="Y248" s="192"/>
      <c r="Z248" s="298"/>
      <c r="AA248" s="15">
        <f>'LK6 - 4.1 Stäbe - Schnittgrößen'!A243</f>
        <v>31</v>
      </c>
      <c r="AB248" s="15">
        <f>'LK6 - 4.1 Stäbe - Schnittgrößen'!B243</f>
        <v>29</v>
      </c>
      <c r="AC248" s="27">
        <f>'LK6 - 4.1 Stäbe - Schnittgrößen'!D243</f>
        <v>-254.44</v>
      </c>
      <c r="AD248" s="27">
        <f>'LK6 - 4.1 Stäbe - Schnittgrößen'!E243</f>
        <v>6.33</v>
      </c>
      <c r="AE248" s="27">
        <f>'LK6 - 4.1 Stäbe - Schnittgrößen'!F243</f>
        <v>4.83</v>
      </c>
    </row>
    <row r="249" spans="1:31" x14ac:dyDescent="0.3">
      <c r="A249" s="44"/>
      <c r="B249" s="299"/>
      <c r="C249" s="15"/>
      <c r="D249" s="15">
        <f>'LK1 - 4.1 Stäbe - Schnittgrößen'!B244</f>
        <v>30</v>
      </c>
      <c r="E249" s="27">
        <f>'LK1 - 4.1 Stäbe - Schnittgrößen'!D244</f>
        <v>-228.99</v>
      </c>
      <c r="F249" s="27">
        <f>'LK1 - 4.1 Stäbe - Schnittgrößen'!E244</f>
        <v>5.46</v>
      </c>
      <c r="G249" s="27">
        <f>'LK1 - 4.1 Stäbe - Schnittgrößen'!F244</f>
        <v>6.21</v>
      </c>
      <c r="I249" s="44"/>
      <c r="J249" s="299"/>
      <c r="K249" s="15"/>
      <c r="L249" s="15">
        <f>'LK2 - 4.1 Stäbe - Schnittgrößen'!B244</f>
        <v>30</v>
      </c>
      <c r="M249" s="27">
        <f>'LK2 - 4.1 Stäbe - Schnittgrößen'!D244</f>
        <v>-172.47</v>
      </c>
      <c r="N249" s="27">
        <f>'LK2 - 4.1 Stäbe - Schnittgrößen'!E244</f>
        <v>4.03</v>
      </c>
      <c r="O249" s="27">
        <f>'LK2 - 4.1 Stäbe - Schnittgrößen'!F244</f>
        <v>3.66</v>
      </c>
      <c r="Q249" s="44"/>
      <c r="R249" s="299"/>
      <c r="S249" s="15"/>
      <c r="T249" s="15">
        <f>'LK3 - 4.1 Stäbe - Schnittgrößen'!B244</f>
        <v>30</v>
      </c>
      <c r="U249" s="27">
        <f>'LK3 - 4.1 Stäbe - Schnittgrößen'!D244</f>
        <v>-310.58</v>
      </c>
      <c r="V249" s="27">
        <f>'LK3 - 4.1 Stäbe - Schnittgrößen'!E244</f>
        <v>7.38</v>
      </c>
      <c r="W249" s="27">
        <f>'LK3 - 4.1 Stäbe - Schnittgrößen'!F244</f>
        <v>8.42</v>
      </c>
      <c r="Y249" s="44"/>
      <c r="Z249" s="299"/>
      <c r="AA249" s="15"/>
      <c r="AB249" s="15">
        <f>'LK6 - 4.1 Stäbe - Schnittgrößen'!B244</f>
        <v>30</v>
      </c>
      <c r="AC249" s="27">
        <f>'LK6 - 4.1 Stäbe - Schnittgrößen'!D244</f>
        <v>-254.45</v>
      </c>
      <c r="AD249" s="27">
        <f>'LK6 - 4.1 Stäbe - Schnittgrößen'!E244</f>
        <v>5.44</v>
      </c>
      <c r="AE249" s="27">
        <f>'LK6 - 4.1 Stäbe - Schnittgrößen'!F244</f>
        <v>5.23</v>
      </c>
    </row>
    <row r="250" spans="1:31" x14ac:dyDescent="0.3">
      <c r="A250" s="44"/>
      <c r="B250" s="299"/>
      <c r="C250" s="15"/>
      <c r="D250" s="15" t="str">
        <f>'LK1 - 4.1 Stäbe - Schnittgrößen'!B245</f>
        <v>Max N</v>
      </c>
      <c r="E250" s="27">
        <f>'LK1 - 4.1 Stäbe - Schnittgrößen'!D245</f>
        <v>-228.99</v>
      </c>
      <c r="F250" s="27">
        <f>'LK1 - 4.1 Stäbe - Schnittgrößen'!E245</f>
        <v>6.06</v>
      </c>
      <c r="G250" s="27">
        <f>'LK1 - 4.1 Stäbe - Schnittgrößen'!F245</f>
        <v>5.82</v>
      </c>
      <c r="I250" s="44"/>
      <c r="J250" s="299"/>
      <c r="K250" s="15"/>
      <c r="L250" s="15" t="str">
        <f>'LK2 - 4.1 Stäbe - Schnittgrößen'!B245</f>
        <v>Max N</v>
      </c>
      <c r="M250" s="27">
        <f>'LK2 - 4.1 Stäbe - Schnittgrößen'!D245</f>
        <v>-172.47</v>
      </c>
      <c r="N250" s="27">
        <f>'LK2 - 4.1 Stäbe - Schnittgrößen'!E245</f>
        <v>4.6399999999999997</v>
      </c>
      <c r="O250" s="27">
        <f>'LK2 - 4.1 Stäbe - Schnittgrößen'!F245</f>
        <v>3.37</v>
      </c>
      <c r="Q250" s="44"/>
      <c r="R250" s="299"/>
      <c r="S250" s="15"/>
      <c r="T250" s="15" t="str">
        <f>'LK3 - 4.1 Stäbe - Schnittgrößen'!B245</f>
        <v>Max N</v>
      </c>
      <c r="U250" s="27">
        <f>'LK3 - 4.1 Stäbe - Schnittgrößen'!D245</f>
        <v>-310.57</v>
      </c>
      <c r="V250" s="27">
        <f>'LK3 - 4.1 Stäbe - Schnittgrößen'!E245</f>
        <v>8.24</v>
      </c>
      <c r="W250" s="27">
        <f>'LK3 - 4.1 Stäbe - Schnittgrößen'!F245</f>
        <v>7.89</v>
      </c>
      <c r="Y250" s="44"/>
      <c r="Z250" s="299"/>
      <c r="AA250" s="15"/>
      <c r="AB250" s="15" t="str">
        <f>'LK6 - 4.1 Stäbe - Schnittgrößen'!B245</f>
        <v>Max N</v>
      </c>
      <c r="AC250" s="27">
        <f>'LK6 - 4.1 Stäbe - Schnittgrößen'!D245</f>
        <v>-254.44</v>
      </c>
      <c r="AD250" s="27">
        <f>'LK6 - 4.1 Stäbe - Schnittgrößen'!E245</f>
        <v>6.33</v>
      </c>
      <c r="AE250" s="27">
        <f>'LK6 - 4.1 Stäbe - Schnittgrößen'!F245</f>
        <v>4.83</v>
      </c>
    </row>
    <row r="251" spans="1:31" x14ac:dyDescent="0.3">
      <c r="A251" s="44"/>
      <c r="B251" s="299"/>
      <c r="C251" s="15"/>
      <c r="D251" s="15" t="str">
        <f>'LK1 - 4.1 Stäbe - Schnittgrößen'!B246</f>
        <v>Min N</v>
      </c>
      <c r="E251" s="27">
        <f>'LK1 - 4.1 Stäbe - Schnittgrößen'!D246</f>
        <v>-228.99</v>
      </c>
      <c r="F251" s="27">
        <f>'LK1 - 4.1 Stäbe - Schnittgrößen'!E246</f>
        <v>5.46</v>
      </c>
      <c r="G251" s="27">
        <f>'LK1 - 4.1 Stäbe - Schnittgrößen'!F246</f>
        <v>6.21</v>
      </c>
      <c r="I251" s="44"/>
      <c r="J251" s="299"/>
      <c r="K251" s="15"/>
      <c r="L251" s="15" t="str">
        <f>'LK2 - 4.1 Stäbe - Schnittgrößen'!B246</f>
        <v>Min N</v>
      </c>
      <c r="M251" s="27">
        <f>'LK2 - 4.1 Stäbe - Schnittgrößen'!D246</f>
        <v>-172.47</v>
      </c>
      <c r="N251" s="27">
        <f>'LK2 - 4.1 Stäbe - Schnittgrößen'!E246</f>
        <v>4.03</v>
      </c>
      <c r="O251" s="27">
        <f>'LK2 - 4.1 Stäbe - Schnittgrößen'!F246</f>
        <v>3.66</v>
      </c>
      <c r="Q251" s="44"/>
      <c r="R251" s="299"/>
      <c r="S251" s="15"/>
      <c r="T251" s="15" t="str">
        <f>'LK3 - 4.1 Stäbe - Schnittgrößen'!B246</f>
        <v>Min N</v>
      </c>
      <c r="U251" s="27">
        <f>'LK3 - 4.1 Stäbe - Schnittgrößen'!D246</f>
        <v>-310.58</v>
      </c>
      <c r="V251" s="27">
        <f>'LK3 - 4.1 Stäbe - Schnittgrößen'!E246</f>
        <v>7.38</v>
      </c>
      <c r="W251" s="27">
        <f>'LK3 - 4.1 Stäbe - Schnittgrößen'!F246</f>
        <v>8.42</v>
      </c>
      <c r="Y251" s="44"/>
      <c r="Z251" s="299"/>
      <c r="AA251" s="15"/>
      <c r="AB251" s="15" t="str">
        <f>'LK6 - 4.1 Stäbe - Schnittgrößen'!B246</f>
        <v>Min N</v>
      </c>
      <c r="AC251" s="27">
        <f>'LK6 - 4.1 Stäbe - Schnittgrößen'!D246</f>
        <v>-254.45</v>
      </c>
      <c r="AD251" s="27">
        <f>'LK6 - 4.1 Stäbe - Schnittgrößen'!E246</f>
        <v>5.44</v>
      </c>
      <c r="AE251" s="27">
        <f>'LK6 - 4.1 Stäbe - Schnittgrößen'!F246</f>
        <v>5.23</v>
      </c>
    </row>
    <row r="252" spans="1:31" x14ac:dyDescent="0.3">
      <c r="A252" s="44"/>
      <c r="B252" s="299"/>
      <c r="C252" s="15"/>
      <c r="D252" s="15" t="str">
        <f>'LK1 - 4.1 Stäbe - Schnittgrößen'!B247</f>
        <v>Max Vz</v>
      </c>
      <c r="E252" s="27">
        <f>'LK1 - 4.1 Stäbe - Schnittgrößen'!D247</f>
        <v>-228.99</v>
      </c>
      <c r="F252" s="27">
        <f>'LK1 - 4.1 Stäbe - Schnittgrößen'!E247</f>
        <v>6.06</v>
      </c>
      <c r="G252" s="27">
        <f>'LK1 - 4.1 Stäbe - Schnittgrößen'!F247</f>
        <v>5.82</v>
      </c>
      <c r="I252" s="44"/>
      <c r="J252" s="299"/>
      <c r="K252" s="15"/>
      <c r="L252" s="15" t="str">
        <f>'LK2 - 4.1 Stäbe - Schnittgrößen'!B247</f>
        <v>Max Vz</v>
      </c>
      <c r="M252" s="27">
        <f>'LK2 - 4.1 Stäbe - Schnittgrößen'!D247</f>
        <v>-172.47</v>
      </c>
      <c r="N252" s="27">
        <f>'LK2 - 4.1 Stäbe - Schnittgrößen'!E247</f>
        <v>4.6399999999999997</v>
      </c>
      <c r="O252" s="27">
        <f>'LK2 - 4.1 Stäbe - Schnittgrößen'!F247</f>
        <v>3.37</v>
      </c>
      <c r="Q252" s="44"/>
      <c r="R252" s="299"/>
      <c r="S252" s="15"/>
      <c r="T252" s="15" t="str">
        <f>'LK3 - 4.1 Stäbe - Schnittgrößen'!B247</f>
        <v>Max Vz</v>
      </c>
      <c r="U252" s="27">
        <f>'LK3 - 4.1 Stäbe - Schnittgrößen'!D247</f>
        <v>-310.57</v>
      </c>
      <c r="V252" s="27">
        <f>'LK3 - 4.1 Stäbe - Schnittgrößen'!E247</f>
        <v>8.24</v>
      </c>
      <c r="W252" s="27">
        <f>'LK3 - 4.1 Stäbe - Schnittgrößen'!F247</f>
        <v>7.89</v>
      </c>
      <c r="Y252" s="44"/>
      <c r="Z252" s="299"/>
      <c r="AA252" s="15"/>
      <c r="AB252" s="15" t="str">
        <f>'LK6 - 4.1 Stäbe - Schnittgrößen'!B247</f>
        <v>Max Vz</v>
      </c>
      <c r="AC252" s="27">
        <f>'LK6 - 4.1 Stäbe - Schnittgrößen'!D247</f>
        <v>-254.44</v>
      </c>
      <c r="AD252" s="27">
        <f>'LK6 - 4.1 Stäbe - Schnittgrößen'!E247</f>
        <v>6.33</v>
      </c>
      <c r="AE252" s="27">
        <f>'LK6 - 4.1 Stäbe - Schnittgrößen'!F247</f>
        <v>4.83</v>
      </c>
    </row>
    <row r="253" spans="1:31" x14ac:dyDescent="0.3">
      <c r="A253" s="44"/>
      <c r="B253" s="299"/>
      <c r="C253" s="15"/>
      <c r="D253" s="15" t="str">
        <f>'LK1 - 4.1 Stäbe - Schnittgrößen'!B248</f>
        <v>Min Vz</v>
      </c>
      <c r="E253" s="27">
        <f>'LK1 - 4.1 Stäbe - Schnittgrößen'!D248</f>
        <v>-228.99</v>
      </c>
      <c r="F253" s="27">
        <f>'LK1 - 4.1 Stäbe - Schnittgrößen'!E248</f>
        <v>5.46</v>
      </c>
      <c r="G253" s="27">
        <f>'LK1 - 4.1 Stäbe - Schnittgrößen'!F248</f>
        <v>6.21</v>
      </c>
      <c r="I253" s="44"/>
      <c r="J253" s="299"/>
      <c r="K253" s="15"/>
      <c r="L253" s="15" t="str">
        <f>'LK2 - 4.1 Stäbe - Schnittgrößen'!B248</f>
        <v>Min Vz</v>
      </c>
      <c r="M253" s="27">
        <f>'LK2 - 4.1 Stäbe - Schnittgrößen'!D248</f>
        <v>-172.47</v>
      </c>
      <c r="N253" s="27">
        <f>'LK2 - 4.1 Stäbe - Schnittgrößen'!E248</f>
        <v>4.03</v>
      </c>
      <c r="O253" s="27">
        <f>'LK2 - 4.1 Stäbe - Schnittgrößen'!F248</f>
        <v>3.66</v>
      </c>
      <c r="Q253" s="44"/>
      <c r="R253" s="299"/>
      <c r="S253" s="15"/>
      <c r="T253" s="15" t="str">
        <f>'LK3 - 4.1 Stäbe - Schnittgrößen'!B248</f>
        <v>Min Vz</v>
      </c>
      <c r="U253" s="27">
        <f>'LK3 - 4.1 Stäbe - Schnittgrößen'!D248</f>
        <v>-310.58</v>
      </c>
      <c r="V253" s="27">
        <f>'LK3 - 4.1 Stäbe - Schnittgrößen'!E248</f>
        <v>7.38</v>
      </c>
      <c r="W253" s="27">
        <f>'LK3 - 4.1 Stäbe - Schnittgrößen'!F248</f>
        <v>8.42</v>
      </c>
      <c r="Y253" s="44"/>
      <c r="Z253" s="299"/>
      <c r="AA253" s="15"/>
      <c r="AB253" s="15" t="str">
        <f>'LK6 - 4.1 Stäbe - Schnittgrößen'!B248</f>
        <v>Min Vz</v>
      </c>
      <c r="AC253" s="27">
        <f>'LK6 - 4.1 Stäbe - Schnittgrößen'!D248</f>
        <v>-254.45</v>
      </c>
      <c r="AD253" s="27">
        <f>'LK6 - 4.1 Stäbe - Schnittgrößen'!E248</f>
        <v>5.44</v>
      </c>
      <c r="AE253" s="27">
        <f>'LK6 - 4.1 Stäbe - Schnittgrößen'!F248</f>
        <v>5.23</v>
      </c>
    </row>
    <row r="254" spans="1:31" x14ac:dyDescent="0.3">
      <c r="A254" s="44"/>
      <c r="B254" s="299"/>
      <c r="C254" s="15"/>
      <c r="D254" s="15" t="str">
        <f>'LK1 - 4.1 Stäbe - Schnittgrößen'!B249</f>
        <v>Max My</v>
      </c>
      <c r="E254" s="27">
        <f>'LK1 - 4.1 Stäbe - Schnittgrößen'!D249</f>
        <v>-228.99</v>
      </c>
      <c r="F254" s="27">
        <f>'LK1 - 4.1 Stäbe - Schnittgrößen'!E249</f>
        <v>5.46</v>
      </c>
      <c r="G254" s="27">
        <f>'LK1 - 4.1 Stäbe - Schnittgrößen'!F249</f>
        <v>6.21</v>
      </c>
      <c r="I254" s="44"/>
      <c r="J254" s="299"/>
      <c r="K254" s="15"/>
      <c r="L254" s="15" t="str">
        <f>'LK2 - 4.1 Stäbe - Schnittgrößen'!B249</f>
        <v>Max My</v>
      </c>
      <c r="M254" s="27">
        <f>'LK2 - 4.1 Stäbe - Schnittgrößen'!D249</f>
        <v>-172.47</v>
      </c>
      <c r="N254" s="27">
        <f>'LK2 - 4.1 Stäbe - Schnittgrößen'!E249</f>
        <v>4.03</v>
      </c>
      <c r="O254" s="27">
        <f>'LK2 - 4.1 Stäbe - Schnittgrößen'!F249</f>
        <v>3.66</v>
      </c>
      <c r="Q254" s="44"/>
      <c r="R254" s="299"/>
      <c r="S254" s="15"/>
      <c r="T254" s="15" t="str">
        <f>'LK3 - 4.1 Stäbe - Schnittgrößen'!B249</f>
        <v>Max My</v>
      </c>
      <c r="U254" s="27">
        <f>'LK3 - 4.1 Stäbe - Schnittgrößen'!D249</f>
        <v>-310.58</v>
      </c>
      <c r="V254" s="27">
        <f>'LK3 - 4.1 Stäbe - Schnittgrößen'!E249</f>
        <v>7.38</v>
      </c>
      <c r="W254" s="27">
        <f>'LK3 - 4.1 Stäbe - Schnittgrößen'!F249</f>
        <v>8.42</v>
      </c>
      <c r="Y254" s="44"/>
      <c r="Z254" s="299"/>
      <c r="AA254" s="15"/>
      <c r="AB254" s="15" t="str">
        <f>'LK6 - 4.1 Stäbe - Schnittgrößen'!B249</f>
        <v>Max My</v>
      </c>
      <c r="AC254" s="27">
        <f>'LK6 - 4.1 Stäbe - Schnittgrößen'!D249</f>
        <v>-254.45</v>
      </c>
      <c r="AD254" s="27">
        <f>'LK6 - 4.1 Stäbe - Schnittgrößen'!E249</f>
        <v>5.44</v>
      </c>
      <c r="AE254" s="27">
        <f>'LK6 - 4.1 Stäbe - Schnittgrößen'!F249</f>
        <v>5.23</v>
      </c>
    </row>
    <row r="255" spans="1:31" x14ac:dyDescent="0.3">
      <c r="A255" s="44"/>
      <c r="B255" s="299"/>
      <c r="C255" s="15"/>
      <c r="D255" s="15" t="str">
        <f>'LK1 - 4.1 Stäbe - Schnittgrößen'!B250</f>
        <v>Min My</v>
      </c>
      <c r="E255" s="27">
        <f>'LK1 - 4.1 Stäbe - Schnittgrößen'!D250</f>
        <v>-228.99</v>
      </c>
      <c r="F255" s="27">
        <f>'LK1 - 4.1 Stäbe - Schnittgrößen'!E250</f>
        <v>6.06</v>
      </c>
      <c r="G255" s="27">
        <f>'LK1 - 4.1 Stäbe - Schnittgrößen'!F250</f>
        <v>5.82</v>
      </c>
      <c r="I255" s="44"/>
      <c r="J255" s="299"/>
      <c r="K255" s="15"/>
      <c r="L255" s="15" t="str">
        <f>'LK2 - 4.1 Stäbe - Schnittgrößen'!B250</f>
        <v>Min My</v>
      </c>
      <c r="M255" s="27">
        <f>'LK2 - 4.1 Stäbe - Schnittgrößen'!D250</f>
        <v>-172.47</v>
      </c>
      <c r="N255" s="27">
        <f>'LK2 - 4.1 Stäbe - Schnittgrößen'!E250</f>
        <v>4.6399999999999997</v>
      </c>
      <c r="O255" s="27">
        <f>'LK2 - 4.1 Stäbe - Schnittgrößen'!F250</f>
        <v>3.37</v>
      </c>
      <c r="Q255" s="44"/>
      <c r="R255" s="299"/>
      <c r="S255" s="15"/>
      <c r="T255" s="15" t="str">
        <f>'LK3 - 4.1 Stäbe - Schnittgrößen'!B250</f>
        <v>Min My</v>
      </c>
      <c r="U255" s="27">
        <f>'LK3 - 4.1 Stäbe - Schnittgrößen'!D250</f>
        <v>-310.57</v>
      </c>
      <c r="V255" s="27">
        <f>'LK3 - 4.1 Stäbe - Schnittgrößen'!E250</f>
        <v>8.24</v>
      </c>
      <c r="W255" s="27">
        <f>'LK3 - 4.1 Stäbe - Schnittgrößen'!F250</f>
        <v>7.89</v>
      </c>
      <c r="Y255" s="44"/>
      <c r="Z255" s="299"/>
      <c r="AA255" s="15"/>
      <c r="AB255" s="15" t="str">
        <f>'LK6 - 4.1 Stäbe - Schnittgrößen'!B250</f>
        <v>Min My</v>
      </c>
      <c r="AC255" s="27">
        <f>'LK6 - 4.1 Stäbe - Schnittgrößen'!D250</f>
        <v>-254.44</v>
      </c>
      <c r="AD255" s="27">
        <f>'LK6 - 4.1 Stäbe - Schnittgrößen'!E250</f>
        <v>6.33</v>
      </c>
      <c r="AE255" s="27">
        <f>'LK6 - 4.1 Stäbe - Schnittgrößen'!F250</f>
        <v>4.83</v>
      </c>
    </row>
    <row r="256" spans="1:31" x14ac:dyDescent="0.3">
      <c r="A256" s="192"/>
      <c r="B256" s="298"/>
      <c r="C256" s="15">
        <f>'LK1 - 4.1 Stäbe - Schnittgrößen'!A251</f>
        <v>32</v>
      </c>
      <c r="D256" s="15">
        <f>'LK1 - 4.1 Stäbe - Schnittgrößen'!B251</f>
        <v>30</v>
      </c>
      <c r="E256" s="27">
        <f>'LK1 - 4.1 Stäbe - Schnittgrößen'!D251</f>
        <v>-228.99</v>
      </c>
      <c r="F256" s="27">
        <f>'LK1 - 4.1 Stäbe - Schnittgrößen'!E251</f>
        <v>5.85</v>
      </c>
      <c r="G256" s="27">
        <f>'LK1 - 4.1 Stäbe - Schnittgrößen'!F251</f>
        <v>6.21</v>
      </c>
      <c r="I256" s="192"/>
      <c r="J256" s="298"/>
      <c r="K256" s="15">
        <f>'LK2 - 4.1 Stäbe - Schnittgrößen'!A251</f>
        <v>32</v>
      </c>
      <c r="L256" s="15">
        <f>'LK2 - 4.1 Stäbe - Schnittgrößen'!B251</f>
        <v>30</v>
      </c>
      <c r="M256" s="27">
        <f>'LK2 - 4.1 Stäbe - Schnittgrößen'!D251</f>
        <v>-172.47</v>
      </c>
      <c r="N256" s="27">
        <f>'LK2 - 4.1 Stäbe - Schnittgrößen'!E251</f>
        <v>4.6900000000000004</v>
      </c>
      <c r="O256" s="27">
        <f>'LK2 - 4.1 Stäbe - Schnittgrößen'!F251</f>
        <v>3.66</v>
      </c>
      <c r="Q256" s="192"/>
      <c r="R256" s="298"/>
      <c r="S256" s="15">
        <f>'LK3 - 4.1 Stäbe - Schnittgrößen'!A251</f>
        <v>32</v>
      </c>
      <c r="T256" s="15">
        <f>'LK3 - 4.1 Stäbe - Schnittgrößen'!B251</f>
        <v>30</v>
      </c>
      <c r="U256" s="27">
        <f>'LK3 - 4.1 Stäbe - Schnittgrößen'!D251</f>
        <v>-310.58</v>
      </c>
      <c r="V256" s="27">
        <f>'LK3 - 4.1 Stäbe - Schnittgrößen'!E251</f>
        <v>7.96</v>
      </c>
      <c r="W256" s="27">
        <f>'LK3 - 4.1 Stäbe - Schnittgrößen'!F251</f>
        <v>8.42</v>
      </c>
      <c r="Y256" s="192"/>
      <c r="Z256" s="298"/>
      <c r="AA256" s="15">
        <f>'LK6 - 4.1 Stäbe - Schnittgrößen'!A251</f>
        <v>32</v>
      </c>
      <c r="AB256" s="15">
        <f>'LK6 - 4.1 Stäbe - Schnittgrößen'!B251</f>
        <v>30</v>
      </c>
      <c r="AC256" s="27">
        <f>'LK6 - 4.1 Stäbe - Schnittgrößen'!D251</f>
        <v>-254.44</v>
      </c>
      <c r="AD256" s="27">
        <f>'LK6 - 4.1 Stäbe - Schnittgrößen'!E251</f>
        <v>6.39</v>
      </c>
      <c r="AE256" s="27">
        <f>'LK6 - 4.1 Stäbe - Schnittgrößen'!F251</f>
        <v>5.23</v>
      </c>
    </row>
    <row r="257" spans="1:31" x14ac:dyDescent="0.3">
      <c r="A257" s="44"/>
      <c r="B257" s="299"/>
      <c r="C257" s="15"/>
      <c r="D257" s="15">
        <f>'LK1 - 4.1 Stäbe - Schnittgrößen'!B252</f>
        <v>31</v>
      </c>
      <c r="E257" s="27">
        <f>'LK1 - 4.1 Stäbe - Schnittgrößen'!D252</f>
        <v>-228.99</v>
      </c>
      <c r="F257" s="27">
        <f>'LK1 - 4.1 Stäbe - Schnittgrößen'!E252</f>
        <v>5.25</v>
      </c>
      <c r="G257" s="27">
        <f>'LK1 - 4.1 Stäbe - Schnittgrößen'!F252</f>
        <v>6.59</v>
      </c>
      <c r="I257" s="44"/>
      <c r="J257" s="299"/>
      <c r="K257" s="15"/>
      <c r="L257" s="15">
        <f>'LK2 - 4.1 Stäbe - Schnittgrößen'!B252</f>
        <v>31</v>
      </c>
      <c r="M257" s="27">
        <f>'LK2 - 4.1 Stäbe - Schnittgrößen'!D252</f>
        <v>-172.48</v>
      </c>
      <c r="N257" s="27">
        <f>'LK2 - 4.1 Stäbe - Schnittgrößen'!E252</f>
        <v>4.08</v>
      </c>
      <c r="O257" s="27">
        <f>'LK2 - 4.1 Stäbe - Schnittgrößen'!F252</f>
        <v>3.96</v>
      </c>
      <c r="Q257" s="44"/>
      <c r="R257" s="299"/>
      <c r="S257" s="15"/>
      <c r="T257" s="15">
        <f>'LK3 - 4.1 Stäbe - Schnittgrößen'!B252</f>
        <v>31</v>
      </c>
      <c r="U257" s="27">
        <f>'LK3 - 4.1 Stäbe - Schnittgrößen'!D252</f>
        <v>-310.58</v>
      </c>
      <c r="V257" s="27">
        <f>'LK3 - 4.1 Stäbe - Schnittgrößen'!E252</f>
        <v>7.1</v>
      </c>
      <c r="W257" s="27">
        <f>'LK3 - 4.1 Stäbe - Schnittgrößen'!F252</f>
        <v>8.94</v>
      </c>
      <c r="Y257" s="44"/>
      <c r="Z257" s="299"/>
      <c r="AA257" s="15"/>
      <c r="AB257" s="15">
        <f>'LK6 - 4.1 Stäbe - Schnittgrößen'!B252</f>
        <v>31</v>
      </c>
      <c r="AC257" s="27">
        <f>'LK6 - 4.1 Stäbe - Schnittgrößen'!D252</f>
        <v>-254.45</v>
      </c>
      <c r="AD257" s="27">
        <f>'LK6 - 4.1 Stäbe - Schnittgrößen'!E252</f>
        <v>5.49</v>
      </c>
      <c r="AE257" s="27">
        <f>'LK6 - 4.1 Stäbe - Schnittgrößen'!F252</f>
        <v>5.64</v>
      </c>
    </row>
    <row r="258" spans="1:31" x14ac:dyDescent="0.3">
      <c r="A258" s="44"/>
      <c r="B258" s="299"/>
      <c r="C258" s="15"/>
      <c r="D258" s="15" t="str">
        <f>'LK1 - 4.1 Stäbe - Schnittgrößen'!B253</f>
        <v>Max N</v>
      </c>
      <c r="E258" s="27">
        <f>'LK1 - 4.1 Stäbe - Schnittgrößen'!D253</f>
        <v>-228.99</v>
      </c>
      <c r="F258" s="27">
        <f>'LK1 - 4.1 Stäbe - Schnittgrößen'!E253</f>
        <v>5.85</v>
      </c>
      <c r="G258" s="27">
        <f>'LK1 - 4.1 Stäbe - Schnittgrößen'!F253</f>
        <v>6.21</v>
      </c>
      <c r="I258" s="44"/>
      <c r="J258" s="299"/>
      <c r="K258" s="15"/>
      <c r="L258" s="15" t="str">
        <f>'LK2 - 4.1 Stäbe - Schnittgrößen'!B253</f>
        <v>Max N</v>
      </c>
      <c r="M258" s="27">
        <f>'LK2 - 4.1 Stäbe - Schnittgrößen'!D253</f>
        <v>-172.47</v>
      </c>
      <c r="N258" s="27">
        <f>'LK2 - 4.1 Stäbe - Schnittgrößen'!E253</f>
        <v>4.6900000000000004</v>
      </c>
      <c r="O258" s="27">
        <f>'LK2 - 4.1 Stäbe - Schnittgrößen'!F253</f>
        <v>3.66</v>
      </c>
      <c r="Q258" s="44"/>
      <c r="R258" s="299"/>
      <c r="S258" s="15"/>
      <c r="T258" s="15" t="str">
        <f>'LK3 - 4.1 Stäbe - Schnittgrößen'!B253</f>
        <v>Max N</v>
      </c>
      <c r="U258" s="27">
        <f>'LK3 - 4.1 Stäbe - Schnittgrößen'!D253</f>
        <v>-310.58</v>
      </c>
      <c r="V258" s="27">
        <f>'LK3 - 4.1 Stäbe - Schnittgrößen'!E253</f>
        <v>7.96</v>
      </c>
      <c r="W258" s="27">
        <f>'LK3 - 4.1 Stäbe - Schnittgrößen'!F253</f>
        <v>8.42</v>
      </c>
      <c r="Y258" s="44"/>
      <c r="Z258" s="299"/>
      <c r="AA258" s="15"/>
      <c r="AB258" s="15" t="str">
        <f>'LK6 - 4.1 Stäbe - Schnittgrößen'!B253</f>
        <v>Max N</v>
      </c>
      <c r="AC258" s="27">
        <f>'LK6 - 4.1 Stäbe - Schnittgrößen'!D253</f>
        <v>-254.44</v>
      </c>
      <c r="AD258" s="27">
        <f>'LK6 - 4.1 Stäbe - Schnittgrößen'!E253</f>
        <v>6.39</v>
      </c>
      <c r="AE258" s="27">
        <f>'LK6 - 4.1 Stäbe - Schnittgrößen'!F253</f>
        <v>5.23</v>
      </c>
    </row>
    <row r="259" spans="1:31" x14ac:dyDescent="0.3">
      <c r="A259" s="44"/>
      <c r="B259" s="299"/>
      <c r="C259" s="15"/>
      <c r="D259" s="15" t="str">
        <f>'LK1 - 4.1 Stäbe - Schnittgrößen'!B254</f>
        <v>Min N</v>
      </c>
      <c r="E259" s="27">
        <f>'LK1 - 4.1 Stäbe - Schnittgrößen'!D254</f>
        <v>-228.99</v>
      </c>
      <c r="F259" s="27">
        <f>'LK1 - 4.1 Stäbe - Schnittgrößen'!E254</f>
        <v>5.25</v>
      </c>
      <c r="G259" s="27">
        <f>'LK1 - 4.1 Stäbe - Schnittgrößen'!F254</f>
        <v>6.59</v>
      </c>
      <c r="I259" s="44"/>
      <c r="J259" s="299"/>
      <c r="K259" s="15"/>
      <c r="L259" s="15" t="str">
        <f>'LK2 - 4.1 Stäbe - Schnittgrößen'!B254</f>
        <v>Min N</v>
      </c>
      <c r="M259" s="27">
        <f>'LK2 - 4.1 Stäbe - Schnittgrößen'!D254</f>
        <v>-172.48</v>
      </c>
      <c r="N259" s="27">
        <f>'LK2 - 4.1 Stäbe - Schnittgrößen'!E254</f>
        <v>4.08</v>
      </c>
      <c r="O259" s="27">
        <f>'LK2 - 4.1 Stäbe - Schnittgrößen'!F254</f>
        <v>3.96</v>
      </c>
      <c r="Q259" s="44"/>
      <c r="R259" s="299"/>
      <c r="S259" s="15"/>
      <c r="T259" s="15" t="str">
        <f>'LK3 - 4.1 Stäbe - Schnittgrößen'!B254</f>
        <v>Min N</v>
      </c>
      <c r="U259" s="27">
        <f>'LK3 - 4.1 Stäbe - Schnittgrößen'!D254</f>
        <v>-310.58</v>
      </c>
      <c r="V259" s="27">
        <f>'LK3 - 4.1 Stäbe - Schnittgrößen'!E254</f>
        <v>7.1</v>
      </c>
      <c r="W259" s="27">
        <f>'LK3 - 4.1 Stäbe - Schnittgrößen'!F254</f>
        <v>8.94</v>
      </c>
      <c r="Y259" s="44"/>
      <c r="Z259" s="299"/>
      <c r="AA259" s="15"/>
      <c r="AB259" s="15" t="str">
        <f>'LK6 - 4.1 Stäbe - Schnittgrößen'!B254</f>
        <v>Min N</v>
      </c>
      <c r="AC259" s="27">
        <f>'LK6 - 4.1 Stäbe - Schnittgrößen'!D254</f>
        <v>-254.45</v>
      </c>
      <c r="AD259" s="27">
        <f>'LK6 - 4.1 Stäbe - Schnittgrößen'!E254</f>
        <v>5.49</v>
      </c>
      <c r="AE259" s="27">
        <f>'LK6 - 4.1 Stäbe - Schnittgrößen'!F254</f>
        <v>5.64</v>
      </c>
    </row>
    <row r="260" spans="1:31" x14ac:dyDescent="0.3">
      <c r="A260" s="44"/>
      <c r="B260" s="299"/>
      <c r="C260" s="15"/>
      <c r="D260" s="15" t="str">
        <f>'LK1 - 4.1 Stäbe - Schnittgrößen'!B255</f>
        <v>Max Vz</v>
      </c>
      <c r="E260" s="27">
        <f>'LK1 - 4.1 Stäbe - Schnittgrößen'!D255</f>
        <v>-228.99</v>
      </c>
      <c r="F260" s="27">
        <f>'LK1 - 4.1 Stäbe - Schnittgrößen'!E255</f>
        <v>5.85</v>
      </c>
      <c r="G260" s="27">
        <f>'LK1 - 4.1 Stäbe - Schnittgrößen'!F255</f>
        <v>6.21</v>
      </c>
      <c r="I260" s="44"/>
      <c r="J260" s="299"/>
      <c r="K260" s="15"/>
      <c r="L260" s="15" t="str">
        <f>'LK2 - 4.1 Stäbe - Schnittgrößen'!B255</f>
        <v>Max Vz</v>
      </c>
      <c r="M260" s="27">
        <f>'LK2 - 4.1 Stäbe - Schnittgrößen'!D255</f>
        <v>-172.47</v>
      </c>
      <c r="N260" s="27">
        <f>'LK2 - 4.1 Stäbe - Schnittgrößen'!E255</f>
        <v>4.6900000000000004</v>
      </c>
      <c r="O260" s="27">
        <f>'LK2 - 4.1 Stäbe - Schnittgrößen'!F255</f>
        <v>3.66</v>
      </c>
      <c r="Q260" s="44"/>
      <c r="R260" s="299"/>
      <c r="S260" s="15"/>
      <c r="T260" s="15" t="str">
        <f>'LK3 - 4.1 Stäbe - Schnittgrößen'!B255</f>
        <v>Max Vz</v>
      </c>
      <c r="U260" s="27">
        <f>'LK3 - 4.1 Stäbe - Schnittgrößen'!D255</f>
        <v>-310.58</v>
      </c>
      <c r="V260" s="27">
        <f>'LK3 - 4.1 Stäbe - Schnittgrößen'!E255</f>
        <v>7.96</v>
      </c>
      <c r="W260" s="27">
        <f>'LK3 - 4.1 Stäbe - Schnittgrößen'!F255</f>
        <v>8.42</v>
      </c>
      <c r="Y260" s="44"/>
      <c r="Z260" s="299"/>
      <c r="AA260" s="15"/>
      <c r="AB260" s="15" t="str">
        <f>'LK6 - 4.1 Stäbe - Schnittgrößen'!B255</f>
        <v>Max Vz</v>
      </c>
      <c r="AC260" s="27">
        <f>'LK6 - 4.1 Stäbe - Schnittgrößen'!D255</f>
        <v>-254.44</v>
      </c>
      <c r="AD260" s="27">
        <f>'LK6 - 4.1 Stäbe - Schnittgrößen'!E255</f>
        <v>6.39</v>
      </c>
      <c r="AE260" s="27">
        <f>'LK6 - 4.1 Stäbe - Schnittgrößen'!F255</f>
        <v>5.23</v>
      </c>
    </row>
    <row r="261" spans="1:31" x14ac:dyDescent="0.3">
      <c r="A261" s="44"/>
      <c r="B261" s="299"/>
      <c r="C261" s="15"/>
      <c r="D261" s="15" t="str">
        <f>'LK1 - 4.1 Stäbe - Schnittgrößen'!B256</f>
        <v>Min Vz</v>
      </c>
      <c r="E261" s="27">
        <f>'LK1 - 4.1 Stäbe - Schnittgrößen'!D256</f>
        <v>-228.99</v>
      </c>
      <c r="F261" s="27">
        <f>'LK1 - 4.1 Stäbe - Schnittgrößen'!E256</f>
        <v>5.25</v>
      </c>
      <c r="G261" s="27">
        <f>'LK1 - 4.1 Stäbe - Schnittgrößen'!F256</f>
        <v>6.59</v>
      </c>
      <c r="I261" s="44"/>
      <c r="J261" s="299"/>
      <c r="K261" s="15"/>
      <c r="L261" s="15" t="str">
        <f>'LK2 - 4.1 Stäbe - Schnittgrößen'!B256</f>
        <v>Min Vz</v>
      </c>
      <c r="M261" s="27">
        <f>'LK2 - 4.1 Stäbe - Schnittgrößen'!D256</f>
        <v>-172.48</v>
      </c>
      <c r="N261" s="27">
        <f>'LK2 - 4.1 Stäbe - Schnittgrößen'!E256</f>
        <v>4.08</v>
      </c>
      <c r="O261" s="27">
        <f>'LK2 - 4.1 Stäbe - Schnittgrößen'!F256</f>
        <v>3.96</v>
      </c>
      <c r="Q261" s="44"/>
      <c r="R261" s="299"/>
      <c r="S261" s="15"/>
      <c r="T261" s="15" t="str">
        <f>'LK3 - 4.1 Stäbe - Schnittgrößen'!B256</f>
        <v>Min Vz</v>
      </c>
      <c r="U261" s="27">
        <f>'LK3 - 4.1 Stäbe - Schnittgrößen'!D256</f>
        <v>-310.58</v>
      </c>
      <c r="V261" s="27">
        <f>'LK3 - 4.1 Stäbe - Schnittgrößen'!E256</f>
        <v>7.1</v>
      </c>
      <c r="W261" s="27">
        <f>'LK3 - 4.1 Stäbe - Schnittgrößen'!F256</f>
        <v>8.94</v>
      </c>
      <c r="Y261" s="44"/>
      <c r="Z261" s="299"/>
      <c r="AA261" s="15"/>
      <c r="AB261" s="15" t="str">
        <f>'LK6 - 4.1 Stäbe - Schnittgrößen'!B256</f>
        <v>Min Vz</v>
      </c>
      <c r="AC261" s="27">
        <f>'LK6 - 4.1 Stäbe - Schnittgrößen'!D256</f>
        <v>-254.45</v>
      </c>
      <c r="AD261" s="27">
        <f>'LK6 - 4.1 Stäbe - Schnittgrößen'!E256</f>
        <v>5.49</v>
      </c>
      <c r="AE261" s="27">
        <f>'LK6 - 4.1 Stäbe - Schnittgrößen'!F256</f>
        <v>5.64</v>
      </c>
    </row>
    <row r="262" spans="1:31" x14ac:dyDescent="0.3">
      <c r="A262" s="44"/>
      <c r="B262" s="299"/>
      <c r="C262" s="15"/>
      <c r="D262" s="15" t="str">
        <f>'LK1 - 4.1 Stäbe - Schnittgrößen'!B257</f>
        <v>Max My</v>
      </c>
      <c r="E262" s="27">
        <f>'LK1 - 4.1 Stäbe - Schnittgrößen'!D257</f>
        <v>-228.99</v>
      </c>
      <c r="F262" s="27">
        <f>'LK1 - 4.1 Stäbe - Schnittgrößen'!E257</f>
        <v>5.25</v>
      </c>
      <c r="G262" s="27">
        <f>'LK1 - 4.1 Stäbe - Schnittgrößen'!F257</f>
        <v>6.59</v>
      </c>
      <c r="I262" s="44"/>
      <c r="J262" s="299"/>
      <c r="K262" s="15"/>
      <c r="L262" s="15" t="str">
        <f>'LK2 - 4.1 Stäbe - Schnittgrößen'!B257</f>
        <v>Max My</v>
      </c>
      <c r="M262" s="27">
        <f>'LK2 - 4.1 Stäbe - Schnittgrößen'!D257</f>
        <v>-172.48</v>
      </c>
      <c r="N262" s="27">
        <f>'LK2 - 4.1 Stäbe - Schnittgrößen'!E257</f>
        <v>4.08</v>
      </c>
      <c r="O262" s="27">
        <f>'LK2 - 4.1 Stäbe - Schnittgrößen'!F257</f>
        <v>3.96</v>
      </c>
      <c r="Q262" s="44"/>
      <c r="R262" s="299"/>
      <c r="S262" s="15"/>
      <c r="T262" s="15" t="str">
        <f>'LK3 - 4.1 Stäbe - Schnittgrößen'!B257</f>
        <v>Max My</v>
      </c>
      <c r="U262" s="27">
        <f>'LK3 - 4.1 Stäbe - Schnittgrößen'!D257</f>
        <v>-310.58</v>
      </c>
      <c r="V262" s="27">
        <f>'LK3 - 4.1 Stäbe - Schnittgrößen'!E257</f>
        <v>7.1</v>
      </c>
      <c r="W262" s="27">
        <f>'LK3 - 4.1 Stäbe - Schnittgrößen'!F257</f>
        <v>8.94</v>
      </c>
      <c r="Y262" s="44"/>
      <c r="Z262" s="299"/>
      <c r="AA262" s="15"/>
      <c r="AB262" s="15" t="str">
        <f>'LK6 - 4.1 Stäbe - Schnittgrößen'!B257</f>
        <v>Max My</v>
      </c>
      <c r="AC262" s="27">
        <f>'LK6 - 4.1 Stäbe - Schnittgrößen'!D257</f>
        <v>-254.45</v>
      </c>
      <c r="AD262" s="27">
        <f>'LK6 - 4.1 Stäbe - Schnittgrößen'!E257</f>
        <v>5.49</v>
      </c>
      <c r="AE262" s="27">
        <f>'LK6 - 4.1 Stäbe - Schnittgrößen'!F257</f>
        <v>5.64</v>
      </c>
    </row>
    <row r="263" spans="1:31" x14ac:dyDescent="0.3">
      <c r="A263" s="44"/>
      <c r="B263" s="299"/>
      <c r="C263" s="15"/>
      <c r="D263" s="15" t="str">
        <f>'LK1 - 4.1 Stäbe - Schnittgrößen'!B258</f>
        <v>Min My</v>
      </c>
      <c r="E263" s="27">
        <f>'LK1 - 4.1 Stäbe - Schnittgrößen'!D258</f>
        <v>-228.99</v>
      </c>
      <c r="F263" s="27">
        <f>'LK1 - 4.1 Stäbe - Schnittgrößen'!E258</f>
        <v>5.85</v>
      </c>
      <c r="G263" s="27">
        <f>'LK1 - 4.1 Stäbe - Schnittgrößen'!F258</f>
        <v>6.21</v>
      </c>
      <c r="I263" s="44"/>
      <c r="J263" s="299"/>
      <c r="K263" s="15"/>
      <c r="L263" s="15" t="str">
        <f>'LK2 - 4.1 Stäbe - Schnittgrößen'!B258</f>
        <v>Min My</v>
      </c>
      <c r="M263" s="27">
        <f>'LK2 - 4.1 Stäbe - Schnittgrößen'!D258</f>
        <v>-172.47</v>
      </c>
      <c r="N263" s="27">
        <f>'LK2 - 4.1 Stäbe - Schnittgrößen'!E258</f>
        <v>4.6900000000000004</v>
      </c>
      <c r="O263" s="27">
        <f>'LK2 - 4.1 Stäbe - Schnittgrößen'!F258</f>
        <v>3.66</v>
      </c>
      <c r="Q263" s="44"/>
      <c r="R263" s="299"/>
      <c r="S263" s="15"/>
      <c r="T263" s="15" t="str">
        <f>'LK3 - 4.1 Stäbe - Schnittgrößen'!B258</f>
        <v>Min My</v>
      </c>
      <c r="U263" s="27">
        <f>'LK3 - 4.1 Stäbe - Schnittgrößen'!D258</f>
        <v>-310.58</v>
      </c>
      <c r="V263" s="27">
        <f>'LK3 - 4.1 Stäbe - Schnittgrößen'!E258</f>
        <v>7.96</v>
      </c>
      <c r="W263" s="27">
        <f>'LK3 - 4.1 Stäbe - Schnittgrößen'!F258</f>
        <v>8.42</v>
      </c>
      <c r="Y263" s="44"/>
      <c r="Z263" s="299"/>
      <c r="AA263" s="15"/>
      <c r="AB263" s="15" t="str">
        <f>'LK6 - 4.1 Stäbe - Schnittgrößen'!B258</f>
        <v>Min My</v>
      </c>
      <c r="AC263" s="27">
        <f>'LK6 - 4.1 Stäbe - Schnittgrößen'!D258</f>
        <v>-254.44</v>
      </c>
      <c r="AD263" s="27">
        <f>'LK6 - 4.1 Stäbe - Schnittgrößen'!E258</f>
        <v>6.39</v>
      </c>
      <c r="AE263" s="27">
        <f>'LK6 - 4.1 Stäbe - Schnittgrößen'!F258</f>
        <v>5.23</v>
      </c>
    </row>
    <row r="264" spans="1:31" x14ac:dyDescent="0.3">
      <c r="A264" s="192"/>
      <c r="B264" s="298"/>
      <c r="C264" s="15">
        <f>'LK1 - 4.1 Stäbe - Schnittgrößen'!A259</f>
        <v>33</v>
      </c>
      <c r="D264" s="15">
        <f>'LK1 - 4.1 Stäbe - Schnittgrößen'!B259</f>
        <v>31</v>
      </c>
      <c r="E264" s="27">
        <f>'LK1 - 4.1 Stäbe - Schnittgrößen'!D259</f>
        <v>-228.99</v>
      </c>
      <c r="F264" s="27">
        <f>'LK1 - 4.1 Stäbe - Schnittgrößen'!E259</f>
        <v>5.65</v>
      </c>
      <c r="G264" s="27">
        <f>'LK1 - 4.1 Stäbe - Schnittgrößen'!F259</f>
        <v>6.59</v>
      </c>
      <c r="I264" s="192"/>
      <c r="J264" s="298"/>
      <c r="K264" s="15">
        <f>'LK2 - 4.1 Stäbe - Schnittgrößen'!A259</f>
        <v>33</v>
      </c>
      <c r="L264" s="15">
        <f>'LK2 - 4.1 Stäbe - Schnittgrößen'!B259</f>
        <v>31</v>
      </c>
      <c r="M264" s="27">
        <f>'LK2 - 4.1 Stäbe - Schnittgrößen'!D259</f>
        <v>-172.48</v>
      </c>
      <c r="N264" s="27">
        <f>'LK2 - 4.1 Stäbe - Schnittgrößen'!E259</f>
        <v>4.88</v>
      </c>
      <c r="O264" s="27">
        <f>'LK2 - 4.1 Stäbe - Schnittgrößen'!F259</f>
        <v>3.96</v>
      </c>
      <c r="Q264" s="192"/>
      <c r="R264" s="298"/>
      <c r="S264" s="15">
        <f>'LK3 - 4.1 Stäbe - Schnittgrößen'!A259</f>
        <v>33</v>
      </c>
      <c r="T264" s="15">
        <f>'LK3 - 4.1 Stäbe - Schnittgrößen'!B259</f>
        <v>31</v>
      </c>
      <c r="U264" s="27">
        <f>'LK3 - 4.1 Stäbe - Schnittgrößen'!D259</f>
        <v>-310.58</v>
      </c>
      <c r="V264" s="27">
        <f>'LK3 - 4.1 Stäbe - Schnittgrößen'!E259</f>
        <v>7.69</v>
      </c>
      <c r="W264" s="27">
        <f>'LK3 - 4.1 Stäbe - Schnittgrößen'!F259</f>
        <v>8.94</v>
      </c>
      <c r="Y264" s="192"/>
      <c r="Z264" s="298"/>
      <c r="AA264" s="15">
        <f>'LK6 - 4.1 Stäbe - Schnittgrößen'!A259</f>
        <v>33</v>
      </c>
      <c r="AB264" s="15">
        <f>'LK6 - 4.1 Stäbe - Schnittgrößen'!B259</f>
        <v>31</v>
      </c>
      <c r="AC264" s="27">
        <f>'LK6 - 4.1 Stäbe - Schnittgrößen'!D259</f>
        <v>-254.45</v>
      </c>
      <c r="AD264" s="27">
        <f>'LK6 - 4.1 Stäbe - Schnittgrößen'!E259</f>
        <v>6.66</v>
      </c>
      <c r="AE264" s="27">
        <f>'LK6 - 4.1 Stäbe - Schnittgrößen'!F259</f>
        <v>5.64</v>
      </c>
    </row>
    <row r="265" spans="1:31" x14ac:dyDescent="0.3">
      <c r="A265" s="44"/>
      <c r="B265" s="299"/>
      <c r="C265" s="15"/>
      <c r="D265" s="15">
        <f>'LK1 - 4.1 Stäbe - Schnittgrößen'!B260</f>
        <v>32</v>
      </c>
      <c r="E265" s="27">
        <f>'LK1 - 4.1 Stäbe - Schnittgrößen'!D260</f>
        <v>-229</v>
      </c>
      <c r="F265" s="27">
        <f>'LK1 - 4.1 Stäbe - Schnittgrößen'!E260</f>
        <v>5.05</v>
      </c>
      <c r="G265" s="27">
        <f>'LK1 - 4.1 Stäbe - Schnittgrößen'!F260</f>
        <v>6.95</v>
      </c>
      <c r="I265" s="44"/>
      <c r="J265" s="299"/>
      <c r="K265" s="15"/>
      <c r="L265" s="15">
        <f>'LK2 - 4.1 Stäbe - Schnittgrößen'!B260</f>
        <v>32</v>
      </c>
      <c r="M265" s="27">
        <f>'LK2 - 4.1 Stäbe - Schnittgrößen'!D260</f>
        <v>-172.48</v>
      </c>
      <c r="N265" s="27">
        <f>'LK2 - 4.1 Stäbe - Schnittgrößen'!E260</f>
        <v>4.26</v>
      </c>
      <c r="O265" s="27">
        <f>'LK2 - 4.1 Stäbe - Schnittgrößen'!F260</f>
        <v>4.28</v>
      </c>
      <c r="Q265" s="44"/>
      <c r="R265" s="299"/>
      <c r="S265" s="15"/>
      <c r="T265" s="15">
        <f>'LK3 - 4.1 Stäbe - Schnittgrößen'!B260</f>
        <v>32</v>
      </c>
      <c r="U265" s="27">
        <f>'LK3 - 4.1 Stäbe - Schnittgrößen'!D260</f>
        <v>-310.58999999999997</v>
      </c>
      <c r="V265" s="27">
        <f>'LK3 - 4.1 Stäbe - Schnittgrößen'!E260</f>
        <v>6.82</v>
      </c>
      <c r="W265" s="27">
        <f>'LK3 - 4.1 Stäbe - Schnittgrößen'!F260</f>
        <v>9.43</v>
      </c>
      <c r="Y265" s="44"/>
      <c r="Z265" s="299"/>
      <c r="AA265" s="15"/>
      <c r="AB265" s="15">
        <f>'LK6 - 4.1 Stäbe - Schnittgrößen'!B260</f>
        <v>32</v>
      </c>
      <c r="AC265" s="27">
        <f>'LK6 - 4.1 Stäbe - Schnittgrößen'!D260</f>
        <v>-254.46</v>
      </c>
      <c r="AD265" s="27">
        <f>'LK6 - 4.1 Stäbe - Schnittgrößen'!E260</f>
        <v>5.75</v>
      </c>
      <c r="AE265" s="27">
        <f>'LK6 - 4.1 Stäbe - Schnittgrößen'!F260</f>
        <v>6.06</v>
      </c>
    </row>
    <row r="266" spans="1:31" x14ac:dyDescent="0.3">
      <c r="A266" s="44"/>
      <c r="B266" s="299"/>
      <c r="C266" s="15"/>
      <c r="D266" s="15" t="str">
        <f>'LK1 - 4.1 Stäbe - Schnittgrößen'!B261</f>
        <v>Max N</v>
      </c>
      <c r="E266" s="27">
        <f>'LK1 - 4.1 Stäbe - Schnittgrößen'!D261</f>
        <v>-228.99</v>
      </c>
      <c r="F266" s="27">
        <f>'LK1 - 4.1 Stäbe - Schnittgrößen'!E261</f>
        <v>5.65</v>
      </c>
      <c r="G266" s="27">
        <f>'LK1 - 4.1 Stäbe - Schnittgrößen'!F261</f>
        <v>6.59</v>
      </c>
      <c r="I266" s="44"/>
      <c r="J266" s="299"/>
      <c r="K266" s="15"/>
      <c r="L266" s="15" t="str">
        <f>'LK2 - 4.1 Stäbe - Schnittgrößen'!B261</f>
        <v>Max N</v>
      </c>
      <c r="M266" s="27">
        <f>'LK2 - 4.1 Stäbe - Schnittgrößen'!D261</f>
        <v>-172.48</v>
      </c>
      <c r="N266" s="27">
        <f>'LK2 - 4.1 Stäbe - Schnittgrößen'!E261</f>
        <v>4.88</v>
      </c>
      <c r="O266" s="27">
        <f>'LK2 - 4.1 Stäbe - Schnittgrößen'!F261</f>
        <v>3.96</v>
      </c>
      <c r="Q266" s="44"/>
      <c r="R266" s="299"/>
      <c r="S266" s="15"/>
      <c r="T266" s="15" t="str">
        <f>'LK3 - 4.1 Stäbe - Schnittgrößen'!B261</f>
        <v>Max N</v>
      </c>
      <c r="U266" s="27">
        <f>'LK3 - 4.1 Stäbe - Schnittgrößen'!D261</f>
        <v>-310.58</v>
      </c>
      <c r="V266" s="27">
        <f>'LK3 - 4.1 Stäbe - Schnittgrößen'!E261</f>
        <v>7.69</v>
      </c>
      <c r="W266" s="27">
        <f>'LK3 - 4.1 Stäbe - Schnittgrößen'!F261</f>
        <v>8.94</v>
      </c>
      <c r="Y266" s="44"/>
      <c r="Z266" s="299"/>
      <c r="AA266" s="15"/>
      <c r="AB266" s="15" t="str">
        <f>'LK6 - 4.1 Stäbe - Schnittgrößen'!B261</f>
        <v>Max N</v>
      </c>
      <c r="AC266" s="27">
        <f>'LK6 - 4.1 Stäbe - Schnittgrößen'!D261</f>
        <v>-254.45</v>
      </c>
      <c r="AD266" s="27">
        <f>'LK6 - 4.1 Stäbe - Schnittgrößen'!E261</f>
        <v>6.66</v>
      </c>
      <c r="AE266" s="27">
        <f>'LK6 - 4.1 Stäbe - Schnittgrößen'!F261</f>
        <v>5.64</v>
      </c>
    </row>
    <row r="267" spans="1:31" x14ac:dyDescent="0.3">
      <c r="A267" s="44"/>
      <c r="B267" s="299"/>
      <c r="C267" s="15"/>
      <c r="D267" s="15" t="str">
        <f>'LK1 - 4.1 Stäbe - Schnittgrößen'!B262</f>
        <v>Min N</v>
      </c>
      <c r="E267" s="27">
        <f>'LK1 - 4.1 Stäbe - Schnittgrößen'!D262</f>
        <v>-229</v>
      </c>
      <c r="F267" s="27">
        <f>'LK1 - 4.1 Stäbe - Schnittgrößen'!E262</f>
        <v>5.05</v>
      </c>
      <c r="G267" s="27">
        <f>'LK1 - 4.1 Stäbe - Schnittgrößen'!F262</f>
        <v>6.95</v>
      </c>
      <c r="I267" s="44"/>
      <c r="J267" s="299"/>
      <c r="K267" s="15"/>
      <c r="L267" s="15" t="str">
        <f>'LK2 - 4.1 Stäbe - Schnittgrößen'!B262</f>
        <v>Min N</v>
      </c>
      <c r="M267" s="27">
        <f>'LK2 - 4.1 Stäbe - Schnittgrößen'!D262</f>
        <v>-172.48</v>
      </c>
      <c r="N267" s="27">
        <f>'LK2 - 4.1 Stäbe - Schnittgrößen'!E262</f>
        <v>4.26</v>
      </c>
      <c r="O267" s="27">
        <f>'LK2 - 4.1 Stäbe - Schnittgrößen'!F262</f>
        <v>4.28</v>
      </c>
      <c r="Q267" s="44"/>
      <c r="R267" s="299"/>
      <c r="S267" s="15"/>
      <c r="T267" s="15" t="str">
        <f>'LK3 - 4.1 Stäbe - Schnittgrößen'!B262</f>
        <v>Min N</v>
      </c>
      <c r="U267" s="27">
        <f>'LK3 - 4.1 Stäbe - Schnittgrößen'!D262</f>
        <v>-310.58999999999997</v>
      </c>
      <c r="V267" s="27">
        <f>'LK3 - 4.1 Stäbe - Schnittgrößen'!E262</f>
        <v>6.82</v>
      </c>
      <c r="W267" s="27">
        <f>'LK3 - 4.1 Stäbe - Schnittgrößen'!F262</f>
        <v>9.43</v>
      </c>
      <c r="Y267" s="44"/>
      <c r="Z267" s="299"/>
      <c r="AA267" s="15"/>
      <c r="AB267" s="15" t="str">
        <f>'LK6 - 4.1 Stäbe - Schnittgrößen'!B262</f>
        <v>Min N</v>
      </c>
      <c r="AC267" s="27">
        <f>'LK6 - 4.1 Stäbe - Schnittgrößen'!D262</f>
        <v>-254.46</v>
      </c>
      <c r="AD267" s="27">
        <f>'LK6 - 4.1 Stäbe - Schnittgrößen'!E262</f>
        <v>5.75</v>
      </c>
      <c r="AE267" s="27">
        <f>'LK6 - 4.1 Stäbe - Schnittgrößen'!F262</f>
        <v>6.06</v>
      </c>
    </row>
    <row r="268" spans="1:31" x14ac:dyDescent="0.3">
      <c r="A268" s="44"/>
      <c r="B268" s="299"/>
      <c r="C268" s="15"/>
      <c r="D268" s="15" t="str">
        <f>'LK1 - 4.1 Stäbe - Schnittgrößen'!B263</f>
        <v>Max Vz</v>
      </c>
      <c r="E268" s="27">
        <f>'LK1 - 4.1 Stäbe - Schnittgrößen'!D263</f>
        <v>-228.99</v>
      </c>
      <c r="F268" s="27">
        <f>'LK1 - 4.1 Stäbe - Schnittgrößen'!E263</f>
        <v>5.65</v>
      </c>
      <c r="G268" s="27">
        <f>'LK1 - 4.1 Stäbe - Schnittgrößen'!F263</f>
        <v>6.59</v>
      </c>
      <c r="I268" s="44"/>
      <c r="J268" s="299"/>
      <c r="K268" s="15"/>
      <c r="L268" s="15" t="str">
        <f>'LK2 - 4.1 Stäbe - Schnittgrößen'!B263</f>
        <v>Max Vz</v>
      </c>
      <c r="M268" s="27">
        <f>'LK2 - 4.1 Stäbe - Schnittgrößen'!D263</f>
        <v>-172.48</v>
      </c>
      <c r="N268" s="27">
        <f>'LK2 - 4.1 Stäbe - Schnittgrößen'!E263</f>
        <v>4.88</v>
      </c>
      <c r="O268" s="27">
        <f>'LK2 - 4.1 Stäbe - Schnittgrößen'!F263</f>
        <v>3.96</v>
      </c>
      <c r="Q268" s="44"/>
      <c r="R268" s="299"/>
      <c r="S268" s="15"/>
      <c r="T268" s="15" t="str">
        <f>'LK3 - 4.1 Stäbe - Schnittgrößen'!B263</f>
        <v>Max Vz</v>
      </c>
      <c r="U268" s="27">
        <f>'LK3 - 4.1 Stäbe - Schnittgrößen'!D263</f>
        <v>-310.58</v>
      </c>
      <c r="V268" s="27">
        <f>'LK3 - 4.1 Stäbe - Schnittgrößen'!E263</f>
        <v>7.69</v>
      </c>
      <c r="W268" s="27">
        <f>'LK3 - 4.1 Stäbe - Schnittgrößen'!F263</f>
        <v>8.94</v>
      </c>
      <c r="Y268" s="44"/>
      <c r="Z268" s="299"/>
      <c r="AA268" s="15"/>
      <c r="AB268" s="15" t="str">
        <f>'LK6 - 4.1 Stäbe - Schnittgrößen'!B263</f>
        <v>Max Vz</v>
      </c>
      <c r="AC268" s="27">
        <f>'LK6 - 4.1 Stäbe - Schnittgrößen'!D263</f>
        <v>-254.45</v>
      </c>
      <c r="AD268" s="27">
        <f>'LK6 - 4.1 Stäbe - Schnittgrößen'!E263</f>
        <v>6.66</v>
      </c>
      <c r="AE268" s="27">
        <f>'LK6 - 4.1 Stäbe - Schnittgrößen'!F263</f>
        <v>5.64</v>
      </c>
    </row>
    <row r="269" spans="1:31" x14ac:dyDescent="0.3">
      <c r="A269" s="44"/>
      <c r="B269" s="299"/>
      <c r="C269" s="15"/>
      <c r="D269" s="15" t="str">
        <f>'LK1 - 4.1 Stäbe - Schnittgrößen'!B264</f>
        <v>Min Vz</v>
      </c>
      <c r="E269" s="27">
        <f>'LK1 - 4.1 Stäbe - Schnittgrößen'!D264</f>
        <v>-229</v>
      </c>
      <c r="F269" s="27">
        <f>'LK1 - 4.1 Stäbe - Schnittgrößen'!E264</f>
        <v>5.05</v>
      </c>
      <c r="G269" s="27">
        <f>'LK1 - 4.1 Stäbe - Schnittgrößen'!F264</f>
        <v>6.95</v>
      </c>
      <c r="I269" s="44"/>
      <c r="J269" s="299"/>
      <c r="K269" s="15"/>
      <c r="L269" s="15" t="str">
        <f>'LK2 - 4.1 Stäbe - Schnittgrößen'!B264</f>
        <v>Min Vz</v>
      </c>
      <c r="M269" s="27">
        <f>'LK2 - 4.1 Stäbe - Schnittgrößen'!D264</f>
        <v>-172.48</v>
      </c>
      <c r="N269" s="27">
        <f>'LK2 - 4.1 Stäbe - Schnittgrößen'!E264</f>
        <v>4.26</v>
      </c>
      <c r="O269" s="27">
        <f>'LK2 - 4.1 Stäbe - Schnittgrößen'!F264</f>
        <v>4.28</v>
      </c>
      <c r="Q269" s="44"/>
      <c r="R269" s="299"/>
      <c r="S269" s="15"/>
      <c r="T269" s="15" t="str">
        <f>'LK3 - 4.1 Stäbe - Schnittgrößen'!B264</f>
        <v>Min Vz</v>
      </c>
      <c r="U269" s="27">
        <f>'LK3 - 4.1 Stäbe - Schnittgrößen'!D264</f>
        <v>-310.58999999999997</v>
      </c>
      <c r="V269" s="27">
        <f>'LK3 - 4.1 Stäbe - Schnittgrößen'!E264</f>
        <v>6.82</v>
      </c>
      <c r="W269" s="27">
        <f>'LK3 - 4.1 Stäbe - Schnittgrößen'!F264</f>
        <v>9.43</v>
      </c>
      <c r="Y269" s="44"/>
      <c r="Z269" s="299"/>
      <c r="AA269" s="15"/>
      <c r="AB269" s="15" t="str">
        <f>'LK6 - 4.1 Stäbe - Schnittgrößen'!B264</f>
        <v>Min Vz</v>
      </c>
      <c r="AC269" s="27">
        <f>'LK6 - 4.1 Stäbe - Schnittgrößen'!D264</f>
        <v>-254.46</v>
      </c>
      <c r="AD269" s="27">
        <f>'LK6 - 4.1 Stäbe - Schnittgrößen'!E264</f>
        <v>5.75</v>
      </c>
      <c r="AE269" s="27">
        <f>'LK6 - 4.1 Stäbe - Schnittgrößen'!F264</f>
        <v>6.06</v>
      </c>
    </row>
    <row r="270" spans="1:31" x14ac:dyDescent="0.3">
      <c r="A270" s="44"/>
      <c r="B270" s="299"/>
      <c r="C270" s="15"/>
      <c r="D270" s="15" t="str">
        <f>'LK1 - 4.1 Stäbe - Schnittgrößen'!B265</f>
        <v>Max My</v>
      </c>
      <c r="E270" s="27">
        <f>'LK1 - 4.1 Stäbe - Schnittgrößen'!D265</f>
        <v>-229</v>
      </c>
      <c r="F270" s="27">
        <f>'LK1 - 4.1 Stäbe - Schnittgrößen'!E265</f>
        <v>5.05</v>
      </c>
      <c r="G270" s="27">
        <f>'LK1 - 4.1 Stäbe - Schnittgrößen'!F265</f>
        <v>6.95</v>
      </c>
      <c r="I270" s="44"/>
      <c r="J270" s="299"/>
      <c r="K270" s="15"/>
      <c r="L270" s="15" t="str">
        <f>'LK2 - 4.1 Stäbe - Schnittgrößen'!B265</f>
        <v>Max My</v>
      </c>
      <c r="M270" s="27">
        <f>'LK2 - 4.1 Stäbe - Schnittgrößen'!D265</f>
        <v>-172.48</v>
      </c>
      <c r="N270" s="27">
        <f>'LK2 - 4.1 Stäbe - Schnittgrößen'!E265</f>
        <v>4.26</v>
      </c>
      <c r="O270" s="27">
        <f>'LK2 - 4.1 Stäbe - Schnittgrößen'!F265</f>
        <v>4.28</v>
      </c>
      <c r="Q270" s="44"/>
      <c r="R270" s="299"/>
      <c r="S270" s="15"/>
      <c r="T270" s="15" t="str">
        <f>'LK3 - 4.1 Stäbe - Schnittgrößen'!B265</f>
        <v>Max My</v>
      </c>
      <c r="U270" s="27">
        <f>'LK3 - 4.1 Stäbe - Schnittgrößen'!D265</f>
        <v>-310.58999999999997</v>
      </c>
      <c r="V270" s="27">
        <f>'LK3 - 4.1 Stäbe - Schnittgrößen'!E265</f>
        <v>6.82</v>
      </c>
      <c r="W270" s="27">
        <f>'LK3 - 4.1 Stäbe - Schnittgrößen'!F265</f>
        <v>9.43</v>
      </c>
      <c r="Y270" s="44"/>
      <c r="Z270" s="299"/>
      <c r="AA270" s="15"/>
      <c r="AB270" s="15" t="str">
        <f>'LK6 - 4.1 Stäbe - Schnittgrößen'!B265</f>
        <v>Max My</v>
      </c>
      <c r="AC270" s="27">
        <f>'LK6 - 4.1 Stäbe - Schnittgrößen'!D265</f>
        <v>-254.46</v>
      </c>
      <c r="AD270" s="27">
        <f>'LK6 - 4.1 Stäbe - Schnittgrößen'!E265</f>
        <v>5.75</v>
      </c>
      <c r="AE270" s="27">
        <f>'LK6 - 4.1 Stäbe - Schnittgrößen'!F265</f>
        <v>6.06</v>
      </c>
    </row>
    <row r="271" spans="1:31" x14ac:dyDescent="0.3">
      <c r="A271" s="44"/>
      <c r="B271" s="299"/>
      <c r="C271" s="15"/>
      <c r="D271" s="15" t="str">
        <f>'LK1 - 4.1 Stäbe - Schnittgrößen'!B266</f>
        <v>Min My</v>
      </c>
      <c r="E271" s="27">
        <f>'LK1 - 4.1 Stäbe - Schnittgrößen'!D266</f>
        <v>-228.99</v>
      </c>
      <c r="F271" s="27">
        <f>'LK1 - 4.1 Stäbe - Schnittgrößen'!E266</f>
        <v>5.65</v>
      </c>
      <c r="G271" s="27">
        <f>'LK1 - 4.1 Stäbe - Schnittgrößen'!F266</f>
        <v>6.59</v>
      </c>
      <c r="I271" s="44"/>
      <c r="J271" s="299"/>
      <c r="K271" s="15"/>
      <c r="L271" s="15" t="str">
        <f>'LK2 - 4.1 Stäbe - Schnittgrößen'!B266</f>
        <v>Min My</v>
      </c>
      <c r="M271" s="27">
        <f>'LK2 - 4.1 Stäbe - Schnittgrößen'!D266</f>
        <v>-172.48</v>
      </c>
      <c r="N271" s="27">
        <f>'LK2 - 4.1 Stäbe - Schnittgrößen'!E266</f>
        <v>4.88</v>
      </c>
      <c r="O271" s="27">
        <f>'LK2 - 4.1 Stäbe - Schnittgrößen'!F266</f>
        <v>3.96</v>
      </c>
      <c r="Q271" s="44"/>
      <c r="R271" s="299"/>
      <c r="S271" s="15"/>
      <c r="T271" s="15" t="str">
        <f>'LK3 - 4.1 Stäbe - Schnittgrößen'!B266</f>
        <v>Min My</v>
      </c>
      <c r="U271" s="27">
        <f>'LK3 - 4.1 Stäbe - Schnittgrößen'!D266</f>
        <v>-310.58</v>
      </c>
      <c r="V271" s="27">
        <f>'LK3 - 4.1 Stäbe - Schnittgrößen'!E266</f>
        <v>7.69</v>
      </c>
      <c r="W271" s="27">
        <f>'LK3 - 4.1 Stäbe - Schnittgrößen'!F266</f>
        <v>8.94</v>
      </c>
      <c r="Y271" s="44"/>
      <c r="Z271" s="299"/>
      <c r="AA271" s="15"/>
      <c r="AB271" s="15" t="str">
        <f>'LK6 - 4.1 Stäbe - Schnittgrößen'!B266</f>
        <v>Min My</v>
      </c>
      <c r="AC271" s="27">
        <f>'LK6 - 4.1 Stäbe - Schnittgrößen'!D266</f>
        <v>-254.45</v>
      </c>
      <c r="AD271" s="27">
        <f>'LK6 - 4.1 Stäbe - Schnittgrößen'!E266</f>
        <v>6.66</v>
      </c>
      <c r="AE271" s="27">
        <f>'LK6 - 4.1 Stäbe - Schnittgrößen'!F266</f>
        <v>5.64</v>
      </c>
    </row>
    <row r="272" spans="1:31" x14ac:dyDescent="0.3">
      <c r="A272" s="192"/>
      <c r="B272" s="298"/>
      <c r="C272" s="15">
        <f>'LK1 - 4.1 Stäbe - Schnittgrößen'!A267</f>
        <v>34</v>
      </c>
      <c r="D272" s="15">
        <f>'LK1 - 4.1 Stäbe - Schnittgrößen'!B267</f>
        <v>32</v>
      </c>
      <c r="E272" s="27">
        <f>'LK1 - 4.1 Stäbe - Schnittgrößen'!D267</f>
        <v>-229</v>
      </c>
      <c r="F272" s="27">
        <f>'LK1 - 4.1 Stäbe - Schnittgrößen'!E267</f>
        <v>5.47</v>
      </c>
      <c r="G272" s="27">
        <f>'LK1 - 4.1 Stäbe - Schnittgrößen'!F267</f>
        <v>6.95</v>
      </c>
      <c r="I272" s="192"/>
      <c r="J272" s="298"/>
      <c r="K272" s="15">
        <f>'LK2 - 4.1 Stäbe - Schnittgrößen'!A267</f>
        <v>34</v>
      </c>
      <c r="L272" s="15">
        <f>'LK2 - 4.1 Stäbe - Schnittgrößen'!B267</f>
        <v>32</v>
      </c>
      <c r="M272" s="27">
        <f>'LK2 - 4.1 Stäbe - Schnittgrößen'!D267</f>
        <v>-172.48</v>
      </c>
      <c r="N272" s="27">
        <f>'LK2 - 4.1 Stäbe - Schnittgrößen'!E267</f>
        <v>5.32</v>
      </c>
      <c r="O272" s="27">
        <f>'LK2 - 4.1 Stäbe - Schnittgrößen'!F267</f>
        <v>4.28</v>
      </c>
      <c r="Q272" s="192"/>
      <c r="R272" s="298"/>
      <c r="S272" s="15">
        <f>'LK3 - 4.1 Stäbe - Schnittgrößen'!A267</f>
        <v>34</v>
      </c>
      <c r="T272" s="15">
        <f>'LK3 - 4.1 Stäbe - Schnittgrößen'!B267</f>
        <v>32</v>
      </c>
      <c r="U272" s="27">
        <f>'LK3 - 4.1 Stäbe - Schnittgrößen'!D267</f>
        <v>-310.58999999999997</v>
      </c>
      <c r="V272" s="27">
        <f>'LK3 - 4.1 Stäbe - Schnittgrößen'!E267</f>
        <v>7.44</v>
      </c>
      <c r="W272" s="27">
        <f>'LK3 - 4.1 Stäbe - Schnittgrößen'!F267</f>
        <v>9.43</v>
      </c>
      <c r="Y272" s="192"/>
      <c r="Z272" s="298"/>
      <c r="AA272" s="15">
        <f>'LK6 - 4.1 Stäbe - Schnittgrößen'!A267</f>
        <v>34</v>
      </c>
      <c r="AB272" s="15">
        <f>'LK6 - 4.1 Stäbe - Schnittgrößen'!B267</f>
        <v>32</v>
      </c>
      <c r="AC272" s="27">
        <f>'LK6 - 4.1 Stäbe - Schnittgrößen'!D267</f>
        <v>-254.46</v>
      </c>
      <c r="AD272" s="27">
        <f>'LK6 - 4.1 Stäbe - Schnittgrößen'!E267</f>
        <v>7.25</v>
      </c>
      <c r="AE272" s="27">
        <f>'LK6 - 4.1 Stäbe - Schnittgrößen'!F267</f>
        <v>6.06</v>
      </c>
    </row>
    <row r="273" spans="1:31" x14ac:dyDescent="0.3">
      <c r="A273" s="44"/>
      <c r="B273" s="299"/>
      <c r="C273" s="15"/>
      <c r="D273" s="15">
        <f>'LK1 - 4.1 Stäbe - Schnittgrößen'!B268</f>
        <v>33</v>
      </c>
      <c r="E273" s="27">
        <f>'LK1 - 4.1 Stäbe - Schnittgrößen'!D268</f>
        <v>-229</v>
      </c>
      <c r="F273" s="27">
        <f>'LK1 - 4.1 Stäbe - Schnittgrößen'!E268</f>
        <v>4.8600000000000003</v>
      </c>
      <c r="G273" s="27">
        <f>'LK1 - 4.1 Stäbe - Schnittgrößen'!F268</f>
        <v>7.31</v>
      </c>
      <c r="I273" s="44"/>
      <c r="J273" s="299"/>
      <c r="K273" s="15"/>
      <c r="L273" s="15">
        <f>'LK2 - 4.1 Stäbe - Schnittgrößen'!B268</f>
        <v>33</v>
      </c>
      <c r="M273" s="27">
        <f>'LK2 - 4.1 Stäbe - Schnittgrößen'!D268</f>
        <v>-172.48</v>
      </c>
      <c r="N273" s="27">
        <f>'LK2 - 4.1 Stäbe - Schnittgrößen'!E268</f>
        <v>4.7</v>
      </c>
      <c r="O273" s="27">
        <f>'LK2 - 4.1 Stäbe - Schnittgrößen'!F268</f>
        <v>4.62</v>
      </c>
      <c r="Q273" s="44"/>
      <c r="R273" s="299"/>
      <c r="S273" s="15"/>
      <c r="T273" s="15">
        <f>'LK3 - 4.1 Stäbe - Schnittgrößen'!B268</f>
        <v>33</v>
      </c>
      <c r="U273" s="27">
        <f>'LK3 - 4.1 Stäbe - Schnittgrößen'!D268</f>
        <v>-310.58999999999997</v>
      </c>
      <c r="V273" s="27">
        <f>'LK3 - 4.1 Stäbe - Schnittgrößen'!E268</f>
        <v>6.57</v>
      </c>
      <c r="W273" s="27">
        <f>'LK3 - 4.1 Stäbe - Schnittgrößen'!F268</f>
        <v>9.91</v>
      </c>
      <c r="Y273" s="44"/>
      <c r="Z273" s="299"/>
      <c r="AA273" s="15"/>
      <c r="AB273" s="15">
        <f>'LK6 - 4.1 Stäbe - Schnittgrößen'!B268</f>
        <v>33</v>
      </c>
      <c r="AC273" s="27">
        <f>'LK6 - 4.1 Stäbe - Schnittgrößen'!D268</f>
        <v>-254.47</v>
      </c>
      <c r="AD273" s="27">
        <f>'LK6 - 4.1 Stäbe - Schnittgrößen'!E268</f>
        <v>6.34</v>
      </c>
      <c r="AE273" s="27">
        <f>'LK6 - 4.1 Stäbe - Schnittgrößen'!F268</f>
        <v>6.52</v>
      </c>
    </row>
    <row r="274" spans="1:31" x14ac:dyDescent="0.3">
      <c r="A274" s="44"/>
      <c r="B274" s="299"/>
      <c r="C274" s="15"/>
      <c r="D274" s="15" t="str">
        <f>'LK1 - 4.1 Stäbe - Schnittgrößen'!B269</f>
        <v>Max N</v>
      </c>
      <c r="E274" s="27">
        <f>'LK1 - 4.1 Stäbe - Schnittgrößen'!D269</f>
        <v>-229</v>
      </c>
      <c r="F274" s="27">
        <f>'LK1 - 4.1 Stäbe - Schnittgrößen'!E269</f>
        <v>5.47</v>
      </c>
      <c r="G274" s="27">
        <f>'LK1 - 4.1 Stäbe - Schnittgrößen'!F269</f>
        <v>6.95</v>
      </c>
      <c r="I274" s="44"/>
      <c r="J274" s="299"/>
      <c r="K274" s="15"/>
      <c r="L274" s="15" t="str">
        <f>'LK2 - 4.1 Stäbe - Schnittgrößen'!B269</f>
        <v>Max N</v>
      </c>
      <c r="M274" s="27">
        <f>'LK2 - 4.1 Stäbe - Schnittgrößen'!D269</f>
        <v>-172.48</v>
      </c>
      <c r="N274" s="27">
        <f>'LK2 - 4.1 Stäbe - Schnittgrößen'!E269</f>
        <v>5.32</v>
      </c>
      <c r="O274" s="27">
        <f>'LK2 - 4.1 Stäbe - Schnittgrößen'!F269</f>
        <v>4.28</v>
      </c>
      <c r="Q274" s="44"/>
      <c r="R274" s="299"/>
      <c r="S274" s="15"/>
      <c r="T274" s="15" t="str">
        <f>'LK3 - 4.1 Stäbe - Schnittgrößen'!B269</f>
        <v>Max N</v>
      </c>
      <c r="U274" s="27">
        <f>'LK3 - 4.1 Stäbe - Schnittgrößen'!D269</f>
        <v>-310.58999999999997</v>
      </c>
      <c r="V274" s="27">
        <f>'LK3 - 4.1 Stäbe - Schnittgrößen'!E269</f>
        <v>7.44</v>
      </c>
      <c r="W274" s="27">
        <f>'LK3 - 4.1 Stäbe - Schnittgrößen'!F269</f>
        <v>9.43</v>
      </c>
      <c r="Y274" s="44"/>
      <c r="Z274" s="299"/>
      <c r="AA274" s="15"/>
      <c r="AB274" s="15" t="str">
        <f>'LK6 - 4.1 Stäbe - Schnittgrößen'!B269</f>
        <v>Max N</v>
      </c>
      <c r="AC274" s="27">
        <f>'LK6 - 4.1 Stäbe - Schnittgrößen'!D269</f>
        <v>-254.46</v>
      </c>
      <c r="AD274" s="27">
        <f>'LK6 - 4.1 Stäbe - Schnittgrößen'!E269</f>
        <v>7.25</v>
      </c>
      <c r="AE274" s="27">
        <f>'LK6 - 4.1 Stäbe - Schnittgrößen'!F269</f>
        <v>6.06</v>
      </c>
    </row>
    <row r="275" spans="1:31" x14ac:dyDescent="0.3">
      <c r="A275" s="44"/>
      <c r="B275" s="299"/>
      <c r="C275" s="15"/>
      <c r="D275" s="15" t="str">
        <f>'LK1 - 4.1 Stäbe - Schnittgrößen'!B270</f>
        <v>Min N</v>
      </c>
      <c r="E275" s="27">
        <f>'LK1 - 4.1 Stäbe - Schnittgrößen'!D270</f>
        <v>-229</v>
      </c>
      <c r="F275" s="27">
        <f>'LK1 - 4.1 Stäbe - Schnittgrößen'!E270</f>
        <v>4.8600000000000003</v>
      </c>
      <c r="G275" s="27">
        <f>'LK1 - 4.1 Stäbe - Schnittgrößen'!F270</f>
        <v>7.31</v>
      </c>
      <c r="I275" s="44"/>
      <c r="J275" s="299"/>
      <c r="K275" s="15"/>
      <c r="L275" s="15" t="str">
        <f>'LK2 - 4.1 Stäbe - Schnittgrößen'!B270</f>
        <v>Min N</v>
      </c>
      <c r="M275" s="27">
        <f>'LK2 - 4.1 Stäbe - Schnittgrößen'!D270</f>
        <v>-172.48</v>
      </c>
      <c r="N275" s="27">
        <f>'LK2 - 4.1 Stäbe - Schnittgrößen'!E270</f>
        <v>4.7</v>
      </c>
      <c r="O275" s="27">
        <f>'LK2 - 4.1 Stäbe - Schnittgrößen'!F270</f>
        <v>4.62</v>
      </c>
      <c r="Q275" s="44"/>
      <c r="R275" s="299"/>
      <c r="S275" s="15"/>
      <c r="T275" s="15" t="str">
        <f>'LK3 - 4.1 Stäbe - Schnittgrößen'!B270</f>
        <v>Min N</v>
      </c>
      <c r="U275" s="27">
        <f>'LK3 - 4.1 Stäbe - Schnittgrößen'!D270</f>
        <v>-310.58999999999997</v>
      </c>
      <c r="V275" s="27">
        <f>'LK3 - 4.1 Stäbe - Schnittgrößen'!E270</f>
        <v>6.57</v>
      </c>
      <c r="W275" s="27">
        <f>'LK3 - 4.1 Stäbe - Schnittgrößen'!F270</f>
        <v>9.91</v>
      </c>
      <c r="Y275" s="44"/>
      <c r="Z275" s="299"/>
      <c r="AA275" s="15"/>
      <c r="AB275" s="15" t="str">
        <f>'LK6 - 4.1 Stäbe - Schnittgrößen'!B270</f>
        <v>Min N</v>
      </c>
      <c r="AC275" s="27">
        <f>'LK6 - 4.1 Stäbe - Schnittgrößen'!D270</f>
        <v>-254.47</v>
      </c>
      <c r="AD275" s="27">
        <f>'LK6 - 4.1 Stäbe - Schnittgrößen'!E270</f>
        <v>6.34</v>
      </c>
      <c r="AE275" s="27">
        <f>'LK6 - 4.1 Stäbe - Schnittgrößen'!F270</f>
        <v>6.52</v>
      </c>
    </row>
    <row r="276" spans="1:31" x14ac:dyDescent="0.3">
      <c r="A276" s="44"/>
      <c r="B276" s="299"/>
      <c r="C276" s="15"/>
      <c r="D276" s="15" t="str">
        <f>'LK1 - 4.1 Stäbe - Schnittgrößen'!B271</f>
        <v>Max Vz</v>
      </c>
      <c r="E276" s="27">
        <f>'LK1 - 4.1 Stäbe - Schnittgrößen'!D271</f>
        <v>-229</v>
      </c>
      <c r="F276" s="27">
        <f>'LK1 - 4.1 Stäbe - Schnittgrößen'!E271</f>
        <v>5.47</v>
      </c>
      <c r="G276" s="27">
        <f>'LK1 - 4.1 Stäbe - Schnittgrößen'!F271</f>
        <v>6.95</v>
      </c>
      <c r="I276" s="44"/>
      <c r="J276" s="299"/>
      <c r="K276" s="15"/>
      <c r="L276" s="15" t="str">
        <f>'LK2 - 4.1 Stäbe - Schnittgrößen'!B271</f>
        <v>Max Vz</v>
      </c>
      <c r="M276" s="27">
        <f>'LK2 - 4.1 Stäbe - Schnittgrößen'!D271</f>
        <v>-172.48</v>
      </c>
      <c r="N276" s="27">
        <f>'LK2 - 4.1 Stäbe - Schnittgrößen'!E271</f>
        <v>5.32</v>
      </c>
      <c r="O276" s="27">
        <f>'LK2 - 4.1 Stäbe - Schnittgrößen'!F271</f>
        <v>4.28</v>
      </c>
      <c r="Q276" s="44"/>
      <c r="R276" s="299"/>
      <c r="S276" s="15"/>
      <c r="T276" s="15" t="str">
        <f>'LK3 - 4.1 Stäbe - Schnittgrößen'!B271</f>
        <v>Max Vz</v>
      </c>
      <c r="U276" s="27">
        <f>'LK3 - 4.1 Stäbe - Schnittgrößen'!D271</f>
        <v>-310.58999999999997</v>
      </c>
      <c r="V276" s="27">
        <f>'LK3 - 4.1 Stäbe - Schnittgrößen'!E271</f>
        <v>7.44</v>
      </c>
      <c r="W276" s="27">
        <f>'LK3 - 4.1 Stäbe - Schnittgrößen'!F271</f>
        <v>9.43</v>
      </c>
      <c r="Y276" s="44"/>
      <c r="Z276" s="299"/>
      <c r="AA276" s="15"/>
      <c r="AB276" s="15" t="str">
        <f>'LK6 - 4.1 Stäbe - Schnittgrößen'!B271</f>
        <v>Max Vz</v>
      </c>
      <c r="AC276" s="27">
        <f>'LK6 - 4.1 Stäbe - Schnittgrößen'!D271</f>
        <v>-254.46</v>
      </c>
      <c r="AD276" s="27">
        <f>'LK6 - 4.1 Stäbe - Schnittgrößen'!E271</f>
        <v>7.25</v>
      </c>
      <c r="AE276" s="27">
        <f>'LK6 - 4.1 Stäbe - Schnittgrößen'!F271</f>
        <v>6.06</v>
      </c>
    </row>
    <row r="277" spans="1:31" x14ac:dyDescent="0.3">
      <c r="A277" s="44"/>
      <c r="B277" s="299"/>
      <c r="C277" s="15"/>
      <c r="D277" s="15" t="str">
        <f>'LK1 - 4.1 Stäbe - Schnittgrößen'!B272</f>
        <v>Min Vz</v>
      </c>
      <c r="E277" s="27">
        <f>'LK1 - 4.1 Stäbe - Schnittgrößen'!D272</f>
        <v>-229</v>
      </c>
      <c r="F277" s="27">
        <f>'LK1 - 4.1 Stäbe - Schnittgrößen'!E272</f>
        <v>4.8600000000000003</v>
      </c>
      <c r="G277" s="27">
        <f>'LK1 - 4.1 Stäbe - Schnittgrößen'!F272</f>
        <v>7.31</v>
      </c>
      <c r="I277" s="44"/>
      <c r="J277" s="299"/>
      <c r="K277" s="15"/>
      <c r="L277" s="15" t="str">
        <f>'LK2 - 4.1 Stäbe - Schnittgrößen'!B272</f>
        <v>Min Vz</v>
      </c>
      <c r="M277" s="27">
        <f>'LK2 - 4.1 Stäbe - Schnittgrößen'!D272</f>
        <v>-172.48</v>
      </c>
      <c r="N277" s="27">
        <f>'LK2 - 4.1 Stäbe - Schnittgrößen'!E272</f>
        <v>4.7</v>
      </c>
      <c r="O277" s="27">
        <f>'LK2 - 4.1 Stäbe - Schnittgrößen'!F272</f>
        <v>4.62</v>
      </c>
      <c r="Q277" s="44"/>
      <c r="R277" s="299"/>
      <c r="S277" s="15"/>
      <c r="T277" s="15" t="str">
        <f>'LK3 - 4.1 Stäbe - Schnittgrößen'!B272</f>
        <v>Min Vz</v>
      </c>
      <c r="U277" s="27">
        <f>'LK3 - 4.1 Stäbe - Schnittgrößen'!D272</f>
        <v>-310.58999999999997</v>
      </c>
      <c r="V277" s="27">
        <f>'LK3 - 4.1 Stäbe - Schnittgrößen'!E272</f>
        <v>6.57</v>
      </c>
      <c r="W277" s="27">
        <f>'LK3 - 4.1 Stäbe - Schnittgrößen'!F272</f>
        <v>9.91</v>
      </c>
      <c r="Y277" s="44"/>
      <c r="Z277" s="299"/>
      <c r="AA277" s="15"/>
      <c r="AB277" s="15" t="str">
        <f>'LK6 - 4.1 Stäbe - Schnittgrößen'!B272</f>
        <v>Min Vz</v>
      </c>
      <c r="AC277" s="27">
        <f>'LK6 - 4.1 Stäbe - Schnittgrößen'!D272</f>
        <v>-254.47</v>
      </c>
      <c r="AD277" s="27">
        <f>'LK6 - 4.1 Stäbe - Schnittgrößen'!E272</f>
        <v>6.34</v>
      </c>
      <c r="AE277" s="27">
        <f>'LK6 - 4.1 Stäbe - Schnittgrößen'!F272</f>
        <v>6.52</v>
      </c>
    </row>
    <row r="278" spans="1:31" x14ac:dyDescent="0.3">
      <c r="A278" s="44"/>
      <c r="B278" s="299"/>
      <c r="C278" s="15"/>
      <c r="D278" s="15" t="str">
        <f>'LK1 - 4.1 Stäbe - Schnittgrößen'!B273</f>
        <v>Max My</v>
      </c>
      <c r="E278" s="27">
        <f>'LK1 - 4.1 Stäbe - Schnittgrößen'!D273</f>
        <v>-229</v>
      </c>
      <c r="F278" s="27">
        <f>'LK1 - 4.1 Stäbe - Schnittgrößen'!E273</f>
        <v>4.8600000000000003</v>
      </c>
      <c r="G278" s="27">
        <f>'LK1 - 4.1 Stäbe - Schnittgrößen'!F273</f>
        <v>7.31</v>
      </c>
      <c r="I278" s="44"/>
      <c r="J278" s="299"/>
      <c r="K278" s="15"/>
      <c r="L278" s="15" t="str">
        <f>'LK2 - 4.1 Stäbe - Schnittgrößen'!B273</f>
        <v>Max My</v>
      </c>
      <c r="M278" s="27">
        <f>'LK2 - 4.1 Stäbe - Schnittgrößen'!D273</f>
        <v>-172.48</v>
      </c>
      <c r="N278" s="27">
        <f>'LK2 - 4.1 Stäbe - Schnittgrößen'!E273</f>
        <v>4.7</v>
      </c>
      <c r="O278" s="27">
        <f>'LK2 - 4.1 Stäbe - Schnittgrößen'!F273</f>
        <v>4.62</v>
      </c>
      <c r="Q278" s="44"/>
      <c r="R278" s="299"/>
      <c r="S278" s="15"/>
      <c r="T278" s="15" t="str">
        <f>'LK3 - 4.1 Stäbe - Schnittgrößen'!B273</f>
        <v>Max My</v>
      </c>
      <c r="U278" s="27">
        <f>'LK3 - 4.1 Stäbe - Schnittgrößen'!D273</f>
        <v>-310.58999999999997</v>
      </c>
      <c r="V278" s="27">
        <f>'LK3 - 4.1 Stäbe - Schnittgrößen'!E273</f>
        <v>6.57</v>
      </c>
      <c r="W278" s="27">
        <f>'LK3 - 4.1 Stäbe - Schnittgrößen'!F273</f>
        <v>9.91</v>
      </c>
      <c r="Y278" s="44"/>
      <c r="Z278" s="299"/>
      <c r="AA278" s="15"/>
      <c r="AB278" s="15" t="str">
        <f>'LK6 - 4.1 Stäbe - Schnittgrößen'!B273</f>
        <v>Max My</v>
      </c>
      <c r="AC278" s="27">
        <f>'LK6 - 4.1 Stäbe - Schnittgrößen'!D273</f>
        <v>-254.47</v>
      </c>
      <c r="AD278" s="27">
        <f>'LK6 - 4.1 Stäbe - Schnittgrößen'!E273</f>
        <v>6.34</v>
      </c>
      <c r="AE278" s="27">
        <f>'LK6 - 4.1 Stäbe - Schnittgrößen'!F273</f>
        <v>6.52</v>
      </c>
    </row>
    <row r="279" spans="1:31" x14ac:dyDescent="0.3">
      <c r="A279" s="44"/>
      <c r="B279" s="299"/>
      <c r="C279" s="15"/>
      <c r="D279" s="15" t="str">
        <f>'LK1 - 4.1 Stäbe - Schnittgrößen'!B274</f>
        <v>Min My</v>
      </c>
      <c r="E279" s="27">
        <f>'LK1 - 4.1 Stäbe - Schnittgrößen'!D274</f>
        <v>-229</v>
      </c>
      <c r="F279" s="27">
        <f>'LK1 - 4.1 Stäbe - Schnittgrößen'!E274</f>
        <v>5.47</v>
      </c>
      <c r="G279" s="27">
        <f>'LK1 - 4.1 Stäbe - Schnittgrößen'!F274</f>
        <v>6.95</v>
      </c>
      <c r="I279" s="44"/>
      <c r="J279" s="299"/>
      <c r="K279" s="15"/>
      <c r="L279" s="15" t="str">
        <f>'LK2 - 4.1 Stäbe - Schnittgrößen'!B274</f>
        <v>Min My</v>
      </c>
      <c r="M279" s="27">
        <f>'LK2 - 4.1 Stäbe - Schnittgrößen'!D274</f>
        <v>-172.48</v>
      </c>
      <c r="N279" s="27">
        <f>'LK2 - 4.1 Stäbe - Schnittgrößen'!E274</f>
        <v>5.32</v>
      </c>
      <c r="O279" s="27">
        <f>'LK2 - 4.1 Stäbe - Schnittgrößen'!F274</f>
        <v>4.28</v>
      </c>
      <c r="Q279" s="44"/>
      <c r="R279" s="299"/>
      <c r="S279" s="15"/>
      <c r="T279" s="15" t="str">
        <f>'LK3 - 4.1 Stäbe - Schnittgrößen'!B274</f>
        <v>Min My</v>
      </c>
      <c r="U279" s="27">
        <f>'LK3 - 4.1 Stäbe - Schnittgrößen'!D274</f>
        <v>-310.58999999999997</v>
      </c>
      <c r="V279" s="27">
        <f>'LK3 - 4.1 Stäbe - Schnittgrößen'!E274</f>
        <v>7.44</v>
      </c>
      <c r="W279" s="27">
        <f>'LK3 - 4.1 Stäbe - Schnittgrößen'!F274</f>
        <v>9.43</v>
      </c>
      <c r="Y279" s="44"/>
      <c r="Z279" s="299"/>
      <c r="AA279" s="15"/>
      <c r="AB279" s="15" t="str">
        <f>'LK6 - 4.1 Stäbe - Schnittgrößen'!B274</f>
        <v>Min My</v>
      </c>
      <c r="AC279" s="27">
        <f>'LK6 - 4.1 Stäbe - Schnittgrößen'!D274</f>
        <v>-254.46</v>
      </c>
      <c r="AD279" s="27">
        <f>'LK6 - 4.1 Stäbe - Schnittgrößen'!E274</f>
        <v>7.25</v>
      </c>
      <c r="AE279" s="27">
        <f>'LK6 - 4.1 Stäbe - Schnittgrößen'!F274</f>
        <v>6.06</v>
      </c>
    </row>
    <row r="280" spans="1:31" x14ac:dyDescent="0.3">
      <c r="A280" s="192"/>
      <c r="B280" s="298"/>
      <c r="C280" s="15">
        <f>'LK1 - 4.1 Stäbe - Schnittgrößen'!A275</f>
        <v>35</v>
      </c>
      <c r="D280" s="15">
        <f>'LK1 - 4.1 Stäbe - Schnittgrößen'!B275</f>
        <v>33</v>
      </c>
      <c r="E280" s="27">
        <f>'LK1 - 4.1 Stäbe - Schnittgrößen'!D275</f>
        <v>-229</v>
      </c>
      <c r="F280" s="27">
        <f>'LK1 - 4.1 Stäbe - Schnittgrößen'!E275</f>
        <v>5.3</v>
      </c>
      <c r="G280" s="27">
        <f>'LK1 - 4.1 Stäbe - Schnittgrößen'!F275</f>
        <v>7.31</v>
      </c>
      <c r="I280" s="192"/>
      <c r="J280" s="298"/>
      <c r="K280" s="15">
        <f>'LK2 - 4.1 Stäbe - Schnittgrößen'!A275</f>
        <v>35</v>
      </c>
      <c r="L280" s="15">
        <f>'LK2 - 4.1 Stäbe - Schnittgrößen'!B275</f>
        <v>33</v>
      </c>
      <c r="M280" s="27">
        <f>'LK2 - 4.1 Stäbe - Schnittgrößen'!D275</f>
        <v>-172.48</v>
      </c>
      <c r="N280" s="27">
        <f>'LK2 - 4.1 Stäbe - Schnittgrößen'!E275</f>
        <v>6.17</v>
      </c>
      <c r="O280" s="27">
        <f>'LK2 - 4.1 Stäbe - Schnittgrößen'!F275</f>
        <v>4.62</v>
      </c>
      <c r="Q280" s="192"/>
      <c r="R280" s="298"/>
      <c r="S280" s="15">
        <f>'LK3 - 4.1 Stäbe - Schnittgrößen'!A275</f>
        <v>35</v>
      </c>
      <c r="T280" s="15">
        <f>'LK3 - 4.1 Stäbe - Schnittgrößen'!B275</f>
        <v>33</v>
      </c>
      <c r="U280" s="27">
        <f>'LK3 - 4.1 Stäbe - Schnittgrößen'!D275</f>
        <v>-310.58999999999997</v>
      </c>
      <c r="V280" s="27">
        <f>'LK3 - 4.1 Stäbe - Schnittgrößen'!E275</f>
        <v>7.21</v>
      </c>
      <c r="W280" s="27">
        <f>'LK3 - 4.1 Stäbe - Schnittgrößen'!F275</f>
        <v>9.91</v>
      </c>
      <c r="Y280" s="192"/>
      <c r="Z280" s="298"/>
      <c r="AA280" s="15">
        <f>'LK6 - 4.1 Stäbe - Schnittgrößen'!A275</f>
        <v>35</v>
      </c>
      <c r="AB280" s="15">
        <f>'LK6 - 4.1 Stäbe - Schnittgrößen'!B275</f>
        <v>33</v>
      </c>
      <c r="AC280" s="27">
        <f>'LK6 - 4.1 Stäbe - Schnittgrößen'!D275</f>
        <v>-254.47</v>
      </c>
      <c r="AD280" s="27">
        <f>'LK6 - 4.1 Stäbe - Schnittgrößen'!E275</f>
        <v>8.41</v>
      </c>
      <c r="AE280" s="27">
        <f>'LK6 - 4.1 Stäbe - Schnittgrößen'!F275</f>
        <v>6.52</v>
      </c>
    </row>
    <row r="281" spans="1:31" x14ac:dyDescent="0.3">
      <c r="A281" s="44"/>
      <c r="B281" s="299"/>
      <c r="C281" s="15"/>
      <c r="D281" s="15">
        <f>'LK1 - 4.1 Stäbe - Schnittgrößen'!B276</f>
        <v>34</v>
      </c>
      <c r="E281" s="27">
        <f>'LK1 - 4.1 Stäbe - Schnittgrößen'!D276</f>
        <v>-229</v>
      </c>
      <c r="F281" s="27">
        <f>'LK1 - 4.1 Stäbe - Schnittgrößen'!E276</f>
        <v>4.6900000000000004</v>
      </c>
      <c r="G281" s="27">
        <f>'LK1 - 4.1 Stäbe - Schnittgrößen'!F276</f>
        <v>7.65</v>
      </c>
      <c r="I281" s="44"/>
      <c r="J281" s="299"/>
      <c r="K281" s="15"/>
      <c r="L281" s="15">
        <f>'LK2 - 4.1 Stäbe - Schnittgrößen'!B276</f>
        <v>34</v>
      </c>
      <c r="M281" s="27">
        <f>'LK2 - 4.1 Stäbe - Schnittgrößen'!D276</f>
        <v>-172.49</v>
      </c>
      <c r="N281" s="27">
        <f>'LK2 - 4.1 Stäbe - Schnittgrößen'!E276</f>
        <v>5.55</v>
      </c>
      <c r="O281" s="27">
        <f>'LK2 - 4.1 Stäbe - Schnittgrößen'!F276</f>
        <v>5.0199999999999996</v>
      </c>
      <c r="Q281" s="44"/>
      <c r="R281" s="299"/>
      <c r="S281" s="15"/>
      <c r="T281" s="15">
        <f>'LK3 - 4.1 Stäbe - Schnittgrößen'!B276</f>
        <v>34</v>
      </c>
      <c r="U281" s="27">
        <f>'LK3 - 4.1 Stäbe - Schnittgrößen'!D276</f>
        <v>-310.60000000000002</v>
      </c>
      <c r="V281" s="27">
        <f>'LK3 - 4.1 Stäbe - Schnittgrößen'!E276</f>
        <v>6.33</v>
      </c>
      <c r="W281" s="27">
        <f>'LK3 - 4.1 Stäbe - Schnittgrößen'!F276</f>
        <v>10.37</v>
      </c>
      <c r="Y281" s="44"/>
      <c r="Z281" s="299"/>
      <c r="AA281" s="15"/>
      <c r="AB281" s="15">
        <f>'LK6 - 4.1 Stäbe - Schnittgrößen'!B276</f>
        <v>34</v>
      </c>
      <c r="AC281" s="27">
        <f>'LK6 - 4.1 Stäbe - Schnittgrößen'!D276</f>
        <v>-254.48</v>
      </c>
      <c r="AD281" s="27">
        <f>'LK6 - 4.1 Stäbe - Schnittgrößen'!E276</f>
        <v>7.49</v>
      </c>
      <c r="AE281" s="27">
        <f>'LK6 - 4.1 Stäbe - Schnittgrößen'!F276</f>
        <v>7.07</v>
      </c>
    </row>
    <row r="282" spans="1:31" x14ac:dyDescent="0.3">
      <c r="A282" s="44"/>
      <c r="B282" s="299"/>
      <c r="C282" s="15"/>
      <c r="D282" s="15" t="str">
        <f>'LK1 - 4.1 Stäbe - Schnittgrößen'!B277</f>
        <v>Max N</v>
      </c>
      <c r="E282" s="27">
        <f>'LK1 - 4.1 Stäbe - Schnittgrößen'!D277</f>
        <v>-229</v>
      </c>
      <c r="F282" s="27">
        <f>'LK1 - 4.1 Stäbe - Schnittgrößen'!E277</f>
        <v>5.3</v>
      </c>
      <c r="G282" s="27">
        <f>'LK1 - 4.1 Stäbe - Schnittgrößen'!F277</f>
        <v>7.31</v>
      </c>
      <c r="I282" s="44"/>
      <c r="J282" s="299"/>
      <c r="K282" s="15"/>
      <c r="L282" s="15" t="str">
        <f>'LK2 - 4.1 Stäbe - Schnittgrößen'!B277</f>
        <v>Max N</v>
      </c>
      <c r="M282" s="27">
        <f>'LK2 - 4.1 Stäbe - Schnittgrößen'!D277</f>
        <v>-172.48</v>
      </c>
      <c r="N282" s="27">
        <f>'LK2 - 4.1 Stäbe - Schnittgrößen'!E277</f>
        <v>6.17</v>
      </c>
      <c r="O282" s="27">
        <f>'LK2 - 4.1 Stäbe - Schnittgrößen'!F277</f>
        <v>4.62</v>
      </c>
      <c r="Q282" s="44"/>
      <c r="R282" s="299"/>
      <c r="S282" s="15"/>
      <c r="T282" s="15" t="str">
        <f>'LK3 - 4.1 Stäbe - Schnittgrößen'!B277</f>
        <v>Max N</v>
      </c>
      <c r="U282" s="27">
        <f>'LK3 - 4.1 Stäbe - Schnittgrößen'!D277</f>
        <v>-310.58999999999997</v>
      </c>
      <c r="V282" s="27">
        <f>'LK3 - 4.1 Stäbe - Schnittgrößen'!E277</f>
        <v>7.21</v>
      </c>
      <c r="W282" s="27">
        <f>'LK3 - 4.1 Stäbe - Schnittgrößen'!F277</f>
        <v>9.91</v>
      </c>
      <c r="Y282" s="44"/>
      <c r="Z282" s="299"/>
      <c r="AA282" s="15"/>
      <c r="AB282" s="15" t="str">
        <f>'LK6 - 4.1 Stäbe - Schnittgrößen'!B277</f>
        <v>Max N</v>
      </c>
      <c r="AC282" s="27">
        <f>'LK6 - 4.1 Stäbe - Schnittgrößen'!D277</f>
        <v>-254.47</v>
      </c>
      <c r="AD282" s="27">
        <f>'LK6 - 4.1 Stäbe - Schnittgrößen'!E277</f>
        <v>8.41</v>
      </c>
      <c r="AE282" s="27">
        <f>'LK6 - 4.1 Stäbe - Schnittgrößen'!F277</f>
        <v>6.52</v>
      </c>
    </row>
    <row r="283" spans="1:31" x14ac:dyDescent="0.3">
      <c r="A283" s="44"/>
      <c r="B283" s="299"/>
      <c r="C283" s="15"/>
      <c r="D283" s="15" t="str">
        <f>'LK1 - 4.1 Stäbe - Schnittgrößen'!B278</f>
        <v>Min N</v>
      </c>
      <c r="E283" s="27">
        <f>'LK1 - 4.1 Stäbe - Schnittgrößen'!D278</f>
        <v>-229</v>
      </c>
      <c r="F283" s="27">
        <f>'LK1 - 4.1 Stäbe - Schnittgrößen'!E278</f>
        <v>4.6900000000000004</v>
      </c>
      <c r="G283" s="27">
        <f>'LK1 - 4.1 Stäbe - Schnittgrößen'!F278</f>
        <v>7.65</v>
      </c>
      <c r="I283" s="44"/>
      <c r="J283" s="299"/>
      <c r="K283" s="15"/>
      <c r="L283" s="15" t="str">
        <f>'LK2 - 4.1 Stäbe - Schnittgrößen'!B278</f>
        <v>Min N</v>
      </c>
      <c r="M283" s="27">
        <f>'LK2 - 4.1 Stäbe - Schnittgrößen'!D278</f>
        <v>-172.49</v>
      </c>
      <c r="N283" s="27">
        <f>'LK2 - 4.1 Stäbe - Schnittgrößen'!E278</f>
        <v>5.55</v>
      </c>
      <c r="O283" s="27">
        <f>'LK2 - 4.1 Stäbe - Schnittgrößen'!F278</f>
        <v>5.0199999999999996</v>
      </c>
      <c r="Q283" s="44"/>
      <c r="R283" s="299"/>
      <c r="S283" s="15"/>
      <c r="T283" s="15" t="str">
        <f>'LK3 - 4.1 Stäbe - Schnittgrößen'!B278</f>
        <v>Min N</v>
      </c>
      <c r="U283" s="27">
        <f>'LK3 - 4.1 Stäbe - Schnittgrößen'!D278</f>
        <v>-310.60000000000002</v>
      </c>
      <c r="V283" s="27">
        <f>'LK3 - 4.1 Stäbe - Schnittgrößen'!E278</f>
        <v>6.33</v>
      </c>
      <c r="W283" s="27">
        <f>'LK3 - 4.1 Stäbe - Schnittgrößen'!F278</f>
        <v>10.37</v>
      </c>
      <c r="Y283" s="44"/>
      <c r="Z283" s="299"/>
      <c r="AA283" s="15"/>
      <c r="AB283" s="15" t="str">
        <f>'LK6 - 4.1 Stäbe - Schnittgrößen'!B278</f>
        <v>Min N</v>
      </c>
      <c r="AC283" s="27">
        <f>'LK6 - 4.1 Stäbe - Schnittgrößen'!D278</f>
        <v>-254.48</v>
      </c>
      <c r="AD283" s="27">
        <f>'LK6 - 4.1 Stäbe - Schnittgrößen'!E278</f>
        <v>7.49</v>
      </c>
      <c r="AE283" s="27">
        <f>'LK6 - 4.1 Stäbe - Schnittgrößen'!F278</f>
        <v>7.07</v>
      </c>
    </row>
    <row r="284" spans="1:31" x14ac:dyDescent="0.3">
      <c r="A284" s="44"/>
      <c r="B284" s="299"/>
      <c r="C284" s="15"/>
      <c r="D284" s="15" t="str">
        <f>'LK1 - 4.1 Stäbe - Schnittgrößen'!B279</f>
        <v>Max Vz</v>
      </c>
      <c r="E284" s="27">
        <f>'LK1 - 4.1 Stäbe - Schnittgrößen'!D279</f>
        <v>-229</v>
      </c>
      <c r="F284" s="27">
        <f>'LK1 - 4.1 Stäbe - Schnittgrößen'!E279</f>
        <v>5.3</v>
      </c>
      <c r="G284" s="27">
        <f>'LK1 - 4.1 Stäbe - Schnittgrößen'!F279</f>
        <v>7.31</v>
      </c>
      <c r="I284" s="44"/>
      <c r="J284" s="299"/>
      <c r="K284" s="15"/>
      <c r="L284" s="15" t="str">
        <f>'LK2 - 4.1 Stäbe - Schnittgrößen'!B279</f>
        <v>Max Vz</v>
      </c>
      <c r="M284" s="27">
        <f>'LK2 - 4.1 Stäbe - Schnittgrößen'!D279</f>
        <v>-172.48</v>
      </c>
      <c r="N284" s="27">
        <f>'LK2 - 4.1 Stäbe - Schnittgrößen'!E279</f>
        <v>6.17</v>
      </c>
      <c r="O284" s="27">
        <f>'LK2 - 4.1 Stäbe - Schnittgrößen'!F279</f>
        <v>4.62</v>
      </c>
      <c r="Q284" s="44"/>
      <c r="R284" s="299"/>
      <c r="S284" s="15"/>
      <c r="T284" s="15" t="str">
        <f>'LK3 - 4.1 Stäbe - Schnittgrößen'!B279</f>
        <v>Max Vz</v>
      </c>
      <c r="U284" s="27">
        <f>'LK3 - 4.1 Stäbe - Schnittgrößen'!D279</f>
        <v>-310.58999999999997</v>
      </c>
      <c r="V284" s="27">
        <f>'LK3 - 4.1 Stäbe - Schnittgrößen'!E279</f>
        <v>7.21</v>
      </c>
      <c r="W284" s="27">
        <f>'LK3 - 4.1 Stäbe - Schnittgrößen'!F279</f>
        <v>9.91</v>
      </c>
      <c r="Y284" s="44"/>
      <c r="Z284" s="299"/>
      <c r="AA284" s="15"/>
      <c r="AB284" s="15" t="str">
        <f>'LK6 - 4.1 Stäbe - Schnittgrößen'!B279</f>
        <v>Max Vz</v>
      </c>
      <c r="AC284" s="27">
        <f>'LK6 - 4.1 Stäbe - Schnittgrößen'!D279</f>
        <v>-254.47</v>
      </c>
      <c r="AD284" s="27">
        <f>'LK6 - 4.1 Stäbe - Schnittgrößen'!E279</f>
        <v>8.41</v>
      </c>
      <c r="AE284" s="27">
        <f>'LK6 - 4.1 Stäbe - Schnittgrößen'!F279</f>
        <v>6.52</v>
      </c>
    </row>
    <row r="285" spans="1:31" x14ac:dyDescent="0.3">
      <c r="A285" s="44"/>
      <c r="B285" s="299"/>
      <c r="C285" s="15"/>
      <c r="D285" s="15" t="str">
        <f>'LK1 - 4.1 Stäbe - Schnittgrößen'!B280</f>
        <v>Min Vz</v>
      </c>
      <c r="E285" s="27">
        <f>'LK1 - 4.1 Stäbe - Schnittgrößen'!D280</f>
        <v>-229</v>
      </c>
      <c r="F285" s="27">
        <f>'LK1 - 4.1 Stäbe - Schnittgrößen'!E280</f>
        <v>4.6900000000000004</v>
      </c>
      <c r="G285" s="27">
        <f>'LK1 - 4.1 Stäbe - Schnittgrößen'!F280</f>
        <v>7.65</v>
      </c>
      <c r="I285" s="44"/>
      <c r="J285" s="299"/>
      <c r="K285" s="15"/>
      <c r="L285" s="15" t="str">
        <f>'LK2 - 4.1 Stäbe - Schnittgrößen'!B280</f>
        <v>Min Vz</v>
      </c>
      <c r="M285" s="27">
        <f>'LK2 - 4.1 Stäbe - Schnittgrößen'!D280</f>
        <v>-172.49</v>
      </c>
      <c r="N285" s="27">
        <f>'LK2 - 4.1 Stäbe - Schnittgrößen'!E280</f>
        <v>5.55</v>
      </c>
      <c r="O285" s="27">
        <f>'LK2 - 4.1 Stäbe - Schnittgrößen'!F280</f>
        <v>5.0199999999999996</v>
      </c>
      <c r="Q285" s="44"/>
      <c r="R285" s="299"/>
      <c r="S285" s="15"/>
      <c r="T285" s="15" t="str">
        <f>'LK3 - 4.1 Stäbe - Schnittgrößen'!B280</f>
        <v>Min Vz</v>
      </c>
      <c r="U285" s="27">
        <f>'LK3 - 4.1 Stäbe - Schnittgrößen'!D280</f>
        <v>-310.60000000000002</v>
      </c>
      <c r="V285" s="27">
        <f>'LK3 - 4.1 Stäbe - Schnittgrößen'!E280</f>
        <v>6.33</v>
      </c>
      <c r="W285" s="27">
        <f>'LK3 - 4.1 Stäbe - Schnittgrößen'!F280</f>
        <v>10.37</v>
      </c>
      <c r="Y285" s="44"/>
      <c r="Z285" s="299"/>
      <c r="AA285" s="15"/>
      <c r="AB285" s="15" t="str">
        <f>'LK6 - 4.1 Stäbe - Schnittgrößen'!B280</f>
        <v>Min Vz</v>
      </c>
      <c r="AC285" s="27">
        <f>'LK6 - 4.1 Stäbe - Schnittgrößen'!D280</f>
        <v>-254.48</v>
      </c>
      <c r="AD285" s="27">
        <f>'LK6 - 4.1 Stäbe - Schnittgrößen'!E280</f>
        <v>7.49</v>
      </c>
      <c r="AE285" s="27">
        <f>'LK6 - 4.1 Stäbe - Schnittgrößen'!F280</f>
        <v>7.07</v>
      </c>
    </row>
    <row r="286" spans="1:31" x14ac:dyDescent="0.3">
      <c r="A286" s="44"/>
      <c r="B286" s="299"/>
      <c r="C286" s="15"/>
      <c r="D286" s="15" t="str">
        <f>'LK1 - 4.1 Stäbe - Schnittgrößen'!B281</f>
        <v>Max My</v>
      </c>
      <c r="E286" s="27">
        <f>'LK1 - 4.1 Stäbe - Schnittgrößen'!D281</f>
        <v>-229</v>
      </c>
      <c r="F286" s="27">
        <f>'LK1 - 4.1 Stäbe - Schnittgrößen'!E281</f>
        <v>4.6900000000000004</v>
      </c>
      <c r="G286" s="27">
        <f>'LK1 - 4.1 Stäbe - Schnittgrößen'!F281</f>
        <v>7.65</v>
      </c>
      <c r="I286" s="44"/>
      <c r="J286" s="299"/>
      <c r="K286" s="15"/>
      <c r="L286" s="15" t="str">
        <f>'LK2 - 4.1 Stäbe - Schnittgrößen'!B281</f>
        <v>Max My</v>
      </c>
      <c r="M286" s="27">
        <f>'LK2 - 4.1 Stäbe - Schnittgrößen'!D281</f>
        <v>-172.49</v>
      </c>
      <c r="N286" s="27">
        <f>'LK2 - 4.1 Stäbe - Schnittgrößen'!E281</f>
        <v>5.55</v>
      </c>
      <c r="O286" s="27">
        <f>'LK2 - 4.1 Stäbe - Schnittgrößen'!F281</f>
        <v>5.0199999999999996</v>
      </c>
      <c r="Q286" s="44"/>
      <c r="R286" s="299"/>
      <c r="S286" s="15"/>
      <c r="T286" s="15" t="str">
        <f>'LK3 - 4.1 Stäbe - Schnittgrößen'!B281</f>
        <v>Max My</v>
      </c>
      <c r="U286" s="27">
        <f>'LK3 - 4.1 Stäbe - Schnittgrößen'!D281</f>
        <v>-310.60000000000002</v>
      </c>
      <c r="V286" s="27">
        <f>'LK3 - 4.1 Stäbe - Schnittgrößen'!E281</f>
        <v>6.33</v>
      </c>
      <c r="W286" s="27">
        <f>'LK3 - 4.1 Stäbe - Schnittgrößen'!F281</f>
        <v>10.37</v>
      </c>
      <c r="Y286" s="44"/>
      <c r="Z286" s="299"/>
      <c r="AA286" s="15"/>
      <c r="AB286" s="15" t="str">
        <f>'LK6 - 4.1 Stäbe - Schnittgrößen'!B281</f>
        <v>Max My</v>
      </c>
      <c r="AC286" s="27">
        <f>'LK6 - 4.1 Stäbe - Schnittgrößen'!D281</f>
        <v>-254.48</v>
      </c>
      <c r="AD286" s="27">
        <f>'LK6 - 4.1 Stäbe - Schnittgrößen'!E281</f>
        <v>7.49</v>
      </c>
      <c r="AE286" s="27">
        <f>'LK6 - 4.1 Stäbe - Schnittgrößen'!F281</f>
        <v>7.07</v>
      </c>
    </row>
    <row r="287" spans="1:31" x14ac:dyDescent="0.3">
      <c r="A287" s="44"/>
      <c r="B287" s="299"/>
      <c r="C287" s="15"/>
      <c r="D287" s="15" t="str">
        <f>'LK1 - 4.1 Stäbe - Schnittgrößen'!B282</f>
        <v>Min My</v>
      </c>
      <c r="E287" s="27">
        <f>'LK1 - 4.1 Stäbe - Schnittgrößen'!D282</f>
        <v>-229</v>
      </c>
      <c r="F287" s="27">
        <f>'LK1 - 4.1 Stäbe - Schnittgrößen'!E282</f>
        <v>5.3</v>
      </c>
      <c r="G287" s="27">
        <f>'LK1 - 4.1 Stäbe - Schnittgrößen'!F282</f>
        <v>7.31</v>
      </c>
      <c r="I287" s="44"/>
      <c r="J287" s="299"/>
      <c r="K287" s="15"/>
      <c r="L287" s="15" t="str">
        <f>'LK2 - 4.1 Stäbe - Schnittgrößen'!B282</f>
        <v>Min My</v>
      </c>
      <c r="M287" s="27">
        <f>'LK2 - 4.1 Stäbe - Schnittgrößen'!D282</f>
        <v>-172.48</v>
      </c>
      <c r="N287" s="27">
        <f>'LK2 - 4.1 Stäbe - Schnittgrößen'!E282</f>
        <v>6.17</v>
      </c>
      <c r="O287" s="27">
        <f>'LK2 - 4.1 Stäbe - Schnittgrößen'!F282</f>
        <v>4.62</v>
      </c>
      <c r="Q287" s="44"/>
      <c r="R287" s="299"/>
      <c r="S287" s="15"/>
      <c r="T287" s="15" t="str">
        <f>'LK3 - 4.1 Stäbe - Schnittgrößen'!B282</f>
        <v>Min My</v>
      </c>
      <c r="U287" s="27">
        <f>'LK3 - 4.1 Stäbe - Schnittgrößen'!D282</f>
        <v>-310.58999999999997</v>
      </c>
      <c r="V287" s="27">
        <f>'LK3 - 4.1 Stäbe - Schnittgrößen'!E282</f>
        <v>7.21</v>
      </c>
      <c r="W287" s="27">
        <f>'LK3 - 4.1 Stäbe - Schnittgrößen'!F282</f>
        <v>9.91</v>
      </c>
      <c r="Y287" s="44"/>
      <c r="Z287" s="299"/>
      <c r="AA287" s="15"/>
      <c r="AB287" s="15" t="str">
        <f>'LK6 - 4.1 Stäbe - Schnittgrößen'!B282</f>
        <v>Min My</v>
      </c>
      <c r="AC287" s="27">
        <f>'LK6 - 4.1 Stäbe - Schnittgrößen'!D282</f>
        <v>-254.47</v>
      </c>
      <c r="AD287" s="27">
        <f>'LK6 - 4.1 Stäbe - Schnittgrößen'!E282</f>
        <v>8.41</v>
      </c>
      <c r="AE287" s="27">
        <f>'LK6 - 4.1 Stäbe - Schnittgrößen'!F282</f>
        <v>6.52</v>
      </c>
    </row>
    <row r="288" spans="1:31" x14ac:dyDescent="0.3">
      <c r="A288" s="192"/>
      <c r="B288" s="298"/>
      <c r="C288" s="15">
        <f>'LK1 - 4.1 Stäbe - Schnittgrößen'!A283</f>
        <v>36</v>
      </c>
      <c r="D288" s="15">
        <f>'LK1 - 4.1 Stäbe - Schnittgrößen'!B283</f>
        <v>34</v>
      </c>
      <c r="E288" s="27">
        <f>'LK1 - 4.1 Stäbe - Schnittgrößen'!D283</f>
        <v>-229</v>
      </c>
      <c r="F288" s="27">
        <f>'LK1 - 4.1 Stäbe - Schnittgrößen'!E283</f>
        <v>5.1100000000000003</v>
      </c>
      <c r="G288" s="27">
        <f>'LK1 - 4.1 Stäbe - Schnittgrößen'!F283</f>
        <v>7.65</v>
      </c>
      <c r="I288" s="192"/>
      <c r="J288" s="298"/>
      <c r="K288" s="15">
        <f>'LK2 - 4.1 Stäbe - Schnittgrößen'!A283</f>
        <v>36</v>
      </c>
      <c r="L288" s="15">
        <f>'LK2 - 4.1 Stäbe - Schnittgrößen'!B283</f>
        <v>34</v>
      </c>
      <c r="M288" s="27">
        <f>'LK2 - 4.1 Stäbe - Schnittgrößen'!D283</f>
        <v>-172.49</v>
      </c>
      <c r="N288" s="27">
        <f>'LK2 - 4.1 Stäbe - Schnittgrößen'!E283</f>
        <v>7.49</v>
      </c>
      <c r="O288" s="27">
        <f>'LK2 - 4.1 Stäbe - Schnittgrößen'!F283</f>
        <v>5.0199999999999996</v>
      </c>
      <c r="Q288" s="192"/>
      <c r="R288" s="298"/>
      <c r="S288" s="15">
        <f>'LK3 - 4.1 Stäbe - Schnittgrößen'!A283</f>
        <v>36</v>
      </c>
      <c r="T288" s="15">
        <f>'LK3 - 4.1 Stäbe - Schnittgrößen'!B283</f>
        <v>34</v>
      </c>
      <c r="U288" s="27">
        <f>'LK3 - 4.1 Stäbe - Schnittgrößen'!D283</f>
        <v>-310.60000000000002</v>
      </c>
      <c r="V288" s="27">
        <f>'LK3 - 4.1 Stäbe - Schnittgrößen'!E283</f>
        <v>6.96</v>
      </c>
      <c r="W288" s="27">
        <f>'LK3 - 4.1 Stäbe - Schnittgrößen'!F283</f>
        <v>10.37</v>
      </c>
      <c r="Y288" s="192"/>
      <c r="Z288" s="298"/>
      <c r="AA288" s="15">
        <f>'LK6 - 4.1 Stäbe - Schnittgrößen'!A283</f>
        <v>36</v>
      </c>
      <c r="AB288" s="15">
        <f>'LK6 - 4.1 Stäbe - Schnittgrößen'!B283</f>
        <v>34</v>
      </c>
      <c r="AC288" s="27">
        <f>'LK6 - 4.1 Stäbe - Schnittgrößen'!D283</f>
        <v>-254.47</v>
      </c>
      <c r="AD288" s="27">
        <f>'LK6 - 4.1 Stäbe - Schnittgrößen'!E283</f>
        <v>10.210000000000001</v>
      </c>
      <c r="AE288" s="27">
        <f>'LK6 - 4.1 Stäbe - Schnittgrößen'!F283</f>
        <v>7.07</v>
      </c>
    </row>
    <row r="289" spans="1:31" x14ac:dyDescent="0.3">
      <c r="A289" s="44"/>
      <c r="B289" s="299"/>
      <c r="C289" s="15"/>
      <c r="D289" s="15">
        <f>'LK1 - 4.1 Stäbe - Schnittgrößen'!B284</f>
        <v>229</v>
      </c>
      <c r="E289" s="27">
        <f>'LK1 - 4.1 Stäbe - Schnittgrößen'!D284</f>
        <v>-229</v>
      </c>
      <c r="F289" s="27">
        <f>'LK1 - 4.1 Stäbe - Schnittgrößen'!E284</f>
        <v>4.6100000000000003</v>
      </c>
      <c r="G289" s="27">
        <f>'LK1 - 4.1 Stäbe - Schnittgrößen'!F284</f>
        <v>7.92</v>
      </c>
      <c r="I289" s="44"/>
      <c r="J289" s="299"/>
      <c r="K289" s="15"/>
      <c r="L289" s="15">
        <f>'LK2 - 4.1 Stäbe - Schnittgrößen'!B284</f>
        <v>229</v>
      </c>
      <c r="M289" s="27">
        <f>'LK2 - 4.1 Stäbe - Schnittgrößen'!D284</f>
        <v>-172.49</v>
      </c>
      <c r="N289" s="27">
        <f>'LK2 - 4.1 Stäbe - Schnittgrößen'!E284</f>
        <v>6.97</v>
      </c>
      <c r="O289" s="27">
        <f>'LK2 - 4.1 Stäbe - Schnittgrößen'!F284</f>
        <v>5.43</v>
      </c>
      <c r="Q289" s="44"/>
      <c r="R289" s="299"/>
      <c r="S289" s="15"/>
      <c r="T289" s="15">
        <f>'LK3 - 4.1 Stäbe - Schnittgrößen'!B284</f>
        <v>229</v>
      </c>
      <c r="U289" s="27">
        <f>'LK3 - 4.1 Stäbe - Schnittgrößen'!D284</f>
        <v>-310.60000000000002</v>
      </c>
      <c r="V289" s="27">
        <f>'LK3 - 4.1 Stäbe - Schnittgrößen'!E284</f>
        <v>6.22</v>
      </c>
      <c r="W289" s="27">
        <f>'LK3 - 4.1 Stäbe - Schnittgrößen'!F284</f>
        <v>10.74</v>
      </c>
      <c r="Y289" s="44"/>
      <c r="Z289" s="299"/>
      <c r="AA289" s="15"/>
      <c r="AB289" s="15">
        <f>'LK6 - 4.1 Stäbe - Schnittgrößen'!B284</f>
        <v>229</v>
      </c>
      <c r="AC289" s="27">
        <f>'LK6 - 4.1 Stäbe - Schnittgrößen'!D284</f>
        <v>-254.48</v>
      </c>
      <c r="AD289" s="27">
        <f>'LK6 - 4.1 Stäbe - Schnittgrößen'!E284</f>
        <v>9.43</v>
      </c>
      <c r="AE289" s="27">
        <f>'LK6 - 4.1 Stäbe - Schnittgrößen'!F284</f>
        <v>7.62</v>
      </c>
    </row>
    <row r="290" spans="1:31" x14ac:dyDescent="0.3">
      <c r="A290" s="44"/>
      <c r="B290" s="299"/>
      <c r="C290" s="15"/>
      <c r="D290" s="15" t="str">
        <f>'LK1 - 4.1 Stäbe - Schnittgrößen'!B285</f>
        <v>Max N</v>
      </c>
      <c r="E290" s="27">
        <f>'LK1 - 4.1 Stäbe - Schnittgrößen'!D285</f>
        <v>-229</v>
      </c>
      <c r="F290" s="27">
        <f>'LK1 - 4.1 Stäbe - Schnittgrößen'!E285</f>
        <v>5.1100000000000003</v>
      </c>
      <c r="G290" s="27">
        <f>'LK1 - 4.1 Stäbe - Schnittgrößen'!F285</f>
        <v>7.65</v>
      </c>
      <c r="I290" s="44"/>
      <c r="J290" s="299"/>
      <c r="K290" s="15"/>
      <c r="L290" s="15" t="str">
        <f>'LK2 - 4.1 Stäbe - Schnittgrößen'!B285</f>
        <v>Max N</v>
      </c>
      <c r="M290" s="27">
        <f>'LK2 - 4.1 Stäbe - Schnittgrößen'!D285</f>
        <v>-172.49</v>
      </c>
      <c r="N290" s="27">
        <f>'LK2 - 4.1 Stäbe - Schnittgrößen'!E285</f>
        <v>7.49</v>
      </c>
      <c r="O290" s="27">
        <f>'LK2 - 4.1 Stäbe - Schnittgrößen'!F285</f>
        <v>5.0199999999999996</v>
      </c>
      <c r="Q290" s="44"/>
      <c r="R290" s="299"/>
      <c r="S290" s="15"/>
      <c r="T290" s="15" t="str">
        <f>'LK3 - 4.1 Stäbe - Schnittgrößen'!B285</f>
        <v>Max N</v>
      </c>
      <c r="U290" s="27">
        <f>'LK3 - 4.1 Stäbe - Schnittgrößen'!D285</f>
        <v>-310.60000000000002</v>
      </c>
      <c r="V290" s="27">
        <f>'LK3 - 4.1 Stäbe - Schnittgrößen'!E285</f>
        <v>6.96</v>
      </c>
      <c r="W290" s="27">
        <f>'LK3 - 4.1 Stäbe - Schnittgrößen'!F285</f>
        <v>10.37</v>
      </c>
      <c r="Y290" s="44"/>
      <c r="Z290" s="299"/>
      <c r="AA290" s="15"/>
      <c r="AB290" s="15" t="str">
        <f>'LK6 - 4.1 Stäbe - Schnittgrößen'!B285</f>
        <v>Max N</v>
      </c>
      <c r="AC290" s="27">
        <f>'LK6 - 4.1 Stäbe - Schnittgrößen'!D285</f>
        <v>-254.47</v>
      </c>
      <c r="AD290" s="27">
        <f>'LK6 - 4.1 Stäbe - Schnittgrößen'!E285</f>
        <v>10.210000000000001</v>
      </c>
      <c r="AE290" s="27">
        <f>'LK6 - 4.1 Stäbe - Schnittgrößen'!F285</f>
        <v>7.07</v>
      </c>
    </row>
    <row r="291" spans="1:31" x14ac:dyDescent="0.3">
      <c r="A291" s="44"/>
      <c r="B291" s="299"/>
      <c r="C291" s="15"/>
      <c r="D291" s="15" t="str">
        <f>'LK1 - 4.1 Stäbe - Schnittgrößen'!B286</f>
        <v>Min N</v>
      </c>
      <c r="E291" s="27">
        <f>'LK1 - 4.1 Stäbe - Schnittgrößen'!D286</f>
        <v>-229</v>
      </c>
      <c r="F291" s="27">
        <f>'LK1 - 4.1 Stäbe - Schnittgrößen'!E286</f>
        <v>4.6100000000000003</v>
      </c>
      <c r="G291" s="27">
        <f>'LK1 - 4.1 Stäbe - Schnittgrößen'!F286</f>
        <v>7.92</v>
      </c>
      <c r="I291" s="44"/>
      <c r="J291" s="299"/>
      <c r="K291" s="15"/>
      <c r="L291" s="15" t="str">
        <f>'LK2 - 4.1 Stäbe - Schnittgrößen'!B286</f>
        <v>Min N</v>
      </c>
      <c r="M291" s="27">
        <f>'LK2 - 4.1 Stäbe - Schnittgrößen'!D286</f>
        <v>-172.49</v>
      </c>
      <c r="N291" s="27">
        <f>'LK2 - 4.1 Stäbe - Schnittgrößen'!E286</f>
        <v>6.97</v>
      </c>
      <c r="O291" s="27">
        <f>'LK2 - 4.1 Stäbe - Schnittgrößen'!F286</f>
        <v>5.43</v>
      </c>
      <c r="Q291" s="44"/>
      <c r="R291" s="299"/>
      <c r="S291" s="15"/>
      <c r="T291" s="15" t="str">
        <f>'LK3 - 4.1 Stäbe - Schnittgrößen'!B286</f>
        <v>Min N</v>
      </c>
      <c r="U291" s="27">
        <f>'LK3 - 4.1 Stäbe - Schnittgrößen'!D286</f>
        <v>-310.60000000000002</v>
      </c>
      <c r="V291" s="27">
        <f>'LK3 - 4.1 Stäbe - Schnittgrößen'!E286</f>
        <v>6.22</v>
      </c>
      <c r="W291" s="27">
        <f>'LK3 - 4.1 Stäbe - Schnittgrößen'!F286</f>
        <v>10.74</v>
      </c>
      <c r="Y291" s="44"/>
      <c r="Z291" s="299"/>
      <c r="AA291" s="15"/>
      <c r="AB291" s="15" t="str">
        <f>'LK6 - 4.1 Stäbe - Schnittgrößen'!B286</f>
        <v>Min N</v>
      </c>
      <c r="AC291" s="27">
        <f>'LK6 - 4.1 Stäbe - Schnittgrößen'!D286</f>
        <v>-254.48</v>
      </c>
      <c r="AD291" s="27">
        <f>'LK6 - 4.1 Stäbe - Schnittgrößen'!E286</f>
        <v>9.43</v>
      </c>
      <c r="AE291" s="27">
        <f>'LK6 - 4.1 Stäbe - Schnittgrößen'!F286</f>
        <v>7.62</v>
      </c>
    </row>
    <row r="292" spans="1:31" x14ac:dyDescent="0.3">
      <c r="A292" s="44"/>
      <c r="B292" s="299"/>
      <c r="C292" s="15"/>
      <c r="D292" s="15" t="str">
        <f>'LK1 - 4.1 Stäbe - Schnittgrößen'!B287</f>
        <v>Max Vz</v>
      </c>
      <c r="E292" s="27">
        <f>'LK1 - 4.1 Stäbe - Schnittgrößen'!D287</f>
        <v>-229</v>
      </c>
      <c r="F292" s="27">
        <f>'LK1 - 4.1 Stäbe - Schnittgrößen'!E287</f>
        <v>5.1100000000000003</v>
      </c>
      <c r="G292" s="27">
        <f>'LK1 - 4.1 Stäbe - Schnittgrößen'!F287</f>
        <v>7.65</v>
      </c>
      <c r="I292" s="44"/>
      <c r="J292" s="299"/>
      <c r="K292" s="15"/>
      <c r="L292" s="15" t="str">
        <f>'LK2 - 4.1 Stäbe - Schnittgrößen'!B287</f>
        <v>Max Vz</v>
      </c>
      <c r="M292" s="27">
        <f>'LK2 - 4.1 Stäbe - Schnittgrößen'!D287</f>
        <v>-172.49</v>
      </c>
      <c r="N292" s="27">
        <f>'LK2 - 4.1 Stäbe - Schnittgrößen'!E287</f>
        <v>7.49</v>
      </c>
      <c r="O292" s="27">
        <f>'LK2 - 4.1 Stäbe - Schnittgrößen'!F287</f>
        <v>5.0199999999999996</v>
      </c>
      <c r="Q292" s="44"/>
      <c r="R292" s="299"/>
      <c r="S292" s="15"/>
      <c r="T292" s="15" t="str">
        <f>'LK3 - 4.1 Stäbe - Schnittgrößen'!B287</f>
        <v>Max Vz</v>
      </c>
      <c r="U292" s="27">
        <f>'LK3 - 4.1 Stäbe - Schnittgrößen'!D287</f>
        <v>-310.60000000000002</v>
      </c>
      <c r="V292" s="27">
        <f>'LK3 - 4.1 Stäbe - Schnittgrößen'!E287</f>
        <v>6.96</v>
      </c>
      <c r="W292" s="27">
        <f>'LK3 - 4.1 Stäbe - Schnittgrößen'!F287</f>
        <v>10.37</v>
      </c>
      <c r="Y292" s="44"/>
      <c r="Z292" s="299"/>
      <c r="AA292" s="15"/>
      <c r="AB292" s="15" t="str">
        <f>'LK6 - 4.1 Stäbe - Schnittgrößen'!B287</f>
        <v>Max Vz</v>
      </c>
      <c r="AC292" s="27">
        <f>'LK6 - 4.1 Stäbe - Schnittgrößen'!D287</f>
        <v>-254.47</v>
      </c>
      <c r="AD292" s="27">
        <f>'LK6 - 4.1 Stäbe - Schnittgrößen'!E287</f>
        <v>10.210000000000001</v>
      </c>
      <c r="AE292" s="27">
        <f>'LK6 - 4.1 Stäbe - Schnittgrößen'!F287</f>
        <v>7.07</v>
      </c>
    </row>
    <row r="293" spans="1:31" x14ac:dyDescent="0.3">
      <c r="A293" s="44"/>
      <c r="B293" s="299"/>
      <c r="C293" s="15"/>
      <c r="D293" s="15" t="str">
        <f>'LK1 - 4.1 Stäbe - Schnittgrößen'!B288</f>
        <v>Min Vz</v>
      </c>
      <c r="E293" s="27">
        <f>'LK1 - 4.1 Stäbe - Schnittgrößen'!D288</f>
        <v>-229</v>
      </c>
      <c r="F293" s="27">
        <f>'LK1 - 4.1 Stäbe - Schnittgrößen'!E288</f>
        <v>4.6100000000000003</v>
      </c>
      <c r="G293" s="27">
        <f>'LK1 - 4.1 Stäbe - Schnittgrößen'!F288</f>
        <v>7.92</v>
      </c>
      <c r="I293" s="44"/>
      <c r="J293" s="299"/>
      <c r="K293" s="15"/>
      <c r="L293" s="15" t="str">
        <f>'LK2 - 4.1 Stäbe - Schnittgrößen'!B288</f>
        <v>Min Vz</v>
      </c>
      <c r="M293" s="27">
        <f>'LK2 - 4.1 Stäbe - Schnittgrößen'!D288</f>
        <v>-172.49</v>
      </c>
      <c r="N293" s="27">
        <f>'LK2 - 4.1 Stäbe - Schnittgrößen'!E288</f>
        <v>6.97</v>
      </c>
      <c r="O293" s="27">
        <f>'LK2 - 4.1 Stäbe - Schnittgrößen'!F288</f>
        <v>5.43</v>
      </c>
      <c r="Q293" s="44"/>
      <c r="R293" s="299"/>
      <c r="S293" s="15"/>
      <c r="T293" s="15" t="str">
        <f>'LK3 - 4.1 Stäbe - Schnittgrößen'!B288</f>
        <v>Min Vz</v>
      </c>
      <c r="U293" s="27">
        <f>'LK3 - 4.1 Stäbe - Schnittgrößen'!D288</f>
        <v>-310.60000000000002</v>
      </c>
      <c r="V293" s="27">
        <f>'LK3 - 4.1 Stäbe - Schnittgrößen'!E288</f>
        <v>6.22</v>
      </c>
      <c r="W293" s="27">
        <f>'LK3 - 4.1 Stäbe - Schnittgrößen'!F288</f>
        <v>10.74</v>
      </c>
      <c r="Y293" s="44"/>
      <c r="Z293" s="299"/>
      <c r="AA293" s="15"/>
      <c r="AB293" s="15" t="str">
        <f>'LK6 - 4.1 Stäbe - Schnittgrößen'!B288</f>
        <v>Min Vz</v>
      </c>
      <c r="AC293" s="27">
        <f>'LK6 - 4.1 Stäbe - Schnittgrößen'!D288</f>
        <v>-254.48</v>
      </c>
      <c r="AD293" s="27">
        <f>'LK6 - 4.1 Stäbe - Schnittgrößen'!E288</f>
        <v>9.43</v>
      </c>
      <c r="AE293" s="27">
        <f>'LK6 - 4.1 Stäbe - Schnittgrößen'!F288</f>
        <v>7.62</v>
      </c>
    </row>
    <row r="294" spans="1:31" x14ac:dyDescent="0.3">
      <c r="A294" s="44"/>
      <c r="B294" s="299"/>
      <c r="C294" s="15"/>
      <c r="D294" s="15" t="str">
        <f>'LK1 - 4.1 Stäbe - Schnittgrößen'!B289</f>
        <v>Max My</v>
      </c>
      <c r="E294" s="27">
        <f>'LK1 - 4.1 Stäbe - Schnittgrößen'!D289</f>
        <v>-229</v>
      </c>
      <c r="F294" s="27">
        <f>'LK1 - 4.1 Stäbe - Schnittgrößen'!E289</f>
        <v>4.6100000000000003</v>
      </c>
      <c r="G294" s="27">
        <f>'LK1 - 4.1 Stäbe - Schnittgrößen'!F289</f>
        <v>7.92</v>
      </c>
      <c r="I294" s="44"/>
      <c r="J294" s="299"/>
      <c r="K294" s="15"/>
      <c r="L294" s="15" t="str">
        <f>'LK2 - 4.1 Stäbe - Schnittgrößen'!B289</f>
        <v>Max My</v>
      </c>
      <c r="M294" s="27">
        <f>'LK2 - 4.1 Stäbe - Schnittgrößen'!D289</f>
        <v>-172.49</v>
      </c>
      <c r="N294" s="27">
        <f>'LK2 - 4.1 Stäbe - Schnittgrößen'!E289</f>
        <v>6.97</v>
      </c>
      <c r="O294" s="27">
        <f>'LK2 - 4.1 Stäbe - Schnittgrößen'!F289</f>
        <v>5.43</v>
      </c>
      <c r="Q294" s="44"/>
      <c r="R294" s="299"/>
      <c r="S294" s="15"/>
      <c r="T294" s="15" t="str">
        <f>'LK3 - 4.1 Stäbe - Schnittgrößen'!B289</f>
        <v>Max My</v>
      </c>
      <c r="U294" s="27">
        <f>'LK3 - 4.1 Stäbe - Schnittgrößen'!D289</f>
        <v>-310.60000000000002</v>
      </c>
      <c r="V294" s="27">
        <f>'LK3 - 4.1 Stäbe - Schnittgrößen'!E289</f>
        <v>6.22</v>
      </c>
      <c r="W294" s="27">
        <f>'LK3 - 4.1 Stäbe - Schnittgrößen'!F289</f>
        <v>10.74</v>
      </c>
      <c r="Y294" s="44"/>
      <c r="Z294" s="299"/>
      <c r="AA294" s="15"/>
      <c r="AB294" s="15" t="str">
        <f>'LK6 - 4.1 Stäbe - Schnittgrößen'!B289</f>
        <v>Max My</v>
      </c>
      <c r="AC294" s="27">
        <f>'LK6 - 4.1 Stäbe - Schnittgrößen'!D289</f>
        <v>-254.48</v>
      </c>
      <c r="AD294" s="27">
        <f>'LK6 - 4.1 Stäbe - Schnittgrößen'!E289</f>
        <v>9.43</v>
      </c>
      <c r="AE294" s="27">
        <f>'LK6 - 4.1 Stäbe - Schnittgrößen'!F289</f>
        <v>7.62</v>
      </c>
    </row>
    <row r="295" spans="1:31" x14ac:dyDescent="0.3">
      <c r="A295" s="44"/>
      <c r="B295" s="299"/>
      <c r="C295" s="15"/>
      <c r="D295" s="15" t="str">
        <f>'LK1 - 4.1 Stäbe - Schnittgrößen'!B290</f>
        <v>Min My</v>
      </c>
      <c r="E295" s="27">
        <f>'LK1 - 4.1 Stäbe - Schnittgrößen'!D290</f>
        <v>-229</v>
      </c>
      <c r="F295" s="27">
        <f>'LK1 - 4.1 Stäbe - Schnittgrößen'!E290</f>
        <v>5.1100000000000003</v>
      </c>
      <c r="G295" s="27">
        <f>'LK1 - 4.1 Stäbe - Schnittgrößen'!F290</f>
        <v>7.65</v>
      </c>
      <c r="I295" s="44"/>
      <c r="J295" s="299"/>
      <c r="K295" s="15"/>
      <c r="L295" s="15" t="str">
        <f>'LK2 - 4.1 Stäbe - Schnittgrößen'!B290</f>
        <v>Min My</v>
      </c>
      <c r="M295" s="27">
        <f>'LK2 - 4.1 Stäbe - Schnittgrößen'!D290</f>
        <v>-172.49</v>
      </c>
      <c r="N295" s="27">
        <f>'LK2 - 4.1 Stäbe - Schnittgrößen'!E290</f>
        <v>7.49</v>
      </c>
      <c r="O295" s="27">
        <f>'LK2 - 4.1 Stäbe - Schnittgrößen'!F290</f>
        <v>5.0199999999999996</v>
      </c>
      <c r="Q295" s="44"/>
      <c r="R295" s="299"/>
      <c r="S295" s="15"/>
      <c r="T295" s="15" t="str">
        <f>'LK3 - 4.1 Stäbe - Schnittgrößen'!B290</f>
        <v>Min My</v>
      </c>
      <c r="U295" s="27">
        <f>'LK3 - 4.1 Stäbe - Schnittgrößen'!D290</f>
        <v>-310.60000000000002</v>
      </c>
      <c r="V295" s="27">
        <f>'LK3 - 4.1 Stäbe - Schnittgrößen'!E290</f>
        <v>6.96</v>
      </c>
      <c r="W295" s="27">
        <f>'LK3 - 4.1 Stäbe - Schnittgrößen'!F290</f>
        <v>10.37</v>
      </c>
      <c r="Y295" s="44"/>
      <c r="Z295" s="299"/>
      <c r="AA295" s="15"/>
      <c r="AB295" s="15" t="str">
        <f>'LK6 - 4.1 Stäbe - Schnittgrößen'!B290</f>
        <v>Min My</v>
      </c>
      <c r="AC295" s="27">
        <f>'LK6 - 4.1 Stäbe - Schnittgrößen'!D290</f>
        <v>-254.47</v>
      </c>
      <c r="AD295" s="27">
        <f>'LK6 - 4.1 Stäbe - Schnittgrößen'!E290</f>
        <v>10.210000000000001</v>
      </c>
      <c r="AE295" s="27">
        <f>'LK6 - 4.1 Stäbe - Schnittgrößen'!F290</f>
        <v>7.07</v>
      </c>
    </row>
    <row r="296" spans="1:31" x14ac:dyDescent="0.3">
      <c r="A296" s="192"/>
      <c r="B296" s="298"/>
      <c r="C296" s="15">
        <f>'LK1 - 4.1 Stäbe - Schnittgrößen'!A291</f>
        <v>37</v>
      </c>
      <c r="D296" s="15">
        <f>'LK1 - 4.1 Stäbe - Schnittgrößen'!B291</f>
        <v>229</v>
      </c>
      <c r="E296" s="27">
        <f>'LK1 - 4.1 Stäbe - Schnittgrößen'!D291</f>
        <v>-308.39999999999998</v>
      </c>
      <c r="F296" s="27">
        <f>'LK1 - 4.1 Stäbe - Schnittgrößen'!E291</f>
        <v>4.83</v>
      </c>
      <c r="G296" s="27">
        <f>'LK1 - 4.1 Stäbe - Schnittgrößen'!F291</f>
        <v>3.95</v>
      </c>
      <c r="I296" s="192"/>
      <c r="J296" s="298"/>
      <c r="K296" s="15">
        <f>'LK2 - 4.1 Stäbe - Schnittgrößen'!A291</f>
        <v>37</v>
      </c>
      <c r="L296" s="15">
        <f>'LK2 - 4.1 Stäbe - Schnittgrößen'!B291</f>
        <v>229</v>
      </c>
      <c r="M296" s="27">
        <f>'LK2 - 4.1 Stäbe - Schnittgrößen'!D291</f>
        <v>-253.51</v>
      </c>
      <c r="N296" s="27">
        <f>'LK2 - 4.1 Stäbe - Schnittgrößen'!E291</f>
        <v>7.93</v>
      </c>
      <c r="O296" s="27">
        <f>'LK2 - 4.1 Stäbe - Schnittgrößen'!F291</f>
        <v>1.38</v>
      </c>
      <c r="Q296" s="192"/>
      <c r="R296" s="298"/>
      <c r="S296" s="15">
        <f>'LK3 - 4.1 Stäbe - Schnittgrößen'!A291</f>
        <v>37</v>
      </c>
      <c r="T296" s="15">
        <f>'LK3 - 4.1 Stäbe - Schnittgrößen'!B291</f>
        <v>229</v>
      </c>
      <c r="U296" s="27">
        <f>'LK3 - 4.1 Stäbe - Schnittgrößen'!D291</f>
        <v>-418.28</v>
      </c>
      <c r="V296" s="27">
        <f>'LK3 - 4.1 Stäbe - Schnittgrößen'!E291</f>
        <v>6.55</v>
      </c>
      <c r="W296" s="27">
        <f>'LK3 - 4.1 Stäbe - Schnittgrößen'!F291</f>
        <v>5.36</v>
      </c>
      <c r="Y296" s="192"/>
      <c r="Z296" s="298"/>
      <c r="AA296" s="15">
        <f>'LK6 - 4.1 Stäbe - Schnittgrößen'!A291</f>
        <v>37</v>
      </c>
      <c r="AB296" s="15">
        <f>'LK6 - 4.1 Stäbe - Schnittgrößen'!B291</f>
        <v>229</v>
      </c>
      <c r="AC296" s="27">
        <f>'LK6 - 4.1 Stäbe - Schnittgrößen'!D291</f>
        <v>-364.59</v>
      </c>
      <c r="AD296" s="27">
        <f>'LK6 - 4.1 Stäbe - Schnittgrößen'!E291</f>
        <v>10.77</v>
      </c>
      <c r="AE296" s="27">
        <f>'LK6 - 4.1 Stäbe - Schnittgrößen'!F291</f>
        <v>2.12</v>
      </c>
    </row>
    <row r="297" spans="1:31" x14ac:dyDescent="0.3">
      <c r="A297" s="44"/>
      <c r="B297" s="299"/>
      <c r="C297" s="15"/>
      <c r="D297" s="15">
        <f>'LK1 - 4.1 Stäbe - Schnittgrößen'!B292</f>
        <v>35</v>
      </c>
      <c r="E297" s="27">
        <f>'LK1 - 4.1 Stäbe - Schnittgrößen'!D292</f>
        <v>-308.39999999999998</v>
      </c>
      <c r="F297" s="27">
        <f>'LK1 - 4.1 Stäbe - Schnittgrößen'!E292</f>
        <v>4.7300000000000004</v>
      </c>
      <c r="G297" s="27">
        <f>'LK1 - 4.1 Stäbe - Schnittgrößen'!F292</f>
        <v>4.01</v>
      </c>
      <c r="I297" s="44"/>
      <c r="J297" s="299"/>
      <c r="K297" s="15"/>
      <c r="L297" s="15">
        <f>'LK2 - 4.1 Stäbe - Schnittgrößen'!B292</f>
        <v>35</v>
      </c>
      <c r="M297" s="27">
        <f>'LK2 - 4.1 Stäbe - Schnittgrößen'!D292</f>
        <v>-253.51</v>
      </c>
      <c r="N297" s="27">
        <f>'LK2 - 4.1 Stäbe - Schnittgrößen'!E292</f>
        <v>7.83</v>
      </c>
      <c r="O297" s="27">
        <f>'LK2 - 4.1 Stäbe - Schnittgrößen'!F292</f>
        <v>1.47</v>
      </c>
      <c r="Q297" s="44"/>
      <c r="R297" s="299"/>
      <c r="S297" s="15"/>
      <c r="T297" s="15">
        <f>'LK3 - 4.1 Stäbe - Schnittgrößen'!B292</f>
        <v>35</v>
      </c>
      <c r="U297" s="27">
        <f>'LK3 - 4.1 Stäbe - Schnittgrößen'!D292</f>
        <v>-418.28</v>
      </c>
      <c r="V297" s="27">
        <f>'LK3 - 4.1 Stäbe - Schnittgrößen'!E292</f>
        <v>6.41</v>
      </c>
      <c r="W297" s="27">
        <f>'LK3 - 4.1 Stäbe - Schnittgrößen'!F292</f>
        <v>5.43</v>
      </c>
      <c r="Y297" s="44"/>
      <c r="Z297" s="299"/>
      <c r="AA297" s="15"/>
      <c r="AB297" s="15">
        <f>'LK6 - 4.1 Stäbe - Schnittgrößen'!B292</f>
        <v>35</v>
      </c>
      <c r="AC297" s="27">
        <f>'LK6 - 4.1 Stäbe - Schnittgrößen'!D292</f>
        <v>-364.59</v>
      </c>
      <c r="AD297" s="27">
        <f>'LK6 - 4.1 Stäbe - Schnittgrößen'!E292</f>
        <v>10.63</v>
      </c>
      <c r="AE297" s="27">
        <f>'LK6 - 4.1 Stäbe - Schnittgrößen'!F292</f>
        <v>2.2400000000000002</v>
      </c>
    </row>
    <row r="298" spans="1:31" x14ac:dyDescent="0.3">
      <c r="A298" s="44"/>
      <c r="B298" s="299"/>
      <c r="C298" s="15"/>
      <c r="D298" s="15" t="str">
        <f>'LK1 - 4.1 Stäbe - Schnittgrößen'!B293</f>
        <v>Max N</v>
      </c>
      <c r="E298" s="27">
        <f>'LK1 - 4.1 Stäbe - Schnittgrößen'!D293</f>
        <v>-308.39999999999998</v>
      </c>
      <c r="F298" s="27">
        <f>'LK1 - 4.1 Stäbe - Schnittgrößen'!E293</f>
        <v>4.83</v>
      </c>
      <c r="G298" s="27">
        <f>'LK1 - 4.1 Stäbe - Schnittgrößen'!F293</f>
        <v>3.95</v>
      </c>
      <c r="I298" s="44"/>
      <c r="J298" s="299"/>
      <c r="K298" s="15"/>
      <c r="L298" s="15" t="str">
        <f>'LK2 - 4.1 Stäbe - Schnittgrößen'!B293</f>
        <v>Max N</v>
      </c>
      <c r="M298" s="27">
        <f>'LK2 - 4.1 Stäbe - Schnittgrößen'!D293</f>
        <v>-253.51</v>
      </c>
      <c r="N298" s="27">
        <f>'LK2 - 4.1 Stäbe - Schnittgrößen'!E293</f>
        <v>7.93</v>
      </c>
      <c r="O298" s="27">
        <f>'LK2 - 4.1 Stäbe - Schnittgrößen'!F293</f>
        <v>1.38</v>
      </c>
      <c r="Q298" s="44"/>
      <c r="R298" s="299"/>
      <c r="S298" s="15"/>
      <c r="T298" s="15" t="str">
        <f>'LK3 - 4.1 Stäbe - Schnittgrößen'!B293</f>
        <v>Max N</v>
      </c>
      <c r="U298" s="27">
        <f>'LK3 - 4.1 Stäbe - Schnittgrößen'!D293</f>
        <v>-418.28</v>
      </c>
      <c r="V298" s="27">
        <f>'LK3 - 4.1 Stäbe - Schnittgrößen'!E293</f>
        <v>6.55</v>
      </c>
      <c r="W298" s="27">
        <f>'LK3 - 4.1 Stäbe - Schnittgrößen'!F293</f>
        <v>5.36</v>
      </c>
      <c r="Y298" s="44"/>
      <c r="Z298" s="299"/>
      <c r="AA298" s="15"/>
      <c r="AB298" s="15" t="str">
        <f>'LK6 - 4.1 Stäbe - Schnittgrößen'!B293</f>
        <v>Max N</v>
      </c>
      <c r="AC298" s="27">
        <f>'LK6 - 4.1 Stäbe - Schnittgrößen'!D293</f>
        <v>-364.59</v>
      </c>
      <c r="AD298" s="27">
        <f>'LK6 - 4.1 Stäbe - Schnittgrößen'!E293</f>
        <v>10.77</v>
      </c>
      <c r="AE298" s="27">
        <f>'LK6 - 4.1 Stäbe - Schnittgrößen'!F293</f>
        <v>2.12</v>
      </c>
    </row>
    <row r="299" spans="1:31" x14ac:dyDescent="0.3">
      <c r="A299" s="44"/>
      <c r="B299" s="299"/>
      <c r="C299" s="15"/>
      <c r="D299" s="15" t="str">
        <f>'LK1 - 4.1 Stäbe - Schnittgrößen'!B294</f>
        <v>Min N</v>
      </c>
      <c r="E299" s="27">
        <f>'LK1 - 4.1 Stäbe - Schnittgrößen'!D294</f>
        <v>-308.39999999999998</v>
      </c>
      <c r="F299" s="27">
        <f>'LK1 - 4.1 Stäbe - Schnittgrößen'!E294</f>
        <v>4.7300000000000004</v>
      </c>
      <c r="G299" s="27">
        <f>'LK1 - 4.1 Stäbe - Schnittgrößen'!F294</f>
        <v>4.01</v>
      </c>
      <c r="I299" s="44"/>
      <c r="J299" s="299"/>
      <c r="K299" s="15"/>
      <c r="L299" s="15" t="str">
        <f>'LK2 - 4.1 Stäbe - Schnittgrößen'!B294</f>
        <v>Min N</v>
      </c>
      <c r="M299" s="27">
        <f>'LK2 - 4.1 Stäbe - Schnittgrößen'!D294</f>
        <v>-253.51</v>
      </c>
      <c r="N299" s="27">
        <f>'LK2 - 4.1 Stäbe - Schnittgrößen'!E294</f>
        <v>7.83</v>
      </c>
      <c r="O299" s="27">
        <f>'LK2 - 4.1 Stäbe - Schnittgrößen'!F294</f>
        <v>1.47</v>
      </c>
      <c r="Q299" s="44"/>
      <c r="R299" s="299"/>
      <c r="S299" s="15"/>
      <c r="T299" s="15" t="str">
        <f>'LK3 - 4.1 Stäbe - Schnittgrößen'!B294</f>
        <v>Min N</v>
      </c>
      <c r="U299" s="27">
        <f>'LK3 - 4.1 Stäbe - Schnittgrößen'!D294</f>
        <v>-418.28</v>
      </c>
      <c r="V299" s="27">
        <f>'LK3 - 4.1 Stäbe - Schnittgrößen'!E294</f>
        <v>6.41</v>
      </c>
      <c r="W299" s="27">
        <f>'LK3 - 4.1 Stäbe - Schnittgrößen'!F294</f>
        <v>5.43</v>
      </c>
      <c r="Y299" s="44"/>
      <c r="Z299" s="299"/>
      <c r="AA299" s="15"/>
      <c r="AB299" s="15" t="str">
        <f>'LK6 - 4.1 Stäbe - Schnittgrößen'!B294</f>
        <v>Min N</v>
      </c>
      <c r="AC299" s="27">
        <f>'LK6 - 4.1 Stäbe - Schnittgrößen'!D294</f>
        <v>-364.59</v>
      </c>
      <c r="AD299" s="27">
        <f>'LK6 - 4.1 Stäbe - Schnittgrößen'!E294</f>
        <v>10.63</v>
      </c>
      <c r="AE299" s="27">
        <f>'LK6 - 4.1 Stäbe - Schnittgrößen'!F294</f>
        <v>2.2400000000000002</v>
      </c>
    </row>
    <row r="300" spans="1:31" x14ac:dyDescent="0.3">
      <c r="A300" s="44"/>
      <c r="B300" s="299"/>
      <c r="C300" s="15"/>
      <c r="D300" s="15" t="str">
        <f>'LK1 - 4.1 Stäbe - Schnittgrößen'!B295</f>
        <v>Max Vz</v>
      </c>
      <c r="E300" s="27">
        <f>'LK1 - 4.1 Stäbe - Schnittgrößen'!D295</f>
        <v>-308.39999999999998</v>
      </c>
      <c r="F300" s="27">
        <f>'LK1 - 4.1 Stäbe - Schnittgrößen'!E295</f>
        <v>4.83</v>
      </c>
      <c r="G300" s="27">
        <f>'LK1 - 4.1 Stäbe - Schnittgrößen'!F295</f>
        <v>3.95</v>
      </c>
      <c r="I300" s="44"/>
      <c r="J300" s="299"/>
      <c r="K300" s="15"/>
      <c r="L300" s="15" t="str">
        <f>'LK2 - 4.1 Stäbe - Schnittgrößen'!B295</f>
        <v>Max Vz</v>
      </c>
      <c r="M300" s="27">
        <f>'LK2 - 4.1 Stäbe - Schnittgrößen'!D295</f>
        <v>-253.51</v>
      </c>
      <c r="N300" s="27">
        <f>'LK2 - 4.1 Stäbe - Schnittgrößen'!E295</f>
        <v>7.93</v>
      </c>
      <c r="O300" s="27">
        <f>'LK2 - 4.1 Stäbe - Schnittgrößen'!F295</f>
        <v>1.38</v>
      </c>
      <c r="Q300" s="44"/>
      <c r="R300" s="299"/>
      <c r="S300" s="15"/>
      <c r="T300" s="15" t="str">
        <f>'LK3 - 4.1 Stäbe - Schnittgrößen'!B295</f>
        <v>Max Vz</v>
      </c>
      <c r="U300" s="27">
        <f>'LK3 - 4.1 Stäbe - Schnittgrößen'!D295</f>
        <v>-418.28</v>
      </c>
      <c r="V300" s="27">
        <f>'LK3 - 4.1 Stäbe - Schnittgrößen'!E295</f>
        <v>6.55</v>
      </c>
      <c r="W300" s="27">
        <f>'LK3 - 4.1 Stäbe - Schnittgrößen'!F295</f>
        <v>5.36</v>
      </c>
      <c r="Y300" s="44"/>
      <c r="Z300" s="299"/>
      <c r="AA300" s="15"/>
      <c r="AB300" s="15" t="str">
        <f>'LK6 - 4.1 Stäbe - Schnittgrößen'!B295</f>
        <v>Max Vz</v>
      </c>
      <c r="AC300" s="27">
        <f>'LK6 - 4.1 Stäbe - Schnittgrößen'!D295</f>
        <v>-364.59</v>
      </c>
      <c r="AD300" s="27">
        <f>'LK6 - 4.1 Stäbe - Schnittgrößen'!E295</f>
        <v>10.77</v>
      </c>
      <c r="AE300" s="27">
        <f>'LK6 - 4.1 Stäbe - Schnittgrößen'!F295</f>
        <v>2.12</v>
      </c>
    </row>
    <row r="301" spans="1:31" x14ac:dyDescent="0.3">
      <c r="A301" s="44"/>
      <c r="B301" s="299"/>
      <c r="C301" s="15"/>
      <c r="D301" s="15" t="str">
        <f>'LK1 - 4.1 Stäbe - Schnittgrößen'!B296</f>
        <v>Min Vz</v>
      </c>
      <c r="E301" s="27">
        <f>'LK1 - 4.1 Stäbe - Schnittgrößen'!D296</f>
        <v>-308.39999999999998</v>
      </c>
      <c r="F301" s="27">
        <f>'LK1 - 4.1 Stäbe - Schnittgrößen'!E296</f>
        <v>4.7300000000000004</v>
      </c>
      <c r="G301" s="27">
        <f>'LK1 - 4.1 Stäbe - Schnittgrößen'!F296</f>
        <v>4.01</v>
      </c>
      <c r="I301" s="44"/>
      <c r="J301" s="299"/>
      <c r="K301" s="15"/>
      <c r="L301" s="15" t="str">
        <f>'LK2 - 4.1 Stäbe - Schnittgrößen'!B296</f>
        <v>Min Vz</v>
      </c>
      <c r="M301" s="27">
        <f>'LK2 - 4.1 Stäbe - Schnittgrößen'!D296</f>
        <v>-253.51</v>
      </c>
      <c r="N301" s="27">
        <f>'LK2 - 4.1 Stäbe - Schnittgrößen'!E296</f>
        <v>7.83</v>
      </c>
      <c r="O301" s="27">
        <f>'LK2 - 4.1 Stäbe - Schnittgrößen'!F296</f>
        <v>1.47</v>
      </c>
      <c r="Q301" s="44"/>
      <c r="R301" s="299"/>
      <c r="S301" s="15"/>
      <c r="T301" s="15" t="str">
        <f>'LK3 - 4.1 Stäbe - Schnittgrößen'!B296</f>
        <v>Min Vz</v>
      </c>
      <c r="U301" s="27">
        <f>'LK3 - 4.1 Stäbe - Schnittgrößen'!D296</f>
        <v>-418.28</v>
      </c>
      <c r="V301" s="27">
        <f>'LK3 - 4.1 Stäbe - Schnittgrößen'!E296</f>
        <v>6.41</v>
      </c>
      <c r="W301" s="27">
        <f>'LK3 - 4.1 Stäbe - Schnittgrößen'!F296</f>
        <v>5.43</v>
      </c>
      <c r="Y301" s="44"/>
      <c r="Z301" s="299"/>
      <c r="AA301" s="15"/>
      <c r="AB301" s="15" t="str">
        <f>'LK6 - 4.1 Stäbe - Schnittgrößen'!B296</f>
        <v>Min Vz</v>
      </c>
      <c r="AC301" s="27">
        <f>'LK6 - 4.1 Stäbe - Schnittgrößen'!D296</f>
        <v>-364.59</v>
      </c>
      <c r="AD301" s="27">
        <f>'LK6 - 4.1 Stäbe - Schnittgrößen'!E296</f>
        <v>10.63</v>
      </c>
      <c r="AE301" s="27">
        <f>'LK6 - 4.1 Stäbe - Schnittgrößen'!F296</f>
        <v>2.2400000000000002</v>
      </c>
    </row>
    <row r="302" spans="1:31" x14ac:dyDescent="0.3">
      <c r="A302" s="44"/>
      <c r="B302" s="299"/>
      <c r="C302" s="15"/>
      <c r="D302" s="15" t="str">
        <f>'LK1 - 4.1 Stäbe - Schnittgrößen'!B297</f>
        <v>Max My</v>
      </c>
      <c r="E302" s="27">
        <f>'LK1 - 4.1 Stäbe - Schnittgrößen'!D297</f>
        <v>-308.39999999999998</v>
      </c>
      <c r="F302" s="27">
        <f>'LK1 - 4.1 Stäbe - Schnittgrößen'!E297</f>
        <v>4.7300000000000004</v>
      </c>
      <c r="G302" s="27">
        <f>'LK1 - 4.1 Stäbe - Schnittgrößen'!F297</f>
        <v>4.01</v>
      </c>
      <c r="I302" s="44"/>
      <c r="J302" s="299"/>
      <c r="K302" s="15"/>
      <c r="L302" s="15" t="str">
        <f>'LK2 - 4.1 Stäbe - Schnittgrößen'!B297</f>
        <v>Max My</v>
      </c>
      <c r="M302" s="27">
        <f>'LK2 - 4.1 Stäbe - Schnittgrößen'!D297</f>
        <v>-253.51</v>
      </c>
      <c r="N302" s="27">
        <f>'LK2 - 4.1 Stäbe - Schnittgrößen'!E297</f>
        <v>7.83</v>
      </c>
      <c r="O302" s="27">
        <f>'LK2 - 4.1 Stäbe - Schnittgrößen'!F297</f>
        <v>1.47</v>
      </c>
      <c r="Q302" s="44"/>
      <c r="R302" s="299"/>
      <c r="S302" s="15"/>
      <c r="T302" s="15" t="str">
        <f>'LK3 - 4.1 Stäbe - Schnittgrößen'!B297</f>
        <v>Max My</v>
      </c>
      <c r="U302" s="27">
        <f>'LK3 - 4.1 Stäbe - Schnittgrößen'!D297</f>
        <v>-418.28</v>
      </c>
      <c r="V302" s="27">
        <f>'LK3 - 4.1 Stäbe - Schnittgrößen'!E297</f>
        <v>6.41</v>
      </c>
      <c r="W302" s="27">
        <f>'LK3 - 4.1 Stäbe - Schnittgrößen'!F297</f>
        <v>5.43</v>
      </c>
      <c r="Y302" s="44"/>
      <c r="Z302" s="299"/>
      <c r="AA302" s="15"/>
      <c r="AB302" s="15" t="str">
        <f>'LK6 - 4.1 Stäbe - Schnittgrößen'!B297</f>
        <v>Max My</v>
      </c>
      <c r="AC302" s="27">
        <f>'LK6 - 4.1 Stäbe - Schnittgrößen'!D297</f>
        <v>-364.59</v>
      </c>
      <c r="AD302" s="27">
        <f>'LK6 - 4.1 Stäbe - Schnittgrößen'!E297</f>
        <v>10.63</v>
      </c>
      <c r="AE302" s="27">
        <f>'LK6 - 4.1 Stäbe - Schnittgrößen'!F297</f>
        <v>2.2400000000000002</v>
      </c>
    </row>
    <row r="303" spans="1:31" x14ac:dyDescent="0.3">
      <c r="A303" s="44"/>
      <c r="B303" s="299"/>
      <c r="C303" s="15"/>
      <c r="D303" s="15" t="str">
        <f>'LK1 - 4.1 Stäbe - Schnittgrößen'!B298</f>
        <v>Min My</v>
      </c>
      <c r="E303" s="27">
        <f>'LK1 - 4.1 Stäbe - Schnittgrößen'!D298</f>
        <v>-308.39999999999998</v>
      </c>
      <c r="F303" s="27">
        <f>'LK1 - 4.1 Stäbe - Schnittgrößen'!E298</f>
        <v>4.83</v>
      </c>
      <c r="G303" s="27">
        <f>'LK1 - 4.1 Stäbe - Schnittgrößen'!F298</f>
        <v>3.95</v>
      </c>
      <c r="I303" s="44"/>
      <c r="J303" s="299"/>
      <c r="K303" s="15"/>
      <c r="L303" s="15" t="str">
        <f>'LK2 - 4.1 Stäbe - Schnittgrößen'!B298</f>
        <v>Min My</v>
      </c>
      <c r="M303" s="27">
        <f>'LK2 - 4.1 Stäbe - Schnittgrößen'!D298</f>
        <v>-253.51</v>
      </c>
      <c r="N303" s="27">
        <f>'LK2 - 4.1 Stäbe - Schnittgrößen'!E298</f>
        <v>7.93</v>
      </c>
      <c r="O303" s="27">
        <f>'LK2 - 4.1 Stäbe - Schnittgrößen'!F298</f>
        <v>1.38</v>
      </c>
      <c r="Q303" s="44"/>
      <c r="R303" s="299"/>
      <c r="S303" s="15"/>
      <c r="T303" s="15" t="str">
        <f>'LK3 - 4.1 Stäbe - Schnittgrößen'!B298</f>
        <v>Min My</v>
      </c>
      <c r="U303" s="27">
        <f>'LK3 - 4.1 Stäbe - Schnittgrößen'!D298</f>
        <v>-418.28</v>
      </c>
      <c r="V303" s="27">
        <f>'LK3 - 4.1 Stäbe - Schnittgrößen'!E298</f>
        <v>6.55</v>
      </c>
      <c r="W303" s="27">
        <f>'LK3 - 4.1 Stäbe - Schnittgrößen'!F298</f>
        <v>5.36</v>
      </c>
      <c r="Y303" s="44"/>
      <c r="Z303" s="299"/>
      <c r="AA303" s="15"/>
      <c r="AB303" s="15" t="str">
        <f>'LK6 - 4.1 Stäbe - Schnittgrößen'!B298</f>
        <v>Min My</v>
      </c>
      <c r="AC303" s="27">
        <f>'LK6 - 4.1 Stäbe - Schnittgrößen'!D298</f>
        <v>-364.59</v>
      </c>
      <c r="AD303" s="27">
        <f>'LK6 - 4.1 Stäbe - Schnittgrößen'!E298</f>
        <v>10.77</v>
      </c>
      <c r="AE303" s="27">
        <f>'LK6 - 4.1 Stäbe - Schnittgrößen'!F298</f>
        <v>2.12</v>
      </c>
    </row>
    <row r="304" spans="1:31" x14ac:dyDescent="0.3">
      <c r="A304" s="192"/>
      <c r="B304" s="298"/>
      <c r="C304" s="15">
        <f>'LK1 - 4.1 Stäbe - Schnittgrößen'!A299</f>
        <v>38</v>
      </c>
      <c r="D304" s="15">
        <f>'LK1 - 4.1 Stäbe - Schnittgrößen'!B299</f>
        <v>35</v>
      </c>
      <c r="E304" s="27">
        <f>'LK1 - 4.1 Stäbe - Schnittgrößen'!D299</f>
        <v>-308.39999999999998</v>
      </c>
      <c r="F304" s="27">
        <f>'LK1 - 4.1 Stäbe - Schnittgrößen'!E299</f>
        <v>4.9000000000000004</v>
      </c>
      <c r="G304" s="27">
        <f>'LK1 - 4.1 Stäbe - Schnittgrößen'!F299</f>
        <v>4.01</v>
      </c>
      <c r="I304" s="192"/>
      <c r="J304" s="298"/>
      <c r="K304" s="15">
        <f>'LK2 - 4.1 Stäbe - Schnittgrößen'!A299</f>
        <v>38</v>
      </c>
      <c r="L304" s="15">
        <f>'LK2 - 4.1 Stäbe - Schnittgrößen'!B299</f>
        <v>35</v>
      </c>
      <c r="M304" s="27">
        <f>'LK2 - 4.1 Stäbe - Schnittgrößen'!D299</f>
        <v>-253.52</v>
      </c>
      <c r="N304" s="27">
        <f>'LK2 - 4.1 Stäbe - Schnittgrößen'!E299</f>
        <v>6.88</v>
      </c>
      <c r="O304" s="27">
        <f>'LK2 - 4.1 Stäbe - Schnittgrößen'!F299</f>
        <v>1.47</v>
      </c>
      <c r="Q304" s="192"/>
      <c r="R304" s="298"/>
      <c r="S304" s="15">
        <f>'LK3 - 4.1 Stäbe - Schnittgrößen'!A299</f>
        <v>38</v>
      </c>
      <c r="T304" s="15">
        <f>'LK3 - 4.1 Stäbe - Schnittgrößen'!B299</f>
        <v>35</v>
      </c>
      <c r="U304" s="27">
        <f>'LK3 - 4.1 Stäbe - Schnittgrößen'!D299</f>
        <v>-418.28</v>
      </c>
      <c r="V304" s="27">
        <f>'LK3 - 4.1 Stäbe - Schnittgrößen'!E299</f>
        <v>6.67</v>
      </c>
      <c r="W304" s="27">
        <f>'LK3 - 4.1 Stäbe - Schnittgrößen'!F299</f>
        <v>5.43</v>
      </c>
      <c r="Y304" s="192"/>
      <c r="Z304" s="298"/>
      <c r="AA304" s="15">
        <f>'LK6 - 4.1 Stäbe - Schnittgrößen'!A299</f>
        <v>38</v>
      </c>
      <c r="AB304" s="15">
        <f>'LK6 - 4.1 Stäbe - Schnittgrößen'!B299</f>
        <v>35</v>
      </c>
      <c r="AC304" s="27">
        <f>'LK6 - 4.1 Stäbe - Schnittgrößen'!D299</f>
        <v>-364.6</v>
      </c>
      <c r="AD304" s="27">
        <f>'LK6 - 4.1 Stäbe - Schnittgrößen'!E299</f>
        <v>9.3699999999999992</v>
      </c>
      <c r="AE304" s="27">
        <f>'LK6 - 4.1 Stäbe - Schnittgrößen'!F299</f>
        <v>2.2400000000000002</v>
      </c>
    </row>
    <row r="305" spans="1:31" x14ac:dyDescent="0.3">
      <c r="A305" s="44"/>
      <c r="B305" s="299"/>
      <c r="C305" s="15"/>
      <c r="D305" s="15">
        <f>'LK1 - 4.1 Stäbe - Schnittgrößen'!B300</f>
        <v>36</v>
      </c>
      <c r="E305" s="27">
        <f>'LK1 - 4.1 Stäbe - Schnittgrößen'!D300</f>
        <v>-308.39999999999998</v>
      </c>
      <c r="F305" s="27">
        <f>'LK1 - 4.1 Stäbe - Schnittgrößen'!E300</f>
        <v>4.3099999999999996</v>
      </c>
      <c r="G305" s="27">
        <f>'LK1 - 4.1 Stäbe - Schnittgrößen'!F300</f>
        <v>4.32</v>
      </c>
      <c r="I305" s="44"/>
      <c r="J305" s="299"/>
      <c r="K305" s="15"/>
      <c r="L305" s="15">
        <f>'LK2 - 4.1 Stäbe - Schnittgrößen'!B300</f>
        <v>36</v>
      </c>
      <c r="M305" s="27">
        <f>'LK2 - 4.1 Stäbe - Schnittgrößen'!D300</f>
        <v>-253.52</v>
      </c>
      <c r="N305" s="27">
        <f>'LK2 - 4.1 Stäbe - Schnittgrößen'!E300</f>
        <v>6.29</v>
      </c>
      <c r="O305" s="27">
        <f>'LK2 - 4.1 Stäbe - Schnittgrößen'!F300</f>
        <v>1.91</v>
      </c>
      <c r="Q305" s="44"/>
      <c r="R305" s="299"/>
      <c r="S305" s="15"/>
      <c r="T305" s="15">
        <f>'LK3 - 4.1 Stäbe - Schnittgrößen'!B300</f>
        <v>36</v>
      </c>
      <c r="U305" s="27">
        <f>'LK3 - 4.1 Stäbe - Schnittgrößen'!D300</f>
        <v>-418.28</v>
      </c>
      <c r="V305" s="27">
        <f>'LK3 - 4.1 Stäbe - Schnittgrößen'!E300</f>
        <v>5.81</v>
      </c>
      <c r="W305" s="27">
        <f>'LK3 - 4.1 Stäbe - Schnittgrößen'!F300</f>
        <v>5.86</v>
      </c>
      <c r="Y305" s="44"/>
      <c r="Z305" s="299"/>
      <c r="AA305" s="15"/>
      <c r="AB305" s="15">
        <f>'LK6 - 4.1 Stäbe - Schnittgrößen'!B300</f>
        <v>36</v>
      </c>
      <c r="AC305" s="27">
        <f>'LK6 - 4.1 Stäbe - Schnittgrößen'!D300</f>
        <v>-364.6</v>
      </c>
      <c r="AD305" s="27">
        <f>'LK6 - 4.1 Stäbe - Schnittgrößen'!E300</f>
        <v>8.5</v>
      </c>
      <c r="AE305" s="27">
        <f>'LK6 - 4.1 Stäbe - Schnittgrößen'!F300</f>
        <v>2.85</v>
      </c>
    </row>
    <row r="306" spans="1:31" x14ac:dyDescent="0.3">
      <c r="A306" s="44"/>
      <c r="B306" s="299"/>
      <c r="C306" s="15"/>
      <c r="D306" s="15" t="str">
        <f>'LK1 - 4.1 Stäbe - Schnittgrößen'!B301</f>
        <v>Max N</v>
      </c>
      <c r="E306" s="27">
        <f>'LK1 - 4.1 Stäbe - Schnittgrößen'!D301</f>
        <v>-308.39999999999998</v>
      </c>
      <c r="F306" s="27">
        <f>'LK1 - 4.1 Stäbe - Schnittgrößen'!E301</f>
        <v>4.9000000000000004</v>
      </c>
      <c r="G306" s="27">
        <f>'LK1 - 4.1 Stäbe - Schnittgrößen'!F301</f>
        <v>4.01</v>
      </c>
      <c r="I306" s="44"/>
      <c r="J306" s="299"/>
      <c r="K306" s="15"/>
      <c r="L306" s="15" t="str">
        <f>'LK2 - 4.1 Stäbe - Schnittgrößen'!B301</f>
        <v>Max N</v>
      </c>
      <c r="M306" s="27">
        <f>'LK2 - 4.1 Stäbe - Schnittgrößen'!D301</f>
        <v>-253.52</v>
      </c>
      <c r="N306" s="27">
        <f>'LK2 - 4.1 Stäbe - Schnittgrößen'!E301</f>
        <v>6.88</v>
      </c>
      <c r="O306" s="27">
        <f>'LK2 - 4.1 Stäbe - Schnittgrößen'!F301</f>
        <v>1.47</v>
      </c>
      <c r="Q306" s="44"/>
      <c r="R306" s="299"/>
      <c r="S306" s="15"/>
      <c r="T306" s="15" t="str">
        <f>'LK3 - 4.1 Stäbe - Schnittgrößen'!B301</f>
        <v>Max N</v>
      </c>
      <c r="U306" s="27">
        <f>'LK3 - 4.1 Stäbe - Schnittgrößen'!D301</f>
        <v>-418.28</v>
      </c>
      <c r="V306" s="27">
        <f>'LK3 - 4.1 Stäbe - Schnittgrößen'!E301</f>
        <v>6.67</v>
      </c>
      <c r="W306" s="27">
        <f>'LK3 - 4.1 Stäbe - Schnittgrößen'!F301</f>
        <v>5.43</v>
      </c>
      <c r="Y306" s="44"/>
      <c r="Z306" s="299"/>
      <c r="AA306" s="15"/>
      <c r="AB306" s="15" t="str">
        <f>'LK6 - 4.1 Stäbe - Schnittgrößen'!B301</f>
        <v>Max N</v>
      </c>
      <c r="AC306" s="27">
        <f>'LK6 - 4.1 Stäbe - Schnittgrößen'!D301</f>
        <v>-364.6</v>
      </c>
      <c r="AD306" s="27">
        <f>'LK6 - 4.1 Stäbe - Schnittgrößen'!E301</f>
        <v>9.3699999999999992</v>
      </c>
      <c r="AE306" s="27">
        <f>'LK6 - 4.1 Stäbe - Schnittgrößen'!F301</f>
        <v>2.2400000000000002</v>
      </c>
    </row>
    <row r="307" spans="1:31" x14ac:dyDescent="0.3">
      <c r="A307" s="44"/>
      <c r="B307" s="299"/>
      <c r="C307" s="15"/>
      <c r="D307" s="15" t="str">
        <f>'LK1 - 4.1 Stäbe - Schnittgrößen'!B302</f>
        <v>Min N</v>
      </c>
      <c r="E307" s="27">
        <f>'LK1 - 4.1 Stäbe - Schnittgrößen'!D302</f>
        <v>-308.39999999999998</v>
      </c>
      <c r="F307" s="27">
        <f>'LK1 - 4.1 Stäbe - Schnittgrößen'!E302</f>
        <v>4.3099999999999996</v>
      </c>
      <c r="G307" s="27">
        <f>'LK1 - 4.1 Stäbe - Schnittgrößen'!F302</f>
        <v>4.32</v>
      </c>
      <c r="I307" s="44"/>
      <c r="J307" s="299"/>
      <c r="K307" s="15"/>
      <c r="L307" s="15" t="str">
        <f>'LK2 - 4.1 Stäbe - Schnittgrößen'!B302</f>
        <v>Min N</v>
      </c>
      <c r="M307" s="27">
        <f>'LK2 - 4.1 Stäbe - Schnittgrößen'!D302</f>
        <v>-253.52</v>
      </c>
      <c r="N307" s="27">
        <f>'LK2 - 4.1 Stäbe - Schnittgrößen'!E302</f>
        <v>6.29</v>
      </c>
      <c r="O307" s="27">
        <f>'LK2 - 4.1 Stäbe - Schnittgrößen'!F302</f>
        <v>1.91</v>
      </c>
      <c r="Q307" s="44"/>
      <c r="R307" s="299"/>
      <c r="S307" s="15"/>
      <c r="T307" s="15" t="str">
        <f>'LK3 - 4.1 Stäbe - Schnittgrößen'!B302</f>
        <v>Min N</v>
      </c>
      <c r="U307" s="27">
        <f>'LK3 - 4.1 Stäbe - Schnittgrößen'!D302</f>
        <v>-418.28</v>
      </c>
      <c r="V307" s="27">
        <f>'LK3 - 4.1 Stäbe - Schnittgrößen'!E302</f>
        <v>5.81</v>
      </c>
      <c r="W307" s="27">
        <f>'LK3 - 4.1 Stäbe - Schnittgrößen'!F302</f>
        <v>5.86</v>
      </c>
      <c r="Y307" s="44"/>
      <c r="Z307" s="299"/>
      <c r="AA307" s="15"/>
      <c r="AB307" s="15" t="str">
        <f>'LK6 - 4.1 Stäbe - Schnittgrößen'!B302</f>
        <v>Min N</v>
      </c>
      <c r="AC307" s="27">
        <f>'LK6 - 4.1 Stäbe - Schnittgrößen'!D302</f>
        <v>-364.6</v>
      </c>
      <c r="AD307" s="27">
        <f>'LK6 - 4.1 Stäbe - Schnittgrößen'!E302</f>
        <v>8.5</v>
      </c>
      <c r="AE307" s="27">
        <f>'LK6 - 4.1 Stäbe - Schnittgrößen'!F302</f>
        <v>2.85</v>
      </c>
    </row>
    <row r="308" spans="1:31" x14ac:dyDescent="0.3">
      <c r="A308" s="44"/>
      <c r="B308" s="299"/>
      <c r="C308" s="15"/>
      <c r="D308" s="15" t="str">
        <f>'LK1 - 4.1 Stäbe - Schnittgrößen'!B303</f>
        <v>Max Vz</v>
      </c>
      <c r="E308" s="27">
        <f>'LK1 - 4.1 Stäbe - Schnittgrößen'!D303</f>
        <v>-308.39999999999998</v>
      </c>
      <c r="F308" s="27">
        <f>'LK1 - 4.1 Stäbe - Schnittgrößen'!E303</f>
        <v>4.9000000000000004</v>
      </c>
      <c r="G308" s="27">
        <f>'LK1 - 4.1 Stäbe - Schnittgrößen'!F303</f>
        <v>4.01</v>
      </c>
      <c r="I308" s="44"/>
      <c r="J308" s="299"/>
      <c r="K308" s="15"/>
      <c r="L308" s="15" t="str">
        <f>'LK2 - 4.1 Stäbe - Schnittgrößen'!B303</f>
        <v>Max Vz</v>
      </c>
      <c r="M308" s="27">
        <f>'LK2 - 4.1 Stäbe - Schnittgrößen'!D303</f>
        <v>-253.52</v>
      </c>
      <c r="N308" s="27">
        <f>'LK2 - 4.1 Stäbe - Schnittgrößen'!E303</f>
        <v>6.88</v>
      </c>
      <c r="O308" s="27">
        <f>'LK2 - 4.1 Stäbe - Schnittgrößen'!F303</f>
        <v>1.47</v>
      </c>
      <c r="Q308" s="44"/>
      <c r="R308" s="299"/>
      <c r="S308" s="15"/>
      <c r="T308" s="15" t="str">
        <f>'LK3 - 4.1 Stäbe - Schnittgrößen'!B303</f>
        <v>Max Vz</v>
      </c>
      <c r="U308" s="27">
        <f>'LK3 - 4.1 Stäbe - Schnittgrößen'!D303</f>
        <v>-418.28</v>
      </c>
      <c r="V308" s="27">
        <f>'LK3 - 4.1 Stäbe - Schnittgrößen'!E303</f>
        <v>6.67</v>
      </c>
      <c r="W308" s="27">
        <f>'LK3 - 4.1 Stäbe - Schnittgrößen'!F303</f>
        <v>5.43</v>
      </c>
      <c r="Y308" s="44"/>
      <c r="Z308" s="299"/>
      <c r="AA308" s="15"/>
      <c r="AB308" s="15" t="str">
        <f>'LK6 - 4.1 Stäbe - Schnittgrößen'!B303</f>
        <v>Max Vz</v>
      </c>
      <c r="AC308" s="27">
        <f>'LK6 - 4.1 Stäbe - Schnittgrößen'!D303</f>
        <v>-364.6</v>
      </c>
      <c r="AD308" s="27">
        <f>'LK6 - 4.1 Stäbe - Schnittgrößen'!E303</f>
        <v>9.3699999999999992</v>
      </c>
      <c r="AE308" s="27">
        <f>'LK6 - 4.1 Stäbe - Schnittgrößen'!F303</f>
        <v>2.2400000000000002</v>
      </c>
    </row>
    <row r="309" spans="1:31" x14ac:dyDescent="0.3">
      <c r="A309" s="44"/>
      <c r="B309" s="299"/>
      <c r="C309" s="15"/>
      <c r="D309" s="15" t="str">
        <f>'LK1 - 4.1 Stäbe - Schnittgrößen'!B304</f>
        <v>Min Vz</v>
      </c>
      <c r="E309" s="27">
        <f>'LK1 - 4.1 Stäbe - Schnittgrößen'!D304</f>
        <v>-308.39999999999998</v>
      </c>
      <c r="F309" s="27">
        <f>'LK1 - 4.1 Stäbe - Schnittgrößen'!E304</f>
        <v>4.3099999999999996</v>
      </c>
      <c r="G309" s="27">
        <f>'LK1 - 4.1 Stäbe - Schnittgrößen'!F304</f>
        <v>4.32</v>
      </c>
      <c r="I309" s="44"/>
      <c r="J309" s="299"/>
      <c r="K309" s="15"/>
      <c r="L309" s="15" t="str">
        <f>'LK2 - 4.1 Stäbe - Schnittgrößen'!B304</f>
        <v>Min Vz</v>
      </c>
      <c r="M309" s="27">
        <f>'LK2 - 4.1 Stäbe - Schnittgrößen'!D304</f>
        <v>-253.52</v>
      </c>
      <c r="N309" s="27">
        <f>'LK2 - 4.1 Stäbe - Schnittgrößen'!E304</f>
        <v>6.29</v>
      </c>
      <c r="O309" s="27">
        <f>'LK2 - 4.1 Stäbe - Schnittgrößen'!F304</f>
        <v>1.91</v>
      </c>
      <c r="Q309" s="44"/>
      <c r="R309" s="299"/>
      <c r="S309" s="15"/>
      <c r="T309" s="15" t="str">
        <f>'LK3 - 4.1 Stäbe - Schnittgrößen'!B304</f>
        <v>Min Vz</v>
      </c>
      <c r="U309" s="27">
        <f>'LK3 - 4.1 Stäbe - Schnittgrößen'!D304</f>
        <v>-418.28</v>
      </c>
      <c r="V309" s="27">
        <f>'LK3 - 4.1 Stäbe - Schnittgrößen'!E304</f>
        <v>5.81</v>
      </c>
      <c r="W309" s="27">
        <f>'LK3 - 4.1 Stäbe - Schnittgrößen'!F304</f>
        <v>5.86</v>
      </c>
      <c r="Y309" s="44"/>
      <c r="Z309" s="299"/>
      <c r="AA309" s="15"/>
      <c r="AB309" s="15" t="str">
        <f>'LK6 - 4.1 Stäbe - Schnittgrößen'!B304</f>
        <v>Min Vz</v>
      </c>
      <c r="AC309" s="27">
        <f>'LK6 - 4.1 Stäbe - Schnittgrößen'!D304</f>
        <v>-364.6</v>
      </c>
      <c r="AD309" s="27">
        <f>'LK6 - 4.1 Stäbe - Schnittgrößen'!E304</f>
        <v>8.5</v>
      </c>
      <c r="AE309" s="27">
        <f>'LK6 - 4.1 Stäbe - Schnittgrößen'!F304</f>
        <v>2.85</v>
      </c>
    </row>
    <row r="310" spans="1:31" x14ac:dyDescent="0.3">
      <c r="A310" s="44"/>
      <c r="B310" s="299"/>
      <c r="C310" s="15"/>
      <c r="D310" s="15" t="str">
        <f>'LK1 - 4.1 Stäbe - Schnittgrößen'!B305</f>
        <v>Max My</v>
      </c>
      <c r="E310" s="27">
        <f>'LK1 - 4.1 Stäbe - Schnittgrößen'!D305</f>
        <v>-308.39999999999998</v>
      </c>
      <c r="F310" s="27">
        <f>'LK1 - 4.1 Stäbe - Schnittgrößen'!E305</f>
        <v>4.3099999999999996</v>
      </c>
      <c r="G310" s="27">
        <f>'LK1 - 4.1 Stäbe - Schnittgrößen'!F305</f>
        <v>4.32</v>
      </c>
      <c r="I310" s="44"/>
      <c r="J310" s="299"/>
      <c r="K310" s="15"/>
      <c r="L310" s="15" t="str">
        <f>'LK2 - 4.1 Stäbe - Schnittgrößen'!B305</f>
        <v>Max My</v>
      </c>
      <c r="M310" s="27">
        <f>'LK2 - 4.1 Stäbe - Schnittgrößen'!D305</f>
        <v>-253.52</v>
      </c>
      <c r="N310" s="27">
        <f>'LK2 - 4.1 Stäbe - Schnittgrößen'!E305</f>
        <v>6.29</v>
      </c>
      <c r="O310" s="27">
        <f>'LK2 - 4.1 Stäbe - Schnittgrößen'!F305</f>
        <v>1.91</v>
      </c>
      <c r="Q310" s="44"/>
      <c r="R310" s="299"/>
      <c r="S310" s="15"/>
      <c r="T310" s="15" t="str">
        <f>'LK3 - 4.1 Stäbe - Schnittgrößen'!B305</f>
        <v>Max My</v>
      </c>
      <c r="U310" s="27">
        <f>'LK3 - 4.1 Stäbe - Schnittgrößen'!D305</f>
        <v>-418.28</v>
      </c>
      <c r="V310" s="27">
        <f>'LK3 - 4.1 Stäbe - Schnittgrößen'!E305</f>
        <v>5.81</v>
      </c>
      <c r="W310" s="27">
        <f>'LK3 - 4.1 Stäbe - Schnittgrößen'!F305</f>
        <v>5.86</v>
      </c>
      <c r="Y310" s="44"/>
      <c r="Z310" s="299"/>
      <c r="AA310" s="15"/>
      <c r="AB310" s="15" t="str">
        <f>'LK6 - 4.1 Stäbe - Schnittgrößen'!B305</f>
        <v>Max My</v>
      </c>
      <c r="AC310" s="27">
        <f>'LK6 - 4.1 Stäbe - Schnittgrößen'!D305</f>
        <v>-364.6</v>
      </c>
      <c r="AD310" s="27">
        <f>'LK6 - 4.1 Stäbe - Schnittgrößen'!E305</f>
        <v>8.5</v>
      </c>
      <c r="AE310" s="27">
        <f>'LK6 - 4.1 Stäbe - Schnittgrößen'!F305</f>
        <v>2.85</v>
      </c>
    </row>
    <row r="311" spans="1:31" x14ac:dyDescent="0.3">
      <c r="A311" s="44"/>
      <c r="B311" s="299"/>
      <c r="C311" s="15"/>
      <c r="D311" s="15" t="str">
        <f>'LK1 - 4.1 Stäbe - Schnittgrößen'!B306</f>
        <v>Min My</v>
      </c>
      <c r="E311" s="27">
        <f>'LK1 - 4.1 Stäbe - Schnittgrößen'!D306</f>
        <v>-308.39999999999998</v>
      </c>
      <c r="F311" s="27">
        <f>'LK1 - 4.1 Stäbe - Schnittgrößen'!E306</f>
        <v>4.9000000000000004</v>
      </c>
      <c r="G311" s="27">
        <f>'LK1 - 4.1 Stäbe - Schnittgrößen'!F306</f>
        <v>4.01</v>
      </c>
      <c r="I311" s="44"/>
      <c r="J311" s="299"/>
      <c r="K311" s="15"/>
      <c r="L311" s="15" t="str">
        <f>'LK2 - 4.1 Stäbe - Schnittgrößen'!B306</f>
        <v>Min My</v>
      </c>
      <c r="M311" s="27">
        <f>'LK2 - 4.1 Stäbe - Schnittgrößen'!D306</f>
        <v>-253.52</v>
      </c>
      <c r="N311" s="27">
        <f>'LK2 - 4.1 Stäbe - Schnittgrößen'!E306</f>
        <v>6.88</v>
      </c>
      <c r="O311" s="27">
        <f>'LK2 - 4.1 Stäbe - Schnittgrößen'!F306</f>
        <v>1.47</v>
      </c>
      <c r="Q311" s="44"/>
      <c r="R311" s="299"/>
      <c r="S311" s="15"/>
      <c r="T311" s="15" t="str">
        <f>'LK3 - 4.1 Stäbe - Schnittgrößen'!B306</f>
        <v>Min My</v>
      </c>
      <c r="U311" s="27">
        <f>'LK3 - 4.1 Stäbe - Schnittgrößen'!D306</f>
        <v>-418.28</v>
      </c>
      <c r="V311" s="27">
        <f>'LK3 - 4.1 Stäbe - Schnittgrößen'!E306</f>
        <v>6.67</v>
      </c>
      <c r="W311" s="27">
        <f>'LK3 - 4.1 Stäbe - Schnittgrößen'!F306</f>
        <v>5.43</v>
      </c>
      <c r="Y311" s="44"/>
      <c r="Z311" s="299"/>
      <c r="AA311" s="15"/>
      <c r="AB311" s="15" t="str">
        <f>'LK6 - 4.1 Stäbe - Schnittgrößen'!B306</f>
        <v>Min My</v>
      </c>
      <c r="AC311" s="27">
        <f>'LK6 - 4.1 Stäbe - Schnittgrößen'!D306</f>
        <v>-364.6</v>
      </c>
      <c r="AD311" s="27">
        <f>'LK6 - 4.1 Stäbe - Schnittgrößen'!E306</f>
        <v>9.3699999999999992</v>
      </c>
      <c r="AE311" s="27">
        <f>'LK6 - 4.1 Stäbe - Schnittgrößen'!F306</f>
        <v>2.2400000000000002</v>
      </c>
    </row>
    <row r="312" spans="1:31" x14ac:dyDescent="0.3">
      <c r="A312" s="192"/>
      <c r="B312" s="298"/>
      <c r="C312" s="15">
        <f>'LK1 - 4.1 Stäbe - Schnittgrößen'!A307</f>
        <v>39</v>
      </c>
      <c r="D312" s="15">
        <f>'LK1 - 4.1 Stäbe - Schnittgrößen'!B307</f>
        <v>36</v>
      </c>
      <c r="E312" s="27">
        <f>'LK1 - 4.1 Stäbe - Schnittgrößen'!D307</f>
        <v>-308.39999999999998</v>
      </c>
      <c r="F312" s="27">
        <f>'LK1 - 4.1 Stäbe - Schnittgrößen'!E307</f>
        <v>4.63</v>
      </c>
      <c r="G312" s="27">
        <f>'LK1 - 4.1 Stäbe - Schnittgrößen'!F307</f>
        <v>4.32</v>
      </c>
      <c r="I312" s="192"/>
      <c r="J312" s="298"/>
      <c r="K312" s="15">
        <f>'LK2 - 4.1 Stäbe - Schnittgrößen'!A307</f>
        <v>39</v>
      </c>
      <c r="L312" s="15">
        <f>'LK2 - 4.1 Stäbe - Schnittgrößen'!B307</f>
        <v>36</v>
      </c>
      <c r="M312" s="27">
        <f>'LK2 - 4.1 Stäbe - Schnittgrößen'!D307</f>
        <v>-253.52</v>
      </c>
      <c r="N312" s="27">
        <f>'LK2 - 4.1 Stäbe - Schnittgrößen'!E307</f>
        <v>5.3</v>
      </c>
      <c r="O312" s="27">
        <f>'LK2 - 4.1 Stäbe - Schnittgrößen'!F307</f>
        <v>1.91</v>
      </c>
      <c r="Q312" s="192"/>
      <c r="R312" s="298"/>
      <c r="S312" s="15">
        <f>'LK3 - 4.1 Stäbe - Schnittgrößen'!A307</f>
        <v>39</v>
      </c>
      <c r="T312" s="15">
        <f>'LK3 - 4.1 Stäbe - Schnittgrößen'!B307</f>
        <v>36</v>
      </c>
      <c r="U312" s="27">
        <f>'LK3 - 4.1 Stäbe - Schnittgrößen'!D307</f>
        <v>-418.28</v>
      </c>
      <c r="V312" s="27">
        <f>'LK3 - 4.1 Stäbe - Schnittgrößen'!E307</f>
        <v>6.3</v>
      </c>
      <c r="W312" s="27">
        <f>'LK3 - 4.1 Stäbe - Schnittgrößen'!F307</f>
        <v>5.86</v>
      </c>
      <c r="Y312" s="192"/>
      <c r="Z312" s="298"/>
      <c r="AA312" s="15">
        <f>'LK6 - 4.1 Stäbe - Schnittgrößen'!A307</f>
        <v>39</v>
      </c>
      <c r="AB312" s="15">
        <f>'LK6 - 4.1 Stäbe - Schnittgrößen'!B307</f>
        <v>36</v>
      </c>
      <c r="AC312" s="27">
        <f>'LK6 - 4.1 Stäbe - Schnittgrößen'!D307</f>
        <v>-364.61</v>
      </c>
      <c r="AD312" s="27">
        <f>'LK6 - 4.1 Stäbe - Schnittgrößen'!E307</f>
        <v>7.22</v>
      </c>
      <c r="AE312" s="27">
        <f>'LK6 - 4.1 Stäbe - Schnittgrößen'!F307</f>
        <v>2.85</v>
      </c>
    </row>
    <row r="313" spans="1:31" x14ac:dyDescent="0.3">
      <c r="A313" s="44"/>
      <c r="B313" s="299"/>
      <c r="C313" s="15"/>
      <c r="D313" s="15">
        <f>'LK1 - 4.1 Stäbe - Schnittgrößen'!B308</f>
        <v>37</v>
      </c>
      <c r="E313" s="27">
        <f>'LK1 - 4.1 Stäbe - Schnittgrößen'!D308</f>
        <v>-308.41000000000003</v>
      </c>
      <c r="F313" s="27">
        <f>'LK1 - 4.1 Stäbe - Schnittgrößen'!E308</f>
        <v>4.03</v>
      </c>
      <c r="G313" s="27">
        <f>'LK1 - 4.1 Stäbe - Schnittgrößen'!F308</f>
        <v>4.62</v>
      </c>
      <c r="I313" s="44"/>
      <c r="J313" s="299"/>
      <c r="K313" s="15"/>
      <c r="L313" s="15">
        <f>'LK2 - 4.1 Stäbe - Schnittgrößen'!B308</f>
        <v>37</v>
      </c>
      <c r="M313" s="27">
        <f>'LK2 - 4.1 Stäbe - Schnittgrößen'!D308</f>
        <v>-253.52</v>
      </c>
      <c r="N313" s="27">
        <f>'LK2 - 4.1 Stäbe - Schnittgrößen'!E308</f>
        <v>4.7</v>
      </c>
      <c r="O313" s="27">
        <f>'LK2 - 4.1 Stäbe - Schnittgrößen'!F308</f>
        <v>2.25</v>
      </c>
      <c r="Q313" s="44"/>
      <c r="R313" s="299"/>
      <c r="S313" s="15"/>
      <c r="T313" s="15">
        <f>'LK3 - 4.1 Stäbe - Schnittgrößen'!B308</f>
        <v>37</v>
      </c>
      <c r="U313" s="27">
        <f>'LK3 - 4.1 Stäbe - Schnittgrößen'!D308</f>
        <v>-418.29</v>
      </c>
      <c r="V313" s="27">
        <f>'LK3 - 4.1 Stäbe - Schnittgrößen'!E308</f>
        <v>5.44</v>
      </c>
      <c r="W313" s="27">
        <f>'LK3 - 4.1 Stäbe - Schnittgrößen'!F308</f>
        <v>6.26</v>
      </c>
      <c r="Y313" s="44"/>
      <c r="Z313" s="299"/>
      <c r="AA313" s="15"/>
      <c r="AB313" s="15">
        <f>'LK6 - 4.1 Stäbe - Schnittgrößen'!B308</f>
        <v>37</v>
      </c>
      <c r="AC313" s="27">
        <f>'LK6 - 4.1 Stäbe - Schnittgrößen'!D308</f>
        <v>-364.61</v>
      </c>
      <c r="AD313" s="27">
        <f>'LK6 - 4.1 Stäbe - Schnittgrößen'!E308</f>
        <v>6.34</v>
      </c>
      <c r="AE313" s="27">
        <f>'LK6 - 4.1 Stäbe - Schnittgrößen'!F308</f>
        <v>3.31</v>
      </c>
    </row>
    <row r="314" spans="1:31" x14ac:dyDescent="0.3">
      <c r="A314" s="44"/>
      <c r="B314" s="299"/>
      <c r="C314" s="15"/>
      <c r="D314" s="15" t="str">
        <f>'LK1 - 4.1 Stäbe - Schnittgrößen'!B309</f>
        <v>Max N</v>
      </c>
      <c r="E314" s="27">
        <f>'LK1 - 4.1 Stäbe - Schnittgrößen'!D309</f>
        <v>-308.39999999999998</v>
      </c>
      <c r="F314" s="27">
        <f>'LK1 - 4.1 Stäbe - Schnittgrößen'!E309</f>
        <v>4.63</v>
      </c>
      <c r="G314" s="27">
        <f>'LK1 - 4.1 Stäbe - Schnittgrößen'!F309</f>
        <v>4.32</v>
      </c>
      <c r="I314" s="44"/>
      <c r="J314" s="299"/>
      <c r="K314" s="15"/>
      <c r="L314" s="15" t="str">
        <f>'LK2 - 4.1 Stäbe - Schnittgrößen'!B309</f>
        <v>Max N</v>
      </c>
      <c r="M314" s="27">
        <f>'LK2 - 4.1 Stäbe - Schnittgrößen'!D309</f>
        <v>-253.52</v>
      </c>
      <c r="N314" s="27">
        <f>'LK2 - 4.1 Stäbe - Schnittgrößen'!E309</f>
        <v>5.3</v>
      </c>
      <c r="O314" s="27">
        <f>'LK2 - 4.1 Stäbe - Schnittgrößen'!F309</f>
        <v>1.91</v>
      </c>
      <c r="Q314" s="44"/>
      <c r="R314" s="299"/>
      <c r="S314" s="15"/>
      <c r="T314" s="15" t="str">
        <f>'LK3 - 4.1 Stäbe - Schnittgrößen'!B309</f>
        <v>Max N</v>
      </c>
      <c r="U314" s="27">
        <f>'LK3 - 4.1 Stäbe - Schnittgrößen'!D309</f>
        <v>-418.28</v>
      </c>
      <c r="V314" s="27">
        <f>'LK3 - 4.1 Stäbe - Schnittgrößen'!E309</f>
        <v>6.3</v>
      </c>
      <c r="W314" s="27">
        <f>'LK3 - 4.1 Stäbe - Schnittgrößen'!F309</f>
        <v>5.86</v>
      </c>
      <c r="Y314" s="44"/>
      <c r="Z314" s="299"/>
      <c r="AA314" s="15"/>
      <c r="AB314" s="15" t="str">
        <f>'LK6 - 4.1 Stäbe - Schnittgrößen'!B309</f>
        <v>Max N</v>
      </c>
      <c r="AC314" s="27">
        <f>'LK6 - 4.1 Stäbe - Schnittgrößen'!D309</f>
        <v>-364.61</v>
      </c>
      <c r="AD314" s="27">
        <f>'LK6 - 4.1 Stäbe - Schnittgrößen'!E309</f>
        <v>7.22</v>
      </c>
      <c r="AE314" s="27">
        <f>'LK6 - 4.1 Stäbe - Schnittgrößen'!F309</f>
        <v>2.85</v>
      </c>
    </row>
    <row r="315" spans="1:31" x14ac:dyDescent="0.3">
      <c r="A315" s="44"/>
      <c r="B315" s="299"/>
      <c r="C315" s="15"/>
      <c r="D315" s="15" t="str">
        <f>'LK1 - 4.1 Stäbe - Schnittgrößen'!B310</f>
        <v>Min N</v>
      </c>
      <c r="E315" s="27">
        <f>'LK1 - 4.1 Stäbe - Schnittgrößen'!D310</f>
        <v>-308.41000000000003</v>
      </c>
      <c r="F315" s="27">
        <f>'LK1 - 4.1 Stäbe - Schnittgrößen'!E310</f>
        <v>4.03</v>
      </c>
      <c r="G315" s="27">
        <f>'LK1 - 4.1 Stäbe - Schnittgrößen'!F310</f>
        <v>4.62</v>
      </c>
      <c r="I315" s="44"/>
      <c r="J315" s="299"/>
      <c r="K315" s="15"/>
      <c r="L315" s="15" t="str">
        <f>'LK2 - 4.1 Stäbe - Schnittgrößen'!B310</f>
        <v>Min N</v>
      </c>
      <c r="M315" s="27">
        <f>'LK2 - 4.1 Stäbe - Schnittgrößen'!D310</f>
        <v>-253.52</v>
      </c>
      <c r="N315" s="27">
        <f>'LK2 - 4.1 Stäbe - Schnittgrößen'!E310</f>
        <v>4.7</v>
      </c>
      <c r="O315" s="27">
        <f>'LK2 - 4.1 Stäbe - Schnittgrößen'!F310</f>
        <v>2.25</v>
      </c>
      <c r="Q315" s="44"/>
      <c r="R315" s="299"/>
      <c r="S315" s="15"/>
      <c r="T315" s="15" t="str">
        <f>'LK3 - 4.1 Stäbe - Schnittgrößen'!B310</f>
        <v>Min N</v>
      </c>
      <c r="U315" s="27">
        <f>'LK3 - 4.1 Stäbe - Schnittgrößen'!D310</f>
        <v>-418.29</v>
      </c>
      <c r="V315" s="27">
        <f>'LK3 - 4.1 Stäbe - Schnittgrößen'!E310</f>
        <v>5.44</v>
      </c>
      <c r="W315" s="27">
        <f>'LK3 - 4.1 Stäbe - Schnittgrößen'!F310</f>
        <v>6.26</v>
      </c>
      <c r="Y315" s="44"/>
      <c r="Z315" s="299"/>
      <c r="AA315" s="15"/>
      <c r="AB315" s="15" t="str">
        <f>'LK6 - 4.1 Stäbe - Schnittgrößen'!B310</f>
        <v>Min N</v>
      </c>
      <c r="AC315" s="27">
        <f>'LK6 - 4.1 Stäbe - Schnittgrößen'!D310</f>
        <v>-364.61</v>
      </c>
      <c r="AD315" s="27">
        <f>'LK6 - 4.1 Stäbe - Schnittgrößen'!E310</f>
        <v>6.34</v>
      </c>
      <c r="AE315" s="27">
        <f>'LK6 - 4.1 Stäbe - Schnittgrößen'!F310</f>
        <v>3.31</v>
      </c>
    </row>
    <row r="316" spans="1:31" x14ac:dyDescent="0.3">
      <c r="A316" s="44"/>
      <c r="B316" s="299"/>
      <c r="C316" s="15"/>
      <c r="D316" s="15" t="str">
        <f>'LK1 - 4.1 Stäbe - Schnittgrößen'!B311</f>
        <v>Max Vz</v>
      </c>
      <c r="E316" s="27">
        <f>'LK1 - 4.1 Stäbe - Schnittgrößen'!D311</f>
        <v>-308.39999999999998</v>
      </c>
      <c r="F316" s="27">
        <f>'LK1 - 4.1 Stäbe - Schnittgrößen'!E311</f>
        <v>4.63</v>
      </c>
      <c r="G316" s="27">
        <f>'LK1 - 4.1 Stäbe - Schnittgrößen'!F311</f>
        <v>4.32</v>
      </c>
      <c r="I316" s="44"/>
      <c r="J316" s="299"/>
      <c r="K316" s="15"/>
      <c r="L316" s="15" t="str">
        <f>'LK2 - 4.1 Stäbe - Schnittgrößen'!B311</f>
        <v>Max Vz</v>
      </c>
      <c r="M316" s="27">
        <f>'LK2 - 4.1 Stäbe - Schnittgrößen'!D311</f>
        <v>-253.52</v>
      </c>
      <c r="N316" s="27">
        <f>'LK2 - 4.1 Stäbe - Schnittgrößen'!E311</f>
        <v>5.3</v>
      </c>
      <c r="O316" s="27">
        <f>'LK2 - 4.1 Stäbe - Schnittgrößen'!F311</f>
        <v>1.91</v>
      </c>
      <c r="Q316" s="44"/>
      <c r="R316" s="299"/>
      <c r="S316" s="15"/>
      <c r="T316" s="15" t="str">
        <f>'LK3 - 4.1 Stäbe - Schnittgrößen'!B311</f>
        <v>Max Vz</v>
      </c>
      <c r="U316" s="27">
        <f>'LK3 - 4.1 Stäbe - Schnittgrößen'!D311</f>
        <v>-418.28</v>
      </c>
      <c r="V316" s="27">
        <f>'LK3 - 4.1 Stäbe - Schnittgrößen'!E311</f>
        <v>6.3</v>
      </c>
      <c r="W316" s="27">
        <f>'LK3 - 4.1 Stäbe - Schnittgrößen'!F311</f>
        <v>5.86</v>
      </c>
      <c r="Y316" s="44"/>
      <c r="Z316" s="299"/>
      <c r="AA316" s="15"/>
      <c r="AB316" s="15" t="str">
        <f>'LK6 - 4.1 Stäbe - Schnittgrößen'!B311</f>
        <v>Max Vz</v>
      </c>
      <c r="AC316" s="27">
        <f>'LK6 - 4.1 Stäbe - Schnittgrößen'!D311</f>
        <v>-364.61</v>
      </c>
      <c r="AD316" s="27">
        <f>'LK6 - 4.1 Stäbe - Schnittgrößen'!E311</f>
        <v>7.22</v>
      </c>
      <c r="AE316" s="27">
        <f>'LK6 - 4.1 Stäbe - Schnittgrößen'!F311</f>
        <v>2.85</v>
      </c>
    </row>
    <row r="317" spans="1:31" x14ac:dyDescent="0.3">
      <c r="A317" s="44"/>
      <c r="B317" s="299"/>
      <c r="C317" s="15"/>
      <c r="D317" s="15" t="str">
        <f>'LK1 - 4.1 Stäbe - Schnittgrößen'!B312</f>
        <v>Min Vz</v>
      </c>
      <c r="E317" s="27">
        <f>'LK1 - 4.1 Stäbe - Schnittgrößen'!D312</f>
        <v>-308.41000000000003</v>
      </c>
      <c r="F317" s="27">
        <f>'LK1 - 4.1 Stäbe - Schnittgrößen'!E312</f>
        <v>4.03</v>
      </c>
      <c r="G317" s="27">
        <f>'LK1 - 4.1 Stäbe - Schnittgrößen'!F312</f>
        <v>4.62</v>
      </c>
      <c r="I317" s="44"/>
      <c r="J317" s="299"/>
      <c r="K317" s="15"/>
      <c r="L317" s="15" t="str">
        <f>'LK2 - 4.1 Stäbe - Schnittgrößen'!B312</f>
        <v>Min Vz</v>
      </c>
      <c r="M317" s="27">
        <f>'LK2 - 4.1 Stäbe - Schnittgrößen'!D312</f>
        <v>-253.52</v>
      </c>
      <c r="N317" s="27">
        <f>'LK2 - 4.1 Stäbe - Schnittgrößen'!E312</f>
        <v>4.7</v>
      </c>
      <c r="O317" s="27">
        <f>'LK2 - 4.1 Stäbe - Schnittgrößen'!F312</f>
        <v>2.25</v>
      </c>
      <c r="Q317" s="44"/>
      <c r="R317" s="299"/>
      <c r="S317" s="15"/>
      <c r="T317" s="15" t="str">
        <f>'LK3 - 4.1 Stäbe - Schnittgrößen'!B312</f>
        <v>Min Vz</v>
      </c>
      <c r="U317" s="27">
        <f>'LK3 - 4.1 Stäbe - Schnittgrößen'!D312</f>
        <v>-418.29</v>
      </c>
      <c r="V317" s="27">
        <f>'LK3 - 4.1 Stäbe - Schnittgrößen'!E312</f>
        <v>5.44</v>
      </c>
      <c r="W317" s="27">
        <f>'LK3 - 4.1 Stäbe - Schnittgrößen'!F312</f>
        <v>6.26</v>
      </c>
      <c r="Y317" s="44"/>
      <c r="Z317" s="299"/>
      <c r="AA317" s="15"/>
      <c r="AB317" s="15" t="str">
        <f>'LK6 - 4.1 Stäbe - Schnittgrößen'!B312</f>
        <v>Min Vz</v>
      </c>
      <c r="AC317" s="27">
        <f>'LK6 - 4.1 Stäbe - Schnittgrößen'!D312</f>
        <v>-364.61</v>
      </c>
      <c r="AD317" s="27">
        <f>'LK6 - 4.1 Stäbe - Schnittgrößen'!E312</f>
        <v>6.34</v>
      </c>
      <c r="AE317" s="27">
        <f>'LK6 - 4.1 Stäbe - Schnittgrößen'!F312</f>
        <v>3.31</v>
      </c>
    </row>
    <row r="318" spans="1:31" x14ac:dyDescent="0.3">
      <c r="A318" s="44"/>
      <c r="B318" s="299"/>
      <c r="C318" s="15"/>
      <c r="D318" s="15" t="str">
        <f>'LK1 - 4.1 Stäbe - Schnittgrößen'!B313</f>
        <v>Max My</v>
      </c>
      <c r="E318" s="27">
        <f>'LK1 - 4.1 Stäbe - Schnittgrößen'!D313</f>
        <v>-308.41000000000003</v>
      </c>
      <c r="F318" s="27">
        <f>'LK1 - 4.1 Stäbe - Schnittgrößen'!E313</f>
        <v>4.03</v>
      </c>
      <c r="G318" s="27">
        <f>'LK1 - 4.1 Stäbe - Schnittgrößen'!F313</f>
        <v>4.62</v>
      </c>
      <c r="I318" s="44"/>
      <c r="J318" s="299"/>
      <c r="K318" s="15"/>
      <c r="L318" s="15" t="str">
        <f>'LK2 - 4.1 Stäbe - Schnittgrößen'!B313</f>
        <v>Max My</v>
      </c>
      <c r="M318" s="27">
        <f>'LK2 - 4.1 Stäbe - Schnittgrößen'!D313</f>
        <v>-253.52</v>
      </c>
      <c r="N318" s="27">
        <f>'LK2 - 4.1 Stäbe - Schnittgrößen'!E313</f>
        <v>4.7</v>
      </c>
      <c r="O318" s="27">
        <f>'LK2 - 4.1 Stäbe - Schnittgrößen'!F313</f>
        <v>2.25</v>
      </c>
      <c r="Q318" s="44"/>
      <c r="R318" s="299"/>
      <c r="S318" s="15"/>
      <c r="T318" s="15" t="str">
        <f>'LK3 - 4.1 Stäbe - Schnittgrößen'!B313</f>
        <v>Max My</v>
      </c>
      <c r="U318" s="27">
        <f>'LK3 - 4.1 Stäbe - Schnittgrößen'!D313</f>
        <v>-418.29</v>
      </c>
      <c r="V318" s="27">
        <f>'LK3 - 4.1 Stäbe - Schnittgrößen'!E313</f>
        <v>5.44</v>
      </c>
      <c r="W318" s="27">
        <f>'LK3 - 4.1 Stäbe - Schnittgrößen'!F313</f>
        <v>6.26</v>
      </c>
      <c r="Y318" s="44"/>
      <c r="Z318" s="299"/>
      <c r="AA318" s="15"/>
      <c r="AB318" s="15" t="str">
        <f>'LK6 - 4.1 Stäbe - Schnittgrößen'!B313</f>
        <v>Max My</v>
      </c>
      <c r="AC318" s="27">
        <f>'LK6 - 4.1 Stäbe - Schnittgrößen'!D313</f>
        <v>-364.61</v>
      </c>
      <c r="AD318" s="27">
        <f>'LK6 - 4.1 Stäbe - Schnittgrößen'!E313</f>
        <v>6.34</v>
      </c>
      <c r="AE318" s="27">
        <f>'LK6 - 4.1 Stäbe - Schnittgrößen'!F313</f>
        <v>3.31</v>
      </c>
    </row>
    <row r="319" spans="1:31" x14ac:dyDescent="0.3">
      <c r="A319" s="44"/>
      <c r="B319" s="299"/>
      <c r="C319" s="15"/>
      <c r="D319" s="15" t="str">
        <f>'LK1 - 4.1 Stäbe - Schnittgrößen'!B314</f>
        <v>Min My</v>
      </c>
      <c r="E319" s="27">
        <f>'LK1 - 4.1 Stäbe - Schnittgrößen'!D314</f>
        <v>-308.39999999999998</v>
      </c>
      <c r="F319" s="27">
        <f>'LK1 - 4.1 Stäbe - Schnittgrößen'!E314</f>
        <v>4.63</v>
      </c>
      <c r="G319" s="27">
        <f>'LK1 - 4.1 Stäbe - Schnittgrößen'!F314</f>
        <v>4.32</v>
      </c>
      <c r="I319" s="44"/>
      <c r="J319" s="299"/>
      <c r="K319" s="15"/>
      <c r="L319" s="15" t="str">
        <f>'LK2 - 4.1 Stäbe - Schnittgrößen'!B314</f>
        <v>Min My</v>
      </c>
      <c r="M319" s="27">
        <f>'LK2 - 4.1 Stäbe - Schnittgrößen'!D314</f>
        <v>-253.52</v>
      </c>
      <c r="N319" s="27">
        <f>'LK2 - 4.1 Stäbe - Schnittgrößen'!E314</f>
        <v>5.3</v>
      </c>
      <c r="O319" s="27">
        <f>'LK2 - 4.1 Stäbe - Schnittgrößen'!F314</f>
        <v>1.91</v>
      </c>
      <c r="Q319" s="44"/>
      <c r="R319" s="299"/>
      <c r="S319" s="15"/>
      <c r="T319" s="15" t="str">
        <f>'LK3 - 4.1 Stäbe - Schnittgrößen'!B314</f>
        <v>Min My</v>
      </c>
      <c r="U319" s="27">
        <f>'LK3 - 4.1 Stäbe - Schnittgrößen'!D314</f>
        <v>-418.28</v>
      </c>
      <c r="V319" s="27">
        <f>'LK3 - 4.1 Stäbe - Schnittgrößen'!E314</f>
        <v>6.3</v>
      </c>
      <c r="W319" s="27">
        <f>'LK3 - 4.1 Stäbe - Schnittgrößen'!F314</f>
        <v>5.86</v>
      </c>
      <c r="Y319" s="44"/>
      <c r="Z319" s="299"/>
      <c r="AA319" s="15"/>
      <c r="AB319" s="15" t="str">
        <f>'LK6 - 4.1 Stäbe - Schnittgrößen'!B314</f>
        <v>Min My</v>
      </c>
      <c r="AC319" s="27">
        <f>'LK6 - 4.1 Stäbe - Schnittgrößen'!D314</f>
        <v>-364.61</v>
      </c>
      <c r="AD319" s="27">
        <f>'LK6 - 4.1 Stäbe - Schnittgrößen'!E314</f>
        <v>7.22</v>
      </c>
      <c r="AE319" s="27">
        <f>'LK6 - 4.1 Stäbe - Schnittgrößen'!F314</f>
        <v>2.85</v>
      </c>
    </row>
    <row r="320" spans="1:31" x14ac:dyDescent="0.3">
      <c r="A320" s="192"/>
      <c r="B320" s="298"/>
      <c r="C320" s="15">
        <f>'LK1 - 4.1 Stäbe - Schnittgrößen'!A315</f>
        <v>40</v>
      </c>
      <c r="D320" s="15">
        <f>'LK1 - 4.1 Stäbe - Schnittgrößen'!B315</f>
        <v>37</v>
      </c>
      <c r="E320" s="27">
        <f>'LK1 - 4.1 Stäbe - Schnittgrößen'!D315</f>
        <v>-308.41000000000003</v>
      </c>
      <c r="F320" s="27">
        <f>'LK1 - 4.1 Stäbe - Schnittgrößen'!E315</f>
        <v>4.37</v>
      </c>
      <c r="G320" s="27">
        <f>'LK1 - 4.1 Stäbe - Schnittgrößen'!F315</f>
        <v>4.62</v>
      </c>
      <c r="I320" s="192"/>
      <c r="J320" s="298"/>
      <c r="K320" s="15">
        <f>'LK2 - 4.1 Stäbe - Schnittgrößen'!A315</f>
        <v>40</v>
      </c>
      <c r="L320" s="15">
        <f>'LK2 - 4.1 Stäbe - Schnittgrößen'!B315</f>
        <v>37</v>
      </c>
      <c r="M320" s="27">
        <f>'LK2 - 4.1 Stäbe - Schnittgrößen'!D315</f>
        <v>-253.52</v>
      </c>
      <c r="N320" s="27">
        <f>'LK2 - 4.1 Stäbe - Schnittgrößen'!E315</f>
        <v>4.3099999999999996</v>
      </c>
      <c r="O320" s="27">
        <f>'LK2 - 4.1 Stäbe - Schnittgrößen'!F315</f>
        <v>2.25</v>
      </c>
      <c r="Q320" s="192"/>
      <c r="R320" s="298"/>
      <c r="S320" s="15">
        <f>'LK3 - 4.1 Stäbe - Schnittgrößen'!A315</f>
        <v>40</v>
      </c>
      <c r="T320" s="15">
        <f>'LK3 - 4.1 Stäbe - Schnittgrößen'!B315</f>
        <v>37</v>
      </c>
      <c r="U320" s="27">
        <f>'LK3 - 4.1 Stäbe - Schnittgrößen'!D315</f>
        <v>-418.29</v>
      </c>
      <c r="V320" s="27">
        <f>'LK3 - 4.1 Stäbe - Schnittgrößen'!E315</f>
        <v>5.95</v>
      </c>
      <c r="W320" s="27">
        <f>'LK3 - 4.1 Stäbe - Schnittgrößen'!F315</f>
        <v>6.26</v>
      </c>
      <c r="Y320" s="192"/>
      <c r="Z320" s="298"/>
      <c r="AA320" s="15">
        <f>'LK6 - 4.1 Stäbe - Schnittgrößen'!A315</f>
        <v>40</v>
      </c>
      <c r="AB320" s="15">
        <f>'LK6 - 4.1 Stäbe - Schnittgrößen'!B315</f>
        <v>37</v>
      </c>
      <c r="AC320" s="27">
        <f>'LK6 - 4.1 Stäbe - Schnittgrößen'!D315</f>
        <v>-364.61</v>
      </c>
      <c r="AD320" s="27">
        <f>'LK6 - 4.1 Stäbe - Schnittgrößen'!E315</f>
        <v>5.88</v>
      </c>
      <c r="AE320" s="27">
        <f>'LK6 - 4.1 Stäbe - Schnittgrößen'!F315</f>
        <v>3.31</v>
      </c>
    </row>
    <row r="321" spans="1:31" x14ac:dyDescent="0.3">
      <c r="A321" s="44"/>
      <c r="B321" s="299"/>
      <c r="C321" s="15"/>
      <c r="D321" s="15">
        <f>'LK1 - 4.1 Stäbe - Schnittgrößen'!B316</f>
        <v>38</v>
      </c>
      <c r="E321" s="27">
        <f>'LK1 - 4.1 Stäbe - Schnittgrößen'!D316</f>
        <v>-308.41000000000003</v>
      </c>
      <c r="F321" s="27">
        <f>'LK1 - 4.1 Stäbe - Schnittgrößen'!E316</f>
        <v>3.77</v>
      </c>
      <c r="G321" s="27">
        <f>'LK1 - 4.1 Stäbe - Schnittgrößen'!F316</f>
        <v>4.8899999999999997</v>
      </c>
      <c r="I321" s="44"/>
      <c r="J321" s="299"/>
      <c r="K321" s="15"/>
      <c r="L321" s="15">
        <f>'LK2 - 4.1 Stäbe - Schnittgrößen'!B316</f>
        <v>38</v>
      </c>
      <c r="M321" s="27">
        <f>'LK2 - 4.1 Stäbe - Schnittgrößen'!D316</f>
        <v>-253.53</v>
      </c>
      <c r="N321" s="27">
        <f>'LK2 - 4.1 Stäbe - Schnittgrößen'!E316</f>
        <v>3.7</v>
      </c>
      <c r="O321" s="27">
        <f>'LK2 - 4.1 Stäbe - Schnittgrößen'!F316</f>
        <v>2.5299999999999998</v>
      </c>
      <c r="Q321" s="44"/>
      <c r="R321" s="299"/>
      <c r="S321" s="15"/>
      <c r="T321" s="15">
        <f>'LK3 - 4.1 Stäbe - Schnittgrößen'!B316</f>
        <v>38</v>
      </c>
      <c r="U321" s="27">
        <f>'LK3 - 4.1 Stäbe - Schnittgrößen'!D316</f>
        <v>-418.29</v>
      </c>
      <c r="V321" s="27">
        <f>'LK3 - 4.1 Stäbe - Schnittgrößen'!E316</f>
        <v>5.09</v>
      </c>
      <c r="W321" s="27">
        <f>'LK3 - 4.1 Stäbe - Schnittgrößen'!F316</f>
        <v>6.64</v>
      </c>
      <c r="Y321" s="44"/>
      <c r="Z321" s="299"/>
      <c r="AA321" s="15"/>
      <c r="AB321" s="15">
        <f>'LK6 - 4.1 Stäbe - Schnittgrößen'!B316</f>
        <v>38</v>
      </c>
      <c r="AC321" s="27">
        <f>'LK6 - 4.1 Stäbe - Schnittgrößen'!D316</f>
        <v>-364.62</v>
      </c>
      <c r="AD321" s="27">
        <f>'LK6 - 4.1 Stäbe - Schnittgrößen'!E316</f>
        <v>4.99</v>
      </c>
      <c r="AE321" s="27">
        <f>'LK6 - 4.1 Stäbe - Schnittgrößen'!F316</f>
        <v>3.68</v>
      </c>
    </row>
    <row r="322" spans="1:31" x14ac:dyDescent="0.3">
      <c r="A322" s="44"/>
      <c r="B322" s="299"/>
      <c r="C322" s="15"/>
      <c r="D322" s="15" t="str">
        <f>'LK1 - 4.1 Stäbe - Schnittgrößen'!B317</f>
        <v>Max N</v>
      </c>
      <c r="E322" s="27">
        <f>'LK1 - 4.1 Stäbe - Schnittgrößen'!D317</f>
        <v>-308.41000000000003</v>
      </c>
      <c r="F322" s="27">
        <f>'LK1 - 4.1 Stäbe - Schnittgrößen'!E317</f>
        <v>4.37</v>
      </c>
      <c r="G322" s="27">
        <f>'LK1 - 4.1 Stäbe - Schnittgrößen'!F317</f>
        <v>4.62</v>
      </c>
      <c r="I322" s="44"/>
      <c r="J322" s="299"/>
      <c r="K322" s="15"/>
      <c r="L322" s="15" t="str">
        <f>'LK2 - 4.1 Stäbe - Schnittgrößen'!B317</f>
        <v>Max N</v>
      </c>
      <c r="M322" s="27">
        <f>'LK2 - 4.1 Stäbe - Schnittgrößen'!D317</f>
        <v>-253.52</v>
      </c>
      <c r="N322" s="27">
        <f>'LK2 - 4.1 Stäbe - Schnittgrößen'!E317</f>
        <v>4.3099999999999996</v>
      </c>
      <c r="O322" s="27">
        <f>'LK2 - 4.1 Stäbe - Schnittgrößen'!F317</f>
        <v>2.25</v>
      </c>
      <c r="Q322" s="44"/>
      <c r="R322" s="299"/>
      <c r="S322" s="15"/>
      <c r="T322" s="15" t="str">
        <f>'LK3 - 4.1 Stäbe - Schnittgrößen'!B317</f>
        <v>Max N</v>
      </c>
      <c r="U322" s="27">
        <f>'LK3 - 4.1 Stäbe - Schnittgrößen'!D317</f>
        <v>-418.29</v>
      </c>
      <c r="V322" s="27">
        <f>'LK3 - 4.1 Stäbe - Schnittgrößen'!E317</f>
        <v>5.95</v>
      </c>
      <c r="W322" s="27">
        <f>'LK3 - 4.1 Stäbe - Schnittgrößen'!F317</f>
        <v>6.26</v>
      </c>
      <c r="Y322" s="44"/>
      <c r="Z322" s="299"/>
      <c r="AA322" s="15"/>
      <c r="AB322" s="15" t="str">
        <f>'LK6 - 4.1 Stäbe - Schnittgrößen'!B317</f>
        <v>Max N</v>
      </c>
      <c r="AC322" s="27">
        <f>'LK6 - 4.1 Stäbe - Schnittgrößen'!D317</f>
        <v>-364.61</v>
      </c>
      <c r="AD322" s="27">
        <f>'LK6 - 4.1 Stäbe - Schnittgrößen'!E317</f>
        <v>5.88</v>
      </c>
      <c r="AE322" s="27">
        <f>'LK6 - 4.1 Stäbe - Schnittgrößen'!F317</f>
        <v>3.31</v>
      </c>
    </row>
    <row r="323" spans="1:31" x14ac:dyDescent="0.3">
      <c r="A323" s="44"/>
      <c r="B323" s="299"/>
      <c r="C323" s="15"/>
      <c r="D323" s="15" t="str">
        <f>'LK1 - 4.1 Stäbe - Schnittgrößen'!B318</f>
        <v>Min N</v>
      </c>
      <c r="E323" s="27">
        <f>'LK1 - 4.1 Stäbe - Schnittgrößen'!D318</f>
        <v>-308.41000000000003</v>
      </c>
      <c r="F323" s="27">
        <f>'LK1 - 4.1 Stäbe - Schnittgrößen'!E318</f>
        <v>3.77</v>
      </c>
      <c r="G323" s="27">
        <f>'LK1 - 4.1 Stäbe - Schnittgrößen'!F318</f>
        <v>4.8899999999999997</v>
      </c>
      <c r="I323" s="44"/>
      <c r="J323" s="299"/>
      <c r="K323" s="15"/>
      <c r="L323" s="15" t="str">
        <f>'LK2 - 4.1 Stäbe - Schnittgrößen'!B318</f>
        <v>Min N</v>
      </c>
      <c r="M323" s="27">
        <f>'LK2 - 4.1 Stäbe - Schnittgrößen'!D318</f>
        <v>-253.53</v>
      </c>
      <c r="N323" s="27">
        <f>'LK2 - 4.1 Stäbe - Schnittgrößen'!E318</f>
        <v>3.7</v>
      </c>
      <c r="O323" s="27">
        <f>'LK2 - 4.1 Stäbe - Schnittgrößen'!F318</f>
        <v>2.5299999999999998</v>
      </c>
      <c r="Q323" s="44"/>
      <c r="R323" s="299"/>
      <c r="S323" s="15"/>
      <c r="T323" s="15" t="str">
        <f>'LK3 - 4.1 Stäbe - Schnittgrößen'!B318</f>
        <v>Min N</v>
      </c>
      <c r="U323" s="27">
        <f>'LK3 - 4.1 Stäbe - Schnittgrößen'!D318</f>
        <v>-418.29</v>
      </c>
      <c r="V323" s="27">
        <f>'LK3 - 4.1 Stäbe - Schnittgrößen'!E318</f>
        <v>5.09</v>
      </c>
      <c r="W323" s="27">
        <f>'LK3 - 4.1 Stäbe - Schnittgrößen'!F318</f>
        <v>6.64</v>
      </c>
      <c r="Y323" s="44"/>
      <c r="Z323" s="299"/>
      <c r="AA323" s="15"/>
      <c r="AB323" s="15" t="str">
        <f>'LK6 - 4.1 Stäbe - Schnittgrößen'!B318</f>
        <v>Min N</v>
      </c>
      <c r="AC323" s="27">
        <f>'LK6 - 4.1 Stäbe - Schnittgrößen'!D318</f>
        <v>-364.62</v>
      </c>
      <c r="AD323" s="27">
        <f>'LK6 - 4.1 Stäbe - Schnittgrößen'!E318</f>
        <v>4.99</v>
      </c>
      <c r="AE323" s="27">
        <f>'LK6 - 4.1 Stäbe - Schnittgrößen'!F318</f>
        <v>3.68</v>
      </c>
    </row>
    <row r="324" spans="1:31" x14ac:dyDescent="0.3">
      <c r="A324" s="44"/>
      <c r="B324" s="299"/>
      <c r="C324" s="15"/>
      <c r="D324" s="15" t="str">
        <f>'LK1 - 4.1 Stäbe - Schnittgrößen'!B319</f>
        <v>Max Vz</v>
      </c>
      <c r="E324" s="27">
        <f>'LK1 - 4.1 Stäbe - Schnittgrößen'!D319</f>
        <v>-308.41000000000003</v>
      </c>
      <c r="F324" s="27">
        <f>'LK1 - 4.1 Stäbe - Schnittgrößen'!E319</f>
        <v>4.37</v>
      </c>
      <c r="G324" s="27">
        <f>'LK1 - 4.1 Stäbe - Schnittgrößen'!F319</f>
        <v>4.62</v>
      </c>
      <c r="I324" s="44"/>
      <c r="J324" s="299"/>
      <c r="K324" s="15"/>
      <c r="L324" s="15" t="str">
        <f>'LK2 - 4.1 Stäbe - Schnittgrößen'!B319</f>
        <v>Max Vz</v>
      </c>
      <c r="M324" s="27">
        <f>'LK2 - 4.1 Stäbe - Schnittgrößen'!D319</f>
        <v>-253.52</v>
      </c>
      <c r="N324" s="27">
        <f>'LK2 - 4.1 Stäbe - Schnittgrößen'!E319</f>
        <v>4.3099999999999996</v>
      </c>
      <c r="O324" s="27">
        <f>'LK2 - 4.1 Stäbe - Schnittgrößen'!F319</f>
        <v>2.25</v>
      </c>
      <c r="Q324" s="44"/>
      <c r="R324" s="299"/>
      <c r="S324" s="15"/>
      <c r="T324" s="15" t="str">
        <f>'LK3 - 4.1 Stäbe - Schnittgrößen'!B319</f>
        <v>Max Vz</v>
      </c>
      <c r="U324" s="27">
        <f>'LK3 - 4.1 Stäbe - Schnittgrößen'!D319</f>
        <v>-418.29</v>
      </c>
      <c r="V324" s="27">
        <f>'LK3 - 4.1 Stäbe - Schnittgrößen'!E319</f>
        <v>5.95</v>
      </c>
      <c r="W324" s="27">
        <f>'LK3 - 4.1 Stäbe - Schnittgrößen'!F319</f>
        <v>6.26</v>
      </c>
      <c r="Y324" s="44"/>
      <c r="Z324" s="299"/>
      <c r="AA324" s="15"/>
      <c r="AB324" s="15" t="str">
        <f>'LK6 - 4.1 Stäbe - Schnittgrößen'!B319</f>
        <v>Max Vz</v>
      </c>
      <c r="AC324" s="27">
        <f>'LK6 - 4.1 Stäbe - Schnittgrößen'!D319</f>
        <v>-364.61</v>
      </c>
      <c r="AD324" s="27">
        <f>'LK6 - 4.1 Stäbe - Schnittgrößen'!E319</f>
        <v>5.88</v>
      </c>
      <c r="AE324" s="27">
        <f>'LK6 - 4.1 Stäbe - Schnittgrößen'!F319</f>
        <v>3.31</v>
      </c>
    </row>
    <row r="325" spans="1:31" x14ac:dyDescent="0.3">
      <c r="A325" s="44"/>
      <c r="B325" s="299"/>
      <c r="C325" s="15"/>
      <c r="D325" s="15" t="str">
        <f>'LK1 - 4.1 Stäbe - Schnittgrößen'!B320</f>
        <v>Min Vz</v>
      </c>
      <c r="E325" s="27">
        <f>'LK1 - 4.1 Stäbe - Schnittgrößen'!D320</f>
        <v>-308.41000000000003</v>
      </c>
      <c r="F325" s="27">
        <f>'LK1 - 4.1 Stäbe - Schnittgrößen'!E320</f>
        <v>3.77</v>
      </c>
      <c r="G325" s="27">
        <f>'LK1 - 4.1 Stäbe - Schnittgrößen'!F320</f>
        <v>4.8899999999999997</v>
      </c>
      <c r="I325" s="44"/>
      <c r="J325" s="299"/>
      <c r="K325" s="15"/>
      <c r="L325" s="15" t="str">
        <f>'LK2 - 4.1 Stäbe - Schnittgrößen'!B320</f>
        <v>Min Vz</v>
      </c>
      <c r="M325" s="27">
        <f>'LK2 - 4.1 Stäbe - Schnittgrößen'!D320</f>
        <v>-253.53</v>
      </c>
      <c r="N325" s="27">
        <f>'LK2 - 4.1 Stäbe - Schnittgrößen'!E320</f>
        <v>3.7</v>
      </c>
      <c r="O325" s="27">
        <f>'LK2 - 4.1 Stäbe - Schnittgrößen'!F320</f>
        <v>2.5299999999999998</v>
      </c>
      <c r="Q325" s="44"/>
      <c r="R325" s="299"/>
      <c r="S325" s="15"/>
      <c r="T325" s="15" t="str">
        <f>'LK3 - 4.1 Stäbe - Schnittgrößen'!B320</f>
        <v>Min Vz</v>
      </c>
      <c r="U325" s="27">
        <f>'LK3 - 4.1 Stäbe - Schnittgrößen'!D320</f>
        <v>-418.29</v>
      </c>
      <c r="V325" s="27">
        <f>'LK3 - 4.1 Stäbe - Schnittgrößen'!E320</f>
        <v>5.09</v>
      </c>
      <c r="W325" s="27">
        <f>'LK3 - 4.1 Stäbe - Schnittgrößen'!F320</f>
        <v>6.64</v>
      </c>
      <c r="Y325" s="44"/>
      <c r="Z325" s="299"/>
      <c r="AA325" s="15"/>
      <c r="AB325" s="15" t="str">
        <f>'LK6 - 4.1 Stäbe - Schnittgrößen'!B320</f>
        <v>Min Vz</v>
      </c>
      <c r="AC325" s="27">
        <f>'LK6 - 4.1 Stäbe - Schnittgrößen'!D320</f>
        <v>-364.62</v>
      </c>
      <c r="AD325" s="27">
        <f>'LK6 - 4.1 Stäbe - Schnittgrößen'!E320</f>
        <v>4.99</v>
      </c>
      <c r="AE325" s="27">
        <f>'LK6 - 4.1 Stäbe - Schnittgrößen'!F320</f>
        <v>3.68</v>
      </c>
    </row>
    <row r="326" spans="1:31" x14ac:dyDescent="0.3">
      <c r="A326" s="44"/>
      <c r="B326" s="299"/>
      <c r="C326" s="15"/>
      <c r="D326" s="15" t="str">
        <f>'LK1 - 4.1 Stäbe - Schnittgrößen'!B321</f>
        <v>Max My</v>
      </c>
      <c r="E326" s="27">
        <f>'LK1 - 4.1 Stäbe - Schnittgrößen'!D321</f>
        <v>-308.41000000000003</v>
      </c>
      <c r="F326" s="27">
        <f>'LK1 - 4.1 Stäbe - Schnittgrößen'!E321</f>
        <v>3.77</v>
      </c>
      <c r="G326" s="27">
        <f>'LK1 - 4.1 Stäbe - Schnittgrößen'!F321</f>
        <v>4.8899999999999997</v>
      </c>
      <c r="I326" s="44"/>
      <c r="J326" s="299"/>
      <c r="K326" s="15"/>
      <c r="L326" s="15" t="str">
        <f>'LK2 - 4.1 Stäbe - Schnittgrößen'!B321</f>
        <v>Max My</v>
      </c>
      <c r="M326" s="27">
        <f>'LK2 - 4.1 Stäbe - Schnittgrößen'!D321</f>
        <v>-253.53</v>
      </c>
      <c r="N326" s="27">
        <f>'LK2 - 4.1 Stäbe - Schnittgrößen'!E321</f>
        <v>3.7</v>
      </c>
      <c r="O326" s="27">
        <f>'LK2 - 4.1 Stäbe - Schnittgrößen'!F321</f>
        <v>2.5299999999999998</v>
      </c>
      <c r="Q326" s="44"/>
      <c r="R326" s="299"/>
      <c r="S326" s="15"/>
      <c r="T326" s="15" t="str">
        <f>'LK3 - 4.1 Stäbe - Schnittgrößen'!B321</f>
        <v>Max My</v>
      </c>
      <c r="U326" s="27">
        <f>'LK3 - 4.1 Stäbe - Schnittgrößen'!D321</f>
        <v>-418.29</v>
      </c>
      <c r="V326" s="27">
        <f>'LK3 - 4.1 Stäbe - Schnittgrößen'!E321</f>
        <v>5.09</v>
      </c>
      <c r="W326" s="27">
        <f>'LK3 - 4.1 Stäbe - Schnittgrößen'!F321</f>
        <v>6.64</v>
      </c>
      <c r="Y326" s="44"/>
      <c r="Z326" s="299"/>
      <c r="AA326" s="15"/>
      <c r="AB326" s="15" t="str">
        <f>'LK6 - 4.1 Stäbe - Schnittgrößen'!B321</f>
        <v>Max My</v>
      </c>
      <c r="AC326" s="27">
        <f>'LK6 - 4.1 Stäbe - Schnittgrößen'!D321</f>
        <v>-364.62</v>
      </c>
      <c r="AD326" s="27">
        <f>'LK6 - 4.1 Stäbe - Schnittgrößen'!E321</f>
        <v>4.99</v>
      </c>
      <c r="AE326" s="27">
        <f>'LK6 - 4.1 Stäbe - Schnittgrößen'!F321</f>
        <v>3.68</v>
      </c>
    </row>
    <row r="327" spans="1:31" x14ac:dyDescent="0.3">
      <c r="A327" s="44"/>
      <c r="B327" s="299"/>
      <c r="C327" s="15"/>
      <c r="D327" s="15" t="str">
        <f>'LK1 - 4.1 Stäbe - Schnittgrößen'!B322</f>
        <v>Min My</v>
      </c>
      <c r="E327" s="27">
        <f>'LK1 - 4.1 Stäbe - Schnittgrößen'!D322</f>
        <v>-308.41000000000003</v>
      </c>
      <c r="F327" s="27">
        <f>'LK1 - 4.1 Stäbe - Schnittgrößen'!E322</f>
        <v>4.37</v>
      </c>
      <c r="G327" s="27">
        <f>'LK1 - 4.1 Stäbe - Schnittgrößen'!F322</f>
        <v>4.62</v>
      </c>
      <c r="I327" s="44"/>
      <c r="J327" s="299"/>
      <c r="K327" s="15"/>
      <c r="L327" s="15" t="str">
        <f>'LK2 - 4.1 Stäbe - Schnittgrößen'!B322</f>
        <v>Min My</v>
      </c>
      <c r="M327" s="27">
        <f>'LK2 - 4.1 Stäbe - Schnittgrößen'!D322</f>
        <v>-253.52</v>
      </c>
      <c r="N327" s="27">
        <f>'LK2 - 4.1 Stäbe - Schnittgrößen'!E322</f>
        <v>4.3099999999999996</v>
      </c>
      <c r="O327" s="27">
        <f>'LK2 - 4.1 Stäbe - Schnittgrößen'!F322</f>
        <v>2.25</v>
      </c>
      <c r="Q327" s="44"/>
      <c r="R327" s="299"/>
      <c r="S327" s="15"/>
      <c r="T327" s="15" t="str">
        <f>'LK3 - 4.1 Stäbe - Schnittgrößen'!B322</f>
        <v>Min My</v>
      </c>
      <c r="U327" s="27">
        <f>'LK3 - 4.1 Stäbe - Schnittgrößen'!D322</f>
        <v>-418.29</v>
      </c>
      <c r="V327" s="27">
        <f>'LK3 - 4.1 Stäbe - Schnittgrößen'!E322</f>
        <v>5.95</v>
      </c>
      <c r="W327" s="27">
        <f>'LK3 - 4.1 Stäbe - Schnittgrößen'!F322</f>
        <v>6.26</v>
      </c>
      <c r="Y327" s="44"/>
      <c r="Z327" s="299"/>
      <c r="AA327" s="15"/>
      <c r="AB327" s="15" t="str">
        <f>'LK6 - 4.1 Stäbe - Schnittgrößen'!B322</f>
        <v>Min My</v>
      </c>
      <c r="AC327" s="27">
        <f>'LK6 - 4.1 Stäbe - Schnittgrößen'!D322</f>
        <v>-364.61</v>
      </c>
      <c r="AD327" s="27">
        <f>'LK6 - 4.1 Stäbe - Schnittgrößen'!E322</f>
        <v>5.88</v>
      </c>
      <c r="AE327" s="27">
        <f>'LK6 - 4.1 Stäbe - Schnittgrößen'!F322</f>
        <v>3.31</v>
      </c>
    </row>
    <row r="328" spans="1:31" x14ac:dyDescent="0.3">
      <c r="A328" s="192"/>
      <c r="B328" s="298"/>
      <c r="C328" s="15">
        <f>'LK1 - 4.1 Stäbe - Schnittgrößen'!A323</f>
        <v>41</v>
      </c>
      <c r="D328" s="15">
        <f>'LK1 - 4.1 Stäbe - Schnittgrößen'!B323</f>
        <v>38</v>
      </c>
      <c r="E328" s="27">
        <f>'LK1 - 4.1 Stäbe - Schnittgrößen'!D323</f>
        <v>-308.41000000000003</v>
      </c>
      <c r="F328" s="27">
        <f>'LK1 - 4.1 Stäbe - Schnittgrößen'!E323</f>
        <v>4.13</v>
      </c>
      <c r="G328" s="27">
        <f>'LK1 - 4.1 Stäbe - Schnittgrößen'!F323</f>
        <v>4.8899999999999997</v>
      </c>
      <c r="I328" s="192"/>
      <c r="J328" s="298"/>
      <c r="K328" s="15">
        <f>'LK2 - 4.1 Stäbe - Schnittgrößen'!A323</f>
        <v>41</v>
      </c>
      <c r="L328" s="15">
        <f>'LK2 - 4.1 Stäbe - Schnittgrößen'!B323</f>
        <v>38</v>
      </c>
      <c r="M328" s="27">
        <f>'LK2 - 4.1 Stäbe - Schnittgrößen'!D323</f>
        <v>-253.53</v>
      </c>
      <c r="N328" s="27">
        <f>'LK2 - 4.1 Stäbe - Schnittgrößen'!E323</f>
        <v>3.67</v>
      </c>
      <c r="O328" s="27">
        <f>'LK2 - 4.1 Stäbe - Schnittgrößen'!F323</f>
        <v>2.5299999999999998</v>
      </c>
      <c r="Q328" s="192"/>
      <c r="R328" s="298"/>
      <c r="S328" s="15">
        <f>'LK3 - 4.1 Stäbe - Schnittgrößen'!A323</f>
        <v>41</v>
      </c>
      <c r="T328" s="15">
        <f>'LK3 - 4.1 Stäbe - Schnittgrößen'!B323</f>
        <v>38</v>
      </c>
      <c r="U328" s="27">
        <f>'LK3 - 4.1 Stäbe - Schnittgrößen'!D323</f>
        <v>-418.29</v>
      </c>
      <c r="V328" s="27">
        <f>'LK3 - 4.1 Stäbe - Schnittgrößen'!E323</f>
        <v>5.63</v>
      </c>
      <c r="W328" s="27">
        <f>'LK3 - 4.1 Stäbe - Schnittgrößen'!F323</f>
        <v>6.64</v>
      </c>
      <c r="Y328" s="192"/>
      <c r="Z328" s="298"/>
      <c r="AA328" s="15">
        <f>'LK6 - 4.1 Stäbe - Schnittgrößen'!A323</f>
        <v>41</v>
      </c>
      <c r="AB328" s="15">
        <f>'LK6 - 4.1 Stäbe - Schnittgrößen'!B323</f>
        <v>38</v>
      </c>
      <c r="AC328" s="27">
        <f>'LK6 - 4.1 Stäbe - Schnittgrößen'!D323</f>
        <v>-364.62</v>
      </c>
      <c r="AD328" s="27">
        <f>'LK6 - 4.1 Stäbe - Schnittgrößen'!E323</f>
        <v>5.01</v>
      </c>
      <c r="AE328" s="27">
        <f>'LK6 - 4.1 Stäbe - Schnittgrößen'!F323</f>
        <v>3.68</v>
      </c>
    </row>
    <row r="329" spans="1:31" x14ac:dyDescent="0.3">
      <c r="A329" s="44"/>
      <c r="B329" s="299"/>
      <c r="C329" s="15"/>
      <c r="D329" s="15">
        <f>'LK1 - 4.1 Stäbe - Schnittgrößen'!B324</f>
        <v>39</v>
      </c>
      <c r="E329" s="27">
        <f>'LK1 - 4.1 Stäbe - Schnittgrößen'!D324</f>
        <v>-308.41000000000003</v>
      </c>
      <c r="F329" s="27">
        <f>'LK1 - 4.1 Stäbe - Schnittgrößen'!E324</f>
        <v>3.53</v>
      </c>
      <c r="G329" s="27">
        <f>'LK1 - 4.1 Stäbe - Schnittgrößen'!F324</f>
        <v>5.15</v>
      </c>
      <c r="I329" s="44"/>
      <c r="J329" s="299"/>
      <c r="K329" s="15"/>
      <c r="L329" s="15">
        <f>'LK2 - 4.1 Stäbe - Schnittgrößen'!B324</f>
        <v>39</v>
      </c>
      <c r="M329" s="27">
        <f>'LK2 - 4.1 Stäbe - Schnittgrößen'!D324</f>
        <v>-253.53</v>
      </c>
      <c r="N329" s="27">
        <f>'LK2 - 4.1 Stäbe - Schnittgrößen'!E324</f>
        <v>3.06</v>
      </c>
      <c r="O329" s="27">
        <f>'LK2 - 4.1 Stäbe - Schnittgrößen'!F324</f>
        <v>2.76</v>
      </c>
      <c r="Q329" s="44"/>
      <c r="R329" s="299"/>
      <c r="S329" s="15"/>
      <c r="T329" s="15">
        <f>'LK3 - 4.1 Stäbe - Schnittgrößen'!B324</f>
        <v>39</v>
      </c>
      <c r="U329" s="27">
        <f>'LK3 - 4.1 Stäbe - Schnittgrößen'!D324</f>
        <v>-418.29</v>
      </c>
      <c r="V329" s="27">
        <f>'LK3 - 4.1 Stäbe - Schnittgrößen'!E324</f>
        <v>4.76</v>
      </c>
      <c r="W329" s="27">
        <f>'LK3 - 4.1 Stäbe - Schnittgrößen'!F324</f>
        <v>6.99</v>
      </c>
      <c r="Y329" s="44"/>
      <c r="Z329" s="299"/>
      <c r="AA329" s="15"/>
      <c r="AB329" s="15">
        <f>'LK6 - 4.1 Stäbe - Schnittgrößen'!B324</f>
        <v>39</v>
      </c>
      <c r="AC329" s="27">
        <f>'LK6 - 4.1 Stäbe - Schnittgrößen'!D324</f>
        <v>-364.63</v>
      </c>
      <c r="AD329" s="27">
        <f>'LK6 - 4.1 Stäbe - Schnittgrößen'!E324</f>
        <v>4.1100000000000003</v>
      </c>
      <c r="AE329" s="27">
        <f>'LK6 - 4.1 Stäbe - Schnittgrößen'!F324</f>
        <v>3.99</v>
      </c>
    </row>
    <row r="330" spans="1:31" x14ac:dyDescent="0.3">
      <c r="A330" s="44"/>
      <c r="B330" s="299"/>
      <c r="C330" s="15"/>
      <c r="D330" s="15" t="str">
        <f>'LK1 - 4.1 Stäbe - Schnittgrößen'!B325</f>
        <v>Max N</v>
      </c>
      <c r="E330" s="27">
        <f>'LK1 - 4.1 Stäbe - Schnittgrößen'!D325</f>
        <v>-308.41000000000003</v>
      </c>
      <c r="F330" s="27">
        <f>'LK1 - 4.1 Stäbe - Schnittgrößen'!E325</f>
        <v>4.13</v>
      </c>
      <c r="G330" s="27">
        <f>'LK1 - 4.1 Stäbe - Schnittgrößen'!F325</f>
        <v>4.8899999999999997</v>
      </c>
      <c r="I330" s="44"/>
      <c r="J330" s="299"/>
      <c r="K330" s="15"/>
      <c r="L330" s="15" t="str">
        <f>'LK2 - 4.1 Stäbe - Schnittgrößen'!B325</f>
        <v>Max N</v>
      </c>
      <c r="M330" s="27">
        <f>'LK2 - 4.1 Stäbe - Schnittgrößen'!D325</f>
        <v>-253.53</v>
      </c>
      <c r="N330" s="27">
        <f>'LK2 - 4.1 Stäbe - Schnittgrößen'!E325</f>
        <v>3.67</v>
      </c>
      <c r="O330" s="27">
        <f>'LK2 - 4.1 Stäbe - Schnittgrößen'!F325</f>
        <v>2.5299999999999998</v>
      </c>
      <c r="Q330" s="44"/>
      <c r="R330" s="299"/>
      <c r="S330" s="15"/>
      <c r="T330" s="15" t="str">
        <f>'LK3 - 4.1 Stäbe - Schnittgrößen'!B325</f>
        <v>Max N</v>
      </c>
      <c r="U330" s="27">
        <f>'LK3 - 4.1 Stäbe - Schnittgrößen'!D325</f>
        <v>-418.29</v>
      </c>
      <c r="V330" s="27">
        <f>'LK3 - 4.1 Stäbe - Schnittgrößen'!E325</f>
        <v>5.63</v>
      </c>
      <c r="W330" s="27">
        <f>'LK3 - 4.1 Stäbe - Schnittgrößen'!F325</f>
        <v>6.64</v>
      </c>
      <c r="Y330" s="44"/>
      <c r="Z330" s="299"/>
      <c r="AA330" s="15"/>
      <c r="AB330" s="15" t="str">
        <f>'LK6 - 4.1 Stäbe - Schnittgrößen'!B325</f>
        <v>Max N</v>
      </c>
      <c r="AC330" s="27">
        <f>'LK6 - 4.1 Stäbe - Schnittgrößen'!D325</f>
        <v>-364.62</v>
      </c>
      <c r="AD330" s="27">
        <f>'LK6 - 4.1 Stäbe - Schnittgrößen'!E325</f>
        <v>5.01</v>
      </c>
      <c r="AE330" s="27">
        <f>'LK6 - 4.1 Stäbe - Schnittgrößen'!F325</f>
        <v>3.68</v>
      </c>
    </row>
    <row r="331" spans="1:31" x14ac:dyDescent="0.3">
      <c r="A331" s="44"/>
      <c r="B331" s="299"/>
      <c r="C331" s="15"/>
      <c r="D331" s="15" t="str">
        <f>'LK1 - 4.1 Stäbe - Schnittgrößen'!B326</f>
        <v>Min N</v>
      </c>
      <c r="E331" s="27">
        <f>'LK1 - 4.1 Stäbe - Schnittgrößen'!D326</f>
        <v>-308.41000000000003</v>
      </c>
      <c r="F331" s="27">
        <f>'LK1 - 4.1 Stäbe - Schnittgrößen'!E326</f>
        <v>3.53</v>
      </c>
      <c r="G331" s="27">
        <f>'LK1 - 4.1 Stäbe - Schnittgrößen'!F326</f>
        <v>5.15</v>
      </c>
      <c r="I331" s="44"/>
      <c r="J331" s="299"/>
      <c r="K331" s="15"/>
      <c r="L331" s="15" t="str">
        <f>'LK2 - 4.1 Stäbe - Schnittgrößen'!B326</f>
        <v>Min N</v>
      </c>
      <c r="M331" s="27">
        <f>'LK2 - 4.1 Stäbe - Schnittgrößen'!D326</f>
        <v>-253.53</v>
      </c>
      <c r="N331" s="27">
        <f>'LK2 - 4.1 Stäbe - Schnittgrößen'!E326</f>
        <v>3.06</v>
      </c>
      <c r="O331" s="27">
        <f>'LK2 - 4.1 Stäbe - Schnittgrößen'!F326</f>
        <v>2.76</v>
      </c>
      <c r="Q331" s="44"/>
      <c r="R331" s="299"/>
      <c r="S331" s="15"/>
      <c r="T331" s="15" t="str">
        <f>'LK3 - 4.1 Stäbe - Schnittgrößen'!B326</f>
        <v>Min N</v>
      </c>
      <c r="U331" s="27">
        <f>'LK3 - 4.1 Stäbe - Schnittgrößen'!D326</f>
        <v>-418.29</v>
      </c>
      <c r="V331" s="27">
        <f>'LK3 - 4.1 Stäbe - Schnittgrößen'!E326</f>
        <v>4.76</v>
      </c>
      <c r="W331" s="27">
        <f>'LK3 - 4.1 Stäbe - Schnittgrößen'!F326</f>
        <v>6.99</v>
      </c>
      <c r="Y331" s="44"/>
      <c r="Z331" s="299"/>
      <c r="AA331" s="15"/>
      <c r="AB331" s="15" t="str">
        <f>'LK6 - 4.1 Stäbe - Schnittgrößen'!B326</f>
        <v>Min N</v>
      </c>
      <c r="AC331" s="27">
        <f>'LK6 - 4.1 Stäbe - Schnittgrößen'!D326</f>
        <v>-364.63</v>
      </c>
      <c r="AD331" s="27">
        <f>'LK6 - 4.1 Stäbe - Schnittgrößen'!E326</f>
        <v>4.1100000000000003</v>
      </c>
      <c r="AE331" s="27">
        <f>'LK6 - 4.1 Stäbe - Schnittgrößen'!F326</f>
        <v>3.99</v>
      </c>
    </row>
    <row r="332" spans="1:31" x14ac:dyDescent="0.3">
      <c r="A332" s="44"/>
      <c r="B332" s="299"/>
      <c r="C332" s="15"/>
      <c r="D332" s="15" t="str">
        <f>'LK1 - 4.1 Stäbe - Schnittgrößen'!B327</f>
        <v>Max Vz</v>
      </c>
      <c r="E332" s="27">
        <f>'LK1 - 4.1 Stäbe - Schnittgrößen'!D327</f>
        <v>-308.41000000000003</v>
      </c>
      <c r="F332" s="27">
        <f>'LK1 - 4.1 Stäbe - Schnittgrößen'!E327</f>
        <v>4.13</v>
      </c>
      <c r="G332" s="27">
        <f>'LK1 - 4.1 Stäbe - Schnittgrößen'!F327</f>
        <v>4.8899999999999997</v>
      </c>
      <c r="I332" s="44"/>
      <c r="J332" s="299"/>
      <c r="K332" s="15"/>
      <c r="L332" s="15" t="str">
        <f>'LK2 - 4.1 Stäbe - Schnittgrößen'!B327</f>
        <v>Max Vz</v>
      </c>
      <c r="M332" s="27">
        <f>'LK2 - 4.1 Stäbe - Schnittgrößen'!D327</f>
        <v>-253.53</v>
      </c>
      <c r="N332" s="27">
        <f>'LK2 - 4.1 Stäbe - Schnittgrößen'!E327</f>
        <v>3.67</v>
      </c>
      <c r="O332" s="27">
        <f>'LK2 - 4.1 Stäbe - Schnittgrößen'!F327</f>
        <v>2.5299999999999998</v>
      </c>
      <c r="Q332" s="44"/>
      <c r="R332" s="299"/>
      <c r="S332" s="15"/>
      <c r="T332" s="15" t="str">
        <f>'LK3 - 4.1 Stäbe - Schnittgrößen'!B327</f>
        <v>Max Vz</v>
      </c>
      <c r="U332" s="27">
        <f>'LK3 - 4.1 Stäbe - Schnittgrößen'!D327</f>
        <v>-418.29</v>
      </c>
      <c r="V332" s="27">
        <f>'LK3 - 4.1 Stäbe - Schnittgrößen'!E327</f>
        <v>5.63</v>
      </c>
      <c r="W332" s="27">
        <f>'LK3 - 4.1 Stäbe - Schnittgrößen'!F327</f>
        <v>6.64</v>
      </c>
      <c r="Y332" s="44"/>
      <c r="Z332" s="299"/>
      <c r="AA332" s="15"/>
      <c r="AB332" s="15" t="str">
        <f>'LK6 - 4.1 Stäbe - Schnittgrößen'!B327</f>
        <v>Max Vz</v>
      </c>
      <c r="AC332" s="27">
        <f>'LK6 - 4.1 Stäbe - Schnittgrößen'!D327</f>
        <v>-364.62</v>
      </c>
      <c r="AD332" s="27">
        <f>'LK6 - 4.1 Stäbe - Schnittgrößen'!E327</f>
        <v>5.01</v>
      </c>
      <c r="AE332" s="27">
        <f>'LK6 - 4.1 Stäbe - Schnittgrößen'!F327</f>
        <v>3.68</v>
      </c>
    </row>
    <row r="333" spans="1:31" x14ac:dyDescent="0.3">
      <c r="A333" s="44"/>
      <c r="B333" s="299"/>
      <c r="C333" s="15"/>
      <c r="D333" s="15" t="str">
        <f>'LK1 - 4.1 Stäbe - Schnittgrößen'!B328</f>
        <v>Min Vz</v>
      </c>
      <c r="E333" s="27">
        <f>'LK1 - 4.1 Stäbe - Schnittgrößen'!D328</f>
        <v>-308.41000000000003</v>
      </c>
      <c r="F333" s="27">
        <f>'LK1 - 4.1 Stäbe - Schnittgrößen'!E328</f>
        <v>3.53</v>
      </c>
      <c r="G333" s="27">
        <f>'LK1 - 4.1 Stäbe - Schnittgrößen'!F328</f>
        <v>5.15</v>
      </c>
      <c r="I333" s="44"/>
      <c r="J333" s="299"/>
      <c r="K333" s="15"/>
      <c r="L333" s="15" t="str">
        <f>'LK2 - 4.1 Stäbe - Schnittgrößen'!B328</f>
        <v>Min Vz</v>
      </c>
      <c r="M333" s="27">
        <f>'LK2 - 4.1 Stäbe - Schnittgrößen'!D328</f>
        <v>-253.53</v>
      </c>
      <c r="N333" s="27">
        <f>'LK2 - 4.1 Stäbe - Schnittgrößen'!E328</f>
        <v>3.06</v>
      </c>
      <c r="O333" s="27">
        <f>'LK2 - 4.1 Stäbe - Schnittgrößen'!F328</f>
        <v>2.76</v>
      </c>
      <c r="Q333" s="44"/>
      <c r="R333" s="299"/>
      <c r="S333" s="15"/>
      <c r="T333" s="15" t="str">
        <f>'LK3 - 4.1 Stäbe - Schnittgrößen'!B328</f>
        <v>Min Vz</v>
      </c>
      <c r="U333" s="27">
        <f>'LK3 - 4.1 Stäbe - Schnittgrößen'!D328</f>
        <v>-418.29</v>
      </c>
      <c r="V333" s="27">
        <f>'LK3 - 4.1 Stäbe - Schnittgrößen'!E328</f>
        <v>4.76</v>
      </c>
      <c r="W333" s="27">
        <f>'LK3 - 4.1 Stäbe - Schnittgrößen'!F328</f>
        <v>6.99</v>
      </c>
      <c r="Y333" s="44"/>
      <c r="Z333" s="299"/>
      <c r="AA333" s="15"/>
      <c r="AB333" s="15" t="str">
        <f>'LK6 - 4.1 Stäbe - Schnittgrößen'!B328</f>
        <v>Min Vz</v>
      </c>
      <c r="AC333" s="27">
        <f>'LK6 - 4.1 Stäbe - Schnittgrößen'!D328</f>
        <v>-364.63</v>
      </c>
      <c r="AD333" s="27">
        <f>'LK6 - 4.1 Stäbe - Schnittgrößen'!E328</f>
        <v>4.1100000000000003</v>
      </c>
      <c r="AE333" s="27">
        <f>'LK6 - 4.1 Stäbe - Schnittgrößen'!F328</f>
        <v>3.99</v>
      </c>
    </row>
    <row r="334" spans="1:31" x14ac:dyDescent="0.3">
      <c r="A334" s="44"/>
      <c r="B334" s="299"/>
      <c r="C334" s="15"/>
      <c r="D334" s="15" t="str">
        <f>'LK1 - 4.1 Stäbe - Schnittgrößen'!B329</f>
        <v>Max My</v>
      </c>
      <c r="E334" s="27">
        <f>'LK1 - 4.1 Stäbe - Schnittgrößen'!D329</f>
        <v>-308.41000000000003</v>
      </c>
      <c r="F334" s="27">
        <f>'LK1 - 4.1 Stäbe - Schnittgrößen'!E329</f>
        <v>3.53</v>
      </c>
      <c r="G334" s="27">
        <f>'LK1 - 4.1 Stäbe - Schnittgrößen'!F329</f>
        <v>5.15</v>
      </c>
      <c r="I334" s="44"/>
      <c r="J334" s="299"/>
      <c r="K334" s="15"/>
      <c r="L334" s="15" t="str">
        <f>'LK2 - 4.1 Stäbe - Schnittgrößen'!B329</f>
        <v>Max My</v>
      </c>
      <c r="M334" s="27">
        <f>'LK2 - 4.1 Stäbe - Schnittgrößen'!D329</f>
        <v>-253.53</v>
      </c>
      <c r="N334" s="27">
        <f>'LK2 - 4.1 Stäbe - Schnittgrößen'!E329</f>
        <v>3.06</v>
      </c>
      <c r="O334" s="27">
        <f>'LK2 - 4.1 Stäbe - Schnittgrößen'!F329</f>
        <v>2.76</v>
      </c>
      <c r="Q334" s="44"/>
      <c r="R334" s="299"/>
      <c r="S334" s="15"/>
      <c r="T334" s="15" t="str">
        <f>'LK3 - 4.1 Stäbe - Schnittgrößen'!B329</f>
        <v>Max My</v>
      </c>
      <c r="U334" s="27">
        <f>'LK3 - 4.1 Stäbe - Schnittgrößen'!D329</f>
        <v>-418.29</v>
      </c>
      <c r="V334" s="27">
        <f>'LK3 - 4.1 Stäbe - Schnittgrößen'!E329</f>
        <v>4.76</v>
      </c>
      <c r="W334" s="27">
        <f>'LK3 - 4.1 Stäbe - Schnittgrößen'!F329</f>
        <v>6.99</v>
      </c>
      <c r="Y334" s="44"/>
      <c r="Z334" s="299"/>
      <c r="AA334" s="15"/>
      <c r="AB334" s="15" t="str">
        <f>'LK6 - 4.1 Stäbe - Schnittgrößen'!B329</f>
        <v>Max My</v>
      </c>
      <c r="AC334" s="27">
        <f>'LK6 - 4.1 Stäbe - Schnittgrößen'!D329</f>
        <v>-364.63</v>
      </c>
      <c r="AD334" s="27">
        <f>'LK6 - 4.1 Stäbe - Schnittgrößen'!E329</f>
        <v>4.1100000000000003</v>
      </c>
      <c r="AE334" s="27">
        <f>'LK6 - 4.1 Stäbe - Schnittgrößen'!F329</f>
        <v>3.99</v>
      </c>
    </row>
    <row r="335" spans="1:31" x14ac:dyDescent="0.3">
      <c r="A335" s="44"/>
      <c r="B335" s="299"/>
      <c r="C335" s="15"/>
      <c r="D335" s="15" t="str">
        <f>'LK1 - 4.1 Stäbe - Schnittgrößen'!B330</f>
        <v>Min My</v>
      </c>
      <c r="E335" s="27">
        <f>'LK1 - 4.1 Stäbe - Schnittgrößen'!D330</f>
        <v>-308.41000000000003</v>
      </c>
      <c r="F335" s="27">
        <f>'LK1 - 4.1 Stäbe - Schnittgrößen'!E330</f>
        <v>4.13</v>
      </c>
      <c r="G335" s="27">
        <f>'LK1 - 4.1 Stäbe - Schnittgrößen'!F330</f>
        <v>4.8899999999999997</v>
      </c>
      <c r="I335" s="44"/>
      <c r="J335" s="299"/>
      <c r="K335" s="15"/>
      <c r="L335" s="15" t="str">
        <f>'LK2 - 4.1 Stäbe - Schnittgrößen'!B330</f>
        <v>Min My</v>
      </c>
      <c r="M335" s="27">
        <f>'LK2 - 4.1 Stäbe - Schnittgrößen'!D330</f>
        <v>-253.53</v>
      </c>
      <c r="N335" s="27">
        <f>'LK2 - 4.1 Stäbe - Schnittgrößen'!E330</f>
        <v>3.67</v>
      </c>
      <c r="O335" s="27">
        <f>'LK2 - 4.1 Stäbe - Schnittgrößen'!F330</f>
        <v>2.5299999999999998</v>
      </c>
      <c r="Q335" s="44"/>
      <c r="R335" s="299"/>
      <c r="S335" s="15"/>
      <c r="T335" s="15" t="str">
        <f>'LK3 - 4.1 Stäbe - Schnittgrößen'!B330</f>
        <v>Min My</v>
      </c>
      <c r="U335" s="27">
        <f>'LK3 - 4.1 Stäbe - Schnittgrößen'!D330</f>
        <v>-418.29</v>
      </c>
      <c r="V335" s="27">
        <f>'LK3 - 4.1 Stäbe - Schnittgrößen'!E330</f>
        <v>5.63</v>
      </c>
      <c r="W335" s="27">
        <f>'LK3 - 4.1 Stäbe - Schnittgrößen'!F330</f>
        <v>6.64</v>
      </c>
      <c r="Y335" s="44"/>
      <c r="Z335" s="299"/>
      <c r="AA335" s="15"/>
      <c r="AB335" s="15" t="str">
        <f>'LK6 - 4.1 Stäbe - Schnittgrößen'!B330</f>
        <v>Min My</v>
      </c>
      <c r="AC335" s="27">
        <f>'LK6 - 4.1 Stäbe - Schnittgrößen'!D330</f>
        <v>-364.62</v>
      </c>
      <c r="AD335" s="27">
        <f>'LK6 - 4.1 Stäbe - Schnittgrößen'!E330</f>
        <v>5.01</v>
      </c>
      <c r="AE335" s="27">
        <f>'LK6 - 4.1 Stäbe - Schnittgrößen'!F330</f>
        <v>3.68</v>
      </c>
    </row>
    <row r="336" spans="1:31" x14ac:dyDescent="0.3">
      <c r="A336" s="192"/>
      <c r="B336" s="298"/>
      <c r="C336" s="15">
        <f>'LK1 - 4.1 Stäbe - Schnittgrößen'!A331</f>
        <v>42</v>
      </c>
      <c r="D336" s="15">
        <f>'LK1 - 4.1 Stäbe - Schnittgrößen'!B331</f>
        <v>39</v>
      </c>
      <c r="E336" s="27">
        <f>'LK1 - 4.1 Stäbe - Schnittgrößen'!D331</f>
        <v>-308.41000000000003</v>
      </c>
      <c r="F336" s="27">
        <f>'LK1 - 4.1 Stäbe - Schnittgrößen'!E331</f>
        <v>3.9</v>
      </c>
      <c r="G336" s="27">
        <f>'LK1 - 4.1 Stäbe - Schnittgrößen'!F331</f>
        <v>5.15</v>
      </c>
      <c r="I336" s="192"/>
      <c r="J336" s="298"/>
      <c r="K336" s="15">
        <f>'LK2 - 4.1 Stäbe - Schnittgrößen'!A331</f>
        <v>42</v>
      </c>
      <c r="L336" s="15">
        <f>'LK2 - 4.1 Stäbe - Schnittgrößen'!B331</f>
        <v>39</v>
      </c>
      <c r="M336" s="27">
        <f>'LK2 - 4.1 Stäbe - Schnittgrößen'!D331</f>
        <v>-253.53</v>
      </c>
      <c r="N336" s="27">
        <f>'LK2 - 4.1 Stäbe - Schnittgrößen'!E331</f>
        <v>3.23</v>
      </c>
      <c r="O336" s="27">
        <f>'LK2 - 4.1 Stäbe - Schnittgrößen'!F331</f>
        <v>2.76</v>
      </c>
      <c r="Q336" s="192"/>
      <c r="R336" s="298"/>
      <c r="S336" s="15">
        <f>'LK3 - 4.1 Stäbe - Schnittgrößen'!A331</f>
        <v>42</v>
      </c>
      <c r="T336" s="15">
        <f>'LK3 - 4.1 Stäbe - Schnittgrößen'!B331</f>
        <v>39</v>
      </c>
      <c r="U336" s="27">
        <f>'LK3 - 4.1 Stäbe - Schnittgrößen'!D331</f>
        <v>-418.29</v>
      </c>
      <c r="V336" s="27">
        <f>'LK3 - 4.1 Stäbe - Schnittgrößen'!E331</f>
        <v>5.32</v>
      </c>
      <c r="W336" s="27">
        <f>'LK3 - 4.1 Stäbe - Schnittgrößen'!F331</f>
        <v>6.99</v>
      </c>
      <c r="Y336" s="192"/>
      <c r="Z336" s="298"/>
      <c r="AA336" s="15">
        <f>'LK6 - 4.1 Stäbe - Schnittgrößen'!A331</f>
        <v>42</v>
      </c>
      <c r="AB336" s="15">
        <f>'LK6 - 4.1 Stäbe - Schnittgrößen'!B331</f>
        <v>39</v>
      </c>
      <c r="AC336" s="27">
        <f>'LK6 - 4.1 Stäbe - Schnittgrößen'!D331</f>
        <v>-364.63</v>
      </c>
      <c r="AD336" s="27">
        <f>'LK6 - 4.1 Stäbe - Schnittgrößen'!E331</f>
        <v>4.42</v>
      </c>
      <c r="AE336" s="27">
        <f>'LK6 - 4.1 Stäbe - Schnittgrößen'!F331</f>
        <v>3.99</v>
      </c>
    </row>
    <row r="337" spans="1:31" x14ac:dyDescent="0.3">
      <c r="A337" s="44"/>
      <c r="B337" s="299"/>
      <c r="C337" s="15"/>
      <c r="D337" s="15">
        <f>'LK1 - 4.1 Stäbe - Schnittgrößen'!B332</f>
        <v>40</v>
      </c>
      <c r="E337" s="27">
        <f>'LK1 - 4.1 Stäbe - Schnittgrößen'!D332</f>
        <v>-308.41000000000003</v>
      </c>
      <c r="F337" s="27">
        <f>'LK1 - 4.1 Stäbe - Schnittgrößen'!E332</f>
        <v>3.3</v>
      </c>
      <c r="G337" s="27">
        <f>'LK1 - 4.1 Stäbe - Schnittgrößen'!F332</f>
        <v>5.4</v>
      </c>
      <c r="I337" s="44"/>
      <c r="J337" s="299"/>
      <c r="K337" s="15"/>
      <c r="L337" s="15">
        <f>'LK2 - 4.1 Stäbe - Schnittgrößen'!B332</f>
        <v>40</v>
      </c>
      <c r="M337" s="27">
        <f>'LK2 - 4.1 Stäbe - Schnittgrößen'!D332</f>
        <v>-253.53</v>
      </c>
      <c r="N337" s="27">
        <f>'LK2 - 4.1 Stäbe - Schnittgrößen'!E332</f>
        <v>2.62</v>
      </c>
      <c r="O337" s="27">
        <f>'LK2 - 4.1 Stäbe - Schnittgrößen'!F332</f>
        <v>2.96</v>
      </c>
      <c r="Q337" s="44"/>
      <c r="R337" s="299"/>
      <c r="S337" s="15"/>
      <c r="T337" s="15">
        <f>'LK3 - 4.1 Stäbe - Schnittgrößen'!B332</f>
        <v>40</v>
      </c>
      <c r="U337" s="27">
        <f>'LK3 - 4.1 Stäbe - Schnittgrößen'!D332</f>
        <v>-418.3</v>
      </c>
      <c r="V337" s="27">
        <f>'LK3 - 4.1 Stäbe - Schnittgrößen'!E332</f>
        <v>4.4400000000000004</v>
      </c>
      <c r="W337" s="27">
        <f>'LK3 - 4.1 Stäbe - Schnittgrößen'!F332</f>
        <v>7.32</v>
      </c>
      <c r="Y337" s="44"/>
      <c r="Z337" s="299"/>
      <c r="AA337" s="15"/>
      <c r="AB337" s="15">
        <f>'LK6 - 4.1 Stäbe - Schnittgrößen'!B332</f>
        <v>40</v>
      </c>
      <c r="AC337" s="27">
        <f>'LK6 - 4.1 Stäbe - Schnittgrößen'!D332</f>
        <v>-364.63</v>
      </c>
      <c r="AD337" s="27">
        <f>'LK6 - 4.1 Stäbe - Schnittgrößen'!E332</f>
        <v>3.51</v>
      </c>
      <c r="AE337" s="27">
        <f>'LK6 - 4.1 Stäbe - Schnittgrößen'!F332</f>
        <v>4.26</v>
      </c>
    </row>
    <row r="338" spans="1:31" x14ac:dyDescent="0.3">
      <c r="A338" s="44"/>
      <c r="B338" s="299"/>
      <c r="C338" s="15"/>
      <c r="D338" s="15" t="str">
        <f>'LK1 - 4.1 Stäbe - Schnittgrößen'!B333</f>
        <v>Max N</v>
      </c>
      <c r="E338" s="27">
        <f>'LK1 - 4.1 Stäbe - Schnittgrößen'!D333</f>
        <v>-308.41000000000003</v>
      </c>
      <c r="F338" s="27">
        <f>'LK1 - 4.1 Stäbe - Schnittgrößen'!E333</f>
        <v>3.9</v>
      </c>
      <c r="G338" s="27">
        <f>'LK1 - 4.1 Stäbe - Schnittgrößen'!F333</f>
        <v>5.15</v>
      </c>
      <c r="I338" s="44"/>
      <c r="J338" s="299"/>
      <c r="K338" s="15"/>
      <c r="L338" s="15" t="str">
        <f>'LK2 - 4.1 Stäbe - Schnittgrößen'!B333</f>
        <v>Max N</v>
      </c>
      <c r="M338" s="27">
        <f>'LK2 - 4.1 Stäbe - Schnittgrößen'!D333</f>
        <v>-253.53</v>
      </c>
      <c r="N338" s="27">
        <f>'LK2 - 4.1 Stäbe - Schnittgrößen'!E333</f>
        <v>3.23</v>
      </c>
      <c r="O338" s="27">
        <f>'LK2 - 4.1 Stäbe - Schnittgrößen'!F333</f>
        <v>2.76</v>
      </c>
      <c r="Q338" s="44"/>
      <c r="R338" s="299"/>
      <c r="S338" s="15"/>
      <c r="T338" s="15" t="str">
        <f>'LK3 - 4.1 Stäbe - Schnittgrößen'!B333</f>
        <v>Max N</v>
      </c>
      <c r="U338" s="27">
        <f>'LK3 - 4.1 Stäbe - Schnittgrößen'!D333</f>
        <v>-418.29</v>
      </c>
      <c r="V338" s="27">
        <f>'LK3 - 4.1 Stäbe - Schnittgrößen'!E333</f>
        <v>5.32</v>
      </c>
      <c r="W338" s="27">
        <f>'LK3 - 4.1 Stäbe - Schnittgrößen'!F333</f>
        <v>6.99</v>
      </c>
      <c r="Y338" s="44"/>
      <c r="Z338" s="299"/>
      <c r="AA338" s="15"/>
      <c r="AB338" s="15" t="str">
        <f>'LK6 - 4.1 Stäbe - Schnittgrößen'!B333</f>
        <v>Max N</v>
      </c>
      <c r="AC338" s="27">
        <f>'LK6 - 4.1 Stäbe - Schnittgrößen'!D333</f>
        <v>-364.63</v>
      </c>
      <c r="AD338" s="27">
        <f>'LK6 - 4.1 Stäbe - Schnittgrößen'!E333</f>
        <v>4.42</v>
      </c>
      <c r="AE338" s="27">
        <f>'LK6 - 4.1 Stäbe - Schnittgrößen'!F333</f>
        <v>3.99</v>
      </c>
    </row>
    <row r="339" spans="1:31" x14ac:dyDescent="0.3">
      <c r="A339" s="44"/>
      <c r="B339" s="299"/>
      <c r="C339" s="15"/>
      <c r="D339" s="15" t="str">
        <f>'LK1 - 4.1 Stäbe - Schnittgrößen'!B334</f>
        <v>Min N</v>
      </c>
      <c r="E339" s="27">
        <f>'LK1 - 4.1 Stäbe - Schnittgrößen'!D334</f>
        <v>-308.41000000000003</v>
      </c>
      <c r="F339" s="27">
        <f>'LK1 - 4.1 Stäbe - Schnittgrößen'!E334</f>
        <v>3.3</v>
      </c>
      <c r="G339" s="27">
        <f>'LK1 - 4.1 Stäbe - Schnittgrößen'!F334</f>
        <v>5.4</v>
      </c>
      <c r="I339" s="44"/>
      <c r="J339" s="299"/>
      <c r="K339" s="15"/>
      <c r="L339" s="15" t="str">
        <f>'LK2 - 4.1 Stäbe - Schnittgrößen'!B334</f>
        <v>Min N</v>
      </c>
      <c r="M339" s="27">
        <f>'LK2 - 4.1 Stäbe - Schnittgrößen'!D334</f>
        <v>-253.53</v>
      </c>
      <c r="N339" s="27">
        <f>'LK2 - 4.1 Stäbe - Schnittgrößen'!E334</f>
        <v>2.62</v>
      </c>
      <c r="O339" s="27">
        <f>'LK2 - 4.1 Stäbe - Schnittgrößen'!F334</f>
        <v>2.96</v>
      </c>
      <c r="Q339" s="44"/>
      <c r="R339" s="299"/>
      <c r="S339" s="15"/>
      <c r="T339" s="15" t="str">
        <f>'LK3 - 4.1 Stäbe - Schnittgrößen'!B334</f>
        <v>Min N</v>
      </c>
      <c r="U339" s="27">
        <f>'LK3 - 4.1 Stäbe - Schnittgrößen'!D334</f>
        <v>-418.3</v>
      </c>
      <c r="V339" s="27">
        <f>'LK3 - 4.1 Stäbe - Schnittgrößen'!E334</f>
        <v>4.4400000000000004</v>
      </c>
      <c r="W339" s="27">
        <f>'LK3 - 4.1 Stäbe - Schnittgrößen'!F334</f>
        <v>7.32</v>
      </c>
      <c r="Y339" s="44"/>
      <c r="Z339" s="299"/>
      <c r="AA339" s="15"/>
      <c r="AB339" s="15" t="str">
        <f>'LK6 - 4.1 Stäbe - Schnittgrößen'!B334</f>
        <v>Min N</v>
      </c>
      <c r="AC339" s="27">
        <f>'LK6 - 4.1 Stäbe - Schnittgrößen'!D334</f>
        <v>-364.63</v>
      </c>
      <c r="AD339" s="27">
        <f>'LK6 - 4.1 Stäbe - Schnittgrößen'!E334</f>
        <v>3.51</v>
      </c>
      <c r="AE339" s="27">
        <f>'LK6 - 4.1 Stäbe - Schnittgrößen'!F334</f>
        <v>4.26</v>
      </c>
    </row>
    <row r="340" spans="1:31" x14ac:dyDescent="0.3">
      <c r="A340" s="44"/>
      <c r="B340" s="299"/>
      <c r="C340" s="15"/>
      <c r="D340" s="15" t="str">
        <f>'LK1 - 4.1 Stäbe - Schnittgrößen'!B335</f>
        <v>Max Vz</v>
      </c>
      <c r="E340" s="27">
        <f>'LK1 - 4.1 Stäbe - Schnittgrößen'!D335</f>
        <v>-308.41000000000003</v>
      </c>
      <c r="F340" s="27">
        <f>'LK1 - 4.1 Stäbe - Schnittgrößen'!E335</f>
        <v>3.9</v>
      </c>
      <c r="G340" s="27">
        <f>'LK1 - 4.1 Stäbe - Schnittgrößen'!F335</f>
        <v>5.15</v>
      </c>
      <c r="I340" s="44"/>
      <c r="J340" s="299"/>
      <c r="K340" s="15"/>
      <c r="L340" s="15" t="str">
        <f>'LK2 - 4.1 Stäbe - Schnittgrößen'!B335</f>
        <v>Max Vz</v>
      </c>
      <c r="M340" s="27">
        <f>'LK2 - 4.1 Stäbe - Schnittgrößen'!D335</f>
        <v>-253.53</v>
      </c>
      <c r="N340" s="27">
        <f>'LK2 - 4.1 Stäbe - Schnittgrößen'!E335</f>
        <v>3.23</v>
      </c>
      <c r="O340" s="27">
        <f>'LK2 - 4.1 Stäbe - Schnittgrößen'!F335</f>
        <v>2.76</v>
      </c>
      <c r="Q340" s="44"/>
      <c r="R340" s="299"/>
      <c r="S340" s="15"/>
      <c r="T340" s="15" t="str">
        <f>'LK3 - 4.1 Stäbe - Schnittgrößen'!B335</f>
        <v>Max Vz</v>
      </c>
      <c r="U340" s="27">
        <f>'LK3 - 4.1 Stäbe - Schnittgrößen'!D335</f>
        <v>-418.29</v>
      </c>
      <c r="V340" s="27">
        <f>'LK3 - 4.1 Stäbe - Schnittgrößen'!E335</f>
        <v>5.32</v>
      </c>
      <c r="W340" s="27">
        <f>'LK3 - 4.1 Stäbe - Schnittgrößen'!F335</f>
        <v>6.99</v>
      </c>
      <c r="Y340" s="44"/>
      <c r="Z340" s="299"/>
      <c r="AA340" s="15"/>
      <c r="AB340" s="15" t="str">
        <f>'LK6 - 4.1 Stäbe - Schnittgrößen'!B335</f>
        <v>Max Vz</v>
      </c>
      <c r="AC340" s="27">
        <f>'LK6 - 4.1 Stäbe - Schnittgrößen'!D335</f>
        <v>-364.63</v>
      </c>
      <c r="AD340" s="27">
        <f>'LK6 - 4.1 Stäbe - Schnittgrößen'!E335</f>
        <v>4.42</v>
      </c>
      <c r="AE340" s="27">
        <f>'LK6 - 4.1 Stäbe - Schnittgrößen'!F335</f>
        <v>3.99</v>
      </c>
    </row>
    <row r="341" spans="1:31" x14ac:dyDescent="0.3">
      <c r="A341" s="44"/>
      <c r="B341" s="299"/>
      <c r="C341" s="15"/>
      <c r="D341" s="15" t="str">
        <f>'LK1 - 4.1 Stäbe - Schnittgrößen'!B336</f>
        <v>Min Vz</v>
      </c>
      <c r="E341" s="27">
        <f>'LK1 - 4.1 Stäbe - Schnittgrößen'!D336</f>
        <v>-308.41000000000003</v>
      </c>
      <c r="F341" s="27">
        <f>'LK1 - 4.1 Stäbe - Schnittgrößen'!E336</f>
        <v>3.3</v>
      </c>
      <c r="G341" s="27">
        <f>'LK1 - 4.1 Stäbe - Schnittgrößen'!F336</f>
        <v>5.4</v>
      </c>
      <c r="I341" s="44"/>
      <c r="J341" s="299"/>
      <c r="K341" s="15"/>
      <c r="L341" s="15" t="str">
        <f>'LK2 - 4.1 Stäbe - Schnittgrößen'!B336</f>
        <v>Min Vz</v>
      </c>
      <c r="M341" s="27">
        <f>'LK2 - 4.1 Stäbe - Schnittgrößen'!D336</f>
        <v>-253.53</v>
      </c>
      <c r="N341" s="27">
        <f>'LK2 - 4.1 Stäbe - Schnittgrößen'!E336</f>
        <v>2.62</v>
      </c>
      <c r="O341" s="27">
        <f>'LK2 - 4.1 Stäbe - Schnittgrößen'!F336</f>
        <v>2.96</v>
      </c>
      <c r="Q341" s="44"/>
      <c r="R341" s="299"/>
      <c r="S341" s="15"/>
      <c r="T341" s="15" t="str">
        <f>'LK3 - 4.1 Stäbe - Schnittgrößen'!B336</f>
        <v>Min Vz</v>
      </c>
      <c r="U341" s="27">
        <f>'LK3 - 4.1 Stäbe - Schnittgrößen'!D336</f>
        <v>-418.3</v>
      </c>
      <c r="V341" s="27">
        <f>'LK3 - 4.1 Stäbe - Schnittgrößen'!E336</f>
        <v>4.4400000000000004</v>
      </c>
      <c r="W341" s="27">
        <f>'LK3 - 4.1 Stäbe - Schnittgrößen'!F336</f>
        <v>7.32</v>
      </c>
      <c r="Y341" s="44"/>
      <c r="Z341" s="299"/>
      <c r="AA341" s="15"/>
      <c r="AB341" s="15" t="str">
        <f>'LK6 - 4.1 Stäbe - Schnittgrößen'!B336</f>
        <v>Min Vz</v>
      </c>
      <c r="AC341" s="27">
        <f>'LK6 - 4.1 Stäbe - Schnittgrößen'!D336</f>
        <v>-364.63</v>
      </c>
      <c r="AD341" s="27">
        <f>'LK6 - 4.1 Stäbe - Schnittgrößen'!E336</f>
        <v>3.51</v>
      </c>
      <c r="AE341" s="27">
        <f>'LK6 - 4.1 Stäbe - Schnittgrößen'!F336</f>
        <v>4.26</v>
      </c>
    </row>
    <row r="342" spans="1:31" x14ac:dyDescent="0.3">
      <c r="A342" s="44"/>
      <c r="B342" s="299"/>
      <c r="C342" s="15"/>
      <c r="D342" s="15" t="str">
        <f>'LK1 - 4.1 Stäbe - Schnittgrößen'!B337</f>
        <v>Max My</v>
      </c>
      <c r="E342" s="27">
        <f>'LK1 - 4.1 Stäbe - Schnittgrößen'!D337</f>
        <v>-308.41000000000003</v>
      </c>
      <c r="F342" s="27">
        <f>'LK1 - 4.1 Stäbe - Schnittgrößen'!E337</f>
        <v>3.3</v>
      </c>
      <c r="G342" s="27">
        <f>'LK1 - 4.1 Stäbe - Schnittgrößen'!F337</f>
        <v>5.4</v>
      </c>
      <c r="I342" s="44"/>
      <c r="J342" s="299"/>
      <c r="K342" s="15"/>
      <c r="L342" s="15" t="str">
        <f>'LK2 - 4.1 Stäbe - Schnittgrößen'!B337</f>
        <v>Max My</v>
      </c>
      <c r="M342" s="27">
        <f>'LK2 - 4.1 Stäbe - Schnittgrößen'!D337</f>
        <v>-253.53</v>
      </c>
      <c r="N342" s="27">
        <f>'LK2 - 4.1 Stäbe - Schnittgrößen'!E337</f>
        <v>2.62</v>
      </c>
      <c r="O342" s="27">
        <f>'LK2 - 4.1 Stäbe - Schnittgrößen'!F337</f>
        <v>2.96</v>
      </c>
      <c r="Q342" s="44"/>
      <c r="R342" s="299"/>
      <c r="S342" s="15"/>
      <c r="T342" s="15" t="str">
        <f>'LK3 - 4.1 Stäbe - Schnittgrößen'!B337</f>
        <v>Max My</v>
      </c>
      <c r="U342" s="27">
        <f>'LK3 - 4.1 Stäbe - Schnittgrößen'!D337</f>
        <v>-418.3</v>
      </c>
      <c r="V342" s="27">
        <f>'LK3 - 4.1 Stäbe - Schnittgrößen'!E337</f>
        <v>4.4400000000000004</v>
      </c>
      <c r="W342" s="27">
        <f>'LK3 - 4.1 Stäbe - Schnittgrößen'!F337</f>
        <v>7.32</v>
      </c>
      <c r="Y342" s="44"/>
      <c r="Z342" s="299"/>
      <c r="AA342" s="15"/>
      <c r="AB342" s="15" t="str">
        <f>'LK6 - 4.1 Stäbe - Schnittgrößen'!B337</f>
        <v>Max My</v>
      </c>
      <c r="AC342" s="27">
        <f>'LK6 - 4.1 Stäbe - Schnittgrößen'!D337</f>
        <v>-364.63</v>
      </c>
      <c r="AD342" s="27">
        <f>'LK6 - 4.1 Stäbe - Schnittgrößen'!E337</f>
        <v>3.51</v>
      </c>
      <c r="AE342" s="27">
        <f>'LK6 - 4.1 Stäbe - Schnittgrößen'!F337</f>
        <v>4.26</v>
      </c>
    </row>
    <row r="343" spans="1:31" x14ac:dyDescent="0.3">
      <c r="A343" s="44"/>
      <c r="B343" s="299"/>
      <c r="C343" s="15"/>
      <c r="D343" s="15" t="str">
        <f>'LK1 - 4.1 Stäbe - Schnittgrößen'!B338</f>
        <v>Min My</v>
      </c>
      <c r="E343" s="27">
        <f>'LK1 - 4.1 Stäbe - Schnittgrößen'!D338</f>
        <v>-308.41000000000003</v>
      </c>
      <c r="F343" s="27">
        <f>'LK1 - 4.1 Stäbe - Schnittgrößen'!E338</f>
        <v>3.9</v>
      </c>
      <c r="G343" s="27">
        <f>'LK1 - 4.1 Stäbe - Schnittgrößen'!F338</f>
        <v>5.15</v>
      </c>
      <c r="I343" s="44"/>
      <c r="J343" s="299"/>
      <c r="K343" s="15"/>
      <c r="L343" s="15" t="str">
        <f>'LK2 - 4.1 Stäbe - Schnittgrößen'!B338</f>
        <v>Min My</v>
      </c>
      <c r="M343" s="27">
        <f>'LK2 - 4.1 Stäbe - Schnittgrößen'!D338</f>
        <v>-253.53</v>
      </c>
      <c r="N343" s="27">
        <f>'LK2 - 4.1 Stäbe - Schnittgrößen'!E338</f>
        <v>3.23</v>
      </c>
      <c r="O343" s="27">
        <f>'LK2 - 4.1 Stäbe - Schnittgrößen'!F338</f>
        <v>2.76</v>
      </c>
      <c r="Q343" s="44"/>
      <c r="R343" s="299"/>
      <c r="S343" s="15"/>
      <c r="T343" s="15" t="str">
        <f>'LK3 - 4.1 Stäbe - Schnittgrößen'!B338</f>
        <v>Min My</v>
      </c>
      <c r="U343" s="27">
        <f>'LK3 - 4.1 Stäbe - Schnittgrößen'!D338</f>
        <v>-418.29</v>
      </c>
      <c r="V343" s="27">
        <f>'LK3 - 4.1 Stäbe - Schnittgrößen'!E338</f>
        <v>5.32</v>
      </c>
      <c r="W343" s="27">
        <f>'LK3 - 4.1 Stäbe - Schnittgrößen'!F338</f>
        <v>6.99</v>
      </c>
      <c r="Y343" s="44"/>
      <c r="Z343" s="299"/>
      <c r="AA343" s="15"/>
      <c r="AB343" s="15" t="str">
        <f>'LK6 - 4.1 Stäbe - Schnittgrößen'!B338</f>
        <v>Min My</v>
      </c>
      <c r="AC343" s="27">
        <f>'LK6 - 4.1 Stäbe - Schnittgrößen'!D338</f>
        <v>-364.63</v>
      </c>
      <c r="AD343" s="27">
        <f>'LK6 - 4.1 Stäbe - Schnittgrößen'!E338</f>
        <v>4.42</v>
      </c>
      <c r="AE343" s="27">
        <f>'LK6 - 4.1 Stäbe - Schnittgrößen'!F338</f>
        <v>3.99</v>
      </c>
    </row>
    <row r="344" spans="1:31" x14ac:dyDescent="0.3">
      <c r="A344" s="192"/>
      <c r="B344" s="298"/>
      <c r="C344" s="15">
        <f>'LK1 - 4.1 Stäbe - Schnittgrößen'!A339</f>
        <v>43</v>
      </c>
      <c r="D344" s="15">
        <f>'LK1 - 4.1 Stäbe - Schnittgrößen'!B339</f>
        <v>40</v>
      </c>
      <c r="E344" s="27">
        <f>'LK1 - 4.1 Stäbe - Schnittgrößen'!D339</f>
        <v>-308.41000000000003</v>
      </c>
      <c r="F344" s="27">
        <f>'LK1 - 4.1 Stäbe - Schnittgrößen'!E339</f>
        <v>3.68</v>
      </c>
      <c r="G344" s="27">
        <f>'LK1 - 4.1 Stäbe - Schnittgrößen'!F339</f>
        <v>5.4</v>
      </c>
      <c r="I344" s="192"/>
      <c r="J344" s="298"/>
      <c r="K344" s="15">
        <f>'LK2 - 4.1 Stäbe - Schnittgrößen'!A339</f>
        <v>43</v>
      </c>
      <c r="L344" s="15">
        <f>'LK2 - 4.1 Stäbe - Schnittgrößen'!B339</f>
        <v>40</v>
      </c>
      <c r="M344" s="27">
        <f>'LK2 - 4.1 Stäbe - Schnittgrößen'!D339</f>
        <v>-253.53</v>
      </c>
      <c r="N344" s="27">
        <f>'LK2 - 4.1 Stäbe - Schnittgrößen'!E339</f>
        <v>2.91</v>
      </c>
      <c r="O344" s="27">
        <f>'LK2 - 4.1 Stäbe - Schnittgrößen'!F339</f>
        <v>2.96</v>
      </c>
      <c r="Q344" s="192"/>
      <c r="R344" s="298"/>
      <c r="S344" s="15">
        <f>'LK3 - 4.1 Stäbe - Schnittgrößen'!A339</f>
        <v>43</v>
      </c>
      <c r="T344" s="15">
        <f>'LK3 - 4.1 Stäbe - Schnittgrößen'!B339</f>
        <v>40</v>
      </c>
      <c r="U344" s="27">
        <f>'LK3 - 4.1 Stäbe - Schnittgrößen'!D339</f>
        <v>-418.3</v>
      </c>
      <c r="V344" s="27">
        <f>'LK3 - 4.1 Stäbe - Schnittgrößen'!E339</f>
        <v>5.01</v>
      </c>
      <c r="W344" s="27">
        <f>'LK3 - 4.1 Stäbe - Schnittgrößen'!F339</f>
        <v>7.32</v>
      </c>
      <c r="Y344" s="192"/>
      <c r="Z344" s="298"/>
      <c r="AA344" s="15">
        <f>'LK6 - 4.1 Stäbe - Schnittgrößen'!A339</f>
        <v>43</v>
      </c>
      <c r="AB344" s="15">
        <f>'LK6 - 4.1 Stäbe - Schnittgrößen'!B339</f>
        <v>40</v>
      </c>
      <c r="AC344" s="27">
        <f>'LK6 - 4.1 Stäbe - Schnittgrößen'!D339</f>
        <v>-364.63</v>
      </c>
      <c r="AD344" s="27">
        <f>'LK6 - 4.1 Stäbe - Schnittgrößen'!E339</f>
        <v>3.99</v>
      </c>
      <c r="AE344" s="27">
        <f>'LK6 - 4.1 Stäbe - Schnittgrößen'!F339</f>
        <v>4.26</v>
      </c>
    </row>
    <row r="345" spans="1:31" x14ac:dyDescent="0.3">
      <c r="A345" s="44"/>
      <c r="B345" s="299"/>
      <c r="C345" s="15"/>
      <c r="D345" s="15">
        <f>'LK1 - 4.1 Stäbe - Schnittgrößen'!B340</f>
        <v>41</v>
      </c>
      <c r="E345" s="27">
        <f>'LK1 - 4.1 Stäbe - Schnittgrößen'!D340</f>
        <v>-308.41000000000003</v>
      </c>
      <c r="F345" s="27">
        <f>'LK1 - 4.1 Stäbe - Schnittgrößen'!E340</f>
        <v>3.07</v>
      </c>
      <c r="G345" s="27">
        <f>'LK1 - 4.1 Stäbe - Schnittgrößen'!F340</f>
        <v>5.63</v>
      </c>
      <c r="I345" s="44"/>
      <c r="J345" s="299"/>
      <c r="K345" s="15"/>
      <c r="L345" s="15">
        <f>'LK2 - 4.1 Stäbe - Schnittgrößen'!B340</f>
        <v>41</v>
      </c>
      <c r="M345" s="27">
        <f>'LK2 - 4.1 Stäbe - Schnittgrößen'!D340</f>
        <v>-253.54</v>
      </c>
      <c r="N345" s="27">
        <f>'LK2 - 4.1 Stäbe - Schnittgrößen'!E340</f>
        <v>2.29</v>
      </c>
      <c r="O345" s="27">
        <f>'LK2 - 4.1 Stäbe - Schnittgrößen'!F340</f>
        <v>3.13</v>
      </c>
      <c r="Q345" s="44"/>
      <c r="R345" s="299"/>
      <c r="S345" s="15"/>
      <c r="T345" s="15">
        <f>'LK3 - 4.1 Stäbe - Schnittgrößen'!B340</f>
        <v>41</v>
      </c>
      <c r="U345" s="27">
        <f>'LK3 - 4.1 Stäbe - Schnittgrößen'!D340</f>
        <v>-418.3</v>
      </c>
      <c r="V345" s="27">
        <f>'LK3 - 4.1 Stäbe - Schnittgrößen'!E340</f>
        <v>4.13</v>
      </c>
      <c r="W345" s="27">
        <f>'LK3 - 4.1 Stäbe - Schnittgrößen'!F340</f>
        <v>7.64</v>
      </c>
      <c r="Y345" s="44"/>
      <c r="Z345" s="299"/>
      <c r="AA345" s="15"/>
      <c r="AB345" s="15">
        <f>'LK6 - 4.1 Stäbe - Schnittgrößen'!B340</f>
        <v>41</v>
      </c>
      <c r="AC345" s="27">
        <f>'LK6 - 4.1 Stäbe - Schnittgrößen'!D340</f>
        <v>-364.64</v>
      </c>
      <c r="AD345" s="27">
        <f>'LK6 - 4.1 Stäbe - Schnittgrößen'!E340</f>
        <v>3.07</v>
      </c>
      <c r="AE345" s="27">
        <f>'LK6 - 4.1 Stäbe - Schnittgrößen'!F340</f>
        <v>4.51</v>
      </c>
    </row>
    <row r="346" spans="1:31" x14ac:dyDescent="0.3">
      <c r="A346" s="44"/>
      <c r="B346" s="299"/>
      <c r="C346" s="15"/>
      <c r="D346" s="15" t="str">
        <f>'LK1 - 4.1 Stäbe - Schnittgrößen'!B341</f>
        <v>Max N</v>
      </c>
      <c r="E346" s="27">
        <f>'LK1 - 4.1 Stäbe - Schnittgrößen'!D341</f>
        <v>-308.41000000000003</v>
      </c>
      <c r="F346" s="27">
        <f>'LK1 - 4.1 Stäbe - Schnittgrößen'!E341</f>
        <v>3.68</v>
      </c>
      <c r="G346" s="27">
        <f>'LK1 - 4.1 Stäbe - Schnittgrößen'!F341</f>
        <v>5.4</v>
      </c>
      <c r="I346" s="44"/>
      <c r="J346" s="299"/>
      <c r="K346" s="15"/>
      <c r="L346" s="15" t="str">
        <f>'LK2 - 4.1 Stäbe - Schnittgrößen'!B341</f>
        <v>Max N</v>
      </c>
      <c r="M346" s="27">
        <f>'LK2 - 4.1 Stäbe - Schnittgrößen'!D341</f>
        <v>-253.53</v>
      </c>
      <c r="N346" s="27">
        <f>'LK2 - 4.1 Stäbe - Schnittgrößen'!E341</f>
        <v>2.91</v>
      </c>
      <c r="O346" s="27">
        <f>'LK2 - 4.1 Stäbe - Schnittgrößen'!F341</f>
        <v>2.96</v>
      </c>
      <c r="Q346" s="44"/>
      <c r="R346" s="299"/>
      <c r="S346" s="15"/>
      <c r="T346" s="15" t="str">
        <f>'LK3 - 4.1 Stäbe - Schnittgrößen'!B341</f>
        <v>Max N</v>
      </c>
      <c r="U346" s="27">
        <f>'LK3 - 4.1 Stäbe - Schnittgrößen'!D341</f>
        <v>-418.3</v>
      </c>
      <c r="V346" s="27">
        <f>'LK3 - 4.1 Stäbe - Schnittgrößen'!E341</f>
        <v>5.01</v>
      </c>
      <c r="W346" s="27">
        <f>'LK3 - 4.1 Stäbe - Schnittgrößen'!F341</f>
        <v>7.32</v>
      </c>
      <c r="Y346" s="44"/>
      <c r="Z346" s="299"/>
      <c r="AA346" s="15"/>
      <c r="AB346" s="15" t="str">
        <f>'LK6 - 4.1 Stäbe - Schnittgrößen'!B341</f>
        <v>Max N</v>
      </c>
      <c r="AC346" s="27">
        <f>'LK6 - 4.1 Stäbe - Schnittgrößen'!D341</f>
        <v>-364.63</v>
      </c>
      <c r="AD346" s="27">
        <f>'LK6 - 4.1 Stäbe - Schnittgrößen'!E341</f>
        <v>3.99</v>
      </c>
      <c r="AE346" s="27">
        <f>'LK6 - 4.1 Stäbe - Schnittgrößen'!F341</f>
        <v>4.26</v>
      </c>
    </row>
    <row r="347" spans="1:31" x14ac:dyDescent="0.3">
      <c r="A347" s="44"/>
      <c r="B347" s="299"/>
      <c r="C347" s="15"/>
      <c r="D347" s="15" t="str">
        <f>'LK1 - 4.1 Stäbe - Schnittgrößen'!B342</f>
        <v>Min N</v>
      </c>
      <c r="E347" s="27">
        <f>'LK1 - 4.1 Stäbe - Schnittgrößen'!D342</f>
        <v>-308.41000000000003</v>
      </c>
      <c r="F347" s="27">
        <f>'LK1 - 4.1 Stäbe - Schnittgrößen'!E342</f>
        <v>3.07</v>
      </c>
      <c r="G347" s="27">
        <f>'LK1 - 4.1 Stäbe - Schnittgrößen'!F342</f>
        <v>5.63</v>
      </c>
      <c r="I347" s="44"/>
      <c r="J347" s="299"/>
      <c r="K347" s="15"/>
      <c r="L347" s="15" t="str">
        <f>'LK2 - 4.1 Stäbe - Schnittgrößen'!B342</f>
        <v>Min N</v>
      </c>
      <c r="M347" s="27">
        <f>'LK2 - 4.1 Stäbe - Schnittgrößen'!D342</f>
        <v>-253.54</v>
      </c>
      <c r="N347" s="27">
        <f>'LK2 - 4.1 Stäbe - Schnittgrößen'!E342</f>
        <v>2.29</v>
      </c>
      <c r="O347" s="27">
        <f>'LK2 - 4.1 Stäbe - Schnittgrößen'!F342</f>
        <v>3.13</v>
      </c>
      <c r="Q347" s="44"/>
      <c r="R347" s="299"/>
      <c r="S347" s="15"/>
      <c r="T347" s="15" t="str">
        <f>'LK3 - 4.1 Stäbe - Schnittgrößen'!B342</f>
        <v>Min N</v>
      </c>
      <c r="U347" s="27">
        <f>'LK3 - 4.1 Stäbe - Schnittgrößen'!D342</f>
        <v>-418.3</v>
      </c>
      <c r="V347" s="27">
        <f>'LK3 - 4.1 Stäbe - Schnittgrößen'!E342</f>
        <v>4.13</v>
      </c>
      <c r="W347" s="27">
        <f>'LK3 - 4.1 Stäbe - Schnittgrößen'!F342</f>
        <v>7.64</v>
      </c>
      <c r="Y347" s="44"/>
      <c r="Z347" s="299"/>
      <c r="AA347" s="15"/>
      <c r="AB347" s="15" t="str">
        <f>'LK6 - 4.1 Stäbe - Schnittgrößen'!B342</f>
        <v>Min N</v>
      </c>
      <c r="AC347" s="27">
        <f>'LK6 - 4.1 Stäbe - Schnittgrößen'!D342</f>
        <v>-364.64</v>
      </c>
      <c r="AD347" s="27">
        <f>'LK6 - 4.1 Stäbe - Schnittgrößen'!E342</f>
        <v>3.07</v>
      </c>
      <c r="AE347" s="27">
        <f>'LK6 - 4.1 Stäbe - Schnittgrößen'!F342</f>
        <v>4.51</v>
      </c>
    </row>
    <row r="348" spans="1:31" x14ac:dyDescent="0.3">
      <c r="A348" s="44"/>
      <c r="B348" s="299"/>
      <c r="C348" s="15"/>
      <c r="D348" s="15" t="str">
        <f>'LK1 - 4.1 Stäbe - Schnittgrößen'!B343</f>
        <v>Max Vz</v>
      </c>
      <c r="E348" s="27">
        <f>'LK1 - 4.1 Stäbe - Schnittgrößen'!D343</f>
        <v>-308.41000000000003</v>
      </c>
      <c r="F348" s="27">
        <f>'LK1 - 4.1 Stäbe - Schnittgrößen'!E343</f>
        <v>3.68</v>
      </c>
      <c r="G348" s="27">
        <f>'LK1 - 4.1 Stäbe - Schnittgrößen'!F343</f>
        <v>5.4</v>
      </c>
      <c r="I348" s="44"/>
      <c r="J348" s="299"/>
      <c r="K348" s="15"/>
      <c r="L348" s="15" t="str">
        <f>'LK2 - 4.1 Stäbe - Schnittgrößen'!B343</f>
        <v>Max Vz</v>
      </c>
      <c r="M348" s="27">
        <f>'LK2 - 4.1 Stäbe - Schnittgrößen'!D343</f>
        <v>-253.53</v>
      </c>
      <c r="N348" s="27">
        <f>'LK2 - 4.1 Stäbe - Schnittgrößen'!E343</f>
        <v>2.91</v>
      </c>
      <c r="O348" s="27">
        <f>'LK2 - 4.1 Stäbe - Schnittgrößen'!F343</f>
        <v>2.96</v>
      </c>
      <c r="Q348" s="44"/>
      <c r="R348" s="299"/>
      <c r="S348" s="15"/>
      <c r="T348" s="15" t="str">
        <f>'LK3 - 4.1 Stäbe - Schnittgrößen'!B343</f>
        <v>Max Vz</v>
      </c>
      <c r="U348" s="27">
        <f>'LK3 - 4.1 Stäbe - Schnittgrößen'!D343</f>
        <v>-418.3</v>
      </c>
      <c r="V348" s="27">
        <f>'LK3 - 4.1 Stäbe - Schnittgrößen'!E343</f>
        <v>5.01</v>
      </c>
      <c r="W348" s="27">
        <f>'LK3 - 4.1 Stäbe - Schnittgrößen'!F343</f>
        <v>7.32</v>
      </c>
      <c r="Y348" s="44"/>
      <c r="Z348" s="299"/>
      <c r="AA348" s="15"/>
      <c r="AB348" s="15" t="str">
        <f>'LK6 - 4.1 Stäbe - Schnittgrößen'!B343</f>
        <v>Max Vz</v>
      </c>
      <c r="AC348" s="27">
        <f>'LK6 - 4.1 Stäbe - Schnittgrößen'!D343</f>
        <v>-364.63</v>
      </c>
      <c r="AD348" s="27">
        <f>'LK6 - 4.1 Stäbe - Schnittgrößen'!E343</f>
        <v>3.99</v>
      </c>
      <c r="AE348" s="27">
        <f>'LK6 - 4.1 Stäbe - Schnittgrößen'!F343</f>
        <v>4.26</v>
      </c>
    </row>
    <row r="349" spans="1:31" x14ac:dyDescent="0.3">
      <c r="A349" s="44"/>
      <c r="B349" s="299"/>
      <c r="C349" s="15"/>
      <c r="D349" s="15" t="str">
        <f>'LK1 - 4.1 Stäbe - Schnittgrößen'!B344</f>
        <v>Min Vz</v>
      </c>
      <c r="E349" s="27">
        <f>'LK1 - 4.1 Stäbe - Schnittgrößen'!D344</f>
        <v>-308.41000000000003</v>
      </c>
      <c r="F349" s="27">
        <f>'LK1 - 4.1 Stäbe - Schnittgrößen'!E344</f>
        <v>3.07</v>
      </c>
      <c r="G349" s="27">
        <f>'LK1 - 4.1 Stäbe - Schnittgrößen'!F344</f>
        <v>5.63</v>
      </c>
      <c r="I349" s="44"/>
      <c r="J349" s="299"/>
      <c r="K349" s="15"/>
      <c r="L349" s="15" t="str">
        <f>'LK2 - 4.1 Stäbe - Schnittgrößen'!B344</f>
        <v>Min Vz</v>
      </c>
      <c r="M349" s="27">
        <f>'LK2 - 4.1 Stäbe - Schnittgrößen'!D344</f>
        <v>-253.54</v>
      </c>
      <c r="N349" s="27">
        <f>'LK2 - 4.1 Stäbe - Schnittgrößen'!E344</f>
        <v>2.29</v>
      </c>
      <c r="O349" s="27">
        <f>'LK2 - 4.1 Stäbe - Schnittgrößen'!F344</f>
        <v>3.13</v>
      </c>
      <c r="Q349" s="44"/>
      <c r="R349" s="299"/>
      <c r="S349" s="15"/>
      <c r="T349" s="15" t="str">
        <f>'LK3 - 4.1 Stäbe - Schnittgrößen'!B344</f>
        <v>Min Vz</v>
      </c>
      <c r="U349" s="27">
        <f>'LK3 - 4.1 Stäbe - Schnittgrößen'!D344</f>
        <v>-418.3</v>
      </c>
      <c r="V349" s="27">
        <f>'LK3 - 4.1 Stäbe - Schnittgrößen'!E344</f>
        <v>4.13</v>
      </c>
      <c r="W349" s="27">
        <f>'LK3 - 4.1 Stäbe - Schnittgrößen'!F344</f>
        <v>7.64</v>
      </c>
      <c r="Y349" s="44"/>
      <c r="Z349" s="299"/>
      <c r="AA349" s="15"/>
      <c r="AB349" s="15" t="str">
        <f>'LK6 - 4.1 Stäbe - Schnittgrößen'!B344</f>
        <v>Min Vz</v>
      </c>
      <c r="AC349" s="27">
        <f>'LK6 - 4.1 Stäbe - Schnittgrößen'!D344</f>
        <v>-364.64</v>
      </c>
      <c r="AD349" s="27">
        <f>'LK6 - 4.1 Stäbe - Schnittgrößen'!E344</f>
        <v>3.07</v>
      </c>
      <c r="AE349" s="27">
        <f>'LK6 - 4.1 Stäbe - Schnittgrößen'!F344</f>
        <v>4.51</v>
      </c>
    </row>
    <row r="350" spans="1:31" x14ac:dyDescent="0.3">
      <c r="A350" s="44"/>
      <c r="B350" s="299"/>
      <c r="C350" s="15"/>
      <c r="D350" s="15" t="str">
        <f>'LK1 - 4.1 Stäbe - Schnittgrößen'!B345</f>
        <v>Max My</v>
      </c>
      <c r="E350" s="27">
        <f>'LK1 - 4.1 Stäbe - Schnittgrößen'!D345</f>
        <v>-308.41000000000003</v>
      </c>
      <c r="F350" s="27">
        <f>'LK1 - 4.1 Stäbe - Schnittgrößen'!E345</f>
        <v>3.07</v>
      </c>
      <c r="G350" s="27">
        <f>'LK1 - 4.1 Stäbe - Schnittgrößen'!F345</f>
        <v>5.63</v>
      </c>
      <c r="I350" s="44"/>
      <c r="J350" s="299"/>
      <c r="K350" s="15"/>
      <c r="L350" s="15" t="str">
        <f>'LK2 - 4.1 Stäbe - Schnittgrößen'!B345</f>
        <v>Max My</v>
      </c>
      <c r="M350" s="27">
        <f>'LK2 - 4.1 Stäbe - Schnittgrößen'!D345</f>
        <v>-253.54</v>
      </c>
      <c r="N350" s="27">
        <f>'LK2 - 4.1 Stäbe - Schnittgrößen'!E345</f>
        <v>2.29</v>
      </c>
      <c r="O350" s="27">
        <f>'LK2 - 4.1 Stäbe - Schnittgrößen'!F345</f>
        <v>3.13</v>
      </c>
      <c r="Q350" s="44"/>
      <c r="R350" s="299"/>
      <c r="S350" s="15"/>
      <c r="T350" s="15" t="str">
        <f>'LK3 - 4.1 Stäbe - Schnittgrößen'!B345</f>
        <v>Max My</v>
      </c>
      <c r="U350" s="27">
        <f>'LK3 - 4.1 Stäbe - Schnittgrößen'!D345</f>
        <v>-418.3</v>
      </c>
      <c r="V350" s="27">
        <f>'LK3 - 4.1 Stäbe - Schnittgrößen'!E345</f>
        <v>4.13</v>
      </c>
      <c r="W350" s="27">
        <f>'LK3 - 4.1 Stäbe - Schnittgrößen'!F345</f>
        <v>7.64</v>
      </c>
      <c r="Y350" s="44"/>
      <c r="Z350" s="299"/>
      <c r="AA350" s="15"/>
      <c r="AB350" s="15" t="str">
        <f>'LK6 - 4.1 Stäbe - Schnittgrößen'!B345</f>
        <v>Max My</v>
      </c>
      <c r="AC350" s="27">
        <f>'LK6 - 4.1 Stäbe - Schnittgrößen'!D345</f>
        <v>-364.64</v>
      </c>
      <c r="AD350" s="27">
        <f>'LK6 - 4.1 Stäbe - Schnittgrößen'!E345</f>
        <v>3.07</v>
      </c>
      <c r="AE350" s="27">
        <f>'LK6 - 4.1 Stäbe - Schnittgrößen'!F345</f>
        <v>4.51</v>
      </c>
    </row>
    <row r="351" spans="1:31" x14ac:dyDescent="0.3">
      <c r="A351" s="44"/>
      <c r="B351" s="299"/>
      <c r="C351" s="15"/>
      <c r="D351" s="15" t="str">
        <f>'LK1 - 4.1 Stäbe - Schnittgrößen'!B346</f>
        <v>Min My</v>
      </c>
      <c r="E351" s="27">
        <f>'LK1 - 4.1 Stäbe - Schnittgrößen'!D346</f>
        <v>-308.41000000000003</v>
      </c>
      <c r="F351" s="27">
        <f>'LK1 - 4.1 Stäbe - Schnittgrößen'!E346</f>
        <v>3.68</v>
      </c>
      <c r="G351" s="27">
        <f>'LK1 - 4.1 Stäbe - Schnittgrößen'!F346</f>
        <v>5.4</v>
      </c>
      <c r="I351" s="44"/>
      <c r="J351" s="299"/>
      <c r="K351" s="15"/>
      <c r="L351" s="15" t="str">
        <f>'LK2 - 4.1 Stäbe - Schnittgrößen'!B346</f>
        <v>Min My</v>
      </c>
      <c r="M351" s="27">
        <f>'LK2 - 4.1 Stäbe - Schnittgrößen'!D346</f>
        <v>-253.53</v>
      </c>
      <c r="N351" s="27">
        <f>'LK2 - 4.1 Stäbe - Schnittgrößen'!E346</f>
        <v>2.91</v>
      </c>
      <c r="O351" s="27">
        <f>'LK2 - 4.1 Stäbe - Schnittgrößen'!F346</f>
        <v>2.96</v>
      </c>
      <c r="Q351" s="44"/>
      <c r="R351" s="299"/>
      <c r="S351" s="15"/>
      <c r="T351" s="15" t="str">
        <f>'LK3 - 4.1 Stäbe - Schnittgrößen'!B346</f>
        <v>Min My</v>
      </c>
      <c r="U351" s="27">
        <f>'LK3 - 4.1 Stäbe - Schnittgrößen'!D346</f>
        <v>-418.3</v>
      </c>
      <c r="V351" s="27">
        <f>'LK3 - 4.1 Stäbe - Schnittgrößen'!E346</f>
        <v>5.01</v>
      </c>
      <c r="W351" s="27">
        <f>'LK3 - 4.1 Stäbe - Schnittgrößen'!F346</f>
        <v>7.32</v>
      </c>
      <c r="Y351" s="44"/>
      <c r="Z351" s="299"/>
      <c r="AA351" s="15"/>
      <c r="AB351" s="15" t="str">
        <f>'LK6 - 4.1 Stäbe - Schnittgrößen'!B346</f>
        <v>Min My</v>
      </c>
      <c r="AC351" s="27">
        <f>'LK6 - 4.1 Stäbe - Schnittgrößen'!D346</f>
        <v>-364.63</v>
      </c>
      <c r="AD351" s="27">
        <f>'LK6 - 4.1 Stäbe - Schnittgrößen'!E346</f>
        <v>3.99</v>
      </c>
      <c r="AE351" s="27">
        <f>'LK6 - 4.1 Stäbe - Schnittgrößen'!F346</f>
        <v>4.26</v>
      </c>
    </row>
    <row r="352" spans="1:31" x14ac:dyDescent="0.3">
      <c r="A352" s="192"/>
      <c r="B352" s="298"/>
      <c r="C352" s="15">
        <f>'LK1 - 4.1 Stäbe - Schnittgrößen'!A347</f>
        <v>44</v>
      </c>
      <c r="D352" s="15">
        <f>'LK1 - 4.1 Stäbe - Schnittgrößen'!B347</f>
        <v>41</v>
      </c>
      <c r="E352" s="27">
        <f>'LK1 - 4.1 Stäbe - Schnittgrößen'!D347</f>
        <v>-308.41000000000003</v>
      </c>
      <c r="F352" s="27">
        <f>'LK1 - 4.1 Stäbe - Schnittgrößen'!E347</f>
        <v>3.45</v>
      </c>
      <c r="G352" s="27">
        <f>'LK1 - 4.1 Stäbe - Schnittgrößen'!F347</f>
        <v>5.63</v>
      </c>
      <c r="I352" s="192"/>
      <c r="J352" s="298"/>
      <c r="K352" s="15">
        <f>'LK2 - 4.1 Stäbe - Schnittgrößen'!A347</f>
        <v>44</v>
      </c>
      <c r="L352" s="15">
        <f>'LK2 - 4.1 Stäbe - Schnittgrößen'!B347</f>
        <v>41</v>
      </c>
      <c r="M352" s="27">
        <f>'LK2 - 4.1 Stäbe - Schnittgrößen'!D347</f>
        <v>-253.54</v>
      </c>
      <c r="N352" s="27">
        <f>'LK2 - 4.1 Stäbe - Schnittgrößen'!E347</f>
        <v>2.66</v>
      </c>
      <c r="O352" s="27">
        <f>'LK2 - 4.1 Stäbe - Schnittgrößen'!F347</f>
        <v>3.13</v>
      </c>
      <c r="Q352" s="192"/>
      <c r="R352" s="298"/>
      <c r="S352" s="15">
        <f>'LK3 - 4.1 Stäbe - Schnittgrößen'!A347</f>
        <v>44</v>
      </c>
      <c r="T352" s="15">
        <f>'LK3 - 4.1 Stäbe - Schnittgrößen'!B347</f>
        <v>41</v>
      </c>
      <c r="U352" s="27">
        <f>'LK3 - 4.1 Stäbe - Schnittgrößen'!D347</f>
        <v>-418.3</v>
      </c>
      <c r="V352" s="27">
        <f>'LK3 - 4.1 Stäbe - Schnittgrößen'!E347</f>
        <v>4.71</v>
      </c>
      <c r="W352" s="27">
        <f>'LK3 - 4.1 Stäbe - Schnittgrößen'!F347</f>
        <v>7.64</v>
      </c>
      <c r="Y352" s="192"/>
      <c r="Z352" s="298"/>
      <c r="AA352" s="15">
        <f>'LK6 - 4.1 Stäbe - Schnittgrößen'!A347</f>
        <v>44</v>
      </c>
      <c r="AB352" s="15">
        <f>'LK6 - 4.1 Stäbe - Schnittgrößen'!B347</f>
        <v>41</v>
      </c>
      <c r="AC352" s="27">
        <f>'LK6 - 4.1 Stäbe - Schnittgrößen'!D347</f>
        <v>-364.64</v>
      </c>
      <c r="AD352" s="27">
        <f>'LK6 - 4.1 Stäbe - Schnittgrößen'!E347</f>
        <v>3.65</v>
      </c>
      <c r="AE352" s="27">
        <f>'LK6 - 4.1 Stäbe - Schnittgrößen'!F347</f>
        <v>4.51</v>
      </c>
    </row>
    <row r="353" spans="1:31" x14ac:dyDescent="0.3">
      <c r="A353" s="44"/>
      <c r="B353" s="299"/>
      <c r="C353" s="15"/>
      <c r="D353" s="15">
        <f>'LK1 - 4.1 Stäbe - Schnittgrößen'!B348</f>
        <v>42</v>
      </c>
      <c r="E353" s="27">
        <f>'LK1 - 4.1 Stäbe - Schnittgrößen'!D348</f>
        <v>-308.41000000000003</v>
      </c>
      <c r="F353" s="27">
        <f>'LK1 - 4.1 Stäbe - Schnittgrößen'!E348</f>
        <v>2.85</v>
      </c>
      <c r="G353" s="27">
        <f>'LK1 - 4.1 Stäbe - Schnittgrößen'!F348</f>
        <v>5.84</v>
      </c>
      <c r="I353" s="44"/>
      <c r="J353" s="299"/>
      <c r="K353" s="15"/>
      <c r="L353" s="15">
        <f>'LK2 - 4.1 Stäbe - Schnittgrößen'!B348</f>
        <v>42</v>
      </c>
      <c r="M353" s="27">
        <f>'LK2 - 4.1 Stäbe - Schnittgrößen'!D348</f>
        <v>-253.54</v>
      </c>
      <c r="N353" s="27">
        <f>'LK2 - 4.1 Stäbe - Schnittgrößen'!E348</f>
        <v>2.04</v>
      </c>
      <c r="O353" s="27">
        <f>'LK2 - 4.1 Stäbe - Schnittgrößen'!F348</f>
        <v>3.29</v>
      </c>
      <c r="Q353" s="44"/>
      <c r="R353" s="299"/>
      <c r="S353" s="15"/>
      <c r="T353" s="15">
        <f>'LK3 - 4.1 Stäbe - Schnittgrößen'!B348</f>
        <v>42</v>
      </c>
      <c r="U353" s="27">
        <f>'LK3 - 4.1 Stäbe - Schnittgrößen'!D348</f>
        <v>-418.3</v>
      </c>
      <c r="V353" s="27">
        <f>'LK3 - 4.1 Stäbe - Schnittgrößen'!E348</f>
        <v>3.83</v>
      </c>
      <c r="W353" s="27">
        <f>'LK3 - 4.1 Stäbe - Schnittgrößen'!F348</f>
        <v>7.93</v>
      </c>
      <c r="Y353" s="44"/>
      <c r="Z353" s="299"/>
      <c r="AA353" s="15"/>
      <c r="AB353" s="15">
        <f>'LK6 - 4.1 Stäbe - Schnittgrößen'!B348</f>
        <v>42</v>
      </c>
      <c r="AC353" s="27">
        <f>'LK6 - 4.1 Stäbe - Schnittgrößen'!D348</f>
        <v>-364.64</v>
      </c>
      <c r="AD353" s="27">
        <f>'LK6 - 4.1 Stäbe - Schnittgrößen'!E348</f>
        <v>2.73</v>
      </c>
      <c r="AE353" s="27">
        <f>'LK6 - 4.1 Stäbe - Schnittgrößen'!F348</f>
        <v>4.72</v>
      </c>
    </row>
    <row r="354" spans="1:31" x14ac:dyDescent="0.3">
      <c r="A354" s="44"/>
      <c r="B354" s="299"/>
      <c r="C354" s="15"/>
      <c r="D354" s="15" t="str">
        <f>'LK1 - 4.1 Stäbe - Schnittgrößen'!B349</f>
        <v>Max N</v>
      </c>
      <c r="E354" s="27">
        <f>'LK1 - 4.1 Stäbe - Schnittgrößen'!D349</f>
        <v>-308.41000000000003</v>
      </c>
      <c r="F354" s="27">
        <f>'LK1 - 4.1 Stäbe - Schnittgrößen'!E349</f>
        <v>3.45</v>
      </c>
      <c r="G354" s="27">
        <f>'LK1 - 4.1 Stäbe - Schnittgrößen'!F349</f>
        <v>5.63</v>
      </c>
      <c r="I354" s="44"/>
      <c r="J354" s="299"/>
      <c r="K354" s="15"/>
      <c r="L354" s="15" t="str">
        <f>'LK2 - 4.1 Stäbe - Schnittgrößen'!B349</f>
        <v>Max N</v>
      </c>
      <c r="M354" s="27">
        <f>'LK2 - 4.1 Stäbe - Schnittgrößen'!D349</f>
        <v>-253.54</v>
      </c>
      <c r="N354" s="27">
        <f>'LK2 - 4.1 Stäbe - Schnittgrößen'!E349</f>
        <v>2.66</v>
      </c>
      <c r="O354" s="27">
        <f>'LK2 - 4.1 Stäbe - Schnittgrößen'!F349</f>
        <v>3.13</v>
      </c>
      <c r="Q354" s="44"/>
      <c r="R354" s="299"/>
      <c r="S354" s="15"/>
      <c r="T354" s="15" t="str">
        <f>'LK3 - 4.1 Stäbe - Schnittgrößen'!B349</f>
        <v>Max N</v>
      </c>
      <c r="U354" s="27">
        <f>'LK3 - 4.1 Stäbe - Schnittgrößen'!D349</f>
        <v>-418.3</v>
      </c>
      <c r="V354" s="27">
        <f>'LK3 - 4.1 Stäbe - Schnittgrößen'!E349</f>
        <v>4.71</v>
      </c>
      <c r="W354" s="27">
        <f>'LK3 - 4.1 Stäbe - Schnittgrößen'!F349</f>
        <v>7.64</v>
      </c>
      <c r="Y354" s="44"/>
      <c r="Z354" s="299"/>
      <c r="AA354" s="15"/>
      <c r="AB354" s="15" t="str">
        <f>'LK6 - 4.1 Stäbe - Schnittgrößen'!B349</f>
        <v>Max N</v>
      </c>
      <c r="AC354" s="27">
        <f>'LK6 - 4.1 Stäbe - Schnittgrößen'!D349</f>
        <v>-364.64</v>
      </c>
      <c r="AD354" s="27">
        <f>'LK6 - 4.1 Stäbe - Schnittgrößen'!E349</f>
        <v>3.65</v>
      </c>
      <c r="AE354" s="27">
        <f>'LK6 - 4.1 Stäbe - Schnittgrößen'!F349</f>
        <v>4.51</v>
      </c>
    </row>
    <row r="355" spans="1:31" x14ac:dyDescent="0.3">
      <c r="A355" s="44"/>
      <c r="B355" s="299"/>
      <c r="C355" s="15"/>
      <c r="D355" s="15" t="str">
        <f>'LK1 - 4.1 Stäbe - Schnittgrößen'!B350</f>
        <v>Min N</v>
      </c>
      <c r="E355" s="27">
        <f>'LK1 - 4.1 Stäbe - Schnittgrößen'!D350</f>
        <v>-308.41000000000003</v>
      </c>
      <c r="F355" s="27">
        <f>'LK1 - 4.1 Stäbe - Schnittgrößen'!E350</f>
        <v>2.85</v>
      </c>
      <c r="G355" s="27">
        <f>'LK1 - 4.1 Stäbe - Schnittgrößen'!F350</f>
        <v>5.84</v>
      </c>
      <c r="I355" s="44"/>
      <c r="J355" s="299"/>
      <c r="K355" s="15"/>
      <c r="L355" s="15" t="str">
        <f>'LK2 - 4.1 Stäbe - Schnittgrößen'!B350</f>
        <v>Min N</v>
      </c>
      <c r="M355" s="27">
        <f>'LK2 - 4.1 Stäbe - Schnittgrößen'!D350</f>
        <v>-253.54</v>
      </c>
      <c r="N355" s="27">
        <f>'LK2 - 4.1 Stäbe - Schnittgrößen'!E350</f>
        <v>2.04</v>
      </c>
      <c r="O355" s="27">
        <f>'LK2 - 4.1 Stäbe - Schnittgrößen'!F350</f>
        <v>3.29</v>
      </c>
      <c r="Q355" s="44"/>
      <c r="R355" s="299"/>
      <c r="S355" s="15"/>
      <c r="T355" s="15" t="str">
        <f>'LK3 - 4.1 Stäbe - Schnittgrößen'!B350</f>
        <v>Min N</v>
      </c>
      <c r="U355" s="27">
        <f>'LK3 - 4.1 Stäbe - Schnittgrößen'!D350</f>
        <v>-418.3</v>
      </c>
      <c r="V355" s="27">
        <f>'LK3 - 4.1 Stäbe - Schnittgrößen'!E350</f>
        <v>3.83</v>
      </c>
      <c r="W355" s="27">
        <f>'LK3 - 4.1 Stäbe - Schnittgrößen'!F350</f>
        <v>7.93</v>
      </c>
      <c r="Y355" s="44"/>
      <c r="Z355" s="299"/>
      <c r="AA355" s="15"/>
      <c r="AB355" s="15" t="str">
        <f>'LK6 - 4.1 Stäbe - Schnittgrößen'!B350</f>
        <v>Min N</v>
      </c>
      <c r="AC355" s="27">
        <f>'LK6 - 4.1 Stäbe - Schnittgrößen'!D350</f>
        <v>-364.64</v>
      </c>
      <c r="AD355" s="27">
        <f>'LK6 - 4.1 Stäbe - Schnittgrößen'!E350</f>
        <v>2.73</v>
      </c>
      <c r="AE355" s="27">
        <f>'LK6 - 4.1 Stäbe - Schnittgrößen'!F350</f>
        <v>4.72</v>
      </c>
    </row>
    <row r="356" spans="1:31" x14ac:dyDescent="0.3">
      <c r="A356" s="44"/>
      <c r="B356" s="299"/>
      <c r="C356" s="15"/>
      <c r="D356" s="15" t="str">
        <f>'LK1 - 4.1 Stäbe - Schnittgrößen'!B351</f>
        <v>Max Vz</v>
      </c>
      <c r="E356" s="27">
        <f>'LK1 - 4.1 Stäbe - Schnittgrößen'!D351</f>
        <v>-308.41000000000003</v>
      </c>
      <c r="F356" s="27">
        <f>'LK1 - 4.1 Stäbe - Schnittgrößen'!E351</f>
        <v>3.45</v>
      </c>
      <c r="G356" s="27">
        <f>'LK1 - 4.1 Stäbe - Schnittgrößen'!F351</f>
        <v>5.63</v>
      </c>
      <c r="I356" s="44"/>
      <c r="J356" s="299"/>
      <c r="K356" s="15"/>
      <c r="L356" s="15" t="str">
        <f>'LK2 - 4.1 Stäbe - Schnittgrößen'!B351</f>
        <v>Max Vz</v>
      </c>
      <c r="M356" s="27">
        <f>'LK2 - 4.1 Stäbe - Schnittgrößen'!D351</f>
        <v>-253.54</v>
      </c>
      <c r="N356" s="27">
        <f>'LK2 - 4.1 Stäbe - Schnittgrößen'!E351</f>
        <v>2.66</v>
      </c>
      <c r="O356" s="27">
        <f>'LK2 - 4.1 Stäbe - Schnittgrößen'!F351</f>
        <v>3.13</v>
      </c>
      <c r="Q356" s="44"/>
      <c r="R356" s="299"/>
      <c r="S356" s="15"/>
      <c r="T356" s="15" t="str">
        <f>'LK3 - 4.1 Stäbe - Schnittgrößen'!B351</f>
        <v>Max Vz</v>
      </c>
      <c r="U356" s="27">
        <f>'LK3 - 4.1 Stäbe - Schnittgrößen'!D351</f>
        <v>-418.3</v>
      </c>
      <c r="V356" s="27">
        <f>'LK3 - 4.1 Stäbe - Schnittgrößen'!E351</f>
        <v>4.71</v>
      </c>
      <c r="W356" s="27">
        <f>'LK3 - 4.1 Stäbe - Schnittgrößen'!F351</f>
        <v>7.64</v>
      </c>
      <c r="Y356" s="44"/>
      <c r="Z356" s="299"/>
      <c r="AA356" s="15"/>
      <c r="AB356" s="15" t="str">
        <f>'LK6 - 4.1 Stäbe - Schnittgrößen'!B351</f>
        <v>Max Vz</v>
      </c>
      <c r="AC356" s="27">
        <f>'LK6 - 4.1 Stäbe - Schnittgrößen'!D351</f>
        <v>-364.64</v>
      </c>
      <c r="AD356" s="27">
        <f>'LK6 - 4.1 Stäbe - Schnittgrößen'!E351</f>
        <v>3.65</v>
      </c>
      <c r="AE356" s="27">
        <f>'LK6 - 4.1 Stäbe - Schnittgrößen'!F351</f>
        <v>4.51</v>
      </c>
    </row>
    <row r="357" spans="1:31" x14ac:dyDescent="0.3">
      <c r="A357" s="44"/>
      <c r="B357" s="299"/>
      <c r="C357" s="15"/>
      <c r="D357" s="15" t="str">
        <f>'LK1 - 4.1 Stäbe - Schnittgrößen'!B352</f>
        <v>Min Vz</v>
      </c>
      <c r="E357" s="27">
        <f>'LK1 - 4.1 Stäbe - Schnittgrößen'!D352</f>
        <v>-308.41000000000003</v>
      </c>
      <c r="F357" s="27">
        <f>'LK1 - 4.1 Stäbe - Schnittgrößen'!E352</f>
        <v>2.85</v>
      </c>
      <c r="G357" s="27">
        <f>'LK1 - 4.1 Stäbe - Schnittgrößen'!F352</f>
        <v>5.84</v>
      </c>
      <c r="I357" s="44"/>
      <c r="J357" s="299"/>
      <c r="K357" s="15"/>
      <c r="L357" s="15" t="str">
        <f>'LK2 - 4.1 Stäbe - Schnittgrößen'!B352</f>
        <v>Min Vz</v>
      </c>
      <c r="M357" s="27">
        <f>'LK2 - 4.1 Stäbe - Schnittgrößen'!D352</f>
        <v>-253.54</v>
      </c>
      <c r="N357" s="27">
        <f>'LK2 - 4.1 Stäbe - Schnittgrößen'!E352</f>
        <v>2.04</v>
      </c>
      <c r="O357" s="27">
        <f>'LK2 - 4.1 Stäbe - Schnittgrößen'!F352</f>
        <v>3.29</v>
      </c>
      <c r="Q357" s="44"/>
      <c r="R357" s="299"/>
      <c r="S357" s="15"/>
      <c r="T357" s="15" t="str">
        <f>'LK3 - 4.1 Stäbe - Schnittgrößen'!B352</f>
        <v>Min Vz</v>
      </c>
      <c r="U357" s="27">
        <f>'LK3 - 4.1 Stäbe - Schnittgrößen'!D352</f>
        <v>-418.3</v>
      </c>
      <c r="V357" s="27">
        <f>'LK3 - 4.1 Stäbe - Schnittgrößen'!E352</f>
        <v>3.83</v>
      </c>
      <c r="W357" s="27">
        <f>'LK3 - 4.1 Stäbe - Schnittgrößen'!F352</f>
        <v>7.93</v>
      </c>
      <c r="Y357" s="44"/>
      <c r="Z357" s="299"/>
      <c r="AA357" s="15"/>
      <c r="AB357" s="15" t="str">
        <f>'LK6 - 4.1 Stäbe - Schnittgrößen'!B352</f>
        <v>Min Vz</v>
      </c>
      <c r="AC357" s="27">
        <f>'LK6 - 4.1 Stäbe - Schnittgrößen'!D352</f>
        <v>-364.64</v>
      </c>
      <c r="AD357" s="27">
        <f>'LK6 - 4.1 Stäbe - Schnittgrößen'!E352</f>
        <v>2.73</v>
      </c>
      <c r="AE357" s="27">
        <f>'LK6 - 4.1 Stäbe - Schnittgrößen'!F352</f>
        <v>4.72</v>
      </c>
    </row>
    <row r="358" spans="1:31" x14ac:dyDescent="0.3">
      <c r="A358" s="44"/>
      <c r="B358" s="299"/>
      <c r="C358" s="15"/>
      <c r="D358" s="15" t="str">
        <f>'LK1 - 4.1 Stäbe - Schnittgrößen'!B353</f>
        <v>Max My</v>
      </c>
      <c r="E358" s="27">
        <f>'LK1 - 4.1 Stäbe - Schnittgrößen'!D353</f>
        <v>-308.41000000000003</v>
      </c>
      <c r="F358" s="27">
        <f>'LK1 - 4.1 Stäbe - Schnittgrößen'!E353</f>
        <v>2.85</v>
      </c>
      <c r="G358" s="27">
        <f>'LK1 - 4.1 Stäbe - Schnittgrößen'!F353</f>
        <v>5.84</v>
      </c>
      <c r="I358" s="44"/>
      <c r="J358" s="299"/>
      <c r="K358" s="15"/>
      <c r="L358" s="15" t="str">
        <f>'LK2 - 4.1 Stäbe - Schnittgrößen'!B353</f>
        <v>Max My</v>
      </c>
      <c r="M358" s="27">
        <f>'LK2 - 4.1 Stäbe - Schnittgrößen'!D353</f>
        <v>-253.54</v>
      </c>
      <c r="N358" s="27">
        <f>'LK2 - 4.1 Stäbe - Schnittgrößen'!E353</f>
        <v>2.04</v>
      </c>
      <c r="O358" s="27">
        <f>'LK2 - 4.1 Stäbe - Schnittgrößen'!F353</f>
        <v>3.29</v>
      </c>
      <c r="Q358" s="44"/>
      <c r="R358" s="299"/>
      <c r="S358" s="15"/>
      <c r="T358" s="15" t="str">
        <f>'LK3 - 4.1 Stäbe - Schnittgrößen'!B353</f>
        <v>Max My</v>
      </c>
      <c r="U358" s="27">
        <f>'LK3 - 4.1 Stäbe - Schnittgrößen'!D353</f>
        <v>-418.3</v>
      </c>
      <c r="V358" s="27">
        <f>'LK3 - 4.1 Stäbe - Schnittgrößen'!E353</f>
        <v>3.83</v>
      </c>
      <c r="W358" s="27">
        <f>'LK3 - 4.1 Stäbe - Schnittgrößen'!F353</f>
        <v>7.93</v>
      </c>
      <c r="Y358" s="44"/>
      <c r="Z358" s="299"/>
      <c r="AA358" s="15"/>
      <c r="AB358" s="15" t="str">
        <f>'LK6 - 4.1 Stäbe - Schnittgrößen'!B353</f>
        <v>Max My</v>
      </c>
      <c r="AC358" s="27">
        <f>'LK6 - 4.1 Stäbe - Schnittgrößen'!D353</f>
        <v>-364.64</v>
      </c>
      <c r="AD358" s="27">
        <f>'LK6 - 4.1 Stäbe - Schnittgrößen'!E353</f>
        <v>2.73</v>
      </c>
      <c r="AE358" s="27">
        <f>'LK6 - 4.1 Stäbe - Schnittgrößen'!F353</f>
        <v>4.72</v>
      </c>
    </row>
    <row r="359" spans="1:31" x14ac:dyDescent="0.3">
      <c r="A359" s="44"/>
      <c r="B359" s="299"/>
      <c r="C359" s="15"/>
      <c r="D359" s="15" t="str">
        <f>'LK1 - 4.1 Stäbe - Schnittgrößen'!B354</f>
        <v>Min My</v>
      </c>
      <c r="E359" s="27">
        <f>'LK1 - 4.1 Stäbe - Schnittgrößen'!D354</f>
        <v>-308.41000000000003</v>
      </c>
      <c r="F359" s="27">
        <f>'LK1 - 4.1 Stäbe - Schnittgrößen'!E354</f>
        <v>3.45</v>
      </c>
      <c r="G359" s="27">
        <f>'LK1 - 4.1 Stäbe - Schnittgrößen'!F354</f>
        <v>5.63</v>
      </c>
      <c r="I359" s="44"/>
      <c r="J359" s="299"/>
      <c r="K359" s="15"/>
      <c r="L359" s="15" t="str">
        <f>'LK2 - 4.1 Stäbe - Schnittgrößen'!B354</f>
        <v>Min My</v>
      </c>
      <c r="M359" s="27">
        <f>'LK2 - 4.1 Stäbe - Schnittgrößen'!D354</f>
        <v>-253.54</v>
      </c>
      <c r="N359" s="27">
        <f>'LK2 - 4.1 Stäbe - Schnittgrößen'!E354</f>
        <v>2.66</v>
      </c>
      <c r="O359" s="27">
        <f>'LK2 - 4.1 Stäbe - Schnittgrößen'!F354</f>
        <v>3.13</v>
      </c>
      <c r="Q359" s="44"/>
      <c r="R359" s="299"/>
      <c r="S359" s="15"/>
      <c r="T359" s="15" t="str">
        <f>'LK3 - 4.1 Stäbe - Schnittgrößen'!B354</f>
        <v>Min My</v>
      </c>
      <c r="U359" s="27">
        <f>'LK3 - 4.1 Stäbe - Schnittgrößen'!D354</f>
        <v>-418.3</v>
      </c>
      <c r="V359" s="27">
        <f>'LK3 - 4.1 Stäbe - Schnittgrößen'!E354</f>
        <v>4.71</v>
      </c>
      <c r="W359" s="27">
        <f>'LK3 - 4.1 Stäbe - Schnittgrößen'!F354</f>
        <v>7.64</v>
      </c>
      <c r="Y359" s="44"/>
      <c r="Z359" s="299"/>
      <c r="AA359" s="15"/>
      <c r="AB359" s="15" t="str">
        <f>'LK6 - 4.1 Stäbe - Schnittgrößen'!B354</f>
        <v>Min My</v>
      </c>
      <c r="AC359" s="27">
        <f>'LK6 - 4.1 Stäbe - Schnittgrößen'!D354</f>
        <v>-364.64</v>
      </c>
      <c r="AD359" s="27">
        <f>'LK6 - 4.1 Stäbe - Schnittgrößen'!E354</f>
        <v>3.65</v>
      </c>
      <c r="AE359" s="27">
        <f>'LK6 - 4.1 Stäbe - Schnittgrößen'!F354</f>
        <v>4.51</v>
      </c>
    </row>
    <row r="360" spans="1:31" x14ac:dyDescent="0.3">
      <c r="A360" s="192"/>
      <c r="B360" s="298"/>
      <c r="C360" s="15">
        <f>'LK1 - 4.1 Stäbe - Schnittgrößen'!A355</f>
        <v>45</v>
      </c>
      <c r="D360" s="15">
        <f>'LK1 - 4.1 Stäbe - Schnittgrößen'!B355</f>
        <v>42</v>
      </c>
      <c r="E360" s="27">
        <f>'LK1 - 4.1 Stäbe - Schnittgrößen'!D355</f>
        <v>-308.41000000000003</v>
      </c>
      <c r="F360" s="27">
        <f>'LK1 - 4.1 Stäbe - Schnittgrößen'!E355</f>
        <v>3.23</v>
      </c>
      <c r="G360" s="27">
        <f>'LK1 - 4.1 Stäbe - Schnittgrößen'!F355</f>
        <v>5.84</v>
      </c>
      <c r="I360" s="192"/>
      <c r="J360" s="298"/>
      <c r="K360" s="15">
        <f>'LK2 - 4.1 Stäbe - Schnittgrößen'!A355</f>
        <v>45</v>
      </c>
      <c r="L360" s="15">
        <f>'LK2 - 4.1 Stäbe - Schnittgrößen'!B355</f>
        <v>42</v>
      </c>
      <c r="M360" s="27">
        <f>'LK2 - 4.1 Stäbe - Schnittgrößen'!D355</f>
        <v>-253.54</v>
      </c>
      <c r="N360" s="27">
        <f>'LK2 - 4.1 Stäbe - Schnittgrößen'!E355</f>
        <v>2.4500000000000002</v>
      </c>
      <c r="O360" s="27">
        <f>'LK2 - 4.1 Stäbe - Schnittgrößen'!F355</f>
        <v>3.29</v>
      </c>
      <c r="Q360" s="192"/>
      <c r="R360" s="298"/>
      <c r="S360" s="15">
        <f>'LK3 - 4.1 Stäbe - Schnittgrößen'!A355</f>
        <v>45</v>
      </c>
      <c r="T360" s="15">
        <f>'LK3 - 4.1 Stäbe - Schnittgrößen'!B355</f>
        <v>42</v>
      </c>
      <c r="U360" s="27">
        <f>'LK3 - 4.1 Stäbe - Schnittgrößen'!D355</f>
        <v>-418.3</v>
      </c>
      <c r="V360" s="27">
        <f>'LK3 - 4.1 Stäbe - Schnittgrößen'!E355</f>
        <v>4.41</v>
      </c>
      <c r="W360" s="27">
        <f>'LK3 - 4.1 Stäbe - Schnittgrößen'!F355</f>
        <v>7.93</v>
      </c>
      <c r="Y360" s="192"/>
      <c r="Z360" s="298"/>
      <c r="AA360" s="15">
        <f>'LK6 - 4.1 Stäbe - Schnittgrößen'!A355</f>
        <v>45</v>
      </c>
      <c r="AB360" s="15">
        <f>'LK6 - 4.1 Stäbe - Schnittgrößen'!B355</f>
        <v>42</v>
      </c>
      <c r="AC360" s="27">
        <f>'LK6 - 4.1 Stäbe - Schnittgrößen'!D355</f>
        <v>-364.64</v>
      </c>
      <c r="AD360" s="27">
        <f>'LK6 - 4.1 Stäbe - Schnittgrößen'!E355</f>
        <v>3.37</v>
      </c>
      <c r="AE360" s="27">
        <f>'LK6 - 4.1 Stäbe - Schnittgrößen'!F355</f>
        <v>4.72</v>
      </c>
    </row>
    <row r="361" spans="1:31" x14ac:dyDescent="0.3">
      <c r="A361" s="44"/>
      <c r="B361" s="299"/>
      <c r="C361" s="15"/>
      <c r="D361" s="15">
        <f>'LK1 - 4.1 Stäbe - Schnittgrößen'!B356</f>
        <v>43</v>
      </c>
      <c r="E361" s="27">
        <f>'LK1 - 4.1 Stäbe - Schnittgrößen'!D356</f>
        <v>-308.42</v>
      </c>
      <c r="F361" s="27">
        <f>'LK1 - 4.1 Stäbe - Schnittgrößen'!E356</f>
        <v>2.62</v>
      </c>
      <c r="G361" s="27">
        <f>'LK1 - 4.1 Stäbe - Schnittgrößen'!F356</f>
        <v>6.04</v>
      </c>
      <c r="I361" s="44"/>
      <c r="J361" s="299"/>
      <c r="K361" s="15"/>
      <c r="L361" s="15">
        <f>'LK2 - 4.1 Stäbe - Schnittgrößen'!B356</f>
        <v>43</v>
      </c>
      <c r="M361" s="27">
        <f>'LK2 - 4.1 Stäbe - Schnittgrößen'!D356</f>
        <v>-253.54</v>
      </c>
      <c r="N361" s="27">
        <f>'LK2 - 4.1 Stäbe - Schnittgrößen'!E356</f>
        <v>1.83</v>
      </c>
      <c r="O361" s="27">
        <f>'LK2 - 4.1 Stäbe - Schnittgrößen'!F356</f>
        <v>3.44</v>
      </c>
      <c r="Q361" s="44"/>
      <c r="R361" s="299"/>
      <c r="S361" s="15"/>
      <c r="T361" s="15">
        <f>'LK3 - 4.1 Stäbe - Schnittgrößen'!B356</f>
        <v>43</v>
      </c>
      <c r="U361" s="27">
        <f>'LK3 - 4.1 Stäbe - Schnittgrößen'!D356</f>
        <v>-418.31</v>
      </c>
      <c r="V361" s="27">
        <f>'LK3 - 4.1 Stäbe - Schnittgrößen'!E356</f>
        <v>3.53</v>
      </c>
      <c r="W361" s="27">
        <f>'LK3 - 4.1 Stäbe - Schnittgrößen'!F356</f>
        <v>8.1999999999999993</v>
      </c>
      <c r="Y361" s="44"/>
      <c r="Z361" s="299"/>
      <c r="AA361" s="15"/>
      <c r="AB361" s="15">
        <f>'LK6 - 4.1 Stäbe - Schnittgrößen'!B356</f>
        <v>43</v>
      </c>
      <c r="AC361" s="27">
        <f>'LK6 - 4.1 Stäbe - Schnittgrößen'!D356</f>
        <v>-364.65</v>
      </c>
      <c r="AD361" s="27">
        <f>'LK6 - 4.1 Stäbe - Schnittgrößen'!E356</f>
        <v>2.44</v>
      </c>
      <c r="AE361" s="27">
        <f>'LK6 - 4.1 Stäbe - Schnittgrößen'!F356</f>
        <v>4.92</v>
      </c>
    </row>
    <row r="362" spans="1:31" x14ac:dyDescent="0.3">
      <c r="A362" s="44"/>
      <c r="B362" s="299"/>
      <c r="C362" s="15"/>
      <c r="D362" s="15" t="str">
        <f>'LK1 - 4.1 Stäbe - Schnittgrößen'!B357</f>
        <v>Max N</v>
      </c>
      <c r="E362" s="27">
        <f>'LK1 - 4.1 Stäbe - Schnittgrößen'!D357</f>
        <v>-308.41000000000003</v>
      </c>
      <c r="F362" s="27">
        <f>'LK1 - 4.1 Stäbe - Schnittgrößen'!E357</f>
        <v>3.23</v>
      </c>
      <c r="G362" s="27">
        <f>'LK1 - 4.1 Stäbe - Schnittgrößen'!F357</f>
        <v>5.84</v>
      </c>
      <c r="I362" s="44"/>
      <c r="J362" s="299"/>
      <c r="K362" s="15"/>
      <c r="L362" s="15" t="str">
        <f>'LK2 - 4.1 Stäbe - Schnittgrößen'!B357</f>
        <v>Max N</v>
      </c>
      <c r="M362" s="27">
        <f>'LK2 - 4.1 Stäbe - Schnittgrößen'!D357</f>
        <v>-253.54</v>
      </c>
      <c r="N362" s="27">
        <f>'LK2 - 4.1 Stäbe - Schnittgrößen'!E357</f>
        <v>2.4500000000000002</v>
      </c>
      <c r="O362" s="27">
        <f>'LK2 - 4.1 Stäbe - Schnittgrößen'!F357</f>
        <v>3.29</v>
      </c>
      <c r="Q362" s="44"/>
      <c r="R362" s="299"/>
      <c r="S362" s="15"/>
      <c r="T362" s="15" t="str">
        <f>'LK3 - 4.1 Stäbe - Schnittgrößen'!B357</f>
        <v>Max N</v>
      </c>
      <c r="U362" s="27">
        <f>'LK3 - 4.1 Stäbe - Schnittgrößen'!D357</f>
        <v>-418.3</v>
      </c>
      <c r="V362" s="27">
        <f>'LK3 - 4.1 Stäbe - Schnittgrößen'!E357</f>
        <v>4.41</v>
      </c>
      <c r="W362" s="27">
        <f>'LK3 - 4.1 Stäbe - Schnittgrößen'!F357</f>
        <v>7.93</v>
      </c>
      <c r="Y362" s="44"/>
      <c r="Z362" s="299"/>
      <c r="AA362" s="15"/>
      <c r="AB362" s="15" t="str">
        <f>'LK6 - 4.1 Stäbe - Schnittgrößen'!B357</f>
        <v>Max N</v>
      </c>
      <c r="AC362" s="27">
        <f>'LK6 - 4.1 Stäbe - Schnittgrößen'!D357</f>
        <v>-364.64</v>
      </c>
      <c r="AD362" s="27">
        <f>'LK6 - 4.1 Stäbe - Schnittgrößen'!E357</f>
        <v>3.37</v>
      </c>
      <c r="AE362" s="27">
        <f>'LK6 - 4.1 Stäbe - Schnittgrößen'!F357</f>
        <v>4.72</v>
      </c>
    </row>
    <row r="363" spans="1:31" x14ac:dyDescent="0.3">
      <c r="A363" s="44"/>
      <c r="B363" s="299"/>
      <c r="C363" s="15"/>
      <c r="D363" s="15" t="str">
        <f>'LK1 - 4.1 Stäbe - Schnittgrößen'!B358</f>
        <v>Min N</v>
      </c>
      <c r="E363" s="27">
        <f>'LK1 - 4.1 Stäbe - Schnittgrößen'!D358</f>
        <v>-308.42</v>
      </c>
      <c r="F363" s="27">
        <f>'LK1 - 4.1 Stäbe - Schnittgrößen'!E358</f>
        <v>2.62</v>
      </c>
      <c r="G363" s="27">
        <f>'LK1 - 4.1 Stäbe - Schnittgrößen'!F358</f>
        <v>6.04</v>
      </c>
      <c r="I363" s="44"/>
      <c r="J363" s="299"/>
      <c r="K363" s="15"/>
      <c r="L363" s="15" t="str">
        <f>'LK2 - 4.1 Stäbe - Schnittgrößen'!B358</f>
        <v>Min N</v>
      </c>
      <c r="M363" s="27">
        <f>'LK2 - 4.1 Stäbe - Schnittgrößen'!D358</f>
        <v>-253.54</v>
      </c>
      <c r="N363" s="27">
        <f>'LK2 - 4.1 Stäbe - Schnittgrößen'!E358</f>
        <v>1.83</v>
      </c>
      <c r="O363" s="27">
        <f>'LK2 - 4.1 Stäbe - Schnittgrößen'!F358</f>
        <v>3.44</v>
      </c>
      <c r="Q363" s="44"/>
      <c r="R363" s="299"/>
      <c r="S363" s="15"/>
      <c r="T363" s="15" t="str">
        <f>'LK3 - 4.1 Stäbe - Schnittgrößen'!B358</f>
        <v>Min N</v>
      </c>
      <c r="U363" s="27">
        <f>'LK3 - 4.1 Stäbe - Schnittgrößen'!D358</f>
        <v>-418.31</v>
      </c>
      <c r="V363" s="27">
        <f>'LK3 - 4.1 Stäbe - Schnittgrößen'!E358</f>
        <v>3.53</v>
      </c>
      <c r="W363" s="27">
        <f>'LK3 - 4.1 Stäbe - Schnittgrößen'!F358</f>
        <v>8.1999999999999993</v>
      </c>
      <c r="Y363" s="44"/>
      <c r="Z363" s="299"/>
      <c r="AA363" s="15"/>
      <c r="AB363" s="15" t="str">
        <f>'LK6 - 4.1 Stäbe - Schnittgrößen'!B358</f>
        <v>Min N</v>
      </c>
      <c r="AC363" s="27">
        <f>'LK6 - 4.1 Stäbe - Schnittgrößen'!D358</f>
        <v>-364.65</v>
      </c>
      <c r="AD363" s="27">
        <f>'LK6 - 4.1 Stäbe - Schnittgrößen'!E358</f>
        <v>2.44</v>
      </c>
      <c r="AE363" s="27">
        <f>'LK6 - 4.1 Stäbe - Schnittgrößen'!F358</f>
        <v>4.92</v>
      </c>
    </row>
    <row r="364" spans="1:31" x14ac:dyDescent="0.3">
      <c r="A364" s="44"/>
      <c r="B364" s="299"/>
      <c r="C364" s="15"/>
      <c r="D364" s="15" t="str">
        <f>'LK1 - 4.1 Stäbe - Schnittgrößen'!B359</f>
        <v>Max Vz</v>
      </c>
      <c r="E364" s="27">
        <f>'LK1 - 4.1 Stäbe - Schnittgrößen'!D359</f>
        <v>-308.41000000000003</v>
      </c>
      <c r="F364" s="27">
        <f>'LK1 - 4.1 Stäbe - Schnittgrößen'!E359</f>
        <v>3.23</v>
      </c>
      <c r="G364" s="27">
        <f>'LK1 - 4.1 Stäbe - Schnittgrößen'!F359</f>
        <v>5.84</v>
      </c>
      <c r="I364" s="44"/>
      <c r="J364" s="299"/>
      <c r="K364" s="15"/>
      <c r="L364" s="15" t="str">
        <f>'LK2 - 4.1 Stäbe - Schnittgrößen'!B359</f>
        <v>Max Vz</v>
      </c>
      <c r="M364" s="27">
        <f>'LK2 - 4.1 Stäbe - Schnittgrößen'!D359</f>
        <v>-253.54</v>
      </c>
      <c r="N364" s="27">
        <f>'LK2 - 4.1 Stäbe - Schnittgrößen'!E359</f>
        <v>2.4500000000000002</v>
      </c>
      <c r="O364" s="27">
        <f>'LK2 - 4.1 Stäbe - Schnittgrößen'!F359</f>
        <v>3.29</v>
      </c>
      <c r="Q364" s="44"/>
      <c r="R364" s="299"/>
      <c r="S364" s="15"/>
      <c r="T364" s="15" t="str">
        <f>'LK3 - 4.1 Stäbe - Schnittgrößen'!B359</f>
        <v>Max Vz</v>
      </c>
      <c r="U364" s="27">
        <f>'LK3 - 4.1 Stäbe - Schnittgrößen'!D359</f>
        <v>-418.3</v>
      </c>
      <c r="V364" s="27">
        <f>'LK3 - 4.1 Stäbe - Schnittgrößen'!E359</f>
        <v>4.41</v>
      </c>
      <c r="W364" s="27">
        <f>'LK3 - 4.1 Stäbe - Schnittgrößen'!F359</f>
        <v>7.93</v>
      </c>
      <c r="Y364" s="44"/>
      <c r="Z364" s="299"/>
      <c r="AA364" s="15"/>
      <c r="AB364" s="15" t="str">
        <f>'LK6 - 4.1 Stäbe - Schnittgrößen'!B359</f>
        <v>Max Vz</v>
      </c>
      <c r="AC364" s="27">
        <f>'LK6 - 4.1 Stäbe - Schnittgrößen'!D359</f>
        <v>-364.64</v>
      </c>
      <c r="AD364" s="27">
        <f>'LK6 - 4.1 Stäbe - Schnittgrößen'!E359</f>
        <v>3.37</v>
      </c>
      <c r="AE364" s="27">
        <f>'LK6 - 4.1 Stäbe - Schnittgrößen'!F359</f>
        <v>4.72</v>
      </c>
    </row>
    <row r="365" spans="1:31" x14ac:dyDescent="0.3">
      <c r="A365" s="44"/>
      <c r="B365" s="299"/>
      <c r="C365" s="15"/>
      <c r="D365" s="15" t="str">
        <f>'LK1 - 4.1 Stäbe - Schnittgrößen'!B360</f>
        <v>Min Vz</v>
      </c>
      <c r="E365" s="27">
        <f>'LK1 - 4.1 Stäbe - Schnittgrößen'!D360</f>
        <v>-308.42</v>
      </c>
      <c r="F365" s="27">
        <f>'LK1 - 4.1 Stäbe - Schnittgrößen'!E360</f>
        <v>2.62</v>
      </c>
      <c r="G365" s="27">
        <f>'LK1 - 4.1 Stäbe - Schnittgrößen'!F360</f>
        <v>6.04</v>
      </c>
      <c r="I365" s="44"/>
      <c r="J365" s="299"/>
      <c r="K365" s="15"/>
      <c r="L365" s="15" t="str">
        <f>'LK2 - 4.1 Stäbe - Schnittgrößen'!B360</f>
        <v>Min Vz</v>
      </c>
      <c r="M365" s="27">
        <f>'LK2 - 4.1 Stäbe - Schnittgrößen'!D360</f>
        <v>-253.54</v>
      </c>
      <c r="N365" s="27">
        <f>'LK2 - 4.1 Stäbe - Schnittgrößen'!E360</f>
        <v>1.83</v>
      </c>
      <c r="O365" s="27">
        <f>'LK2 - 4.1 Stäbe - Schnittgrößen'!F360</f>
        <v>3.44</v>
      </c>
      <c r="Q365" s="44"/>
      <c r="R365" s="299"/>
      <c r="S365" s="15"/>
      <c r="T365" s="15" t="str">
        <f>'LK3 - 4.1 Stäbe - Schnittgrößen'!B360</f>
        <v>Min Vz</v>
      </c>
      <c r="U365" s="27">
        <f>'LK3 - 4.1 Stäbe - Schnittgrößen'!D360</f>
        <v>-418.31</v>
      </c>
      <c r="V365" s="27">
        <f>'LK3 - 4.1 Stäbe - Schnittgrößen'!E360</f>
        <v>3.53</v>
      </c>
      <c r="W365" s="27">
        <f>'LK3 - 4.1 Stäbe - Schnittgrößen'!F360</f>
        <v>8.1999999999999993</v>
      </c>
      <c r="Y365" s="44"/>
      <c r="Z365" s="299"/>
      <c r="AA365" s="15"/>
      <c r="AB365" s="15" t="str">
        <f>'LK6 - 4.1 Stäbe - Schnittgrößen'!B360</f>
        <v>Min Vz</v>
      </c>
      <c r="AC365" s="27">
        <f>'LK6 - 4.1 Stäbe - Schnittgrößen'!D360</f>
        <v>-364.65</v>
      </c>
      <c r="AD365" s="27">
        <f>'LK6 - 4.1 Stäbe - Schnittgrößen'!E360</f>
        <v>2.44</v>
      </c>
      <c r="AE365" s="27">
        <f>'LK6 - 4.1 Stäbe - Schnittgrößen'!F360</f>
        <v>4.92</v>
      </c>
    </row>
    <row r="366" spans="1:31" x14ac:dyDescent="0.3">
      <c r="A366" s="44"/>
      <c r="B366" s="299"/>
      <c r="C366" s="15"/>
      <c r="D366" s="15" t="str">
        <f>'LK1 - 4.1 Stäbe - Schnittgrößen'!B361</f>
        <v>Max My</v>
      </c>
      <c r="E366" s="27">
        <f>'LK1 - 4.1 Stäbe - Schnittgrößen'!D361</f>
        <v>-308.42</v>
      </c>
      <c r="F366" s="27">
        <f>'LK1 - 4.1 Stäbe - Schnittgrößen'!E361</f>
        <v>2.62</v>
      </c>
      <c r="G366" s="27">
        <f>'LK1 - 4.1 Stäbe - Schnittgrößen'!F361</f>
        <v>6.04</v>
      </c>
      <c r="I366" s="44"/>
      <c r="J366" s="299"/>
      <c r="K366" s="15"/>
      <c r="L366" s="15" t="str">
        <f>'LK2 - 4.1 Stäbe - Schnittgrößen'!B361</f>
        <v>Max My</v>
      </c>
      <c r="M366" s="27">
        <f>'LK2 - 4.1 Stäbe - Schnittgrößen'!D361</f>
        <v>-253.54</v>
      </c>
      <c r="N366" s="27">
        <f>'LK2 - 4.1 Stäbe - Schnittgrößen'!E361</f>
        <v>1.83</v>
      </c>
      <c r="O366" s="27">
        <f>'LK2 - 4.1 Stäbe - Schnittgrößen'!F361</f>
        <v>3.44</v>
      </c>
      <c r="Q366" s="44"/>
      <c r="R366" s="299"/>
      <c r="S366" s="15"/>
      <c r="T366" s="15" t="str">
        <f>'LK3 - 4.1 Stäbe - Schnittgrößen'!B361</f>
        <v>Max My</v>
      </c>
      <c r="U366" s="27">
        <f>'LK3 - 4.1 Stäbe - Schnittgrößen'!D361</f>
        <v>-418.31</v>
      </c>
      <c r="V366" s="27">
        <f>'LK3 - 4.1 Stäbe - Schnittgrößen'!E361</f>
        <v>3.53</v>
      </c>
      <c r="W366" s="27">
        <f>'LK3 - 4.1 Stäbe - Schnittgrößen'!F361</f>
        <v>8.1999999999999993</v>
      </c>
      <c r="Y366" s="44"/>
      <c r="Z366" s="299"/>
      <c r="AA366" s="15"/>
      <c r="AB366" s="15" t="str">
        <f>'LK6 - 4.1 Stäbe - Schnittgrößen'!B361</f>
        <v>Max My</v>
      </c>
      <c r="AC366" s="27">
        <f>'LK6 - 4.1 Stäbe - Schnittgrößen'!D361</f>
        <v>-364.65</v>
      </c>
      <c r="AD366" s="27">
        <f>'LK6 - 4.1 Stäbe - Schnittgrößen'!E361</f>
        <v>2.44</v>
      </c>
      <c r="AE366" s="27">
        <f>'LK6 - 4.1 Stäbe - Schnittgrößen'!F361</f>
        <v>4.92</v>
      </c>
    </row>
    <row r="367" spans="1:31" x14ac:dyDescent="0.3">
      <c r="A367" s="44"/>
      <c r="B367" s="299"/>
      <c r="C367" s="15"/>
      <c r="D367" s="15" t="str">
        <f>'LK1 - 4.1 Stäbe - Schnittgrößen'!B362</f>
        <v>Min My</v>
      </c>
      <c r="E367" s="27">
        <f>'LK1 - 4.1 Stäbe - Schnittgrößen'!D362</f>
        <v>-308.41000000000003</v>
      </c>
      <c r="F367" s="27">
        <f>'LK1 - 4.1 Stäbe - Schnittgrößen'!E362</f>
        <v>3.23</v>
      </c>
      <c r="G367" s="27">
        <f>'LK1 - 4.1 Stäbe - Schnittgrößen'!F362</f>
        <v>5.84</v>
      </c>
      <c r="I367" s="44"/>
      <c r="J367" s="299"/>
      <c r="K367" s="15"/>
      <c r="L367" s="15" t="str">
        <f>'LK2 - 4.1 Stäbe - Schnittgrößen'!B362</f>
        <v>Min My</v>
      </c>
      <c r="M367" s="27">
        <f>'LK2 - 4.1 Stäbe - Schnittgrößen'!D362</f>
        <v>-253.54</v>
      </c>
      <c r="N367" s="27">
        <f>'LK2 - 4.1 Stäbe - Schnittgrößen'!E362</f>
        <v>2.4500000000000002</v>
      </c>
      <c r="O367" s="27">
        <f>'LK2 - 4.1 Stäbe - Schnittgrößen'!F362</f>
        <v>3.29</v>
      </c>
      <c r="Q367" s="44"/>
      <c r="R367" s="299"/>
      <c r="S367" s="15"/>
      <c r="T367" s="15" t="str">
        <f>'LK3 - 4.1 Stäbe - Schnittgrößen'!B362</f>
        <v>Min My</v>
      </c>
      <c r="U367" s="27">
        <f>'LK3 - 4.1 Stäbe - Schnittgrößen'!D362</f>
        <v>-418.3</v>
      </c>
      <c r="V367" s="27">
        <f>'LK3 - 4.1 Stäbe - Schnittgrößen'!E362</f>
        <v>4.41</v>
      </c>
      <c r="W367" s="27">
        <f>'LK3 - 4.1 Stäbe - Schnittgrößen'!F362</f>
        <v>7.93</v>
      </c>
      <c r="Y367" s="44"/>
      <c r="Z367" s="299"/>
      <c r="AA367" s="15"/>
      <c r="AB367" s="15" t="str">
        <f>'LK6 - 4.1 Stäbe - Schnittgrößen'!B362</f>
        <v>Min My</v>
      </c>
      <c r="AC367" s="27">
        <f>'LK6 - 4.1 Stäbe - Schnittgrößen'!D362</f>
        <v>-364.64</v>
      </c>
      <c r="AD367" s="27">
        <f>'LK6 - 4.1 Stäbe - Schnittgrößen'!E362</f>
        <v>3.37</v>
      </c>
      <c r="AE367" s="27">
        <f>'LK6 - 4.1 Stäbe - Schnittgrößen'!F362</f>
        <v>4.72</v>
      </c>
    </row>
    <row r="368" spans="1:31" x14ac:dyDescent="0.3">
      <c r="A368" s="192"/>
      <c r="B368" s="298"/>
      <c r="C368" s="15">
        <f>'LK1 - 4.1 Stäbe - Schnittgrößen'!A363</f>
        <v>46</v>
      </c>
      <c r="D368" s="15">
        <f>'LK1 - 4.1 Stäbe - Schnittgrößen'!B363</f>
        <v>43</v>
      </c>
      <c r="E368" s="27">
        <f>'LK1 - 4.1 Stäbe - Schnittgrößen'!D363</f>
        <v>-308.42</v>
      </c>
      <c r="F368" s="27">
        <f>'LK1 - 4.1 Stäbe - Schnittgrößen'!E363</f>
        <v>3.02</v>
      </c>
      <c r="G368" s="27">
        <f>'LK1 - 4.1 Stäbe - Schnittgrößen'!F363</f>
        <v>6.04</v>
      </c>
      <c r="I368" s="192"/>
      <c r="J368" s="298"/>
      <c r="K368" s="15">
        <f>'LK2 - 4.1 Stäbe - Schnittgrößen'!A363</f>
        <v>46</v>
      </c>
      <c r="L368" s="15">
        <f>'LK2 - 4.1 Stäbe - Schnittgrößen'!B363</f>
        <v>43</v>
      </c>
      <c r="M368" s="27">
        <f>'LK2 - 4.1 Stäbe - Schnittgrößen'!D363</f>
        <v>-253.54</v>
      </c>
      <c r="N368" s="27">
        <f>'LK2 - 4.1 Stäbe - Schnittgrößen'!E363</f>
        <v>2.27</v>
      </c>
      <c r="O368" s="27">
        <f>'LK2 - 4.1 Stäbe - Schnittgrößen'!F363</f>
        <v>3.44</v>
      </c>
      <c r="Q368" s="192"/>
      <c r="R368" s="298"/>
      <c r="S368" s="15">
        <f>'LK3 - 4.1 Stäbe - Schnittgrößen'!A363</f>
        <v>46</v>
      </c>
      <c r="T368" s="15">
        <f>'LK3 - 4.1 Stäbe - Schnittgrößen'!B363</f>
        <v>43</v>
      </c>
      <c r="U368" s="27">
        <f>'LK3 - 4.1 Stäbe - Schnittgrößen'!D363</f>
        <v>-418.31</v>
      </c>
      <c r="V368" s="27">
        <f>'LK3 - 4.1 Stäbe - Schnittgrößen'!E363</f>
        <v>4.12</v>
      </c>
      <c r="W368" s="27">
        <f>'LK3 - 4.1 Stäbe - Schnittgrößen'!F363</f>
        <v>8.1999999999999993</v>
      </c>
      <c r="Y368" s="192"/>
      <c r="Z368" s="298"/>
      <c r="AA368" s="15">
        <f>'LK6 - 4.1 Stäbe - Schnittgrößen'!A363</f>
        <v>46</v>
      </c>
      <c r="AB368" s="15">
        <f>'LK6 - 4.1 Stäbe - Schnittgrößen'!B363</f>
        <v>43</v>
      </c>
      <c r="AC368" s="27">
        <f>'LK6 - 4.1 Stäbe - Schnittgrößen'!D363</f>
        <v>-364.65</v>
      </c>
      <c r="AD368" s="27">
        <f>'LK6 - 4.1 Stäbe - Schnittgrößen'!E363</f>
        <v>3.12</v>
      </c>
      <c r="AE368" s="27">
        <f>'LK6 - 4.1 Stäbe - Schnittgrößen'!F363</f>
        <v>4.92</v>
      </c>
    </row>
    <row r="369" spans="1:31" x14ac:dyDescent="0.3">
      <c r="A369" s="44"/>
      <c r="B369" s="299"/>
      <c r="C369" s="15"/>
      <c r="D369" s="15">
        <f>'LK1 - 4.1 Stäbe - Schnittgrößen'!B364</f>
        <v>44</v>
      </c>
      <c r="E369" s="27">
        <f>'LK1 - 4.1 Stäbe - Schnittgrößen'!D364</f>
        <v>-308.42</v>
      </c>
      <c r="F369" s="27">
        <f>'LK1 - 4.1 Stäbe - Schnittgrößen'!E364</f>
        <v>2.41</v>
      </c>
      <c r="G369" s="27">
        <f>'LK1 - 4.1 Stäbe - Schnittgrößen'!F364</f>
        <v>6.23</v>
      </c>
      <c r="I369" s="44"/>
      <c r="J369" s="299"/>
      <c r="K369" s="15"/>
      <c r="L369" s="15">
        <f>'LK2 - 4.1 Stäbe - Schnittgrößen'!B364</f>
        <v>44</v>
      </c>
      <c r="M369" s="27">
        <f>'LK2 - 4.1 Stäbe - Schnittgrößen'!D364</f>
        <v>-253.54</v>
      </c>
      <c r="N369" s="27">
        <f>'LK2 - 4.1 Stäbe - Schnittgrößen'!E364</f>
        <v>1.64</v>
      </c>
      <c r="O369" s="27">
        <f>'LK2 - 4.1 Stäbe - Schnittgrößen'!F364</f>
        <v>3.57</v>
      </c>
      <c r="Q369" s="44"/>
      <c r="R369" s="299"/>
      <c r="S369" s="15"/>
      <c r="T369" s="15">
        <f>'LK3 - 4.1 Stäbe - Schnittgrößen'!B364</f>
        <v>44</v>
      </c>
      <c r="U369" s="27">
        <f>'LK3 - 4.1 Stäbe - Schnittgrößen'!D364</f>
        <v>-418.31</v>
      </c>
      <c r="V369" s="27">
        <f>'LK3 - 4.1 Stäbe - Schnittgrößen'!E364</f>
        <v>3.23</v>
      </c>
      <c r="W369" s="27">
        <f>'LK3 - 4.1 Stäbe - Schnittgrößen'!F364</f>
        <v>8.4499999999999993</v>
      </c>
      <c r="Y369" s="44"/>
      <c r="Z369" s="299"/>
      <c r="AA369" s="15"/>
      <c r="AB369" s="15">
        <f>'LK6 - 4.1 Stäbe - Schnittgrößen'!B364</f>
        <v>44</v>
      </c>
      <c r="AC369" s="27">
        <f>'LK6 - 4.1 Stäbe - Schnittgrößen'!D364</f>
        <v>-364.65</v>
      </c>
      <c r="AD369" s="27">
        <f>'LK6 - 4.1 Stäbe - Schnittgrößen'!E364</f>
        <v>2.19</v>
      </c>
      <c r="AE369" s="27">
        <f>'LK6 - 4.1 Stäbe - Schnittgrößen'!F364</f>
        <v>5.0999999999999996</v>
      </c>
    </row>
    <row r="370" spans="1:31" x14ac:dyDescent="0.3">
      <c r="A370" s="44"/>
      <c r="B370" s="299"/>
      <c r="C370" s="15"/>
      <c r="D370" s="15" t="str">
        <f>'LK1 - 4.1 Stäbe - Schnittgrößen'!B365</f>
        <v>Max N</v>
      </c>
      <c r="E370" s="27">
        <f>'LK1 - 4.1 Stäbe - Schnittgrößen'!D365</f>
        <v>-308.42</v>
      </c>
      <c r="F370" s="27">
        <f>'LK1 - 4.1 Stäbe - Schnittgrößen'!E365</f>
        <v>3.02</v>
      </c>
      <c r="G370" s="27">
        <f>'LK1 - 4.1 Stäbe - Schnittgrößen'!F365</f>
        <v>6.04</v>
      </c>
      <c r="I370" s="44"/>
      <c r="J370" s="299"/>
      <c r="K370" s="15"/>
      <c r="L370" s="15" t="str">
        <f>'LK2 - 4.1 Stäbe - Schnittgrößen'!B365</f>
        <v>Max N</v>
      </c>
      <c r="M370" s="27">
        <f>'LK2 - 4.1 Stäbe - Schnittgrößen'!D365</f>
        <v>-253.54</v>
      </c>
      <c r="N370" s="27">
        <f>'LK2 - 4.1 Stäbe - Schnittgrößen'!E365</f>
        <v>2.27</v>
      </c>
      <c r="O370" s="27">
        <f>'LK2 - 4.1 Stäbe - Schnittgrößen'!F365</f>
        <v>3.44</v>
      </c>
      <c r="Q370" s="44"/>
      <c r="R370" s="299"/>
      <c r="S370" s="15"/>
      <c r="T370" s="15" t="str">
        <f>'LK3 - 4.1 Stäbe - Schnittgrößen'!B365</f>
        <v>Max N</v>
      </c>
      <c r="U370" s="27">
        <f>'LK3 - 4.1 Stäbe - Schnittgrößen'!D365</f>
        <v>-418.31</v>
      </c>
      <c r="V370" s="27">
        <f>'LK3 - 4.1 Stäbe - Schnittgrößen'!E365</f>
        <v>4.12</v>
      </c>
      <c r="W370" s="27">
        <f>'LK3 - 4.1 Stäbe - Schnittgrößen'!F365</f>
        <v>8.1999999999999993</v>
      </c>
      <c r="Y370" s="44"/>
      <c r="Z370" s="299"/>
      <c r="AA370" s="15"/>
      <c r="AB370" s="15" t="str">
        <f>'LK6 - 4.1 Stäbe - Schnittgrößen'!B365</f>
        <v>Max N</v>
      </c>
      <c r="AC370" s="27">
        <f>'LK6 - 4.1 Stäbe - Schnittgrößen'!D365</f>
        <v>-364.65</v>
      </c>
      <c r="AD370" s="27">
        <f>'LK6 - 4.1 Stäbe - Schnittgrößen'!E365</f>
        <v>3.12</v>
      </c>
      <c r="AE370" s="27">
        <f>'LK6 - 4.1 Stäbe - Schnittgrößen'!F365</f>
        <v>4.92</v>
      </c>
    </row>
    <row r="371" spans="1:31" x14ac:dyDescent="0.3">
      <c r="A371" s="44"/>
      <c r="B371" s="299"/>
      <c r="C371" s="15"/>
      <c r="D371" s="15" t="str">
        <f>'LK1 - 4.1 Stäbe - Schnittgrößen'!B366</f>
        <v>Min N</v>
      </c>
      <c r="E371" s="27">
        <f>'LK1 - 4.1 Stäbe - Schnittgrößen'!D366</f>
        <v>-308.42</v>
      </c>
      <c r="F371" s="27">
        <f>'LK1 - 4.1 Stäbe - Schnittgrößen'!E366</f>
        <v>2.41</v>
      </c>
      <c r="G371" s="27">
        <f>'LK1 - 4.1 Stäbe - Schnittgrößen'!F366</f>
        <v>6.23</v>
      </c>
      <c r="I371" s="44"/>
      <c r="J371" s="299"/>
      <c r="K371" s="15"/>
      <c r="L371" s="15" t="str">
        <f>'LK2 - 4.1 Stäbe - Schnittgrößen'!B366</f>
        <v>Min N</v>
      </c>
      <c r="M371" s="27">
        <f>'LK2 - 4.1 Stäbe - Schnittgrößen'!D366</f>
        <v>-253.54</v>
      </c>
      <c r="N371" s="27">
        <f>'LK2 - 4.1 Stäbe - Schnittgrößen'!E366</f>
        <v>1.64</v>
      </c>
      <c r="O371" s="27">
        <f>'LK2 - 4.1 Stäbe - Schnittgrößen'!F366</f>
        <v>3.57</v>
      </c>
      <c r="Q371" s="44"/>
      <c r="R371" s="299"/>
      <c r="S371" s="15"/>
      <c r="T371" s="15" t="str">
        <f>'LK3 - 4.1 Stäbe - Schnittgrößen'!B366</f>
        <v>Min N</v>
      </c>
      <c r="U371" s="27">
        <f>'LK3 - 4.1 Stäbe - Schnittgrößen'!D366</f>
        <v>-418.31</v>
      </c>
      <c r="V371" s="27">
        <f>'LK3 - 4.1 Stäbe - Schnittgrößen'!E366</f>
        <v>3.23</v>
      </c>
      <c r="W371" s="27">
        <f>'LK3 - 4.1 Stäbe - Schnittgrößen'!F366</f>
        <v>8.4499999999999993</v>
      </c>
      <c r="Y371" s="44"/>
      <c r="Z371" s="299"/>
      <c r="AA371" s="15"/>
      <c r="AB371" s="15" t="str">
        <f>'LK6 - 4.1 Stäbe - Schnittgrößen'!B366</f>
        <v>Min N</v>
      </c>
      <c r="AC371" s="27">
        <f>'LK6 - 4.1 Stäbe - Schnittgrößen'!D366</f>
        <v>-364.65</v>
      </c>
      <c r="AD371" s="27">
        <f>'LK6 - 4.1 Stäbe - Schnittgrößen'!E366</f>
        <v>2.19</v>
      </c>
      <c r="AE371" s="27">
        <f>'LK6 - 4.1 Stäbe - Schnittgrößen'!F366</f>
        <v>5.0999999999999996</v>
      </c>
    </row>
    <row r="372" spans="1:31" x14ac:dyDescent="0.3">
      <c r="A372" s="44"/>
      <c r="B372" s="299"/>
      <c r="C372" s="15"/>
      <c r="D372" s="15" t="str">
        <f>'LK1 - 4.1 Stäbe - Schnittgrößen'!B367</f>
        <v>Max Vz</v>
      </c>
      <c r="E372" s="27">
        <f>'LK1 - 4.1 Stäbe - Schnittgrößen'!D367</f>
        <v>-308.42</v>
      </c>
      <c r="F372" s="27">
        <f>'LK1 - 4.1 Stäbe - Schnittgrößen'!E367</f>
        <v>3.02</v>
      </c>
      <c r="G372" s="27">
        <f>'LK1 - 4.1 Stäbe - Schnittgrößen'!F367</f>
        <v>6.04</v>
      </c>
      <c r="I372" s="44"/>
      <c r="J372" s="299"/>
      <c r="K372" s="15"/>
      <c r="L372" s="15" t="str">
        <f>'LK2 - 4.1 Stäbe - Schnittgrößen'!B367</f>
        <v>Max Vz</v>
      </c>
      <c r="M372" s="27">
        <f>'LK2 - 4.1 Stäbe - Schnittgrößen'!D367</f>
        <v>-253.54</v>
      </c>
      <c r="N372" s="27">
        <f>'LK2 - 4.1 Stäbe - Schnittgrößen'!E367</f>
        <v>2.27</v>
      </c>
      <c r="O372" s="27">
        <f>'LK2 - 4.1 Stäbe - Schnittgrößen'!F367</f>
        <v>3.44</v>
      </c>
      <c r="Q372" s="44"/>
      <c r="R372" s="299"/>
      <c r="S372" s="15"/>
      <c r="T372" s="15" t="str">
        <f>'LK3 - 4.1 Stäbe - Schnittgrößen'!B367</f>
        <v>Max Vz</v>
      </c>
      <c r="U372" s="27">
        <f>'LK3 - 4.1 Stäbe - Schnittgrößen'!D367</f>
        <v>-418.31</v>
      </c>
      <c r="V372" s="27">
        <f>'LK3 - 4.1 Stäbe - Schnittgrößen'!E367</f>
        <v>4.12</v>
      </c>
      <c r="W372" s="27">
        <f>'LK3 - 4.1 Stäbe - Schnittgrößen'!F367</f>
        <v>8.1999999999999993</v>
      </c>
      <c r="Y372" s="44"/>
      <c r="Z372" s="299"/>
      <c r="AA372" s="15"/>
      <c r="AB372" s="15" t="str">
        <f>'LK6 - 4.1 Stäbe - Schnittgrößen'!B367</f>
        <v>Max Vz</v>
      </c>
      <c r="AC372" s="27">
        <f>'LK6 - 4.1 Stäbe - Schnittgrößen'!D367</f>
        <v>-364.65</v>
      </c>
      <c r="AD372" s="27">
        <f>'LK6 - 4.1 Stäbe - Schnittgrößen'!E367</f>
        <v>3.12</v>
      </c>
      <c r="AE372" s="27">
        <f>'LK6 - 4.1 Stäbe - Schnittgrößen'!F367</f>
        <v>4.92</v>
      </c>
    </row>
    <row r="373" spans="1:31" x14ac:dyDescent="0.3">
      <c r="A373" s="44"/>
      <c r="B373" s="299"/>
      <c r="C373" s="15"/>
      <c r="D373" s="15" t="str">
        <f>'LK1 - 4.1 Stäbe - Schnittgrößen'!B368</f>
        <v>Min Vz</v>
      </c>
      <c r="E373" s="27">
        <f>'LK1 - 4.1 Stäbe - Schnittgrößen'!D368</f>
        <v>-308.42</v>
      </c>
      <c r="F373" s="27">
        <f>'LK1 - 4.1 Stäbe - Schnittgrößen'!E368</f>
        <v>2.41</v>
      </c>
      <c r="G373" s="27">
        <f>'LK1 - 4.1 Stäbe - Schnittgrößen'!F368</f>
        <v>6.23</v>
      </c>
      <c r="I373" s="44"/>
      <c r="J373" s="299"/>
      <c r="K373" s="15"/>
      <c r="L373" s="15" t="str">
        <f>'LK2 - 4.1 Stäbe - Schnittgrößen'!B368</f>
        <v>Min Vz</v>
      </c>
      <c r="M373" s="27">
        <f>'LK2 - 4.1 Stäbe - Schnittgrößen'!D368</f>
        <v>-253.54</v>
      </c>
      <c r="N373" s="27">
        <f>'LK2 - 4.1 Stäbe - Schnittgrößen'!E368</f>
        <v>1.64</v>
      </c>
      <c r="O373" s="27">
        <f>'LK2 - 4.1 Stäbe - Schnittgrößen'!F368</f>
        <v>3.57</v>
      </c>
      <c r="Q373" s="44"/>
      <c r="R373" s="299"/>
      <c r="S373" s="15"/>
      <c r="T373" s="15" t="str">
        <f>'LK3 - 4.1 Stäbe - Schnittgrößen'!B368</f>
        <v>Min Vz</v>
      </c>
      <c r="U373" s="27">
        <f>'LK3 - 4.1 Stäbe - Schnittgrößen'!D368</f>
        <v>-418.31</v>
      </c>
      <c r="V373" s="27">
        <f>'LK3 - 4.1 Stäbe - Schnittgrößen'!E368</f>
        <v>3.23</v>
      </c>
      <c r="W373" s="27">
        <f>'LK3 - 4.1 Stäbe - Schnittgrößen'!F368</f>
        <v>8.4499999999999993</v>
      </c>
      <c r="Y373" s="44"/>
      <c r="Z373" s="299"/>
      <c r="AA373" s="15"/>
      <c r="AB373" s="15" t="str">
        <f>'LK6 - 4.1 Stäbe - Schnittgrößen'!B368</f>
        <v>Min Vz</v>
      </c>
      <c r="AC373" s="27">
        <f>'LK6 - 4.1 Stäbe - Schnittgrößen'!D368</f>
        <v>-364.65</v>
      </c>
      <c r="AD373" s="27">
        <f>'LK6 - 4.1 Stäbe - Schnittgrößen'!E368</f>
        <v>2.19</v>
      </c>
      <c r="AE373" s="27">
        <f>'LK6 - 4.1 Stäbe - Schnittgrößen'!F368</f>
        <v>5.0999999999999996</v>
      </c>
    </row>
    <row r="374" spans="1:31" x14ac:dyDescent="0.3">
      <c r="A374" s="44"/>
      <c r="B374" s="299"/>
      <c r="C374" s="15"/>
      <c r="D374" s="15" t="str">
        <f>'LK1 - 4.1 Stäbe - Schnittgrößen'!B369</f>
        <v>Max My</v>
      </c>
      <c r="E374" s="27">
        <f>'LK1 - 4.1 Stäbe - Schnittgrößen'!D369</f>
        <v>-308.42</v>
      </c>
      <c r="F374" s="27">
        <f>'LK1 - 4.1 Stäbe - Schnittgrößen'!E369</f>
        <v>2.41</v>
      </c>
      <c r="G374" s="27">
        <f>'LK1 - 4.1 Stäbe - Schnittgrößen'!F369</f>
        <v>6.23</v>
      </c>
      <c r="I374" s="44"/>
      <c r="J374" s="299"/>
      <c r="K374" s="15"/>
      <c r="L374" s="15" t="str">
        <f>'LK2 - 4.1 Stäbe - Schnittgrößen'!B369</f>
        <v>Max My</v>
      </c>
      <c r="M374" s="27">
        <f>'LK2 - 4.1 Stäbe - Schnittgrößen'!D369</f>
        <v>-253.54</v>
      </c>
      <c r="N374" s="27">
        <f>'LK2 - 4.1 Stäbe - Schnittgrößen'!E369</f>
        <v>1.64</v>
      </c>
      <c r="O374" s="27">
        <f>'LK2 - 4.1 Stäbe - Schnittgrößen'!F369</f>
        <v>3.57</v>
      </c>
      <c r="Q374" s="44"/>
      <c r="R374" s="299"/>
      <c r="S374" s="15"/>
      <c r="T374" s="15" t="str">
        <f>'LK3 - 4.1 Stäbe - Schnittgrößen'!B369</f>
        <v>Max My</v>
      </c>
      <c r="U374" s="27">
        <f>'LK3 - 4.1 Stäbe - Schnittgrößen'!D369</f>
        <v>-418.31</v>
      </c>
      <c r="V374" s="27">
        <f>'LK3 - 4.1 Stäbe - Schnittgrößen'!E369</f>
        <v>3.23</v>
      </c>
      <c r="W374" s="27">
        <f>'LK3 - 4.1 Stäbe - Schnittgrößen'!F369</f>
        <v>8.4499999999999993</v>
      </c>
      <c r="Y374" s="44"/>
      <c r="Z374" s="299"/>
      <c r="AA374" s="15"/>
      <c r="AB374" s="15" t="str">
        <f>'LK6 - 4.1 Stäbe - Schnittgrößen'!B369</f>
        <v>Max My</v>
      </c>
      <c r="AC374" s="27">
        <f>'LK6 - 4.1 Stäbe - Schnittgrößen'!D369</f>
        <v>-364.65</v>
      </c>
      <c r="AD374" s="27">
        <f>'LK6 - 4.1 Stäbe - Schnittgrößen'!E369</f>
        <v>2.19</v>
      </c>
      <c r="AE374" s="27">
        <f>'LK6 - 4.1 Stäbe - Schnittgrößen'!F369</f>
        <v>5.0999999999999996</v>
      </c>
    </row>
    <row r="375" spans="1:31" x14ac:dyDescent="0.3">
      <c r="A375" s="44"/>
      <c r="B375" s="299"/>
      <c r="C375" s="15"/>
      <c r="D375" s="15" t="str">
        <f>'LK1 - 4.1 Stäbe - Schnittgrößen'!B370</f>
        <v>Min My</v>
      </c>
      <c r="E375" s="27">
        <f>'LK1 - 4.1 Stäbe - Schnittgrößen'!D370</f>
        <v>-308.42</v>
      </c>
      <c r="F375" s="27">
        <f>'LK1 - 4.1 Stäbe - Schnittgrößen'!E370</f>
        <v>3.02</v>
      </c>
      <c r="G375" s="27">
        <f>'LK1 - 4.1 Stäbe - Schnittgrößen'!F370</f>
        <v>6.04</v>
      </c>
      <c r="I375" s="44"/>
      <c r="J375" s="299"/>
      <c r="K375" s="15"/>
      <c r="L375" s="15" t="str">
        <f>'LK2 - 4.1 Stäbe - Schnittgrößen'!B370</f>
        <v>Min My</v>
      </c>
      <c r="M375" s="27">
        <f>'LK2 - 4.1 Stäbe - Schnittgrößen'!D370</f>
        <v>-253.54</v>
      </c>
      <c r="N375" s="27">
        <f>'LK2 - 4.1 Stäbe - Schnittgrößen'!E370</f>
        <v>2.27</v>
      </c>
      <c r="O375" s="27">
        <f>'LK2 - 4.1 Stäbe - Schnittgrößen'!F370</f>
        <v>3.44</v>
      </c>
      <c r="Q375" s="44"/>
      <c r="R375" s="299"/>
      <c r="S375" s="15"/>
      <c r="T375" s="15" t="str">
        <f>'LK3 - 4.1 Stäbe - Schnittgrößen'!B370</f>
        <v>Min My</v>
      </c>
      <c r="U375" s="27">
        <f>'LK3 - 4.1 Stäbe - Schnittgrößen'!D370</f>
        <v>-418.31</v>
      </c>
      <c r="V375" s="27">
        <f>'LK3 - 4.1 Stäbe - Schnittgrößen'!E370</f>
        <v>4.12</v>
      </c>
      <c r="W375" s="27">
        <f>'LK3 - 4.1 Stäbe - Schnittgrößen'!F370</f>
        <v>8.1999999999999993</v>
      </c>
      <c r="Y375" s="44"/>
      <c r="Z375" s="299"/>
      <c r="AA375" s="15"/>
      <c r="AB375" s="15" t="str">
        <f>'LK6 - 4.1 Stäbe - Schnittgrößen'!B370</f>
        <v>Min My</v>
      </c>
      <c r="AC375" s="27">
        <f>'LK6 - 4.1 Stäbe - Schnittgrößen'!D370</f>
        <v>-364.65</v>
      </c>
      <c r="AD375" s="27">
        <f>'LK6 - 4.1 Stäbe - Schnittgrößen'!E370</f>
        <v>3.12</v>
      </c>
      <c r="AE375" s="27">
        <f>'LK6 - 4.1 Stäbe - Schnittgrößen'!F370</f>
        <v>4.92</v>
      </c>
    </row>
    <row r="376" spans="1:31" x14ac:dyDescent="0.3">
      <c r="A376" s="192"/>
      <c r="B376" s="298"/>
      <c r="C376" s="15">
        <f>'LK1 - 4.1 Stäbe - Schnittgrößen'!A371</f>
        <v>47</v>
      </c>
      <c r="D376" s="15">
        <f>'LK1 - 4.1 Stäbe - Schnittgrößen'!B371</f>
        <v>44</v>
      </c>
      <c r="E376" s="27">
        <f>'LK1 - 4.1 Stäbe - Schnittgrößen'!D371</f>
        <v>-308.42</v>
      </c>
      <c r="F376" s="27">
        <f>'LK1 - 4.1 Stäbe - Schnittgrößen'!E371</f>
        <v>2.8</v>
      </c>
      <c r="G376" s="27">
        <f>'LK1 - 4.1 Stäbe - Schnittgrößen'!F371</f>
        <v>6.23</v>
      </c>
      <c r="I376" s="192"/>
      <c r="J376" s="298"/>
      <c r="K376" s="15">
        <f>'LK2 - 4.1 Stäbe - Schnittgrößen'!A371</f>
        <v>47</v>
      </c>
      <c r="L376" s="15">
        <f>'LK2 - 4.1 Stäbe - Schnittgrößen'!B371</f>
        <v>44</v>
      </c>
      <c r="M376" s="27">
        <f>'LK2 - 4.1 Stäbe - Schnittgrößen'!D371</f>
        <v>-253.54</v>
      </c>
      <c r="N376" s="27">
        <f>'LK2 - 4.1 Stäbe - Schnittgrößen'!E371</f>
        <v>2.1</v>
      </c>
      <c r="O376" s="27">
        <f>'LK2 - 4.1 Stäbe - Schnittgrößen'!F371</f>
        <v>3.57</v>
      </c>
      <c r="Q376" s="192"/>
      <c r="R376" s="298"/>
      <c r="S376" s="15">
        <f>'LK3 - 4.1 Stäbe - Schnittgrößen'!A371</f>
        <v>47</v>
      </c>
      <c r="T376" s="15">
        <f>'LK3 - 4.1 Stäbe - Schnittgrößen'!B371</f>
        <v>44</v>
      </c>
      <c r="U376" s="27">
        <f>'LK3 - 4.1 Stäbe - Schnittgrößen'!D371</f>
        <v>-418.31</v>
      </c>
      <c r="V376" s="27">
        <f>'LK3 - 4.1 Stäbe - Schnittgrößen'!E371</f>
        <v>3.82</v>
      </c>
      <c r="W376" s="27">
        <f>'LK3 - 4.1 Stäbe - Schnittgrößen'!F371</f>
        <v>8.4499999999999993</v>
      </c>
      <c r="Y376" s="192"/>
      <c r="Z376" s="298"/>
      <c r="AA376" s="15">
        <f>'LK6 - 4.1 Stäbe - Schnittgrößen'!A371</f>
        <v>47</v>
      </c>
      <c r="AB376" s="15">
        <f>'LK6 - 4.1 Stäbe - Schnittgrößen'!B371</f>
        <v>44</v>
      </c>
      <c r="AC376" s="27">
        <f>'LK6 - 4.1 Stäbe - Schnittgrößen'!D371</f>
        <v>-364.65</v>
      </c>
      <c r="AD376" s="27">
        <f>'LK6 - 4.1 Stäbe - Schnittgrößen'!E371</f>
        <v>2.89</v>
      </c>
      <c r="AE376" s="27">
        <f>'LK6 - 4.1 Stäbe - Schnittgrößen'!F371</f>
        <v>5.0999999999999996</v>
      </c>
    </row>
    <row r="377" spans="1:31" x14ac:dyDescent="0.3">
      <c r="A377" s="44"/>
      <c r="B377" s="299"/>
      <c r="C377" s="15"/>
      <c r="D377" s="15">
        <f>'LK1 - 4.1 Stäbe - Schnittgrößen'!B372</f>
        <v>45</v>
      </c>
      <c r="E377" s="27">
        <f>'LK1 - 4.1 Stäbe - Schnittgrößen'!D372</f>
        <v>-308.42</v>
      </c>
      <c r="F377" s="27">
        <f>'LK1 - 4.1 Stäbe - Schnittgrößen'!E372</f>
        <v>2.19</v>
      </c>
      <c r="G377" s="27">
        <f>'LK1 - 4.1 Stäbe - Schnittgrößen'!F372</f>
        <v>6.4</v>
      </c>
      <c r="I377" s="44"/>
      <c r="J377" s="299"/>
      <c r="K377" s="15"/>
      <c r="L377" s="15">
        <f>'LK2 - 4.1 Stäbe - Schnittgrößen'!B372</f>
        <v>45</v>
      </c>
      <c r="M377" s="27">
        <f>'LK2 - 4.1 Stäbe - Schnittgrößen'!D372</f>
        <v>-253.55</v>
      </c>
      <c r="N377" s="27">
        <f>'LK2 - 4.1 Stäbe - Schnittgrößen'!E372</f>
        <v>1.47</v>
      </c>
      <c r="O377" s="27">
        <f>'LK2 - 4.1 Stäbe - Schnittgrößen'!F372</f>
        <v>3.7</v>
      </c>
      <c r="Q377" s="44"/>
      <c r="R377" s="299"/>
      <c r="S377" s="15"/>
      <c r="T377" s="15">
        <f>'LK3 - 4.1 Stäbe - Schnittgrößen'!B372</f>
        <v>45</v>
      </c>
      <c r="U377" s="27">
        <f>'LK3 - 4.1 Stäbe - Schnittgrößen'!D372</f>
        <v>-418.31</v>
      </c>
      <c r="V377" s="27">
        <f>'LK3 - 4.1 Stäbe - Schnittgrößen'!E372</f>
        <v>2.94</v>
      </c>
      <c r="W377" s="27">
        <f>'LK3 - 4.1 Stäbe - Schnittgrößen'!F372</f>
        <v>8.68</v>
      </c>
      <c r="Y377" s="44"/>
      <c r="Z377" s="299"/>
      <c r="AA377" s="15"/>
      <c r="AB377" s="15">
        <f>'LK6 - 4.1 Stäbe - Schnittgrößen'!B372</f>
        <v>45</v>
      </c>
      <c r="AC377" s="27">
        <f>'LK6 - 4.1 Stäbe - Schnittgrößen'!D372</f>
        <v>-364.66</v>
      </c>
      <c r="AD377" s="27">
        <f>'LK6 - 4.1 Stäbe - Schnittgrößen'!E372</f>
        <v>1.95</v>
      </c>
      <c r="AE377" s="27">
        <f>'LK6 - 4.1 Stäbe - Schnittgrößen'!F372</f>
        <v>5.27</v>
      </c>
    </row>
    <row r="378" spans="1:31" x14ac:dyDescent="0.3">
      <c r="A378" s="44"/>
      <c r="B378" s="299"/>
      <c r="C378" s="15"/>
      <c r="D378" s="15" t="str">
        <f>'LK1 - 4.1 Stäbe - Schnittgrößen'!B373</f>
        <v>Max N</v>
      </c>
      <c r="E378" s="27">
        <f>'LK1 - 4.1 Stäbe - Schnittgrößen'!D373</f>
        <v>-308.42</v>
      </c>
      <c r="F378" s="27">
        <f>'LK1 - 4.1 Stäbe - Schnittgrößen'!E373</f>
        <v>2.8</v>
      </c>
      <c r="G378" s="27">
        <f>'LK1 - 4.1 Stäbe - Schnittgrößen'!F373</f>
        <v>6.23</v>
      </c>
      <c r="I378" s="44"/>
      <c r="J378" s="299"/>
      <c r="K378" s="15"/>
      <c r="L378" s="15" t="str">
        <f>'LK2 - 4.1 Stäbe - Schnittgrößen'!B373</f>
        <v>Max N</v>
      </c>
      <c r="M378" s="27">
        <f>'LK2 - 4.1 Stäbe - Schnittgrößen'!D373</f>
        <v>-253.54</v>
      </c>
      <c r="N378" s="27">
        <f>'LK2 - 4.1 Stäbe - Schnittgrößen'!E373</f>
        <v>2.1</v>
      </c>
      <c r="O378" s="27">
        <f>'LK2 - 4.1 Stäbe - Schnittgrößen'!F373</f>
        <v>3.57</v>
      </c>
      <c r="Q378" s="44"/>
      <c r="R378" s="299"/>
      <c r="S378" s="15"/>
      <c r="T378" s="15" t="str">
        <f>'LK3 - 4.1 Stäbe - Schnittgrößen'!B373</f>
        <v>Max N</v>
      </c>
      <c r="U378" s="27">
        <f>'LK3 - 4.1 Stäbe - Schnittgrößen'!D373</f>
        <v>-418.31</v>
      </c>
      <c r="V378" s="27">
        <f>'LK3 - 4.1 Stäbe - Schnittgrößen'!E373</f>
        <v>3.82</v>
      </c>
      <c r="W378" s="27">
        <f>'LK3 - 4.1 Stäbe - Schnittgrößen'!F373</f>
        <v>8.4499999999999993</v>
      </c>
      <c r="Y378" s="44"/>
      <c r="Z378" s="299"/>
      <c r="AA378" s="15"/>
      <c r="AB378" s="15" t="str">
        <f>'LK6 - 4.1 Stäbe - Schnittgrößen'!B373</f>
        <v>Max N</v>
      </c>
      <c r="AC378" s="27">
        <f>'LK6 - 4.1 Stäbe - Schnittgrößen'!D373</f>
        <v>-364.65</v>
      </c>
      <c r="AD378" s="27">
        <f>'LK6 - 4.1 Stäbe - Schnittgrößen'!E373</f>
        <v>2.89</v>
      </c>
      <c r="AE378" s="27">
        <f>'LK6 - 4.1 Stäbe - Schnittgrößen'!F373</f>
        <v>5.0999999999999996</v>
      </c>
    </row>
    <row r="379" spans="1:31" x14ac:dyDescent="0.3">
      <c r="A379" s="44"/>
      <c r="B379" s="299"/>
      <c r="C379" s="15"/>
      <c r="D379" s="15" t="str">
        <f>'LK1 - 4.1 Stäbe - Schnittgrößen'!B374</f>
        <v>Min N</v>
      </c>
      <c r="E379" s="27">
        <f>'LK1 - 4.1 Stäbe - Schnittgrößen'!D374</f>
        <v>-308.42</v>
      </c>
      <c r="F379" s="27">
        <f>'LK1 - 4.1 Stäbe - Schnittgrößen'!E374</f>
        <v>2.19</v>
      </c>
      <c r="G379" s="27">
        <f>'LK1 - 4.1 Stäbe - Schnittgrößen'!F374</f>
        <v>6.4</v>
      </c>
      <c r="I379" s="44"/>
      <c r="J379" s="299"/>
      <c r="K379" s="15"/>
      <c r="L379" s="15" t="str">
        <f>'LK2 - 4.1 Stäbe - Schnittgrößen'!B374</f>
        <v>Min N</v>
      </c>
      <c r="M379" s="27">
        <f>'LK2 - 4.1 Stäbe - Schnittgrößen'!D374</f>
        <v>-253.55</v>
      </c>
      <c r="N379" s="27">
        <f>'LK2 - 4.1 Stäbe - Schnittgrößen'!E374</f>
        <v>1.47</v>
      </c>
      <c r="O379" s="27">
        <f>'LK2 - 4.1 Stäbe - Schnittgrößen'!F374</f>
        <v>3.7</v>
      </c>
      <c r="Q379" s="44"/>
      <c r="R379" s="299"/>
      <c r="S379" s="15"/>
      <c r="T379" s="15" t="str">
        <f>'LK3 - 4.1 Stäbe - Schnittgrößen'!B374</f>
        <v>Min N</v>
      </c>
      <c r="U379" s="27">
        <f>'LK3 - 4.1 Stäbe - Schnittgrößen'!D374</f>
        <v>-418.31</v>
      </c>
      <c r="V379" s="27">
        <f>'LK3 - 4.1 Stäbe - Schnittgrößen'!E374</f>
        <v>2.94</v>
      </c>
      <c r="W379" s="27">
        <f>'LK3 - 4.1 Stäbe - Schnittgrößen'!F374</f>
        <v>8.68</v>
      </c>
      <c r="Y379" s="44"/>
      <c r="Z379" s="299"/>
      <c r="AA379" s="15"/>
      <c r="AB379" s="15" t="str">
        <f>'LK6 - 4.1 Stäbe - Schnittgrößen'!B374</f>
        <v>Min N</v>
      </c>
      <c r="AC379" s="27">
        <f>'LK6 - 4.1 Stäbe - Schnittgrößen'!D374</f>
        <v>-364.66</v>
      </c>
      <c r="AD379" s="27">
        <f>'LK6 - 4.1 Stäbe - Schnittgrößen'!E374</f>
        <v>1.95</v>
      </c>
      <c r="AE379" s="27">
        <f>'LK6 - 4.1 Stäbe - Schnittgrößen'!F374</f>
        <v>5.27</v>
      </c>
    </row>
    <row r="380" spans="1:31" x14ac:dyDescent="0.3">
      <c r="A380" s="44"/>
      <c r="B380" s="299"/>
      <c r="C380" s="15"/>
      <c r="D380" s="15" t="str">
        <f>'LK1 - 4.1 Stäbe - Schnittgrößen'!B375</f>
        <v>Max Vz</v>
      </c>
      <c r="E380" s="27">
        <f>'LK1 - 4.1 Stäbe - Schnittgrößen'!D375</f>
        <v>-308.42</v>
      </c>
      <c r="F380" s="27">
        <f>'LK1 - 4.1 Stäbe - Schnittgrößen'!E375</f>
        <v>2.8</v>
      </c>
      <c r="G380" s="27">
        <f>'LK1 - 4.1 Stäbe - Schnittgrößen'!F375</f>
        <v>6.23</v>
      </c>
      <c r="I380" s="44"/>
      <c r="J380" s="299"/>
      <c r="K380" s="15"/>
      <c r="L380" s="15" t="str">
        <f>'LK2 - 4.1 Stäbe - Schnittgrößen'!B375</f>
        <v>Max Vz</v>
      </c>
      <c r="M380" s="27">
        <f>'LK2 - 4.1 Stäbe - Schnittgrößen'!D375</f>
        <v>-253.54</v>
      </c>
      <c r="N380" s="27">
        <f>'LK2 - 4.1 Stäbe - Schnittgrößen'!E375</f>
        <v>2.1</v>
      </c>
      <c r="O380" s="27">
        <f>'LK2 - 4.1 Stäbe - Schnittgrößen'!F375</f>
        <v>3.57</v>
      </c>
      <c r="Q380" s="44"/>
      <c r="R380" s="299"/>
      <c r="S380" s="15"/>
      <c r="T380" s="15" t="str">
        <f>'LK3 - 4.1 Stäbe - Schnittgrößen'!B375</f>
        <v>Max Vz</v>
      </c>
      <c r="U380" s="27">
        <f>'LK3 - 4.1 Stäbe - Schnittgrößen'!D375</f>
        <v>-418.31</v>
      </c>
      <c r="V380" s="27">
        <f>'LK3 - 4.1 Stäbe - Schnittgrößen'!E375</f>
        <v>3.82</v>
      </c>
      <c r="W380" s="27">
        <f>'LK3 - 4.1 Stäbe - Schnittgrößen'!F375</f>
        <v>8.4499999999999993</v>
      </c>
      <c r="Y380" s="44"/>
      <c r="Z380" s="299"/>
      <c r="AA380" s="15"/>
      <c r="AB380" s="15" t="str">
        <f>'LK6 - 4.1 Stäbe - Schnittgrößen'!B375</f>
        <v>Max Vz</v>
      </c>
      <c r="AC380" s="27">
        <f>'LK6 - 4.1 Stäbe - Schnittgrößen'!D375</f>
        <v>-364.65</v>
      </c>
      <c r="AD380" s="27">
        <f>'LK6 - 4.1 Stäbe - Schnittgrößen'!E375</f>
        <v>2.89</v>
      </c>
      <c r="AE380" s="27">
        <f>'LK6 - 4.1 Stäbe - Schnittgrößen'!F375</f>
        <v>5.0999999999999996</v>
      </c>
    </row>
    <row r="381" spans="1:31" x14ac:dyDescent="0.3">
      <c r="A381" s="44"/>
      <c r="B381" s="299"/>
      <c r="C381" s="15"/>
      <c r="D381" s="15" t="str">
        <f>'LK1 - 4.1 Stäbe - Schnittgrößen'!B376</f>
        <v>Min Vz</v>
      </c>
      <c r="E381" s="27">
        <f>'LK1 - 4.1 Stäbe - Schnittgrößen'!D376</f>
        <v>-308.42</v>
      </c>
      <c r="F381" s="27">
        <f>'LK1 - 4.1 Stäbe - Schnittgrößen'!E376</f>
        <v>2.19</v>
      </c>
      <c r="G381" s="27">
        <f>'LK1 - 4.1 Stäbe - Schnittgrößen'!F376</f>
        <v>6.4</v>
      </c>
      <c r="I381" s="44"/>
      <c r="J381" s="299"/>
      <c r="K381" s="15"/>
      <c r="L381" s="15" t="str">
        <f>'LK2 - 4.1 Stäbe - Schnittgrößen'!B376</f>
        <v>Min Vz</v>
      </c>
      <c r="M381" s="27">
        <f>'LK2 - 4.1 Stäbe - Schnittgrößen'!D376</f>
        <v>-253.55</v>
      </c>
      <c r="N381" s="27">
        <f>'LK2 - 4.1 Stäbe - Schnittgrößen'!E376</f>
        <v>1.47</v>
      </c>
      <c r="O381" s="27">
        <f>'LK2 - 4.1 Stäbe - Schnittgrößen'!F376</f>
        <v>3.7</v>
      </c>
      <c r="Q381" s="44"/>
      <c r="R381" s="299"/>
      <c r="S381" s="15"/>
      <c r="T381" s="15" t="str">
        <f>'LK3 - 4.1 Stäbe - Schnittgrößen'!B376</f>
        <v>Min Vz</v>
      </c>
      <c r="U381" s="27">
        <f>'LK3 - 4.1 Stäbe - Schnittgrößen'!D376</f>
        <v>-418.31</v>
      </c>
      <c r="V381" s="27">
        <f>'LK3 - 4.1 Stäbe - Schnittgrößen'!E376</f>
        <v>2.94</v>
      </c>
      <c r="W381" s="27">
        <f>'LK3 - 4.1 Stäbe - Schnittgrößen'!F376</f>
        <v>8.68</v>
      </c>
      <c r="Y381" s="44"/>
      <c r="Z381" s="299"/>
      <c r="AA381" s="15"/>
      <c r="AB381" s="15" t="str">
        <f>'LK6 - 4.1 Stäbe - Schnittgrößen'!B376</f>
        <v>Min Vz</v>
      </c>
      <c r="AC381" s="27">
        <f>'LK6 - 4.1 Stäbe - Schnittgrößen'!D376</f>
        <v>-364.66</v>
      </c>
      <c r="AD381" s="27">
        <f>'LK6 - 4.1 Stäbe - Schnittgrößen'!E376</f>
        <v>1.95</v>
      </c>
      <c r="AE381" s="27">
        <f>'LK6 - 4.1 Stäbe - Schnittgrößen'!F376</f>
        <v>5.27</v>
      </c>
    </row>
    <row r="382" spans="1:31" x14ac:dyDescent="0.3">
      <c r="A382" s="44"/>
      <c r="B382" s="299"/>
      <c r="C382" s="15"/>
      <c r="D382" s="15" t="str">
        <f>'LK1 - 4.1 Stäbe - Schnittgrößen'!B377</f>
        <v>Max My</v>
      </c>
      <c r="E382" s="27">
        <f>'LK1 - 4.1 Stäbe - Schnittgrößen'!D377</f>
        <v>-308.42</v>
      </c>
      <c r="F382" s="27">
        <f>'LK1 - 4.1 Stäbe - Schnittgrößen'!E377</f>
        <v>2.19</v>
      </c>
      <c r="G382" s="27">
        <f>'LK1 - 4.1 Stäbe - Schnittgrößen'!F377</f>
        <v>6.4</v>
      </c>
      <c r="I382" s="44"/>
      <c r="J382" s="299"/>
      <c r="K382" s="15"/>
      <c r="L382" s="15" t="str">
        <f>'LK2 - 4.1 Stäbe - Schnittgrößen'!B377</f>
        <v>Max My</v>
      </c>
      <c r="M382" s="27">
        <f>'LK2 - 4.1 Stäbe - Schnittgrößen'!D377</f>
        <v>-253.55</v>
      </c>
      <c r="N382" s="27">
        <f>'LK2 - 4.1 Stäbe - Schnittgrößen'!E377</f>
        <v>1.47</v>
      </c>
      <c r="O382" s="27">
        <f>'LK2 - 4.1 Stäbe - Schnittgrößen'!F377</f>
        <v>3.7</v>
      </c>
      <c r="Q382" s="44"/>
      <c r="R382" s="299"/>
      <c r="S382" s="15"/>
      <c r="T382" s="15" t="str">
        <f>'LK3 - 4.1 Stäbe - Schnittgrößen'!B377</f>
        <v>Max My</v>
      </c>
      <c r="U382" s="27">
        <f>'LK3 - 4.1 Stäbe - Schnittgrößen'!D377</f>
        <v>-418.31</v>
      </c>
      <c r="V382" s="27">
        <f>'LK3 - 4.1 Stäbe - Schnittgrößen'!E377</f>
        <v>2.94</v>
      </c>
      <c r="W382" s="27">
        <f>'LK3 - 4.1 Stäbe - Schnittgrößen'!F377</f>
        <v>8.68</v>
      </c>
      <c r="Y382" s="44"/>
      <c r="Z382" s="299"/>
      <c r="AA382" s="15"/>
      <c r="AB382" s="15" t="str">
        <f>'LK6 - 4.1 Stäbe - Schnittgrößen'!B377</f>
        <v>Max My</v>
      </c>
      <c r="AC382" s="27">
        <f>'LK6 - 4.1 Stäbe - Schnittgrößen'!D377</f>
        <v>-364.66</v>
      </c>
      <c r="AD382" s="27">
        <f>'LK6 - 4.1 Stäbe - Schnittgrößen'!E377</f>
        <v>1.95</v>
      </c>
      <c r="AE382" s="27">
        <f>'LK6 - 4.1 Stäbe - Schnittgrößen'!F377</f>
        <v>5.27</v>
      </c>
    </row>
    <row r="383" spans="1:31" x14ac:dyDescent="0.3">
      <c r="A383" s="44"/>
      <c r="B383" s="299"/>
      <c r="C383" s="15"/>
      <c r="D383" s="15" t="str">
        <f>'LK1 - 4.1 Stäbe - Schnittgrößen'!B378</f>
        <v>Min My</v>
      </c>
      <c r="E383" s="27">
        <f>'LK1 - 4.1 Stäbe - Schnittgrößen'!D378</f>
        <v>-308.42</v>
      </c>
      <c r="F383" s="27">
        <f>'LK1 - 4.1 Stäbe - Schnittgrößen'!E378</f>
        <v>2.8</v>
      </c>
      <c r="G383" s="27">
        <f>'LK1 - 4.1 Stäbe - Schnittgrößen'!F378</f>
        <v>6.23</v>
      </c>
      <c r="I383" s="44"/>
      <c r="J383" s="299"/>
      <c r="K383" s="15"/>
      <c r="L383" s="15" t="str">
        <f>'LK2 - 4.1 Stäbe - Schnittgrößen'!B378</f>
        <v>Min My</v>
      </c>
      <c r="M383" s="27">
        <f>'LK2 - 4.1 Stäbe - Schnittgrößen'!D378</f>
        <v>-253.54</v>
      </c>
      <c r="N383" s="27">
        <f>'LK2 - 4.1 Stäbe - Schnittgrößen'!E378</f>
        <v>2.1</v>
      </c>
      <c r="O383" s="27">
        <f>'LK2 - 4.1 Stäbe - Schnittgrößen'!F378</f>
        <v>3.57</v>
      </c>
      <c r="Q383" s="44"/>
      <c r="R383" s="299"/>
      <c r="S383" s="15"/>
      <c r="T383" s="15" t="str">
        <f>'LK3 - 4.1 Stäbe - Schnittgrößen'!B378</f>
        <v>Min My</v>
      </c>
      <c r="U383" s="27">
        <f>'LK3 - 4.1 Stäbe - Schnittgrößen'!D378</f>
        <v>-418.31</v>
      </c>
      <c r="V383" s="27">
        <f>'LK3 - 4.1 Stäbe - Schnittgrößen'!E378</f>
        <v>3.82</v>
      </c>
      <c r="W383" s="27">
        <f>'LK3 - 4.1 Stäbe - Schnittgrößen'!F378</f>
        <v>8.4499999999999993</v>
      </c>
      <c r="Y383" s="44"/>
      <c r="Z383" s="299"/>
      <c r="AA383" s="15"/>
      <c r="AB383" s="15" t="str">
        <f>'LK6 - 4.1 Stäbe - Schnittgrößen'!B378</f>
        <v>Min My</v>
      </c>
      <c r="AC383" s="27">
        <f>'LK6 - 4.1 Stäbe - Schnittgrößen'!D378</f>
        <v>-364.65</v>
      </c>
      <c r="AD383" s="27">
        <f>'LK6 - 4.1 Stäbe - Schnittgrößen'!E378</f>
        <v>2.89</v>
      </c>
      <c r="AE383" s="27">
        <f>'LK6 - 4.1 Stäbe - Schnittgrößen'!F378</f>
        <v>5.0999999999999996</v>
      </c>
    </row>
    <row r="384" spans="1:31" x14ac:dyDescent="0.3">
      <c r="A384" s="192"/>
      <c r="B384" s="298"/>
      <c r="C384" s="15">
        <f>'LK1 - 4.1 Stäbe - Schnittgrößen'!A379</f>
        <v>48</v>
      </c>
      <c r="D384" s="15">
        <f>'LK1 - 4.1 Stäbe - Schnittgrößen'!B379</f>
        <v>45</v>
      </c>
      <c r="E384" s="27">
        <f>'LK1 - 4.1 Stäbe - Schnittgrößen'!D379</f>
        <v>-308.42</v>
      </c>
      <c r="F384" s="27">
        <f>'LK1 - 4.1 Stäbe - Schnittgrößen'!E379</f>
        <v>2.58</v>
      </c>
      <c r="G384" s="27">
        <f>'LK1 - 4.1 Stäbe - Schnittgrößen'!F379</f>
        <v>6.4</v>
      </c>
      <c r="I384" s="192"/>
      <c r="J384" s="298"/>
      <c r="K384" s="15">
        <f>'LK2 - 4.1 Stäbe - Schnittgrößen'!A379</f>
        <v>48</v>
      </c>
      <c r="L384" s="15">
        <f>'LK2 - 4.1 Stäbe - Schnittgrößen'!B379</f>
        <v>45</v>
      </c>
      <c r="M384" s="27">
        <f>'LK2 - 4.1 Stäbe - Schnittgrößen'!D379</f>
        <v>-253.55</v>
      </c>
      <c r="N384" s="27">
        <f>'LK2 - 4.1 Stäbe - Schnittgrößen'!E379</f>
        <v>1.94</v>
      </c>
      <c r="O384" s="27">
        <f>'LK2 - 4.1 Stäbe - Schnittgrößen'!F379</f>
        <v>3.7</v>
      </c>
      <c r="Q384" s="192"/>
      <c r="R384" s="298"/>
      <c r="S384" s="15">
        <f>'LK3 - 4.1 Stäbe - Schnittgrößen'!A379</f>
        <v>48</v>
      </c>
      <c r="T384" s="15">
        <f>'LK3 - 4.1 Stäbe - Schnittgrößen'!B379</f>
        <v>45</v>
      </c>
      <c r="U384" s="27">
        <f>'LK3 - 4.1 Stäbe - Schnittgrößen'!D379</f>
        <v>-418.31</v>
      </c>
      <c r="V384" s="27">
        <f>'LK3 - 4.1 Stäbe - Schnittgrößen'!E379</f>
        <v>3.53</v>
      </c>
      <c r="W384" s="27">
        <f>'LK3 - 4.1 Stäbe - Schnittgrößen'!F379</f>
        <v>8.68</v>
      </c>
      <c r="Y384" s="192"/>
      <c r="Z384" s="298"/>
      <c r="AA384" s="15">
        <f>'LK6 - 4.1 Stäbe - Schnittgrößen'!A379</f>
        <v>48</v>
      </c>
      <c r="AB384" s="15">
        <f>'LK6 - 4.1 Stäbe - Schnittgrößen'!B379</f>
        <v>45</v>
      </c>
      <c r="AC384" s="27">
        <f>'LK6 - 4.1 Stäbe - Schnittgrößen'!D379</f>
        <v>-364.66</v>
      </c>
      <c r="AD384" s="27">
        <f>'LK6 - 4.1 Stäbe - Schnittgrößen'!E379</f>
        <v>2.67</v>
      </c>
      <c r="AE384" s="27">
        <f>'LK6 - 4.1 Stäbe - Schnittgrößen'!F379</f>
        <v>5.27</v>
      </c>
    </row>
    <row r="385" spans="1:31" x14ac:dyDescent="0.3">
      <c r="A385" s="44"/>
      <c r="B385" s="299"/>
      <c r="C385" s="15"/>
      <c r="D385" s="15">
        <f>'LK1 - 4.1 Stäbe - Schnittgrößen'!B380</f>
        <v>46</v>
      </c>
      <c r="E385" s="27">
        <f>'LK1 - 4.1 Stäbe - Schnittgrößen'!D380</f>
        <v>-308.42</v>
      </c>
      <c r="F385" s="27">
        <f>'LK1 - 4.1 Stäbe - Schnittgrößen'!E380</f>
        <v>1.97</v>
      </c>
      <c r="G385" s="27">
        <f>'LK1 - 4.1 Stäbe - Schnittgrößen'!F380</f>
        <v>6.55</v>
      </c>
      <c r="I385" s="44"/>
      <c r="J385" s="299"/>
      <c r="K385" s="15"/>
      <c r="L385" s="15">
        <f>'LK2 - 4.1 Stäbe - Schnittgrößen'!B380</f>
        <v>46</v>
      </c>
      <c r="M385" s="27">
        <f>'LK2 - 4.1 Stäbe - Schnittgrößen'!D380</f>
        <v>-253.55</v>
      </c>
      <c r="N385" s="27">
        <f>'LK2 - 4.1 Stäbe - Schnittgrößen'!E380</f>
        <v>1.3</v>
      </c>
      <c r="O385" s="27">
        <f>'LK2 - 4.1 Stäbe - Schnittgrößen'!F380</f>
        <v>3.81</v>
      </c>
      <c r="Q385" s="44"/>
      <c r="R385" s="299"/>
      <c r="S385" s="15"/>
      <c r="T385" s="15">
        <f>'LK3 - 4.1 Stäbe - Schnittgrößen'!B380</f>
        <v>46</v>
      </c>
      <c r="U385" s="27">
        <f>'LK3 - 4.1 Stäbe - Schnittgrößen'!D380</f>
        <v>-418.31</v>
      </c>
      <c r="V385" s="27">
        <f>'LK3 - 4.1 Stäbe - Schnittgrößen'!E380</f>
        <v>2.64</v>
      </c>
      <c r="W385" s="27">
        <f>'LK3 - 4.1 Stäbe - Schnittgrößen'!F380</f>
        <v>8.89</v>
      </c>
      <c r="Y385" s="44"/>
      <c r="Z385" s="299"/>
      <c r="AA385" s="15"/>
      <c r="AB385" s="15">
        <f>'LK6 - 4.1 Stäbe - Schnittgrößen'!B380</f>
        <v>46</v>
      </c>
      <c r="AC385" s="27">
        <f>'LK6 - 4.1 Stäbe - Schnittgrößen'!D380</f>
        <v>-364.66</v>
      </c>
      <c r="AD385" s="27">
        <f>'LK6 - 4.1 Stäbe - Schnittgrößen'!E380</f>
        <v>1.73</v>
      </c>
      <c r="AE385" s="27">
        <f>'LK6 - 4.1 Stäbe - Schnittgrößen'!F380</f>
        <v>5.42</v>
      </c>
    </row>
    <row r="386" spans="1:31" x14ac:dyDescent="0.3">
      <c r="A386" s="44"/>
      <c r="B386" s="299"/>
      <c r="C386" s="15"/>
      <c r="D386" s="15" t="str">
        <f>'LK1 - 4.1 Stäbe - Schnittgrößen'!B381</f>
        <v>Max N</v>
      </c>
      <c r="E386" s="27">
        <f>'LK1 - 4.1 Stäbe - Schnittgrößen'!D381</f>
        <v>-308.42</v>
      </c>
      <c r="F386" s="27">
        <f>'LK1 - 4.1 Stäbe - Schnittgrößen'!E381</f>
        <v>2.58</v>
      </c>
      <c r="G386" s="27">
        <f>'LK1 - 4.1 Stäbe - Schnittgrößen'!F381</f>
        <v>6.4</v>
      </c>
      <c r="I386" s="44"/>
      <c r="J386" s="299"/>
      <c r="K386" s="15"/>
      <c r="L386" s="15" t="str">
        <f>'LK2 - 4.1 Stäbe - Schnittgrößen'!B381</f>
        <v>Max N</v>
      </c>
      <c r="M386" s="27">
        <f>'LK2 - 4.1 Stäbe - Schnittgrößen'!D381</f>
        <v>-253.55</v>
      </c>
      <c r="N386" s="27">
        <f>'LK2 - 4.1 Stäbe - Schnittgrößen'!E381</f>
        <v>1.94</v>
      </c>
      <c r="O386" s="27">
        <f>'LK2 - 4.1 Stäbe - Schnittgrößen'!F381</f>
        <v>3.7</v>
      </c>
      <c r="Q386" s="44"/>
      <c r="R386" s="299"/>
      <c r="S386" s="15"/>
      <c r="T386" s="15" t="str">
        <f>'LK3 - 4.1 Stäbe - Schnittgrößen'!B381</f>
        <v>Max N</v>
      </c>
      <c r="U386" s="27">
        <f>'LK3 - 4.1 Stäbe - Schnittgrößen'!D381</f>
        <v>-418.31</v>
      </c>
      <c r="V386" s="27">
        <f>'LK3 - 4.1 Stäbe - Schnittgrößen'!E381</f>
        <v>3.53</v>
      </c>
      <c r="W386" s="27">
        <f>'LK3 - 4.1 Stäbe - Schnittgrößen'!F381</f>
        <v>8.68</v>
      </c>
      <c r="Y386" s="44"/>
      <c r="Z386" s="299"/>
      <c r="AA386" s="15"/>
      <c r="AB386" s="15" t="str">
        <f>'LK6 - 4.1 Stäbe - Schnittgrößen'!B381</f>
        <v>Max N</v>
      </c>
      <c r="AC386" s="27">
        <f>'LK6 - 4.1 Stäbe - Schnittgrößen'!D381</f>
        <v>-364.66</v>
      </c>
      <c r="AD386" s="27">
        <f>'LK6 - 4.1 Stäbe - Schnittgrößen'!E381</f>
        <v>2.67</v>
      </c>
      <c r="AE386" s="27">
        <f>'LK6 - 4.1 Stäbe - Schnittgrößen'!F381</f>
        <v>5.27</v>
      </c>
    </row>
    <row r="387" spans="1:31" x14ac:dyDescent="0.3">
      <c r="A387" s="44"/>
      <c r="B387" s="299"/>
      <c r="C387" s="15"/>
      <c r="D387" s="15" t="str">
        <f>'LK1 - 4.1 Stäbe - Schnittgrößen'!B382</f>
        <v>Min N</v>
      </c>
      <c r="E387" s="27">
        <f>'LK1 - 4.1 Stäbe - Schnittgrößen'!D382</f>
        <v>-308.42</v>
      </c>
      <c r="F387" s="27">
        <f>'LK1 - 4.1 Stäbe - Schnittgrößen'!E382</f>
        <v>1.97</v>
      </c>
      <c r="G387" s="27">
        <f>'LK1 - 4.1 Stäbe - Schnittgrößen'!F382</f>
        <v>6.55</v>
      </c>
      <c r="I387" s="44"/>
      <c r="J387" s="299"/>
      <c r="K387" s="15"/>
      <c r="L387" s="15" t="str">
        <f>'LK2 - 4.1 Stäbe - Schnittgrößen'!B382</f>
        <v>Min N</v>
      </c>
      <c r="M387" s="27">
        <f>'LK2 - 4.1 Stäbe - Schnittgrößen'!D382</f>
        <v>-253.55</v>
      </c>
      <c r="N387" s="27">
        <f>'LK2 - 4.1 Stäbe - Schnittgrößen'!E382</f>
        <v>1.3</v>
      </c>
      <c r="O387" s="27">
        <f>'LK2 - 4.1 Stäbe - Schnittgrößen'!F382</f>
        <v>3.81</v>
      </c>
      <c r="Q387" s="44"/>
      <c r="R387" s="299"/>
      <c r="S387" s="15"/>
      <c r="T387" s="15" t="str">
        <f>'LK3 - 4.1 Stäbe - Schnittgrößen'!B382</f>
        <v>Min N</v>
      </c>
      <c r="U387" s="27">
        <f>'LK3 - 4.1 Stäbe - Schnittgrößen'!D382</f>
        <v>-418.31</v>
      </c>
      <c r="V387" s="27">
        <f>'LK3 - 4.1 Stäbe - Schnittgrößen'!E382</f>
        <v>2.64</v>
      </c>
      <c r="W387" s="27">
        <f>'LK3 - 4.1 Stäbe - Schnittgrößen'!F382</f>
        <v>8.89</v>
      </c>
      <c r="Y387" s="44"/>
      <c r="Z387" s="299"/>
      <c r="AA387" s="15"/>
      <c r="AB387" s="15" t="str">
        <f>'LK6 - 4.1 Stäbe - Schnittgrößen'!B382</f>
        <v>Min N</v>
      </c>
      <c r="AC387" s="27">
        <f>'LK6 - 4.1 Stäbe - Schnittgrößen'!D382</f>
        <v>-364.66</v>
      </c>
      <c r="AD387" s="27">
        <f>'LK6 - 4.1 Stäbe - Schnittgrößen'!E382</f>
        <v>1.73</v>
      </c>
      <c r="AE387" s="27">
        <f>'LK6 - 4.1 Stäbe - Schnittgrößen'!F382</f>
        <v>5.42</v>
      </c>
    </row>
    <row r="388" spans="1:31" x14ac:dyDescent="0.3">
      <c r="A388" s="44"/>
      <c r="B388" s="299"/>
      <c r="C388" s="15"/>
      <c r="D388" s="15" t="str">
        <f>'LK1 - 4.1 Stäbe - Schnittgrößen'!B383</f>
        <v>Max Vz</v>
      </c>
      <c r="E388" s="27">
        <f>'LK1 - 4.1 Stäbe - Schnittgrößen'!D383</f>
        <v>-308.42</v>
      </c>
      <c r="F388" s="27">
        <f>'LK1 - 4.1 Stäbe - Schnittgrößen'!E383</f>
        <v>2.58</v>
      </c>
      <c r="G388" s="27">
        <f>'LK1 - 4.1 Stäbe - Schnittgrößen'!F383</f>
        <v>6.4</v>
      </c>
      <c r="I388" s="44"/>
      <c r="J388" s="299"/>
      <c r="K388" s="15"/>
      <c r="L388" s="15" t="str">
        <f>'LK2 - 4.1 Stäbe - Schnittgrößen'!B383</f>
        <v>Max Vz</v>
      </c>
      <c r="M388" s="27">
        <f>'LK2 - 4.1 Stäbe - Schnittgrößen'!D383</f>
        <v>-253.55</v>
      </c>
      <c r="N388" s="27">
        <f>'LK2 - 4.1 Stäbe - Schnittgrößen'!E383</f>
        <v>1.94</v>
      </c>
      <c r="O388" s="27">
        <f>'LK2 - 4.1 Stäbe - Schnittgrößen'!F383</f>
        <v>3.7</v>
      </c>
      <c r="Q388" s="44"/>
      <c r="R388" s="299"/>
      <c r="S388" s="15"/>
      <c r="T388" s="15" t="str">
        <f>'LK3 - 4.1 Stäbe - Schnittgrößen'!B383</f>
        <v>Max Vz</v>
      </c>
      <c r="U388" s="27">
        <f>'LK3 - 4.1 Stäbe - Schnittgrößen'!D383</f>
        <v>-418.31</v>
      </c>
      <c r="V388" s="27">
        <f>'LK3 - 4.1 Stäbe - Schnittgrößen'!E383</f>
        <v>3.53</v>
      </c>
      <c r="W388" s="27">
        <f>'LK3 - 4.1 Stäbe - Schnittgrößen'!F383</f>
        <v>8.68</v>
      </c>
      <c r="Y388" s="44"/>
      <c r="Z388" s="299"/>
      <c r="AA388" s="15"/>
      <c r="AB388" s="15" t="str">
        <f>'LK6 - 4.1 Stäbe - Schnittgrößen'!B383</f>
        <v>Max Vz</v>
      </c>
      <c r="AC388" s="27">
        <f>'LK6 - 4.1 Stäbe - Schnittgrößen'!D383</f>
        <v>-364.66</v>
      </c>
      <c r="AD388" s="27">
        <f>'LK6 - 4.1 Stäbe - Schnittgrößen'!E383</f>
        <v>2.67</v>
      </c>
      <c r="AE388" s="27">
        <f>'LK6 - 4.1 Stäbe - Schnittgrößen'!F383</f>
        <v>5.27</v>
      </c>
    </row>
    <row r="389" spans="1:31" x14ac:dyDescent="0.3">
      <c r="A389" s="44"/>
      <c r="B389" s="299"/>
      <c r="C389" s="15"/>
      <c r="D389" s="15" t="str">
        <f>'LK1 - 4.1 Stäbe - Schnittgrößen'!B384</f>
        <v>Min Vz</v>
      </c>
      <c r="E389" s="27">
        <f>'LK1 - 4.1 Stäbe - Schnittgrößen'!D384</f>
        <v>-308.42</v>
      </c>
      <c r="F389" s="27">
        <f>'LK1 - 4.1 Stäbe - Schnittgrößen'!E384</f>
        <v>1.97</v>
      </c>
      <c r="G389" s="27">
        <f>'LK1 - 4.1 Stäbe - Schnittgrößen'!F384</f>
        <v>6.55</v>
      </c>
      <c r="I389" s="44"/>
      <c r="J389" s="299"/>
      <c r="K389" s="15"/>
      <c r="L389" s="15" t="str">
        <f>'LK2 - 4.1 Stäbe - Schnittgrößen'!B384</f>
        <v>Min Vz</v>
      </c>
      <c r="M389" s="27">
        <f>'LK2 - 4.1 Stäbe - Schnittgrößen'!D384</f>
        <v>-253.55</v>
      </c>
      <c r="N389" s="27">
        <f>'LK2 - 4.1 Stäbe - Schnittgrößen'!E384</f>
        <v>1.3</v>
      </c>
      <c r="O389" s="27">
        <f>'LK2 - 4.1 Stäbe - Schnittgrößen'!F384</f>
        <v>3.81</v>
      </c>
      <c r="Q389" s="44"/>
      <c r="R389" s="299"/>
      <c r="S389" s="15"/>
      <c r="T389" s="15" t="str">
        <f>'LK3 - 4.1 Stäbe - Schnittgrößen'!B384</f>
        <v>Min Vz</v>
      </c>
      <c r="U389" s="27">
        <f>'LK3 - 4.1 Stäbe - Schnittgrößen'!D384</f>
        <v>-418.31</v>
      </c>
      <c r="V389" s="27">
        <f>'LK3 - 4.1 Stäbe - Schnittgrößen'!E384</f>
        <v>2.64</v>
      </c>
      <c r="W389" s="27">
        <f>'LK3 - 4.1 Stäbe - Schnittgrößen'!F384</f>
        <v>8.89</v>
      </c>
      <c r="Y389" s="44"/>
      <c r="Z389" s="299"/>
      <c r="AA389" s="15"/>
      <c r="AB389" s="15" t="str">
        <f>'LK6 - 4.1 Stäbe - Schnittgrößen'!B384</f>
        <v>Min Vz</v>
      </c>
      <c r="AC389" s="27">
        <f>'LK6 - 4.1 Stäbe - Schnittgrößen'!D384</f>
        <v>-364.66</v>
      </c>
      <c r="AD389" s="27">
        <f>'LK6 - 4.1 Stäbe - Schnittgrößen'!E384</f>
        <v>1.73</v>
      </c>
      <c r="AE389" s="27">
        <f>'LK6 - 4.1 Stäbe - Schnittgrößen'!F384</f>
        <v>5.42</v>
      </c>
    </row>
    <row r="390" spans="1:31" x14ac:dyDescent="0.3">
      <c r="A390" s="44"/>
      <c r="B390" s="299"/>
      <c r="C390" s="15"/>
      <c r="D390" s="15" t="str">
        <f>'LK1 - 4.1 Stäbe - Schnittgrößen'!B385</f>
        <v>Max My</v>
      </c>
      <c r="E390" s="27">
        <f>'LK1 - 4.1 Stäbe - Schnittgrößen'!D385</f>
        <v>-308.42</v>
      </c>
      <c r="F390" s="27">
        <f>'LK1 - 4.1 Stäbe - Schnittgrößen'!E385</f>
        <v>1.97</v>
      </c>
      <c r="G390" s="27">
        <f>'LK1 - 4.1 Stäbe - Schnittgrößen'!F385</f>
        <v>6.55</v>
      </c>
      <c r="I390" s="44"/>
      <c r="J390" s="299"/>
      <c r="K390" s="15"/>
      <c r="L390" s="15" t="str">
        <f>'LK2 - 4.1 Stäbe - Schnittgrößen'!B385</f>
        <v>Max My</v>
      </c>
      <c r="M390" s="27">
        <f>'LK2 - 4.1 Stäbe - Schnittgrößen'!D385</f>
        <v>-253.55</v>
      </c>
      <c r="N390" s="27">
        <f>'LK2 - 4.1 Stäbe - Schnittgrößen'!E385</f>
        <v>1.3</v>
      </c>
      <c r="O390" s="27">
        <f>'LK2 - 4.1 Stäbe - Schnittgrößen'!F385</f>
        <v>3.81</v>
      </c>
      <c r="Q390" s="44"/>
      <c r="R390" s="299"/>
      <c r="S390" s="15"/>
      <c r="T390" s="15" t="str">
        <f>'LK3 - 4.1 Stäbe - Schnittgrößen'!B385</f>
        <v>Max My</v>
      </c>
      <c r="U390" s="27">
        <f>'LK3 - 4.1 Stäbe - Schnittgrößen'!D385</f>
        <v>-418.31</v>
      </c>
      <c r="V390" s="27">
        <f>'LK3 - 4.1 Stäbe - Schnittgrößen'!E385</f>
        <v>2.64</v>
      </c>
      <c r="W390" s="27">
        <f>'LK3 - 4.1 Stäbe - Schnittgrößen'!F385</f>
        <v>8.89</v>
      </c>
      <c r="Y390" s="44"/>
      <c r="Z390" s="299"/>
      <c r="AA390" s="15"/>
      <c r="AB390" s="15" t="str">
        <f>'LK6 - 4.1 Stäbe - Schnittgrößen'!B385</f>
        <v>Max My</v>
      </c>
      <c r="AC390" s="27">
        <f>'LK6 - 4.1 Stäbe - Schnittgrößen'!D385</f>
        <v>-364.66</v>
      </c>
      <c r="AD390" s="27">
        <f>'LK6 - 4.1 Stäbe - Schnittgrößen'!E385</f>
        <v>1.73</v>
      </c>
      <c r="AE390" s="27">
        <f>'LK6 - 4.1 Stäbe - Schnittgrößen'!F385</f>
        <v>5.42</v>
      </c>
    </row>
    <row r="391" spans="1:31" x14ac:dyDescent="0.3">
      <c r="A391" s="44"/>
      <c r="B391" s="299"/>
      <c r="C391" s="15"/>
      <c r="D391" s="15" t="str">
        <f>'LK1 - 4.1 Stäbe - Schnittgrößen'!B386</f>
        <v>Min My</v>
      </c>
      <c r="E391" s="27">
        <f>'LK1 - 4.1 Stäbe - Schnittgrößen'!D386</f>
        <v>-308.42</v>
      </c>
      <c r="F391" s="27">
        <f>'LK1 - 4.1 Stäbe - Schnittgrößen'!E386</f>
        <v>2.58</v>
      </c>
      <c r="G391" s="27">
        <f>'LK1 - 4.1 Stäbe - Schnittgrößen'!F386</f>
        <v>6.4</v>
      </c>
      <c r="I391" s="44"/>
      <c r="J391" s="299"/>
      <c r="K391" s="15"/>
      <c r="L391" s="15" t="str">
        <f>'LK2 - 4.1 Stäbe - Schnittgrößen'!B386</f>
        <v>Min My</v>
      </c>
      <c r="M391" s="27">
        <f>'LK2 - 4.1 Stäbe - Schnittgrößen'!D386</f>
        <v>-253.55</v>
      </c>
      <c r="N391" s="27">
        <f>'LK2 - 4.1 Stäbe - Schnittgrößen'!E386</f>
        <v>1.94</v>
      </c>
      <c r="O391" s="27">
        <f>'LK2 - 4.1 Stäbe - Schnittgrößen'!F386</f>
        <v>3.7</v>
      </c>
      <c r="Q391" s="44"/>
      <c r="R391" s="299"/>
      <c r="S391" s="15"/>
      <c r="T391" s="15" t="str">
        <f>'LK3 - 4.1 Stäbe - Schnittgrößen'!B386</f>
        <v>Min My</v>
      </c>
      <c r="U391" s="27">
        <f>'LK3 - 4.1 Stäbe - Schnittgrößen'!D386</f>
        <v>-418.31</v>
      </c>
      <c r="V391" s="27">
        <f>'LK3 - 4.1 Stäbe - Schnittgrößen'!E386</f>
        <v>3.53</v>
      </c>
      <c r="W391" s="27">
        <f>'LK3 - 4.1 Stäbe - Schnittgrößen'!F386</f>
        <v>8.68</v>
      </c>
      <c r="Y391" s="44"/>
      <c r="Z391" s="299"/>
      <c r="AA391" s="15"/>
      <c r="AB391" s="15" t="str">
        <f>'LK6 - 4.1 Stäbe - Schnittgrößen'!B386</f>
        <v>Min My</v>
      </c>
      <c r="AC391" s="27">
        <f>'LK6 - 4.1 Stäbe - Schnittgrößen'!D386</f>
        <v>-364.66</v>
      </c>
      <c r="AD391" s="27">
        <f>'LK6 - 4.1 Stäbe - Schnittgrößen'!E386</f>
        <v>2.67</v>
      </c>
      <c r="AE391" s="27">
        <f>'LK6 - 4.1 Stäbe - Schnittgrößen'!F386</f>
        <v>5.27</v>
      </c>
    </row>
    <row r="392" spans="1:31" x14ac:dyDescent="0.3">
      <c r="A392" s="192"/>
      <c r="B392" s="298"/>
      <c r="C392" s="15">
        <f>'LK1 - 4.1 Stäbe - Schnittgrößen'!A387</f>
        <v>49</v>
      </c>
      <c r="D392" s="15">
        <f>'LK1 - 4.1 Stäbe - Schnittgrößen'!B387</f>
        <v>46</v>
      </c>
      <c r="E392" s="27">
        <f>'LK1 - 4.1 Stäbe - Schnittgrößen'!D387</f>
        <v>-308.42</v>
      </c>
      <c r="F392" s="27">
        <f>'LK1 - 4.1 Stäbe - Schnittgrößen'!E387</f>
        <v>2.37</v>
      </c>
      <c r="G392" s="27">
        <f>'LK1 - 4.1 Stäbe - Schnittgrößen'!F387</f>
        <v>6.55</v>
      </c>
      <c r="I392" s="192"/>
      <c r="J392" s="298"/>
      <c r="K392" s="15">
        <f>'LK2 - 4.1 Stäbe - Schnittgrößen'!A387</f>
        <v>49</v>
      </c>
      <c r="L392" s="15">
        <f>'LK2 - 4.1 Stäbe - Schnittgrößen'!B387</f>
        <v>46</v>
      </c>
      <c r="M392" s="27">
        <f>'LK2 - 4.1 Stäbe - Schnittgrößen'!D387</f>
        <v>-253.55</v>
      </c>
      <c r="N392" s="27">
        <f>'LK2 - 4.1 Stäbe - Schnittgrößen'!E387</f>
        <v>1.78</v>
      </c>
      <c r="O392" s="27">
        <f>'LK2 - 4.1 Stäbe - Schnittgrößen'!F387</f>
        <v>3.81</v>
      </c>
      <c r="Q392" s="192"/>
      <c r="R392" s="298"/>
      <c r="S392" s="15">
        <f>'LK3 - 4.1 Stäbe - Schnittgrößen'!A387</f>
        <v>49</v>
      </c>
      <c r="T392" s="15">
        <f>'LK3 - 4.1 Stäbe - Schnittgrößen'!B387</f>
        <v>46</v>
      </c>
      <c r="U392" s="27">
        <f>'LK3 - 4.1 Stäbe - Schnittgrößen'!D387</f>
        <v>-418.31</v>
      </c>
      <c r="V392" s="27">
        <f>'LK3 - 4.1 Stäbe - Schnittgrößen'!E387</f>
        <v>3.24</v>
      </c>
      <c r="W392" s="27">
        <f>'LK3 - 4.1 Stäbe - Schnittgrößen'!F387</f>
        <v>8.89</v>
      </c>
      <c r="Y392" s="192"/>
      <c r="Z392" s="298"/>
      <c r="AA392" s="15">
        <f>'LK6 - 4.1 Stäbe - Schnittgrößen'!A387</f>
        <v>49</v>
      </c>
      <c r="AB392" s="15">
        <f>'LK6 - 4.1 Stäbe - Schnittgrößen'!B387</f>
        <v>46</v>
      </c>
      <c r="AC392" s="27">
        <f>'LK6 - 4.1 Stäbe - Schnittgrößen'!D387</f>
        <v>-364.66</v>
      </c>
      <c r="AD392" s="27">
        <f>'LK6 - 4.1 Stäbe - Schnittgrößen'!E387</f>
        <v>2.4500000000000002</v>
      </c>
      <c r="AE392" s="27">
        <f>'LK6 - 4.1 Stäbe - Schnittgrößen'!F387</f>
        <v>5.42</v>
      </c>
    </row>
    <row r="393" spans="1:31" x14ac:dyDescent="0.3">
      <c r="A393" s="44"/>
      <c r="B393" s="299"/>
      <c r="C393" s="15"/>
      <c r="D393" s="15">
        <f>'LK1 - 4.1 Stäbe - Schnittgrößen'!B388</f>
        <v>47</v>
      </c>
      <c r="E393" s="27">
        <f>'LK1 - 4.1 Stäbe - Schnittgrößen'!D388</f>
        <v>-308.42</v>
      </c>
      <c r="F393" s="27">
        <f>'LK1 - 4.1 Stäbe - Schnittgrößen'!E388</f>
        <v>1.75</v>
      </c>
      <c r="G393" s="27">
        <f>'LK1 - 4.1 Stäbe - Schnittgrößen'!F388</f>
        <v>6.69</v>
      </c>
      <c r="I393" s="44"/>
      <c r="J393" s="299"/>
      <c r="K393" s="15"/>
      <c r="L393" s="15">
        <f>'LK2 - 4.1 Stäbe - Schnittgrößen'!B388</f>
        <v>47</v>
      </c>
      <c r="M393" s="27">
        <f>'LK2 - 4.1 Stäbe - Schnittgrößen'!D388</f>
        <v>-253.55</v>
      </c>
      <c r="N393" s="27">
        <f>'LK2 - 4.1 Stäbe - Schnittgrößen'!E388</f>
        <v>1.1399999999999999</v>
      </c>
      <c r="O393" s="27">
        <f>'LK2 - 4.1 Stäbe - Schnittgrößen'!F388</f>
        <v>3.91</v>
      </c>
      <c r="Q393" s="44"/>
      <c r="R393" s="299"/>
      <c r="S393" s="15"/>
      <c r="T393" s="15">
        <f>'LK3 - 4.1 Stäbe - Schnittgrößen'!B388</f>
        <v>47</v>
      </c>
      <c r="U393" s="27">
        <f>'LK3 - 4.1 Stäbe - Schnittgrößen'!D388</f>
        <v>-418.32</v>
      </c>
      <c r="V393" s="27">
        <f>'LK3 - 4.1 Stäbe - Schnittgrößen'!E388</f>
        <v>2.34</v>
      </c>
      <c r="W393" s="27">
        <f>'LK3 - 4.1 Stäbe - Schnittgrößen'!F388</f>
        <v>9.08</v>
      </c>
      <c r="Y393" s="44"/>
      <c r="Z393" s="299"/>
      <c r="AA393" s="15"/>
      <c r="AB393" s="15">
        <f>'LK6 - 4.1 Stäbe - Schnittgrößen'!B388</f>
        <v>47</v>
      </c>
      <c r="AC393" s="27">
        <f>'LK6 - 4.1 Stäbe - Schnittgrößen'!D388</f>
        <v>-364.66</v>
      </c>
      <c r="AD393" s="27">
        <f>'LK6 - 4.1 Stäbe - Schnittgrößen'!E388</f>
        <v>1.51</v>
      </c>
      <c r="AE393" s="27">
        <f>'LK6 - 4.1 Stäbe - Schnittgrößen'!F388</f>
        <v>5.55</v>
      </c>
    </row>
    <row r="394" spans="1:31" x14ac:dyDescent="0.3">
      <c r="A394" s="44"/>
      <c r="B394" s="299"/>
      <c r="C394" s="15"/>
      <c r="D394" s="15" t="str">
        <f>'LK1 - 4.1 Stäbe - Schnittgrößen'!B389</f>
        <v>Max N</v>
      </c>
      <c r="E394" s="27">
        <f>'LK1 - 4.1 Stäbe - Schnittgrößen'!D389</f>
        <v>-308.42</v>
      </c>
      <c r="F394" s="27">
        <f>'LK1 - 4.1 Stäbe - Schnittgrößen'!E389</f>
        <v>2.37</v>
      </c>
      <c r="G394" s="27">
        <f>'LK1 - 4.1 Stäbe - Schnittgrößen'!F389</f>
        <v>6.55</v>
      </c>
      <c r="I394" s="44"/>
      <c r="J394" s="299"/>
      <c r="K394" s="15"/>
      <c r="L394" s="15" t="str">
        <f>'LK2 - 4.1 Stäbe - Schnittgrößen'!B389</f>
        <v>Max N</v>
      </c>
      <c r="M394" s="27">
        <f>'LK2 - 4.1 Stäbe - Schnittgrößen'!D389</f>
        <v>-253.55</v>
      </c>
      <c r="N394" s="27">
        <f>'LK2 - 4.1 Stäbe - Schnittgrößen'!E389</f>
        <v>1.78</v>
      </c>
      <c r="O394" s="27">
        <f>'LK2 - 4.1 Stäbe - Schnittgrößen'!F389</f>
        <v>3.81</v>
      </c>
      <c r="Q394" s="44"/>
      <c r="R394" s="299"/>
      <c r="S394" s="15"/>
      <c r="T394" s="15" t="str">
        <f>'LK3 - 4.1 Stäbe - Schnittgrößen'!B389</f>
        <v>Max N</v>
      </c>
      <c r="U394" s="27">
        <f>'LK3 - 4.1 Stäbe - Schnittgrößen'!D389</f>
        <v>-418.31</v>
      </c>
      <c r="V394" s="27">
        <f>'LK3 - 4.1 Stäbe - Schnittgrößen'!E389</f>
        <v>3.24</v>
      </c>
      <c r="W394" s="27">
        <f>'LK3 - 4.1 Stäbe - Schnittgrößen'!F389</f>
        <v>8.89</v>
      </c>
      <c r="Y394" s="44"/>
      <c r="Z394" s="299"/>
      <c r="AA394" s="15"/>
      <c r="AB394" s="15" t="str">
        <f>'LK6 - 4.1 Stäbe - Schnittgrößen'!B389</f>
        <v>Max N</v>
      </c>
      <c r="AC394" s="27">
        <f>'LK6 - 4.1 Stäbe - Schnittgrößen'!D389</f>
        <v>-364.66</v>
      </c>
      <c r="AD394" s="27">
        <f>'LK6 - 4.1 Stäbe - Schnittgrößen'!E389</f>
        <v>2.4500000000000002</v>
      </c>
      <c r="AE394" s="27">
        <f>'LK6 - 4.1 Stäbe - Schnittgrößen'!F389</f>
        <v>5.42</v>
      </c>
    </row>
    <row r="395" spans="1:31" x14ac:dyDescent="0.3">
      <c r="A395" s="44"/>
      <c r="B395" s="299"/>
      <c r="C395" s="15"/>
      <c r="D395" s="15" t="str">
        <f>'LK1 - 4.1 Stäbe - Schnittgrößen'!B390</f>
        <v>Min N</v>
      </c>
      <c r="E395" s="27">
        <f>'LK1 - 4.1 Stäbe - Schnittgrößen'!D390</f>
        <v>-308.42</v>
      </c>
      <c r="F395" s="27">
        <f>'LK1 - 4.1 Stäbe - Schnittgrößen'!E390</f>
        <v>1.75</v>
      </c>
      <c r="G395" s="27">
        <f>'LK1 - 4.1 Stäbe - Schnittgrößen'!F390</f>
        <v>6.69</v>
      </c>
      <c r="I395" s="44"/>
      <c r="J395" s="299"/>
      <c r="K395" s="15"/>
      <c r="L395" s="15" t="str">
        <f>'LK2 - 4.1 Stäbe - Schnittgrößen'!B390</f>
        <v>Min N</v>
      </c>
      <c r="M395" s="27">
        <f>'LK2 - 4.1 Stäbe - Schnittgrößen'!D390</f>
        <v>-253.55</v>
      </c>
      <c r="N395" s="27">
        <f>'LK2 - 4.1 Stäbe - Schnittgrößen'!E390</f>
        <v>1.1399999999999999</v>
      </c>
      <c r="O395" s="27">
        <f>'LK2 - 4.1 Stäbe - Schnittgrößen'!F390</f>
        <v>3.91</v>
      </c>
      <c r="Q395" s="44"/>
      <c r="R395" s="299"/>
      <c r="S395" s="15"/>
      <c r="T395" s="15" t="str">
        <f>'LK3 - 4.1 Stäbe - Schnittgrößen'!B390</f>
        <v>Min N</v>
      </c>
      <c r="U395" s="27">
        <f>'LK3 - 4.1 Stäbe - Schnittgrößen'!D390</f>
        <v>-418.32</v>
      </c>
      <c r="V395" s="27">
        <f>'LK3 - 4.1 Stäbe - Schnittgrößen'!E390</f>
        <v>2.34</v>
      </c>
      <c r="W395" s="27">
        <f>'LK3 - 4.1 Stäbe - Schnittgrößen'!F390</f>
        <v>9.08</v>
      </c>
      <c r="Y395" s="44"/>
      <c r="Z395" s="299"/>
      <c r="AA395" s="15"/>
      <c r="AB395" s="15" t="str">
        <f>'LK6 - 4.1 Stäbe - Schnittgrößen'!B390</f>
        <v>Min N</v>
      </c>
      <c r="AC395" s="27">
        <f>'LK6 - 4.1 Stäbe - Schnittgrößen'!D390</f>
        <v>-364.66</v>
      </c>
      <c r="AD395" s="27">
        <f>'LK6 - 4.1 Stäbe - Schnittgrößen'!E390</f>
        <v>1.51</v>
      </c>
      <c r="AE395" s="27">
        <f>'LK6 - 4.1 Stäbe - Schnittgrößen'!F390</f>
        <v>5.55</v>
      </c>
    </row>
    <row r="396" spans="1:31" x14ac:dyDescent="0.3">
      <c r="A396" s="44"/>
      <c r="B396" s="299"/>
      <c r="C396" s="15"/>
      <c r="D396" s="15" t="str">
        <f>'LK1 - 4.1 Stäbe - Schnittgrößen'!B391</f>
        <v>Max Vz</v>
      </c>
      <c r="E396" s="27">
        <f>'LK1 - 4.1 Stäbe - Schnittgrößen'!D391</f>
        <v>-308.42</v>
      </c>
      <c r="F396" s="27">
        <f>'LK1 - 4.1 Stäbe - Schnittgrößen'!E391</f>
        <v>2.37</v>
      </c>
      <c r="G396" s="27">
        <f>'LK1 - 4.1 Stäbe - Schnittgrößen'!F391</f>
        <v>6.55</v>
      </c>
      <c r="I396" s="44"/>
      <c r="J396" s="299"/>
      <c r="K396" s="15"/>
      <c r="L396" s="15" t="str">
        <f>'LK2 - 4.1 Stäbe - Schnittgrößen'!B391</f>
        <v>Max Vz</v>
      </c>
      <c r="M396" s="27">
        <f>'LK2 - 4.1 Stäbe - Schnittgrößen'!D391</f>
        <v>-253.55</v>
      </c>
      <c r="N396" s="27">
        <f>'LK2 - 4.1 Stäbe - Schnittgrößen'!E391</f>
        <v>1.78</v>
      </c>
      <c r="O396" s="27">
        <f>'LK2 - 4.1 Stäbe - Schnittgrößen'!F391</f>
        <v>3.81</v>
      </c>
      <c r="Q396" s="44"/>
      <c r="R396" s="299"/>
      <c r="S396" s="15"/>
      <c r="T396" s="15" t="str">
        <f>'LK3 - 4.1 Stäbe - Schnittgrößen'!B391</f>
        <v>Max Vz</v>
      </c>
      <c r="U396" s="27">
        <f>'LK3 - 4.1 Stäbe - Schnittgrößen'!D391</f>
        <v>-418.31</v>
      </c>
      <c r="V396" s="27">
        <f>'LK3 - 4.1 Stäbe - Schnittgrößen'!E391</f>
        <v>3.24</v>
      </c>
      <c r="W396" s="27">
        <f>'LK3 - 4.1 Stäbe - Schnittgrößen'!F391</f>
        <v>8.89</v>
      </c>
      <c r="Y396" s="44"/>
      <c r="Z396" s="299"/>
      <c r="AA396" s="15"/>
      <c r="AB396" s="15" t="str">
        <f>'LK6 - 4.1 Stäbe - Schnittgrößen'!B391</f>
        <v>Max Vz</v>
      </c>
      <c r="AC396" s="27">
        <f>'LK6 - 4.1 Stäbe - Schnittgrößen'!D391</f>
        <v>-364.66</v>
      </c>
      <c r="AD396" s="27">
        <f>'LK6 - 4.1 Stäbe - Schnittgrößen'!E391</f>
        <v>2.4500000000000002</v>
      </c>
      <c r="AE396" s="27">
        <f>'LK6 - 4.1 Stäbe - Schnittgrößen'!F391</f>
        <v>5.42</v>
      </c>
    </row>
    <row r="397" spans="1:31" x14ac:dyDescent="0.3">
      <c r="A397" s="44"/>
      <c r="B397" s="299"/>
      <c r="C397" s="15"/>
      <c r="D397" s="15" t="str">
        <f>'LK1 - 4.1 Stäbe - Schnittgrößen'!B392</f>
        <v>Min Vz</v>
      </c>
      <c r="E397" s="27">
        <f>'LK1 - 4.1 Stäbe - Schnittgrößen'!D392</f>
        <v>-308.42</v>
      </c>
      <c r="F397" s="27">
        <f>'LK1 - 4.1 Stäbe - Schnittgrößen'!E392</f>
        <v>1.75</v>
      </c>
      <c r="G397" s="27">
        <f>'LK1 - 4.1 Stäbe - Schnittgrößen'!F392</f>
        <v>6.69</v>
      </c>
      <c r="I397" s="44"/>
      <c r="J397" s="299"/>
      <c r="K397" s="15"/>
      <c r="L397" s="15" t="str">
        <f>'LK2 - 4.1 Stäbe - Schnittgrößen'!B392</f>
        <v>Min Vz</v>
      </c>
      <c r="M397" s="27">
        <f>'LK2 - 4.1 Stäbe - Schnittgrößen'!D392</f>
        <v>-253.55</v>
      </c>
      <c r="N397" s="27">
        <f>'LK2 - 4.1 Stäbe - Schnittgrößen'!E392</f>
        <v>1.1399999999999999</v>
      </c>
      <c r="O397" s="27">
        <f>'LK2 - 4.1 Stäbe - Schnittgrößen'!F392</f>
        <v>3.91</v>
      </c>
      <c r="Q397" s="44"/>
      <c r="R397" s="299"/>
      <c r="S397" s="15"/>
      <c r="T397" s="15" t="str">
        <f>'LK3 - 4.1 Stäbe - Schnittgrößen'!B392</f>
        <v>Min Vz</v>
      </c>
      <c r="U397" s="27">
        <f>'LK3 - 4.1 Stäbe - Schnittgrößen'!D392</f>
        <v>-418.32</v>
      </c>
      <c r="V397" s="27">
        <f>'LK3 - 4.1 Stäbe - Schnittgrößen'!E392</f>
        <v>2.34</v>
      </c>
      <c r="W397" s="27">
        <f>'LK3 - 4.1 Stäbe - Schnittgrößen'!F392</f>
        <v>9.08</v>
      </c>
      <c r="Y397" s="44"/>
      <c r="Z397" s="299"/>
      <c r="AA397" s="15"/>
      <c r="AB397" s="15" t="str">
        <f>'LK6 - 4.1 Stäbe - Schnittgrößen'!B392</f>
        <v>Min Vz</v>
      </c>
      <c r="AC397" s="27">
        <f>'LK6 - 4.1 Stäbe - Schnittgrößen'!D392</f>
        <v>-364.66</v>
      </c>
      <c r="AD397" s="27">
        <f>'LK6 - 4.1 Stäbe - Schnittgrößen'!E392</f>
        <v>1.51</v>
      </c>
      <c r="AE397" s="27">
        <f>'LK6 - 4.1 Stäbe - Schnittgrößen'!F392</f>
        <v>5.55</v>
      </c>
    </row>
    <row r="398" spans="1:31" x14ac:dyDescent="0.3">
      <c r="A398" s="44"/>
      <c r="B398" s="299"/>
      <c r="C398" s="15"/>
      <c r="D398" s="15" t="str">
        <f>'LK1 - 4.1 Stäbe - Schnittgrößen'!B393</f>
        <v>Max My</v>
      </c>
      <c r="E398" s="27">
        <f>'LK1 - 4.1 Stäbe - Schnittgrößen'!D393</f>
        <v>-308.42</v>
      </c>
      <c r="F398" s="27">
        <f>'LK1 - 4.1 Stäbe - Schnittgrößen'!E393</f>
        <v>1.75</v>
      </c>
      <c r="G398" s="27">
        <f>'LK1 - 4.1 Stäbe - Schnittgrößen'!F393</f>
        <v>6.69</v>
      </c>
      <c r="I398" s="44"/>
      <c r="J398" s="299"/>
      <c r="K398" s="15"/>
      <c r="L398" s="15" t="str">
        <f>'LK2 - 4.1 Stäbe - Schnittgrößen'!B393</f>
        <v>Max My</v>
      </c>
      <c r="M398" s="27">
        <f>'LK2 - 4.1 Stäbe - Schnittgrößen'!D393</f>
        <v>-253.55</v>
      </c>
      <c r="N398" s="27">
        <f>'LK2 - 4.1 Stäbe - Schnittgrößen'!E393</f>
        <v>1.1399999999999999</v>
      </c>
      <c r="O398" s="27">
        <f>'LK2 - 4.1 Stäbe - Schnittgrößen'!F393</f>
        <v>3.91</v>
      </c>
      <c r="Q398" s="44"/>
      <c r="R398" s="299"/>
      <c r="S398" s="15"/>
      <c r="T398" s="15" t="str">
        <f>'LK3 - 4.1 Stäbe - Schnittgrößen'!B393</f>
        <v>Max My</v>
      </c>
      <c r="U398" s="27">
        <f>'LK3 - 4.1 Stäbe - Schnittgrößen'!D393</f>
        <v>-418.32</v>
      </c>
      <c r="V398" s="27">
        <f>'LK3 - 4.1 Stäbe - Schnittgrößen'!E393</f>
        <v>2.34</v>
      </c>
      <c r="W398" s="27">
        <f>'LK3 - 4.1 Stäbe - Schnittgrößen'!F393</f>
        <v>9.08</v>
      </c>
      <c r="Y398" s="44"/>
      <c r="Z398" s="299"/>
      <c r="AA398" s="15"/>
      <c r="AB398" s="15" t="str">
        <f>'LK6 - 4.1 Stäbe - Schnittgrößen'!B393</f>
        <v>Max My</v>
      </c>
      <c r="AC398" s="27">
        <f>'LK6 - 4.1 Stäbe - Schnittgrößen'!D393</f>
        <v>-364.66</v>
      </c>
      <c r="AD398" s="27">
        <f>'LK6 - 4.1 Stäbe - Schnittgrößen'!E393</f>
        <v>1.51</v>
      </c>
      <c r="AE398" s="27">
        <f>'LK6 - 4.1 Stäbe - Schnittgrößen'!F393</f>
        <v>5.55</v>
      </c>
    </row>
    <row r="399" spans="1:31" x14ac:dyDescent="0.3">
      <c r="A399" s="44"/>
      <c r="B399" s="299"/>
      <c r="C399" s="15"/>
      <c r="D399" s="15" t="str">
        <f>'LK1 - 4.1 Stäbe - Schnittgrößen'!B394</f>
        <v>Min My</v>
      </c>
      <c r="E399" s="27">
        <f>'LK1 - 4.1 Stäbe - Schnittgrößen'!D394</f>
        <v>-308.42</v>
      </c>
      <c r="F399" s="27">
        <f>'LK1 - 4.1 Stäbe - Schnittgrößen'!E394</f>
        <v>2.37</v>
      </c>
      <c r="G399" s="27">
        <f>'LK1 - 4.1 Stäbe - Schnittgrößen'!F394</f>
        <v>6.55</v>
      </c>
      <c r="I399" s="44"/>
      <c r="J399" s="299"/>
      <c r="K399" s="15"/>
      <c r="L399" s="15" t="str">
        <f>'LK2 - 4.1 Stäbe - Schnittgrößen'!B394</f>
        <v>Min My</v>
      </c>
      <c r="M399" s="27">
        <f>'LK2 - 4.1 Stäbe - Schnittgrößen'!D394</f>
        <v>-253.55</v>
      </c>
      <c r="N399" s="27">
        <f>'LK2 - 4.1 Stäbe - Schnittgrößen'!E394</f>
        <v>1.78</v>
      </c>
      <c r="O399" s="27">
        <f>'LK2 - 4.1 Stäbe - Schnittgrößen'!F394</f>
        <v>3.81</v>
      </c>
      <c r="Q399" s="44"/>
      <c r="R399" s="299"/>
      <c r="S399" s="15"/>
      <c r="T399" s="15" t="str">
        <f>'LK3 - 4.1 Stäbe - Schnittgrößen'!B394</f>
        <v>Min My</v>
      </c>
      <c r="U399" s="27">
        <f>'LK3 - 4.1 Stäbe - Schnittgrößen'!D394</f>
        <v>-418.31</v>
      </c>
      <c r="V399" s="27">
        <f>'LK3 - 4.1 Stäbe - Schnittgrößen'!E394</f>
        <v>3.24</v>
      </c>
      <c r="W399" s="27">
        <f>'LK3 - 4.1 Stäbe - Schnittgrößen'!F394</f>
        <v>8.89</v>
      </c>
      <c r="Y399" s="44"/>
      <c r="Z399" s="299"/>
      <c r="AA399" s="15"/>
      <c r="AB399" s="15" t="str">
        <f>'LK6 - 4.1 Stäbe - Schnittgrößen'!B394</f>
        <v>Min My</v>
      </c>
      <c r="AC399" s="27">
        <f>'LK6 - 4.1 Stäbe - Schnittgrößen'!D394</f>
        <v>-364.66</v>
      </c>
      <c r="AD399" s="27">
        <f>'LK6 - 4.1 Stäbe - Schnittgrößen'!E394</f>
        <v>2.4500000000000002</v>
      </c>
      <c r="AE399" s="27">
        <f>'LK6 - 4.1 Stäbe - Schnittgrößen'!F394</f>
        <v>5.42</v>
      </c>
    </row>
    <row r="400" spans="1:31" x14ac:dyDescent="0.3">
      <c r="A400" s="192"/>
      <c r="B400" s="298"/>
      <c r="C400" s="15">
        <f>'LK1 - 4.1 Stäbe - Schnittgrößen'!A395</f>
        <v>50</v>
      </c>
      <c r="D400" s="15">
        <f>'LK1 - 4.1 Stäbe - Schnittgrößen'!B395</f>
        <v>47</v>
      </c>
      <c r="E400" s="27">
        <f>'LK1 - 4.1 Stäbe - Schnittgrößen'!D395</f>
        <v>-308.42</v>
      </c>
      <c r="F400" s="27">
        <f>'LK1 - 4.1 Stäbe - Schnittgrößen'!E395</f>
        <v>2.15</v>
      </c>
      <c r="G400" s="27">
        <f>'LK1 - 4.1 Stäbe - Schnittgrößen'!F395</f>
        <v>6.69</v>
      </c>
      <c r="I400" s="192"/>
      <c r="J400" s="298"/>
      <c r="K400" s="15">
        <f>'LK2 - 4.1 Stäbe - Schnittgrößen'!A395</f>
        <v>50</v>
      </c>
      <c r="L400" s="15">
        <f>'LK2 - 4.1 Stäbe - Schnittgrößen'!B395</f>
        <v>47</v>
      </c>
      <c r="M400" s="27">
        <f>'LK2 - 4.1 Stäbe - Schnittgrößen'!D395</f>
        <v>-253.55</v>
      </c>
      <c r="N400" s="27">
        <f>'LK2 - 4.1 Stäbe - Schnittgrößen'!E395</f>
        <v>1.62</v>
      </c>
      <c r="O400" s="27">
        <f>'LK2 - 4.1 Stäbe - Schnittgrößen'!F395</f>
        <v>3.91</v>
      </c>
      <c r="Q400" s="192"/>
      <c r="R400" s="298"/>
      <c r="S400" s="15">
        <f>'LK3 - 4.1 Stäbe - Schnittgrößen'!A395</f>
        <v>50</v>
      </c>
      <c r="T400" s="15">
        <f>'LK3 - 4.1 Stäbe - Schnittgrößen'!B395</f>
        <v>47</v>
      </c>
      <c r="U400" s="27">
        <f>'LK3 - 4.1 Stäbe - Schnittgrößen'!D395</f>
        <v>-418.32</v>
      </c>
      <c r="V400" s="27">
        <f>'LK3 - 4.1 Stäbe - Schnittgrößen'!E395</f>
        <v>2.94</v>
      </c>
      <c r="W400" s="27">
        <f>'LK3 - 4.1 Stäbe - Schnittgrößen'!F395</f>
        <v>9.08</v>
      </c>
      <c r="Y400" s="192"/>
      <c r="Z400" s="298"/>
      <c r="AA400" s="15">
        <f>'LK6 - 4.1 Stäbe - Schnittgrößen'!A395</f>
        <v>50</v>
      </c>
      <c r="AB400" s="15">
        <f>'LK6 - 4.1 Stäbe - Schnittgrößen'!B395</f>
        <v>47</v>
      </c>
      <c r="AC400" s="27">
        <f>'LK6 - 4.1 Stäbe - Schnittgrößen'!D395</f>
        <v>-364.66</v>
      </c>
      <c r="AD400" s="27">
        <f>'LK6 - 4.1 Stäbe - Schnittgrößen'!E395</f>
        <v>2.2400000000000002</v>
      </c>
      <c r="AE400" s="27">
        <f>'LK6 - 4.1 Stäbe - Schnittgrößen'!F395</f>
        <v>5.55</v>
      </c>
    </row>
    <row r="401" spans="1:31" x14ac:dyDescent="0.3">
      <c r="A401" s="44"/>
      <c r="B401" s="299"/>
      <c r="C401" s="15"/>
      <c r="D401" s="15">
        <f>'LK1 - 4.1 Stäbe - Schnittgrößen'!B396</f>
        <v>48</v>
      </c>
      <c r="E401" s="27">
        <f>'LK1 - 4.1 Stäbe - Schnittgrößen'!D396</f>
        <v>-308.42</v>
      </c>
      <c r="F401" s="27">
        <f>'LK1 - 4.1 Stäbe - Schnittgrößen'!E396</f>
        <v>1.53</v>
      </c>
      <c r="G401" s="27">
        <f>'LK1 - 4.1 Stäbe - Schnittgrößen'!F396</f>
        <v>6.82</v>
      </c>
      <c r="I401" s="44"/>
      <c r="J401" s="299"/>
      <c r="K401" s="15"/>
      <c r="L401" s="15">
        <f>'LK2 - 4.1 Stäbe - Schnittgrößen'!B396</f>
        <v>48</v>
      </c>
      <c r="M401" s="27">
        <f>'LK2 - 4.1 Stäbe - Schnittgrößen'!D396</f>
        <v>-253.55</v>
      </c>
      <c r="N401" s="27">
        <f>'LK2 - 4.1 Stäbe - Schnittgrößen'!E396</f>
        <v>0.99</v>
      </c>
      <c r="O401" s="27">
        <f>'LK2 - 4.1 Stäbe - Schnittgrößen'!F396</f>
        <v>3.99</v>
      </c>
      <c r="Q401" s="44"/>
      <c r="R401" s="299"/>
      <c r="S401" s="15"/>
      <c r="T401" s="15">
        <f>'LK3 - 4.1 Stäbe - Schnittgrößen'!B396</f>
        <v>48</v>
      </c>
      <c r="U401" s="27">
        <f>'LK3 - 4.1 Stäbe - Schnittgrößen'!D396</f>
        <v>-418.32</v>
      </c>
      <c r="V401" s="27">
        <f>'LK3 - 4.1 Stäbe - Schnittgrößen'!E396</f>
        <v>2.0499999999999998</v>
      </c>
      <c r="W401" s="27">
        <f>'LK3 - 4.1 Stäbe - Schnittgrößen'!F396</f>
        <v>9.25</v>
      </c>
      <c r="Y401" s="44"/>
      <c r="Z401" s="299"/>
      <c r="AA401" s="15"/>
      <c r="AB401" s="15">
        <f>'LK6 - 4.1 Stäbe - Schnittgrößen'!B396</f>
        <v>48</v>
      </c>
      <c r="AC401" s="27">
        <f>'LK6 - 4.1 Stäbe - Schnittgrößen'!D396</f>
        <v>-364.67</v>
      </c>
      <c r="AD401" s="27">
        <f>'LK6 - 4.1 Stäbe - Schnittgrößen'!E396</f>
        <v>1.29</v>
      </c>
      <c r="AE401" s="27">
        <f>'LK6 - 4.1 Stäbe - Schnittgrößen'!F396</f>
        <v>5.67</v>
      </c>
    </row>
    <row r="402" spans="1:31" x14ac:dyDescent="0.3">
      <c r="A402" s="44"/>
      <c r="B402" s="299"/>
      <c r="C402" s="15"/>
      <c r="D402" s="15" t="str">
        <f>'LK1 - 4.1 Stäbe - Schnittgrößen'!B397</f>
        <v>Max N</v>
      </c>
      <c r="E402" s="27">
        <f>'LK1 - 4.1 Stäbe - Schnittgrößen'!D397</f>
        <v>-308.42</v>
      </c>
      <c r="F402" s="27">
        <f>'LK1 - 4.1 Stäbe - Schnittgrößen'!E397</f>
        <v>2.15</v>
      </c>
      <c r="G402" s="27">
        <f>'LK1 - 4.1 Stäbe - Schnittgrößen'!F397</f>
        <v>6.69</v>
      </c>
      <c r="I402" s="44"/>
      <c r="J402" s="299"/>
      <c r="K402" s="15"/>
      <c r="L402" s="15" t="str">
        <f>'LK2 - 4.1 Stäbe - Schnittgrößen'!B397</f>
        <v>Max N</v>
      </c>
      <c r="M402" s="27">
        <f>'LK2 - 4.1 Stäbe - Schnittgrößen'!D397</f>
        <v>-253.55</v>
      </c>
      <c r="N402" s="27">
        <f>'LK2 - 4.1 Stäbe - Schnittgrößen'!E397</f>
        <v>1.62</v>
      </c>
      <c r="O402" s="27">
        <f>'LK2 - 4.1 Stäbe - Schnittgrößen'!F397</f>
        <v>3.91</v>
      </c>
      <c r="Q402" s="44"/>
      <c r="R402" s="299"/>
      <c r="S402" s="15"/>
      <c r="T402" s="15" t="str">
        <f>'LK3 - 4.1 Stäbe - Schnittgrößen'!B397</f>
        <v>Max N</v>
      </c>
      <c r="U402" s="27">
        <f>'LK3 - 4.1 Stäbe - Schnittgrößen'!D397</f>
        <v>-418.32</v>
      </c>
      <c r="V402" s="27">
        <f>'LK3 - 4.1 Stäbe - Schnittgrößen'!E397</f>
        <v>2.94</v>
      </c>
      <c r="W402" s="27">
        <f>'LK3 - 4.1 Stäbe - Schnittgrößen'!F397</f>
        <v>9.08</v>
      </c>
      <c r="Y402" s="44"/>
      <c r="Z402" s="299"/>
      <c r="AA402" s="15"/>
      <c r="AB402" s="15" t="str">
        <f>'LK6 - 4.1 Stäbe - Schnittgrößen'!B397</f>
        <v>Max N</v>
      </c>
      <c r="AC402" s="27">
        <f>'LK6 - 4.1 Stäbe - Schnittgrößen'!D397</f>
        <v>-364.66</v>
      </c>
      <c r="AD402" s="27">
        <f>'LK6 - 4.1 Stäbe - Schnittgrößen'!E397</f>
        <v>2.2400000000000002</v>
      </c>
      <c r="AE402" s="27">
        <f>'LK6 - 4.1 Stäbe - Schnittgrößen'!F397</f>
        <v>5.55</v>
      </c>
    </row>
    <row r="403" spans="1:31" x14ac:dyDescent="0.3">
      <c r="A403" s="44"/>
      <c r="B403" s="299"/>
      <c r="C403" s="15"/>
      <c r="D403" s="15" t="str">
        <f>'LK1 - 4.1 Stäbe - Schnittgrößen'!B398</f>
        <v>Min N</v>
      </c>
      <c r="E403" s="27">
        <f>'LK1 - 4.1 Stäbe - Schnittgrößen'!D398</f>
        <v>-308.42</v>
      </c>
      <c r="F403" s="27">
        <f>'LK1 - 4.1 Stäbe - Schnittgrößen'!E398</f>
        <v>1.53</v>
      </c>
      <c r="G403" s="27">
        <f>'LK1 - 4.1 Stäbe - Schnittgrößen'!F398</f>
        <v>6.82</v>
      </c>
      <c r="I403" s="44"/>
      <c r="J403" s="299"/>
      <c r="K403" s="15"/>
      <c r="L403" s="15" t="str">
        <f>'LK2 - 4.1 Stäbe - Schnittgrößen'!B398</f>
        <v>Min N</v>
      </c>
      <c r="M403" s="27">
        <f>'LK2 - 4.1 Stäbe - Schnittgrößen'!D398</f>
        <v>-253.55</v>
      </c>
      <c r="N403" s="27">
        <f>'LK2 - 4.1 Stäbe - Schnittgrößen'!E398</f>
        <v>0.99</v>
      </c>
      <c r="O403" s="27">
        <f>'LK2 - 4.1 Stäbe - Schnittgrößen'!F398</f>
        <v>3.99</v>
      </c>
      <c r="Q403" s="44"/>
      <c r="R403" s="299"/>
      <c r="S403" s="15"/>
      <c r="T403" s="15" t="str">
        <f>'LK3 - 4.1 Stäbe - Schnittgrößen'!B398</f>
        <v>Min N</v>
      </c>
      <c r="U403" s="27">
        <f>'LK3 - 4.1 Stäbe - Schnittgrößen'!D398</f>
        <v>-418.32</v>
      </c>
      <c r="V403" s="27">
        <f>'LK3 - 4.1 Stäbe - Schnittgrößen'!E398</f>
        <v>2.0499999999999998</v>
      </c>
      <c r="W403" s="27">
        <f>'LK3 - 4.1 Stäbe - Schnittgrößen'!F398</f>
        <v>9.25</v>
      </c>
      <c r="Y403" s="44"/>
      <c r="Z403" s="299"/>
      <c r="AA403" s="15"/>
      <c r="AB403" s="15" t="str">
        <f>'LK6 - 4.1 Stäbe - Schnittgrößen'!B398</f>
        <v>Min N</v>
      </c>
      <c r="AC403" s="27">
        <f>'LK6 - 4.1 Stäbe - Schnittgrößen'!D398</f>
        <v>-364.67</v>
      </c>
      <c r="AD403" s="27">
        <f>'LK6 - 4.1 Stäbe - Schnittgrößen'!E398</f>
        <v>1.29</v>
      </c>
      <c r="AE403" s="27">
        <f>'LK6 - 4.1 Stäbe - Schnittgrößen'!F398</f>
        <v>5.67</v>
      </c>
    </row>
    <row r="404" spans="1:31" x14ac:dyDescent="0.3">
      <c r="A404" s="44"/>
      <c r="B404" s="299"/>
      <c r="C404" s="15"/>
      <c r="D404" s="15" t="str">
        <f>'LK1 - 4.1 Stäbe - Schnittgrößen'!B399</f>
        <v>Max Vz</v>
      </c>
      <c r="E404" s="27">
        <f>'LK1 - 4.1 Stäbe - Schnittgrößen'!D399</f>
        <v>-308.42</v>
      </c>
      <c r="F404" s="27">
        <f>'LK1 - 4.1 Stäbe - Schnittgrößen'!E399</f>
        <v>2.15</v>
      </c>
      <c r="G404" s="27">
        <f>'LK1 - 4.1 Stäbe - Schnittgrößen'!F399</f>
        <v>6.69</v>
      </c>
      <c r="I404" s="44"/>
      <c r="J404" s="299"/>
      <c r="K404" s="15"/>
      <c r="L404" s="15" t="str">
        <f>'LK2 - 4.1 Stäbe - Schnittgrößen'!B399</f>
        <v>Max Vz</v>
      </c>
      <c r="M404" s="27">
        <f>'LK2 - 4.1 Stäbe - Schnittgrößen'!D399</f>
        <v>-253.55</v>
      </c>
      <c r="N404" s="27">
        <f>'LK2 - 4.1 Stäbe - Schnittgrößen'!E399</f>
        <v>1.62</v>
      </c>
      <c r="O404" s="27">
        <f>'LK2 - 4.1 Stäbe - Schnittgrößen'!F399</f>
        <v>3.91</v>
      </c>
      <c r="Q404" s="44"/>
      <c r="R404" s="299"/>
      <c r="S404" s="15"/>
      <c r="T404" s="15" t="str">
        <f>'LK3 - 4.1 Stäbe - Schnittgrößen'!B399</f>
        <v>Max Vz</v>
      </c>
      <c r="U404" s="27">
        <f>'LK3 - 4.1 Stäbe - Schnittgrößen'!D399</f>
        <v>-418.32</v>
      </c>
      <c r="V404" s="27">
        <f>'LK3 - 4.1 Stäbe - Schnittgrößen'!E399</f>
        <v>2.94</v>
      </c>
      <c r="W404" s="27">
        <f>'LK3 - 4.1 Stäbe - Schnittgrößen'!F399</f>
        <v>9.08</v>
      </c>
      <c r="Y404" s="44"/>
      <c r="Z404" s="299"/>
      <c r="AA404" s="15"/>
      <c r="AB404" s="15" t="str">
        <f>'LK6 - 4.1 Stäbe - Schnittgrößen'!B399</f>
        <v>Max Vz</v>
      </c>
      <c r="AC404" s="27">
        <f>'LK6 - 4.1 Stäbe - Schnittgrößen'!D399</f>
        <v>-364.66</v>
      </c>
      <c r="AD404" s="27">
        <f>'LK6 - 4.1 Stäbe - Schnittgrößen'!E399</f>
        <v>2.2400000000000002</v>
      </c>
      <c r="AE404" s="27">
        <f>'LK6 - 4.1 Stäbe - Schnittgrößen'!F399</f>
        <v>5.55</v>
      </c>
    </row>
    <row r="405" spans="1:31" x14ac:dyDescent="0.3">
      <c r="A405" s="44"/>
      <c r="B405" s="299"/>
      <c r="C405" s="15"/>
      <c r="D405" s="15" t="str">
        <f>'LK1 - 4.1 Stäbe - Schnittgrößen'!B400</f>
        <v>Min Vz</v>
      </c>
      <c r="E405" s="27">
        <f>'LK1 - 4.1 Stäbe - Schnittgrößen'!D400</f>
        <v>-308.42</v>
      </c>
      <c r="F405" s="27">
        <f>'LK1 - 4.1 Stäbe - Schnittgrößen'!E400</f>
        <v>1.53</v>
      </c>
      <c r="G405" s="27">
        <f>'LK1 - 4.1 Stäbe - Schnittgrößen'!F400</f>
        <v>6.82</v>
      </c>
      <c r="I405" s="44"/>
      <c r="J405" s="299"/>
      <c r="K405" s="15"/>
      <c r="L405" s="15" t="str">
        <f>'LK2 - 4.1 Stäbe - Schnittgrößen'!B400</f>
        <v>Min Vz</v>
      </c>
      <c r="M405" s="27">
        <f>'LK2 - 4.1 Stäbe - Schnittgrößen'!D400</f>
        <v>-253.55</v>
      </c>
      <c r="N405" s="27">
        <f>'LK2 - 4.1 Stäbe - Schnittgrößen'!E400</f>
        <v>0.99</v>
      </c>
      <c r="O405" s="27">
        <f>'LK2 - 4.1 Stäbe - Schnittgrößen'!F400</f>
        <v>3.99</v>
      </c>
      <c r="Q405" s="44"/>
      <c r="R405" s="299"/>
      <c r="S405" s="15"/>
      <c r="T405" s="15" t="str">
        <f>'LK3 - 4.1 Stäbe - Schnittgrößen'!B400</f>
        <v>Min Vz</v>
      </c>
      <c r="U405" s="27">
        <f>'LK3 - 4.1 Stäbe - Schnittgrößen'!D400</f>
        <v>-418.32</v>
      </c>
      <c r="V405" s="27">
        <f>'LK3 - 4.1 Stäbe - Schnittgrößen'!E400</f>
        <v>2.0499999999999998</v>
      </c>
      <c r="W405" s="27">
        <f>'LK3 - 4.1 Stäbe - Schnittgrößen'!F400</f>
        <v>9.25</v>
      </c>
      <c r="Y405" s="44"/>
      <c r="Z405" s="299"/>
      <c r="AA405" s="15"/>
      <c r="AB405" s="15" t="str">
        <f>'LK6 - 4.1 Stäbe - Schnittgrößen'!B400</f>
        <v>Min Vz</v>
      </c>
      <c r="AC405" s="27">
        <f>'LK6 - 4.1 Stäbe - Schnittgrößen'!D400</f>
        <v>-364.67</v>
      </c>
      <c r="AD405" s="27">
        <f>'LK6 - 4.1 Stäbe - Schnittgrößen'!E400</f>
        <v>1.29</v>
      </c>
      <c r="AE405" s="27">
        <f>'LK6 - 4.1 Stäbe - Schnittgrößen'!F400</f>
        <v>5.67</v>
      </c>
    </row>
    <row r="406" spans="1:31" x14ac:dyDescent="0.3">
      <c r="A406" s="44"/>
      <c r="B406" s="299"/>
      <c r="C406" s="15"/>
      <c r="D406" s="15" t="str">
        <f>'LK1 - 4.1 Stäbe - Schnittgrößen'!B401</f>
        <v>Max My</v>
      </c>
      <c r="E406" s="27">
        <f>'LK1 - 4.1 Stäbe - Schnittgrößen'!D401</f>
        <v>-308.42</v>
      </c>
      <c r="F406" s="27">
        <f>'LK1 - 4.1 Stäbe - Schnittgrößen'!E401</f>
        <v>1.53</v>
      </c>
      <c r="G406" s="27">
        <f>'LK1 - 4.1 Stäbe - Schnittgrößen'!F401</f>
        <v>6.82</v>
      </c>
      <c r="I406" s="44"/>
      <c r="J406" s="299"/>
      <c r="K406" s="15"/>
      <c r="L406" s="15" t="str">
        <f>'LK2 - 4.1 Stäbe - Schnittgrößen'!B401</f>
        <v>Max My</v>
      </c>
      <c r="M406" s="27">
        <f>'LK2 - 4.1 Stäbe - Schnittgrößen'!D401</f>
        <v>-253.55</v>
      </c>
      <c r="N406" s="27">
        <f>'LK2 - 4.1 Stäbe - Schnittgrößen'!E401</f>
        <v>0.99</v>
      </c>
      <c r="O406" s="27">
        <f>'LK2 - 4.1 Stäbe - Schnittgrößen'!F401</f>
        <v>3.99</v>
      </c>
      <c r="Q406" s="44"/>
      <c r="R406" s="299"/>
      <c r="S406" s="15"/>
      <c r="T406" s="15" t="str">
        <f>'LK3 - 4.1 Stäbe - Schnittgrößen'!B401</f>
        <v>Max My</v>
      </c>
      <c r="U406" s="27">
        <f>'LK3 - 4.1 Stäbe - Schnittgrößen'!D401</f>
        <v>-418.32</v>
      </c>
      <c r="V406" s="27">
        <f>'LK3 - 4.1 Stäbe - Schnittgrößen'!E401</f>
        <v>2.0499999999999998</v>
      </c>
      <c r="W406" s="27">
        <f>'LK3 - 4.1 Stäbe - Schnittgrößen'!F401</f>
        <v>9.25</v>
      </c>
      <c r="Y406" s="44"/>
      <c r="Z406" s="299"/>
      <c r="AA406" s="15"/>
      <c r="AB406" s="15" t="str">
        <f>'LK6 - 4.1 Stäbe - Schnittgrößen'!B401</f>
        <v>Max My</v>
      </c>
      <c r="AC406" s="27">
        <f>'LK6 - 4.1 Stäbe - Schnittgrößen'!D401</f>
        <v>-364.67</v>
      </c>
      <c r="AD406" s="27">
        <f>'LK6 - 4.1 Stäbe - Schnittgrößen'!E401</f>
        <v>1.29</v>
      </c>
      <c r="AE406" s="27">
        <f>'LK6 - 4.1 Stäbe - Schnittgrößen'!F401</f>
        <v>5.67</v>
      </c>
    </row>
    <row r="407" spans="1:31" x14ac:dyDescent="0.3">
      <c r="A407" s="44"/>
      <c r="B407" s="299"/>
      <c r="C407" s="15"/>
      <c r="D407" s="15" t="str">
        <f>'LK1 - 4.1 Stäbe - Schnittgrößen'!B402</f>
        <v>Min My</v>
      </c>
      <c r="E407" s="27">
        <f>'LK1 - 4.1 Stäbe - Schnittgrößen'!D402</f>
        <v>-308.42</v>
      </c>
      <c r="F407" s="27">
        <f>'LK1 - 4.1 Stäbe - Schnittgrößen'!E402</f>
        <v>2.15</v>
      </c>
      <c r="G407" s="27">
        <f>'LK1 - 4.1 Stäbe - Schnittgrößen'!F402</f>
        <v>6.69</v>
      </c>
      <c r="I407" s="44"/>
      <c r="J407" s="299"/>
      <c r="K407" s="15"/>
      <c r="L407" s="15" t="str">
        <f>'LK2 - 4.1 Stäbe - Schnittgrößen'!B402</f>
        <v>Min My</v>
      </c>
      <c r="M407" s="27">
        <f>'LK2 - 4.1 Stäbe - Schnittgrößen'!D402</f>
        <v>-253.55</v>
      </c>
      <c r="N407" s="27">
        <f>'LK2 - 4.1 Stäbe - Schnittgrößen'!E402</f>
        <v>1.62</v>
      </c>
      <c r="O407" s="27">
        <f>'LK2 - 4.1 Stäbe - Schnittgrößen'!F402</f>
        <v>3.91</v>
      </c>
      <c r="Q407" s="44"/>
      <c r="R407" s="299"/>
      <c r="S407" s="15"/>
      <c r="T407" s="15" t="str">
        <f>'LK3 - 4.1 Stäbe - Schnittgrößen'!B402</f>
        <v>Min My</v>
      </c>
      <c r="U407" s="27">
        <f>'LK3 - 4.1 Stäbe - Schnittgrößen'!D402</f>
        <v>-418.32</v>
      </c>
      <c r="V407" s="27">
        <f>'LK3 - 4.1 Stäbe - Schnittgrößen'!E402</f>
        <v>2.94</v>
      </c>
      <c r="W407" s="27">
        <f>'LK3 - 4.1 Stäbe - Schnittgrößen'!F402</f>
        <v>9.08</v>
      </c>
      <c r="Y407" s="44"/>
      <c r="Z407" s="299"/>
      <c r="AA407" s="15"/>
      <c r="AB407" s="15" t="str">
        <f>'LK6 - 4.1 Stäbe - Schnittgrößen'!B402</f>
        <v>Min My</v>
      </c>
      <c r="AC407" s="27">
        <f>'LK6 - 4.1 Stäbe - Schnittgrößen'!D402</f>
        <v>-364.66</v>
      </c>
      <c r="AD407" s="27">
        <f>'LK6 - 4.1 Stäbe - Schnittgrößen'!E402</f>
        <v>2.2400000000000002</v>
      </c>
      <c r="AE407" s="27">
        <f>'LK6 - 4.1 Stäbe - Schnittgrößen'!F402</f>
        <v>5.55</v>
      </c>
    </row>
    <row r="408" spans="1:31" x14ac:dyDescent="0.3">
      <c r="A408" s="192"/>
      <c r="B408" s="298"/>
      <c r="C408" s="15">
        <f>'LK1 - 4.1 Stäbe - Schnittgrößen'!A403</f>
        <v>51</v>
      </c>
      <c r="D408" s="15">
        <f>'LK1 - 4.1 Stäbe - Schnittgrößen'!B403</f>
        <v>48</v>
      </c>
      <c r="E408" s="27">
        <f>'LK1 - 4.1 Stäbe - Schnittgrößen'!D403</f>
        <v>-308.42</v>
      </c>
      <c r="F408" s="27">
        <f>'LK1 - 4.1 Stäbe - Schnittgrößen'!E403</f>
        <v>1.93</v>
      </c>
      <c r="G408" s="27">
        <f>'LK1 - 4.1 Stäbe - Schnittgrößen'!F403</f>
        <v>6.82</v>
      </c>
      <c r="I408" s="192"/>
      <c r="J408" s="298"/>
      <c r="K408" s="15">
        <f>'LK2 - 4.1 Stäbe - Schnittgrößen'!A403</f>
        <v>51</v>
      </c>
      <c r="L408" s="15">
        <f>'LK2 - 4.1 Stäbe - Schnittgrößen'!B403</f>
        <v>48</v>
      </c>
      <c r="M408" s="27">
        <f>'LK2 - 4.1 Stäbe - Schnittgrößen'!D403</f>
        <v>-253.55</v>
      </c>
      <c r="N408" s="27">
        <f>'LK2 - 4.1 Stäbe - Schnittgrößen'!E403</f>
        <v>1.47</v>
      </c>
      <c r="O408" s="27">
        <f>'LK2 - 4.1 Stäbe - Schnittgrößen'!F403</f>
        <v>3.99</v>
      </c>
      <c r="Q408" s="192"/>
      <c r="R408" s="298"/>
      <c r="S408" s="15">
        <f>'LK3 - 4.1 Stäbe - Schnittgrößen'!A403</f>
        <v>51</v>
      </c>
      <c r="T408" s="15">
        <f>'LK3 - 4.1 Stäbe - Schnittgrößen'!B403</f>
        <v>48</v>
      </c>
      <c r="U408" s="27">
        <f>'LK3 - 4.1 Stäbe - Schnittgrößen'!D403</f>
        <v>-418.32</v>
      </c>
      <c r="V408" s="27">
        <f>'LK3 - 4.1 Stäbe - Schnittgrößen'!E403</f>
        <v>2.65</v>
      </c>
      <c r="W408" s="27">
        <f>'LK3 - 4.1 Stäbe - Schnittgrößen'!F403</f>
        <v>9.25</v>
      </c>
      <c r="Y408" s="192"/>
      <c r="Z408" s="298"/>
      <c r="AA408" s="15">
        <f>'LK6 - 4.1 Stäbe - Schnittgrößen'!A403</f>
        <v>51</v>
      </c>
      <c r="AB408" s="15">
        <f>'LK6 - 4.1 Stäbe - Schnittgrößen'!B403</f>
        <v>48</v>
      </c>
      <c r="AC408" s="27">
        <f>'LK6 - 4.1 Stäbe - Schnittgrößen'!D403</f>
        <v>-364.67</v>
      </c>
      <c r="AD408" s="27">
        <f>'LK6 - 4.1 Stäbe - Schnittgrößen'!E403</f>
        <v>2.0299999999999998</v>
      </c>
      <c r="AE408" s="27">
        <f>'LK6 - 4.1 Stäbe - Schnittgrößen'!F403</f>
        <v>5.67</v>
      </c>
    </row>
    <row r="409" spans="1:31" x14ac:dyDescent="0.3">
      <c r="A409" s="44"/>
      <c r="B409" s="299"/>
      <c r="C409" s="15"/>
      <c r="D409" s="15">
        <f>'LK1 - 4.1 Stäbe - Schnittgrößen'!B404</f>
        <v>49</v>
      </c>
      <c r="E409" s="27">
        <f>'LK1 - 4.1 Stäbe - Schnittgrößen'!D404</f>
        <v>-308.42</v>
      </c>
      <c r="F409" s="27">
        <f>'LK1 - 4.1 Stäbe - Schnittgrößen'!E404</f>
        <v>1.32</v>
      </c>
      <c r="G409" s="27">
        <f>'LK1 - 4.1 Stäbe - Schnittgrößen'!F404</f>
        <v>6.93</v>
      </c>
      <c r="I409" s="44"/>
      <c r="J409" s="299"/>
      <c r="K409" s="15"/>
      <c r="L409" s="15">
        <f>'LK2 - 4.1 Stäbe - Schnittgrößen'!B404</f>
        <v>49</v>
      </c>
      <c r="M409" s="27">
        <f>'LK2 - 4.1 Stäbe - Schnittgrößen'!D404</f>
        <v>-253.55</v>
      </c>
      <c r="N409" s="27">
        <f>'LK2 - 4.1 Stäbe - Schnittgrößen'!E404</f>
        <v>0.83</v>
      </c>
      <c r="O409" s="27">
        <f>'LK2 - 4.1 Stäbe - Schnittgrößen'!F404</f>
        <v>4.07</v>
      </c>
      <c r="Q409" s="44"/>
      <c r="R409" s="299"/>
      <c r="S409" s="15"/>
      <c r="T409" s="15">
        <f>'LK3 - 4.1 Stäbe - Schnittgrößen'!B404</f>
        <v>49</v>
      </c>
      <c r="U409" s="27">
        <f>'LK3 - 4.1 Stäbe - Schnittgrößen'!D404</f>
        <v>-418.32</v>
      </c>
      <c r="V409" s="27">
        <f>'LK3 - 4.1 Stäbe - Schnittgrößen'!E404</f>
        <v>1.76</v>
      </c>
      <c r="W409" s="27">
        <f>'LK3 - 4.1 Stäbe - Schnittgrößen'!F404</f>
        <v>9.4</v>
      </c>
      <c r="Y409" s="44"/>
      <c r="Z409" s="299"/>
      <c r="AA409" s="15"/>
      <c r="AB409" s="15">
        <f>'LK6 - 4.1 Stäbe - Schnittgrößen'!B404</f>
        <v>49</v>
      </c>
      <c r="AC409" s="27">
        <f>'LK6 - 4.1 Stäbe - Schnittgrößen'!D404</f>
        <v>-364.67</v>
      </c>
      <c r="AD409" s="27">
        <f>'LK6 - 4.1 Stäbe - Schnittgrößen'!E404</f>
        <v>1.08</v>
      </c>
      <c r="AE409" s="27">
        <f>'LK6 - 4.1 Stäbe - Schnittgrößen'!F404</f>
        <v>5.78</v>
      </c>
    </row>
    <row r="410" spans="1:31" x14ac:dyDescent="0.3">
      <c r="A410" s="44"/>
      <c r="B410" s="299"/>
      <c r="C410" s="15"/>
      <c r="D410" s="15" t="str">
        <f>'LK1 - 4.1 Stäbe - Schnittgrößen'!B405</f>
        <v>Max N</v>
      </c>
      <c r="E410" s="27">
        <f>'LK1 - 4.1 Stäbe - Schnittgrößen'!D405</f>
        <v>-308.42</v>
      </c>
      <c r="F410" s="27">
        <f>'LK1 - 4.1 Stäbe - Schnittgrößen'!E405</f>
        <v>1.93</v>
      </c>
      <c r="G410" s="27">
        <f>'LK1 - 4.1 Stäbe - Schnittgrößen'!F405</f>
        <v>6.82</v>
      </c>
      <c r="I410" s="44"/>
      <c r="J410" s="299"/>
      <c r="K410" s="15"/>
      <c r="L410" s="15" t="str">
        <f>'LK2 - 4.1 Stäbe - Schnittgrößen'!B405</f>
        <v>Max N</v>
      </c>
      <c r="M410" s="27">
        <f>'LK2 - 4.1 Stäbe - Schnittgrößen'!D405</f>
        <v>-253.55</v>
      </c>
      <c r="N410" s="27">
        <f>'LK2 - 4.1 Stäbe - Schnittgrößen'!E405</f>
        <v>1.47</v>
      </c>
      <c r="O410" s="27">
        <f>'LK2 - 4.1 Stäbe - Schnittgrößen'!F405</f>
        <v>3.99</v>
      </c>
      <c r="Q410" s="44"/>
      <c r="R410" s="299"/>
      <c r="S410" s="15"/>
      <c r="T410" s="15" t="str">
        <f>'LK3 - 4.1 Stäbe - Schnittgrößen'!B405</f>
        <v>Max N</v>
      </c>
      <c r="U410" s="27">
        <f>'LK3 - 4.1 Stäbe - Schnittgrößen'!D405</f>
        <v>-418.32</v>
      </c>
      <c r="V410" s="27">
        <f>'LK3 - 4.1 Stäbe - Schnittgrößen'!E405</f>
        <v>2.65</v>
      </c>
      <c r="W410" s="27">
        <f>'LK3 - 4.1 Stäbe - Schnittgrößen'!F405</f>
        <v>9.25</v>
      </c>
      <c r="Y410" s="44"/>
      <c r="Z410" s="299"/>
      <c r="AA410" s="15"/>
      <c r="AB410" s="15" t="str">
        <f>'LK6 - 4.1 Stäbe - Schnittgrößen'!B405</f>
        <v>Max N</v>
      </c>
      <c r="AC410" s="27">
        <f>'LK6 - 4.1 Stäbe - Schnittgrößen'!D405</f>
        <v>-364.67</v>
      </c>
      <c r="AD410" s="27">
        <f>'LK6 - 4.1 Stäbe - Schnittgrößen'!E405</f>
        <v>2.0299999999999998</v>
      </c>
      <c r="AE410" s="27">
        <f>'LK6 - 4.1 Stäbe - Schnittgrößen'!F405</f>
        <v>5.67</v>
      </c>
    </row>
    <row r="411" spans="1:31" x14ac:dyDescent="0.3">
      <c r="A411" s="44"/>
      <c r="B411" s="299"/>
      <c r="C411" s="15"/>
      <c r="D411" s="15" t="str">
        <f>'LK1 - 4.1 Stäbe - Schnittgrößen'!B406</f>
        <v>Min N</v>
      </c>
      <c r="E411" s="27">
        <f>'LK1 - 4.1 Stäbe - Schnittgrößen'!D406</f>
        <v>-308.42</v>
      </c>
      <c r="F411" s="27">
        <f>'LK1 - 4.1 Stäbe - Schnittgrößen'!E406</f>
        <v>1.32</v>
      </c>
      <c r="G411" s="27">
        <f>'LK1 - 4.1 Stäbe - Schnittgrößen'!F406</f>
        <v>6.93</v>
      </c>
      <c r="I411" s="44"/>
      <c r="J411" s="299"/>
      <c r="K411" s="15"/>
      <c r="L411" s="15" t="str">
        <f>'LK2 - 4.1 Stäbe - Schnittgrößen'!B406</f>
        <v>Min N</v>
      </c>
      <c r="M411" s="27">
        <f>'LK2 - 4.1 Stäbe - Schnittgrößen'!D406</f>
        <v>-253.55</v>
      </c>
      <c r="N411" s="27">
        <f>'LK2 - 4.1 Stäbe - Schnittgrößen'!E406</f>
        <v>0.83</v>
      </c>
      <c r="O411" s="27">
        <f>'LK2 - 4.1 Stäbe - Schnittgrößen'!F406</f>
        <v>4.07</v>
      </c>
      <c r="Q411" s="44"/>
      <c r="R411" s="299"/>
      <c r="S411" s="15"/>
      <c r="T411" s="15" t="str">
        <f>'LK3 - 4.1 Stäbe - Schnittgrößen'!B406</f>
        <v>Min N</v>
      </c>
      <c r="U411" s="27">
        <f>'LK3 - 4.1 Stäbe - Schnittgrößen'!D406</f>
        <v>-418.32</v>
      </c>
      <c r="V411" s="27">
        <f>'LK3 - 4.1 Stäbe - Schnittgrößen'!E406</f>
        <v>1.76</v>
      </c>
      <c r="W411" s="27">
        <f>'LK3 - 4.1 Stäbe - Schnittgrößen'!F406</f>
        <v>9.4</v>
      </c>
      <c r="Y411" s="44"/>
      <c r="Z411" s="299"/>
      <c r="AA411" s="15"/>
      <c r="AB411" s="15" t="str">
        <f>'LK6 - 4.1 Stäbe - Schnittgrößen'!B406</f>
        <v>Min N</v>
      </c>
      <c r="AC411" s="27">
        <f>'LK6 - 4.1 Stäbe - Schnittgrößen'!D406</f>
        <v>-364.67</v>
      </c>
      <c r="AD411" s="27">
        <f>'LK6 - 4.1 Stäbe - Schnittgrößen'!E406</f>
        <v>1.08</v>
      </c>
      <c r="AE411" s="27">
        <f>'LK6 - 4.1 Stäbe - Schnittgrößen'!F406</f>
        <v>5.78</v>
      </c>
    </row>
    <row r="412" spans="1:31" x14ac:dyDescent="0.3">
      <c r="A412" s="44"/>
      <c r="B412" s="299"/>
      <c r="C412" s="15"/>
      <c r="D412" s="15" t="str">
        <f>'LK1 - 4.1 Stäbe - Schnittgrößen'!B407</f>
        <v>Max Vz</v>
      </c>
      <c r="E412" s="27">
        <f>'LK1 - 4.1 Stäbe - Schnittgrößen'!D407</f>
        <v>-308.42</v>
      </c>
      <c r="F412" s="27">
        <f>'LK1 - 4.1 Stäbe - Schnittgrößen'!E407</f>
        <v>1.93</v>
      </c>
      <c r="G412" s="27">
        <f>'LK1 - 4.1 Stäbe - Schnittgrößen'!F407</f>
        <v>6.82</v>
      </c>
      <c r="I412" s="44"/>
      <c r="J412" s="299"/>
      <c r="K412" s="15"/>
      <c r="L412" s="15" t="str">
        <f>'LK2 - 4.1 Stäbe - Schnittgrößen'!B407</f>
        <v>Max Vz</v>
      </c>
      <c r="M412" s="27">
        <f>'LK2 - 4.1 Stäbe - Schnittgrößen'!D407</f>
        <v>-253.55</v>
      </c>
      <c r="N412" s="27">
        <f>'LK2 - 4.1 Stäbe - Schnittgrößen'!E407</f>
        <v>1.47</v>
      </c>
      <c r="O412" s="27">
        <f>'LK2 - 4.1 Stäbe - Schnittgrößen'!F407</f>
        <v>3.99</v>
      </c>
      <c r="Q412" s="44"/>
      <c r="R412" s="299"/>
      <c r="S412" s="15"/>
      <c r="T412" s="15" t="str">
        <f>'LK3 - 4.1 Stäbe - Schnittgrößen'!B407</f>
        <v>Max Vz</v>
      </c>
      <c r="U412" s="27">
        <f>'LK3 - 4.1 Stäbe - Schnittgrößen'!D407</f>
        <v>-418.32</v>
      </c>
      <c r="V412" s="27">
        <f>'LK3 - 4.1 Stäbe - Schnittgrößen'!E407</f>
        <v>2.65</v>
      </c>
      <c r="W412" s="27">
        <f>'LK3 - 4.1 Stäbe - Schnittgrößen'!F407</f>
        <v>9.25</v>
      </c>
      <c r="Y412" s="44"/>
      <c r="Z412" s="299"/>
      <c r="AA412" s="15"/>
      <c r="AB412" s="15" t="str">
        <f>'LK6 - 4.1 Stäbe - Schnittgrößen'!B407</f>
        <v>Max Vz</v>
      </c>
      <c r="AC412" s="27">
        <f>'LK6 - 4.1 Stäbe - Schnittgrößen'!D407</f>
        <v>-364.67</v>
      </c>
      <c r="AD412" s="27">
        <f>'LK6 - 4.1 Stäbe - Schnittgrößen'!E407</f>
        <v>2.0299999999999998</v>
      </c>
      <c r="AE412" s="27">
        <f>'LK6 - 4.1 Stäbe - Schnittgrößen'!F407</f>
        <v>5.67</v>
      </c>
    </row>
    <row r="413" spans="1:31" x14ac:dyDescent="0.3">
      <c r="A413" s="44"/>
      <c r="B413" s="299"/>
      <c r="C413" s="15"/>
      <c r="D413" s="15" t="str">
        <f>'LK1 - 4.1 Stäbe - Schnittgrößen'!B408</f>
        <v>Min Vz</v>
      </c>
      <c r="E413" s="27">
        <f>'LK1 - 4.1 Stäbe - Schnittgrößen'!D408</f>
        <v>-308.42</v>
      </c>
      <c r="F413" s="27">
        <f>'LK1 - 4.1 Stäbe - Schnittgrößen'!E408</f>
        <v>1.32</v>
      </c>
      <c r="G413" s="27">
        <f>'LK1 - 4.1 Stäbe - Schnittgrößen'!F408</f>
        <v>6.93</v>
      </c>
      <c r="I413" s="44"/>
      <c r="J413" s="299"/>
      <c r="K413" s="15"/>
      <c r="L413" s="15" t="str">
        <f>'LK2 - 4.1 Stäbe - Schnittgrößen'!B408</f>
        <v>Min Vz</v>
      </c>
      <c r="M413" s="27">
        <f>'LK2 - 4.1 Stäbe - Schnittgrößen'!D408</f>
        <v>-253.55</v>
      </c>
      <c r="N413" s="27">
        <f>'LK2 - 4.1 Stäbe - Schnittgrößen'!E408</f>
        <v>0.83</v>
      </c>
      <c r="O413" s="27">
        <f>'LK2 - 4.1 Stäbe - Schnittgrößen'!F408</f>
        <v>4.07</v>
      </c>
      <c r="Q413" s="44"/>
      <c r="R413" s="299"/>
      <c r="S413" s="15"/>
      <c r="T413" s="15" t="str">
        <f>'LK3 - 4.1 Stäbe - Schnittgrößen'!B408</f>
        <v>Min Vz</v>
      </c>
      <c r="U413" s="27">
        <f>'LK3 - 4.1 Stäbe - Schnittgrößen'!D408</f>
        <v>-418.32</v>
      </c>
      <c r="V413" s="27">
        <f>'LK3 - 4.1 Stäbe - Schnittgrößen'!E408</f>
        <v>1.76</v>
      </c>
      <c r="W413" s="27">
        <f>'LK3 - 4.1 Stäbe - Schnittgrößen'!F408</f>
        <v>9.4</v>
      </c>
      <c r="Y413" s="44"/>
      <c r="Z413" s="299"/>
      <c r="AA413" s="15"/>
      <c r="AB413" s="15" t="str">
        <f>'LK6 - 4.1 Stäbe - Schnittgrößen'!B408</f>
        <v>Min Vz</v>
      </c>
      <c r="AC413" s="27">
        <f>'LK6 - 4.1 Stäbe - Schnittgrößen'!D408</f>
        <v>-364.67</v>
      </c>
      <c r="AD413" s="27">
        <f>'LK6 - 4.1 Stäbe - Schnittgrößen'!E408</f>
        <v>1.08</v>
      </c>
      <c r="AE413" s="27">
        <f>'LK6 - 4.1 Stäbe - Schnittgrößen'!F408</f>
        <v>5.78</v>
      </c>
    </row>
    <row r="414" spans="1:31" x14ac:dyDescent="0.3">
      <c r="A414" s="44"/>
      <c r="B414" s="299"/>
      <c r="C414" s="15"/>
      <c r="D414" s="15" t="str">
        <f>'LK1 - 4.1 Stäbe - Schnittgrößen'!B409</f>
        <v>Max My</v>
      </c>
      <c r="E414" s="27">
        <f>'LK1 - 4.1 Stäbe - Schnittgrößen'!D409</f>
        <v>-308.42</v>
      </c>
      <c r="F414" s="27">
        <f>'LK1 - 4.1 Stäbe - Schnittgrößen'!E409</f>
        <v>1.32</v>
      </c>
      <c r="G414" s="27">
        <f>'LK1 - 4.1 Stäbe - Schnittgrößen'!F409</f>
        <v>6.93</v>
      </c>
      <c r="I414" s="44"/>
      <c r="J414" s="299"/>
      <c r="K414" s="15"/>
      <c r="L414" s="15" t="str">
        <f>'LK2 - 4.1 Stäbe - Schnittgrößen'!B409</f>
        <v>Max My</v>
      </c>
      <c r="M414" s="27">
        <f>'LK2 - 4.1 Stäbe - Schnittgrößen'!D409</f>
        <v>-253.55</v>
      </c>
      <c r="N414" s="27">
        <f>'LK2 - 4.1 Stäbe - Schnittgrößen'!E409</f>
        <v>0.83</v>
      </c>
      <c r="O414" s="27">
        <f>'LK2 - 4.1 Stäbe - Schnittgrößen'!F409</f>
        <v>4.07</v>
      </c>
      <c r="Q414" s="44"/>
      <c r="R414" s="299"/>
      <c r="S414" s="15"/>
      <c r="T414" s="15" t="str">
        <f>'LK3 - 4.1 Stäbe - Schnittgrößen'!B409</f>
        <v>Max My</v>
      </c>
      <c r="U414" s="27">
        <f>'LK3 - 4.1 Stäbe - Schnittgrößen'!D409</f>
        <v>-418.32</v>
      </c>
      <c r="V414" s="27">
        <f>'LK3 - 4.1 Stäbe - Schnittgrößen'!E409</f>
        <v>1.76</v>
      </c>
      <c r="W414" s="27">
        <f>'LK3 - 4.1 Stäbe - Schnittgrößen'!F409</f>
        <v>9.4</v>
      </c>
      <c r="Y414" s="44"/>
      <c r="Z414" s="299"/>
      <c r="AA414" s="15"/>
      <c r="AB414" s="15" t="str">
        <f>'LK6 - 4.1 Stäbe - Schnittgrößen'!B409</f>
        <v>Max My</v>
      </c>
      <c r="AC414" s="27">
        <f>'LK6 - 4.1 Stäbe - Schnittgrößen'!D409</f>
        <v>-364.67</v>
      </c>
      <c r="AD414" s="27">
        <f>'LK6 - 4.1 Stäbe - Schnittgrößen'!E409</f>
        <v>1.08</v>
      </c>
      <c r="AE414" s="27">
        <f>'LK6 - 4.1 Stäbe - Schnittgrößen'!F409</f>
        <v>5.78</v>
      </c>
    </row>
    <row r="415" spans="1:31" x14ac:dyDescent="0.3">
      <c r="A415" s="44"/>
      <c r="B415" s="299"/>
      <c r="C415" s="15"/>
      <c r="D415" s="15" t="str">
        <f>'LK1 - 4.1 Stäbe - Schnittgrößen'!B410</f>
        <v>Min My</v>
      </c>
      <c r="E415" s="27">
        <f>'LK1 - 4.1 Stäbe - Schnittgrößen'!D410</f>
        <v>-308.42</v>
      </c>
      <c r="F415" s="27">
        <f>'LK1 - 4.1 Stäbe - Schnittgrößen'!E410</f>
        <v>1.93</v>
      </c>
      <c r="G415" s="27">
        <f>'LK1 - 4.1 Stäbe - Schnittgrößen'!F410</f>
        <v>6.82</v>
      </c>
      <c r="I415" s="44"/>
      <c r="J415" s="299"/>
      <c r="K415" s="15"/>
      <c r="L415" s="15" t="str">
        <f>'LK2 - 4.1 Stäbe - Schnittgrößen'!B410</f>
        <v>Min My</v>
      </c>
      <c r="M415" s="27">
        <f>'LK2 - 4.1 Stäbe - Schnittgrößen'!D410</f>
        <v>-253.55</v>
      </c>
      <c r="N415" s="27">
        <f>'LK2 - 4.1 Stäbe - Schnittgrößen'!E410</f>
        <v>1.47</v>
      </c>
      <c r="O415" s="27">
        <f>'LK2 - 4.1 Stäbe - Schnittgrößen'!F410</f>
        <v>3.99</v>
      </c>
      <c r="Q415" s="44"/>
      <c r="R415" s="299"/>
      <c r="S415" s="15"/>
      <c r="T415" s="15" t="str">
        <f>'LK3 - 4.1 Stäbe - Schnittgrößen'!B410</f>
        <v>Min My</v>
      </c>
      <c r="U415" s="27">
        <f>'LK3 - 4.1 Stäbe - Schnittgrößen'!D410</f>
        <v>-418.32</v>
      </c>
      <c r="V415" s="27">
        <f>'LK3 - 4.1 Stäbe - Schnittgrößen'!E410</f>
        <v>2.65</v>
      </c>
      <c r="W415" s="27">
        <f>'LK3 - 4.1 Stäbe - Schnittgrößen'!F410</f>
        <v>9.25</v>
      </c>
      <c r="Y415" s="44"/>
      <c r="Z415" s="299"/>
      <c r="AA415" s="15"/>
      <c r="AB415" s="15" t="str">
        <f>'LK6 - 4.1 Stäbe - Schnittgrößen'!B410</f>
        <v>Min My</v>
      </c>
      <c r="AC415" s="27">
        <f>'LK6 - 4.1 Stäbe - Schnittgrößen'!D410</f>
        <v>-364.67</v>
      </c>
      <c r="AD415" s="27">
        <f>'LK6 - 4.1 Stäbe - Schnittgrößen'!E410</f>
        <v>2.0299999999999998</v>
      </c>
      <c r="AE415" s="27">
        <f>'LK6 - 4.1 Stäbe - Schnittgrößen'!F410</f>
        <v>5.67</v>
      </c>
    </row>
    <row r="416" spans="1:31" x14ac:dyDescent="0.3">
      <c r="A416" s="192"/>
      <c r="B416" s="298"/>
      <c r="C416" s="15">
        <f>'LK1 - 4.1 Stäbe - Schnittgrößen'!A411</f>
        <v>52</v>
      </c>
      <c r="D416" s="15">
        <f>'LK1 - 4.1 Stäbe - Schnittgrößen'!B411</f>
        <v>49</v>
      </c>
      <c r="E416" s="27">
        <f>'LK1 - 4.1 Stäbe - Schnittgrößen'!D411</f>
        <v>-308.42</v>
      </c>
      <c r="F416" s="27">
        <f>'LK1 - 4.1 Stäbe - Schnittgrößen'!E411</f>
        <v>1.72</v>
      </c>
      <c r="G416" s="27">
        <f>'LK1 - 4.1 Stäbe - Schnittgrößen'!F411</f>
        <v>6.93</v>
      </c>
      <c r="I416" s="192"/>
      <c r="J416" s="298"/>
      <c r="K416" s="15">
        <f>'LK2 - 4.1 Stäbe - Schnittgrößen'!A411</f>
        <v>52</v>
      </c>
      <c r="L416" s="15">
        <f>'LK2 - 4.1 Stäbe - Schnittgrößen'!B411</f>
        <v>49</v>
      </c>
      <c r="M416" s="27">
        <f>'LK2 - 4.1 Stäbe - Schnittgrößen'!D411</f>
        <v>-253.55</v>
      </c>
      <c r="N416" s="27">
        <f>'LK2 - 4.1 Stäbe - Schnittgrößen'!E411</f>
        <v>1.31</v>
      </c>
      <c r="O416" s="27">
        <f>'LK2 - 4.1 Stäbe - Schnittgrößen'!F411</f>
        <v>4.07</v>
      </c>
      <c r="Q416" s="192"/>
      <c r="R416" s="298"/>
      <c r="S416" s="15">
        <f>'LK3 - 4.1 Stäbe - Schnittgrößen'!A411</f>
        <v>52</v>
      </c>
      <c r="T416" s="15">
        <f>'LK3 - 4.1 Stäbe - Schnittgrößen'!B411</f>
        <v>49</v>
      </c>
      <c r="U416" s="27">
        <f>'LK3 - 4.1 Stäbe - Schnittgrößen'!D411</f>
        <v>-418.32</v>
      </c>
      <c r="V416" s="27">
        <f>'LK3 - 4.1 Stäbe - Schnittgrößen'!E411</f>
        <v>2.36</v>
      </c>
      <c r="W416" s="27">
        <f>'LK3 - 4.1 Stäbe - Schnittgrößen'!F411</f>
        <v>9.4</v>
      </c>
      <c r="Y416" s="192"/>
      <c r="Z416" s="298"/>
      <c r="AA416" s="15">
        <f>'LK6 - 4.1 Stäbe - Schnittgrößen'!A411</f>
        <v>52</v>
      </c>
      <c r="AB416" s="15">
        <f>'LK6 - 4.1 Stäbe - Schnittgrößen'!B411</f>
        <v>49</v>
      </c>
      <c r="AC416" s="27">
        <f>'LK6 - 4.1 Stäbe - Schnittgrößen'!D411</f>
        <v>-364.67</v>
      </c>
      <c r="AD416" s="27">
        <f>'LK6 - 4.1 Stäbe - Schnittgrößen'!E411</f>
        <v>1.83</v>
      </c>
      <c r="AE416" s="27">
        <f>'LK6 - 4.1 Stäbe - Schnittgrößen'!F411</f>
        <v>5.78</v>
      </c>
    </row>
    <row r="417" spans="1:31" x14ac:dyDescent="0.3">
      <c r="A417" s="44"/>
      <c r="B417" s="299"/>
      <c r="C417" s="15"/>
      <c r="D417" s="15">
        <f>'LK1 - 4.1 Stäbe - Schnittgrößen'!B412</f>
        <v>50</v>
      </c>
      <c r="E417" s="27">
        <f>'LK1 - 4.1 Stäbe - Schnittgrößen'!D412</f>
        <v>-308.42</v>
      </c>
      <c r="F417" s="27">
        <f>'LK1 - 4.1 Stäbe - Schnittgrößen'!E412</f>
        <v>1.1000000000000001</v>
      </c>
      <c r="G417" s="27">
        <f>'LK1 - 4.1 Stäbe - Schnittgrößen'!F412</f>
        <v>7.03</v>
      </c>
      <c r="I417" s="44"/>
      <c r="J417" s="299"/>
      <c r="K417" s="15"/>
      <c r="L417" s="15">
        <f>'LK2 - 4.1 Stäbe - Schnittgrößen'!B412</f>
        <v>50</v>
      </c>
      <c r="M417" s="27">
        <f>'LK2 - 4.1 Stäbe - Schnittgrößen'!D412</f>
        <v>-253.55</v>
      </c>
      <c r="N417" s="27">
        <f>'LK2 - 4.1 Stäbe - Schnittgrößen'!E412</f>
        <v>0.67</v>
      </c>
      <c r="O417" s="27">
        <f>'LK2 - 4.1 Stäbe - Schnittgrößen'!F412</f>
        <v>4.1399999999999997</v>
      </c>
      <c r="Q417" s="44"/>
      <c r="R417" s="299"/>
      <c r="S417" s="15"/>
      <c r="T417" s="15">
        <f>'LK3 - 4.1 Stäbe - Schnittgrößen'!B412</f>
        <v>50</v>
      </c>
      <c r="U417" s="27">
        <f>'LK3 - 4.1 Stäbe - Schnittgrößen'!D412</f>
        <v>-418.32</v>
      </c>
      <c r="V417" s="27">
        <f>'LK3 - 4.1 Stäbe - Schnittgrößen'!E412</f>
        <v>1.46</v>
      </c>
      <c r="W417" s="27">
        <f>'LK3 - 4.1 Stäbe - Schnittgrößen'!F412</f>
        <v>9.5299999999999994</v>
      </c>
      <c r="Y417" s="44"/>
      <c r="Z417" s="299"/>
      <c r="AA417" s="15"/>
      <c r="AB417" s="15">
        <f>'LK6 - 4.1 Stäbe - Schnittgrößen'!B412</f>
        <v>50</v>
      </c>
      <c r="AC417" s="27">
        <f>'LK6 - 4.1 Stäbe - Schnittgrößen'!D412</f>
        <v>-364.67</v>
      </c>
      <c r="AD417" s="27">
        <f>'LK6 - 4.1 Stäbe - Schnittgrößen'!E412</f>
        <v>0.87</v>
      </c>
      <c r="AE417" s="27">
        <f>'LK6 - 4.1 Stäbe - Schnittgrößen'!F412</f>
        <v>5.87</v>
      </c>
    </row>
    <row r="418" spans="1:31" x14ac:dyDescent="0.3">
      <c r="A418" s="44"/>
      <c r="B418" s="299"/>
      <c r="C418" s="15"/>
      <c r="D418" s="15" t="str">
        <f>'LK1 - 4.1 Stäbe - Schnittgrößen'!B413</f>
        <v>Max N</v>
      </c>
      <c r="E418" s="27">
        <f>'LK1 - 4.1 Stäbe - Schnittgrößen'!D413</f>
        <v>-308.42</v>
      </c>
      <c r="F418" s="27">
        <f>'LK1 - 4.1 Stäbe - Schnittgrößen'!E413</f>
        <v>1.72</v>
      </c>
      <c r="G418" s="27">
        <f>'LK1 - 4.1 Stäbe - Schnittgrößen'!F413</f>
        <v>6.93</v>
      </c>
      <c r="I418" s="44"/>
      <c r="J418" s="299"/>
      <c r="K418" s="15"/>
      <c r="L418" s="15" t="str">
        <f>'LK2 - 4.1 Stäbe - Schnittgrößen'!B413</f>
        <v>Max N</v>
      </c>
      <c r="M418" s="27">
        <f>'LK2 - 4.1 Stäbe - Schnittgrößen'!D413</f>
        <v>-253.55</v>
      </c>
      <c r="N418" s="27">
        <f>'LK2 - 4.1 Stäbe - Schnittgrößen'!E413</f>
        <v>1.31</v>
      </c>
      <c r="O418" s="27">
        <f>'LK2 - 4.1 Stäbe - Schnittgrößen'!F413</f>
        <v>4.07</v>
      </c>
      <c r="Q418" s="44"/>
      <c r="R418" s="299"/>
      <c r="S418" s="15"/>
      <c r="T418" s="15" t="str">
        <f>'LK3 - 4.1 Stäbe - Schnittgrößen'!B413</f>
        <v>Max N</v>
      </c>
      <c r="U418" s="27">
        <f>'LK3 - 4.1 Stäbe - Schnittgrößen'!D413</f>
        <v>-418.32</v>
      </c>
      <c r="V418" s="27">
        <f>'LK3 - 4.1 Stäbe - Schnittgrößen'!E413</f>
        <v>2.36</v>
      </c>
      <c r="W418" s="27">
        <f>'LK3 - 4.1 Stäbe - Schnittgrößen'!F413</f>
        <v>9.4</v>
      </c>
      <c r="Y418" s="44"/>
      <c r="Z418" s="299"/>
      <c r="AA418" s="15"/>
      <c r="AB418" s="15" t="str">
        <f>'LK6 - 4.1 Stäbe - Schnittgrößen'!B413</f>
        <v>Max N</v>
      </c>
      <c r="AC418" s="27">
        <f>'LK6 - 4.1 Stäbe - Schnittgrößen'!D413</f>
        <v>-364.67</v>
      </c>
      <c r="AD418" s="27">
        <f>'LK6 - 4.1 Stäbe - Schnittgrößen'!E413</f>
        <v>1.83</v>
      </c>
      <c r="AE418" s="27">
        <f>'LK6 - 4.1 Stäbe - Schnittgrößen'!F413</f>
        <v>5.78</v>
      </c>
    </row>
    <row r="419" spans="1:31" x14ac:dyDescent="0.3">
      <c r="A419" s="44"/>
      <c r="B419" s="299"/>
      <c r="C419" s="15"/>
      <c r="D419" s="15" t="str">
        <f>'LK1 - 4.1 Stäbe - Schnittgrößen'!B414</f>
        <v>Min N</v>
      </c>
      <c r="E419" s="27">
        <f>'LK1 - 4.1 Stäbe - Schnittgrößen'!D414</f>
        <v>-308.42</v>
      </c>
      <c r="F419" s="27">
        <f>'LK1 - 4.1 Stäbe - Schnittgrößen'!E414</f>
        <v>1.1000000000000001</v>
      </c>
      <c r="G419" s="27">
        <f>'LK1 - 4.1 Stäbe - Schnittgrößen'!F414</f>
        <v>7.03</v>
      </c>
      <c r="I419" s="44"/>
      <c r="J419" s="299"/>
      <c r="K419" s="15"/>
      <c r="L419" s="15" t="str">
        <f>'LK2 - 4.1 Stäbe - Schnittgrößen'!B414</f>
        <v>Min N</v>
      </c>
      <c r="M419" s="27">
        <f>'LK2 - 4.1 Stäbe - Schnittgrößen'!D414</f>
        <v>-253.55</v>
      </c>
      <c r="N419" s="27">
        <f>'LK2 - 4.1 Stäbe - Schnittgrößen'!E414</f>
        <v>0.67</v>
      </c>
      <c r="O419" s="27">
        <f>'LK2 - 4.1 Stäbe - Schnittgrößen'!F414</f>
        <v>4.1399999999999997</v>
      </c>
      <c r="Q419" s="44"/>
      <c r="R419" s="299"/>
      <c r="S419" s="15"/>
      <c r="T419" s="15" t="str">
        <f>'LK3 - 4.1 Stäbe - Schnittgrößen'!B414</f>
        <v>Min N</v>
      </c>
      <c r="U419" s="27">
        <f>'LK3 - 4.1 Stäbe - Schnittgrößen'!D414</f>
        <v>-418.32</v>
      </c>
      <c r="V419" s="27">
        <f>'LK3 - 4.1 Stäbe - Schnittgrößen'!E414</f>
        <v>1.46</v>
      </c>
      <c r="W419" s="27">
        <f>'LK3 - 4.1 Stäbe - Schnittgrößen'!F414</f>
        <v>9.5299999999999994</v>
      </c>
      <c r="Y419" s="44"/>
      <c r="Z419" s="299"/>
      <c r="AA419" s="15"/>
      <c r="AB419" s="15" t="str">
        <f>'LK6 - 4.1 Stäbe - Schnittgrößen'!B414</f>
        <v>Min N</v>
      </c>
      <c r="AC419" s="27">
        <f>'LK6 - 4.1 Stäbe - Schnittgrößen'!D414</f>
        <v>-364.67</v>
      </c>
      <c r="AD419" s="27">
        <f>'LK6 - 4.1 Stäbe - Schnittgrößen'!E414</f>
        <v>0.87</v>
      </c>
      <c r="AE419" s="27">
        <f>'LK6 - 4.1 Stäbe - Schnittgrößen'!F414</f>
        <v>5.87</v>
      </c>
    </row>
    <row r="420" spans="1:31" x14ac:dyDescent="0.3">
      <c r="A420" s="44"/>
      <c r="B420" s="299"/>
      <c r="C420" s="15"/>
      <c r="D420" s="15" t="str">
        <f>'LK1 - 4.1 Stäbe - Schnittgrößen'!B415</f>
        <v>Max Vz</v>
      </c>
      <c r="E420" s="27">
        <f>'LK1 - 4.1 Stäbe - Schnittgrößen'!D415</f>
        <v>-308.42</v>
      </c>
      <c r="F420" s="27">
        <f>'LK1 - 4.1 Stäbe - Schnittgrößen'!E415</f>
        <v>1.72</v>
      </c>
      <c r="G420" s="27">
        <f>'LK1 - 4.1 Stäbe - Schnittgrößen'!F415</f>
        <v>6.93</v>
      </c>
      <c r="I420" s="44"/>
      <c r="J420" s="299"/>
      <c r="K420" s="15"/>
      <c r="L420" s="15" t="str">
        <f>'LK2 - 4.1 Stäbe - Schnittgrößen'!B415</f>
        <v>Max Vz</v>
      </c>
      <c r="M420" s="27">
        <f>'LK2 - 4.1 Stäbe - Schnittgrößen'!D415</f>
        <v>-253.55</v>
      </c>
      <c r="N420" s="27">
        <f>'LK2 - 4.1 Stäbe - Schnittgrößen'!E415</f>
        <v>1.31</v>
      </c>
      <c r="O420" s="27">
        <f>'LK2 - 4.1 Stäbe - Schnittgrößen'!F415</f>
        <v>4.07</v>
      </c>
      <c r="Q420" s="44"/>
      <c r="R420" s="299"/>
      <c r="S420" s="15"/>
      <c r="T420" s="15" t="str">
        <f>'LK3 - 4.1 Stäbe - Schnittgrößen'!B415</f>
        <v>Max Vz</v>
      </c>
      <c r="U420" s="27">
        <f>'LK3 - 4.1 Stäbe - Schnittgrößen'!D415</f>
        <v>-418.32</v>
      </c>
      <c r="V420" s="27">
        <f>'LK3 - 4.1 Stäbe - Schnittgrößen'!E415</f>
        <v>2.36</v>
      </c>
      <c r="W420" s="27">
        <f>'LK3 - 4.1 Stäbe - Schnittgrößen'!F415</f>
        <v>9.4</v>
      </c>
      <c r="Y420" s="44"/>
      <c r="Z420" s="299"/>
      <c r="AA420" s="15"/>
      <c r="AB420" s="15" t="str">
        <f>'LK6 - 4.1 Stäbe - Schnittgrößen'!B415</f>
        <v>Max Vz</v>
      </c>
      <c r="AC420" s="27">
        <f>'LK6 - 4.1 Stäbe - Schnittgrößen'!D415</f>
        <v>-364.67</v>
      </c>
      <c r="AD420" s="27">
        <f>'LK6 - 4.1 Stäbe - Schnittgrößen'!E415</f>
        <v>1.83</v>
      </c>
      <c r="AE420" s="27">
        <f>'LK6 - 4.1 Stäbe - Schnittgrößen'!F415</f>
        <v>5.78</v>
      </c>
    </row>
    <row r="421" spans="1:31" x14ac:dyDescent="0.3">
      <c r="A421" s="44"/>
      <c r="B421" s="299"/>
      <c r="C421" s="15"/>
      <c r="D421" s="15" t="str">
        <f>'LK1 - 4.1 Stäbe - Schnittgrößen'!B416</f>
        <v>Min Vz</v>
      </c>
      <c r="E421" s="27">
        <f>'LK1 - 4.1 Stäbe - Schnittgrößen'!D416</f>
        <v>-308.42</v>
      </c>
      <c r="F421" s="27">
        <f>'LK1 - 4.1 Stäbe - Schnittgrößen'!E416</f>
        <v>1.1000000000000001</v>
      </c>
      <c r="G421" s="27">
        <f>'LK1 - 4.1 Stäbe - Schnittgrößen'!F416</f>
        <v>7.03</v>
      </c>
      <c r="I421" s="44"/>
      <c r="J421" s="299"/>
      <c r="K421" s="15"/>
      <c r="L421" s="15" t="str">
        <f>'LK2 - 4.1 Stäbe - Schnittgrößen'!B416</f>
        <v>Min Vz</v>
      </c>
      <c r="M421" s="27">
        <f>'LK2 - 4.1 Stäbe - Schnittgrößen'!D416</f>
        <v>-253.55</v>
      </c>
      <c r="N421" s="27">
        <f>'LK2 - 4.1 Stäbe - Schnittgrößen'!E416</f>
        <v>0.67</v>
      </c>
      <c r="O421" s="27">
        <f>'LK2 - 4.1 Stäbe - Schnittgrößen'!F416</f>
        <v>4.1399999999999997</v>
      </c>
      <c r="Q421" s="44"/>
      <c r="R421" s="299"/>
      <c r="S421" s="15"/>
      <c r="T421" s="15" t="str">
        <f>'LK3 - 4.1 Stäbe - Schnittgrößen'!B416</f>
        <v>Min Vz</v>
      </c>
      <c r="U421" s="27">
        <f>'LK3 - 4.1 Stäbe - Schnittgrößen'!D416</f>
        <v>-418.32</v>
      </c>
      <c r="V421" s="27">
        <f>'LK3 - 4.1 Stäbe - Schnittgrößen'!E416</f>
        <v>1.46</v>
      </c>
      <c r="W421" s="27">
        <f>'LK3 - 4.1 Stäbe - Schnittgrößen'!F416</f>
        <v>9.5299999999999994</v>
      </c>
      <c r="Y421" s="44"/>
      <c r="Z421" s="299"/>
      <c r="AA421" s="15"/>
      <c r="AB421" s="15" t="str">
        <f>'LK6 - 4.1 Stäbe - Schnittgrößen'!B416</f>
        <v>Min Vz</v>
      </c>
      <c r="AC421" s="27">
        <f>'LK6 - 4.1 Stäbe - Schnittgrößen'!D416</f>
        <v>-364.67</v>
      </c>
      <c r="AD421" s="27">
        <f>'LK6 - 4.1 Stäbe - Schnittgrößen'!E416</f>
        <v>0.87</v>
      </c>
      <c r="AE421" s="27">
        <f>'LK6 - 4.1 Stäbe - Schnittgrößen'!F416</f>
        <v>5.87</v>
      </c>
    </row>
    <row r="422" spans="1:31" x14ac:dyDescent="0.3">
      <c r="A422" s="44"/>
      <c r="B422" s="299"/>
      <c r="C422" s="15"/>
      <c r="D422" s="15" t="str">
        <f>'LK1 - 4.1 Stäbe - Schnittgrößen'!B417</f>
        <v>Max My</v>
      </c>
      <c r="E422" s="27">
        <f>'LK1 - 4.1 Stäbe - Schnittgrößen'!D417</f>
        <v>-308.42</v>
      </c>
      <c r="F422" s="27">
        <f>'LK1 - 4.1 Stäbe - Schnittgrößen'!E417</f>
        <v>1.1000000000000001</v>
      </c>
      <c r="G422" s="27">
        <f>'LK1 - 4.1 Stäbe - Schnittgrößen'!F417</f>
        <v>7.03</v>
      </c>
      <c r="I422" s="44"/>
      <c r="J422" s="299"/>
      <c r="K422" s="15"/>
      <c r="L422" s="15" t="str">
        <f>'LK2 - 4.1 Stäbe - Schnittgrößen'!B417</f>
        <v>Max My</v>
      </c>
      <c r="M422" s="27">
        <f>'LK2 - 4.1 Stäbe - Schnittgrößen'!D417</f>
        <v>-253.55</v>
      </c>
      <c r="N422" s="27">
        <f>'LK2 - 4.1 Stäbe - Schnittgrößen'!E417</f>
        <v>0.67</v>
      </c>
      <c r="O422" s="27">
        <f>'LK2 - 4.1 Stäbe - Schnittgrößen'!F417</f>
        <v>4.1399999999999997</v>
      </c>
      <c r="Q422" s="44"/>
      <c r="R422" s="299"/>
      <c r="S422" s="15"/>
      <c r="T422" s="15" t="str">
        <f>'LK3 - 4.1 Stäbe - Schnittgrößen'!B417</f>
        <v>Max My</v>
      </c>
      <c r="U422" s="27">
        <f>'LK3 - 4.1 Stäbe - Schnittgrößen'!D417</f>
        <v>-418.32</v>
      </c>
      <c r="V422" s="27">
        <f>'LK3 - 4.1 Stäbe - Schnittgrößen'!E417</f>
        <v>1.46</v>
      </c>
      <c r="W422" s="27">
        <f>'LK3 - 4.1 Stäbe - Schnittgrößen'!F417</f>
        <v>9.5299999999999994</v>
      </c>
      <c r="Y422" s="44"/>
      <c r="Z422" s="299"/>
      <c r="AA422" s="15"/>
      <c r="AB422" s="15" t="str">
        <f>'LK6 - 4.1 Stäbe - Schnittgrößen'!B417</f>
        <v>Max My</v>
      </c>
      <c r="AC422" s="27">
        <f>'LK6 - 4.1 Stäbe - Schnittgrößen'!D417</f>
        <v>-364.67</v>
      </c>
      <c r="AD422" s="27">
        <f>'LK6 - 4.1 Stäbe - Schnittgrößen'!E417</f>
        <v>0.87</v>
      </c>
      <c r="AE422" s="27">
        <f>'LK6 - 4.1 Stäbe - Schnittgrößen'!F417</f>
        <v>5.87</v>
      </c>
    </row>
    <row r="423" spans="1:31" x14ac:dyDescent="0.3">
      <c r="A423" s="44"/>
      <c r="B423" s="299"/>
      <c r="C423" s="15"/>
      <c r="D423" s="15" t="str">
        <f>'LK1 - 4.1 Stäbe - Schnittgrößen'!B418</f>
        <v>Min My</v>
      </c>
      <c r="E423" s="27">
        <f>'LK1 - 4.1 Stäbe - Schnittgrößen'!D418</f>
        <v>-308.42</v>
      </c>
      <c r="F423" s="27">
        <f>'LK1 - 4.1 Stäbe - Schnittgrößen'!E418</f>
        <v>1.72</v>
      </c>
      <c r="G423" s="27">
        <f>'LK1 - 4.1 Stäbe - Schnittgrößen'!F418</f>
        <v>6.93</v>
      </c>
      <c r="I423" s="44"/>
      <c r="J423" s="299"/>
      <c r="K423" s="15"/>
      <c r="L423" s="15" t="str">
        <f>'LK2 - 4.1 Stäbe - Schnittgrößen'!B418</f>
        <v>Min My</v>
      </c>
      <c r="M423" s="27">
        <f>'LK2 - 4.1 Stäbe - Schnittgrößen'!D418</f>
        <v>-253.55</v>
      </c>
      <c r="N423" s="27">
        <f>'LK2 - 4.1 Stäbe - Schnittgrößen'!E418</f>
        <v>1.31</v>
      </c>
      <c r="O423" s="27">
        <f>'LK2 - 4.1 Stäbe - Schnittgrößen'!F418</f>
        <v>4.07</v>
      </c>
      <c r="Q423" s="44"/>
      <c r="R423" s="299"/>
      <c r="S423" s="15"/>
      <c r="T423" s="15" t="str">
        <f>'LK3 - 4.1 Stäbe - Schnittgrößen'!B418</f>
        <v>Min My</v>
      </c>
      <c r="U423" s="27">
        <f>'LK3 - 4.1 Stäbe - Schnittgrößen'!D418</f>
        <v>-418.32</v>
      </c>
      <c r="V423" s="27">
        <f>'LK3 - 4.1 Stäbe - Schnittgrößen'!E418</f>
        <v>2.36</v>
      </c>
      <c r="W423" s="27">
        <f>'LK3 - 4.1 Stäbe - Schnittgrößen'!F418</f>
        <v>9.4</v>
      </c>
      <c r="Y423" s="44"/>
      <c r="Z423" s="299"/>
      <c r="AA423" s="15"/>
      <c r="AB423" s="15" t="str">
        <f>'LK6 - 4.1 Stäbe - Schnittgrößen'!B418</f>
        <v>Min My</v>
      </c>
      <c r="AC423" s="27">
        <f>'LK6 - 4.1 Stäbe - Schnittgrößen'!D418</f>
        <v>-364.67</v>
      </c>
      <c r="AD423" s="27">
        <f>'LK6 - 4.1 Stäbe - Schnittgrößen'!E418</f>
        <v>1.83</v>
      </c>
      <c r="AE423" s="27">
        <f>'LK6 - 4.1 Stäbe - Schnittgrößen'!F418</f>
        <v>5.78</v>
      </c>
    </row>
    <row r="424" spans="1:31" x14ac:dyDescent="0.3">
      <c r="A424" s="192"/>
      <c r="B424" s="298"/>
      <c r="C424" s="15">
        <f>'LK1 - 4.1 Stäbe - Schnittgrößen'!A419</f>
        <v>53</v>
      </c>
      <c r="D424" s="15">
        <f>'LK1 - 4.1 Stäbe - Schnittgrößen'!B419</f>
        <v>50</v>
      </c>
      <c r="E424" s="27">
        <f>'LK1 - 4.1 Stäbe - Schnittgrößen'!D419</f>
        <v>-308.42</v>
      </c>
      <c r="F424" s="27">
        <f>'LK1 - 4.1 Stäbe - Schnittgrößen'!E419</f>
        <v>1.5</v>
      </c>
      <c r="G424" s="27">
        <f>'LK1 - 4.1 Stäbe - Schnittgrößen'!F419</f>
        <v>7.03</v>
      </c>
      <c r="I424" s="192"/>
      <c r="J424" s="298"/>
      <c r="K424" s="15">
        <f>'LK2 - 4.1 Stäbe - Schnittgrößen'!A419</f>
        <v>53</v>
      </c>
      <c r="L424" s="15">
        <f>'LK2 - 4.1 Stäbe - Schnittgrößen'!B419</f>
        <v>50</v>
      </c>
      <c r="M424" s="27">
        <f>'LK2 - 4.1 Stäbe - Schnittgrößen'!D419</f>
        <v>-253.55</v>
      </c>
      <c r="N424" s="27">
        <f>'LK2 - 4.1 Stäbe - Schnittgrößen'!E419</f>
        <v>1.1599999999999999</v>
      </c>
      <c r="O424" s="27">
        <f>'LK2 - 4.1 Stäbe - Schnittgrößen'!F419</f>
        <v>4.1399999999999997</v>
      </c>
      <c r="Q424" s="192"/>
      <c r="R424" s="298"/>
      <c r="S424" s="15">
        <f>'LK3 - 4.1 Stäbe - Schnittgrößen'!A419</f>
        <v>53</v>
      </c>
      <c r="T424" s="15">
        <f>'LK3 - 4.1 Stäbe - Schnittgrößen'!B419</f>
        <v>50</v>
      </c>
      <c r="U424" s="27">
        <f>'LK3 - 4.1 Stäbe - Schnittgrößen'!D419</f>
        <v>-418.32</v>
      </c>
      <c r="V424" s="27">
        <f>'LK3 - 4.1 Stäbe - Schnittgrößen'!E419</f>
        <v>2.0699999999999998</v>
      </c>
      <c r="W424" s="27">
        <f>'LK3 - 4.1 Stäbe - Schnittgrößen'!F419</f>
        <v>9.5299999999999994</v>
      </c>
      <c r="Y424" s="192"/>
      <c r="Z424" s="298"/>
      <c r="AA424" s="15">
        <f>'LK6 - 4.1 Stäbe - Schnittgrößen'!A419</f>
        <v>53</v>
      </c>
      <c r="AB424" s="15">
        <f>'LK6 - 4.1 Stäbe - Schnittgrößen'!B419</f>
        <v>50</v>
      </c>
      <c r="AC424" s="27">
        <f>'LK6 - 4.1 Stäbe - Schnittgrößen'!D419</f>
        <v>-364.67</v>
      </c>
      <c r="AD424" s="27">
        <f>'LK6 - 4.1 Stäbe - Schnittgrößen'!E419</f>
        <v>1.62</v>
      </c>
      <c r="AE424" s="27">
        <f>'LK6 - 4.1 Stäbe - Schnittgrößen'!F419</f>
        <v>5.87</v>
      </c>
    </row>
    <row r="425" spans="1:31" x14ac:dyDescent="0.3">
      <c r="A425" s="44"/>
      <c r="B425" s="299"/>
      <c r="C425" s="15"/>
      <c r="D425" s="15">
        <f>'LK1 - 4.1 Stäbe - Schnittgrößen'!B420</f>
        <v>51</v>
      </c>
      <c r="E425" s="27">
        <f>'LK1 - 4.1 Stäbe - Schnittgrößen'!D420</f>
        <v>-308.42</v>
      </c>
      <c r="F425" s="27">
        <f>'LK1 - 4.1 Stäbe - Schnittgrößen'!E420</f>
        <v>0.88</v>
      </c>
      <c r="G425" s="27">
        <f>'LK1 - 4.1 Stäbe - Schnittgrößen'!F420</f>
        <v>7.11</v>
      </c>
      <c r="I425" s="44"/>
      <c r="J425" s="299"/>
      <c r="K425" s="15"/>
      <c r="L425" s="15">
        <f>'LK2 - 4.1 Stäbe - Schnittgrößen'!B420</f>
        <v>51</v>
      </c>
      <c r="M425" s="27">
        <f>'LK2 - 4.1 Stäbe - Schnittgrößen'!D420</f>
        <v>-253.55</v>
      </c>
      <c r="N425" s="27">
        <f>'LK2 - 4.1 Stäbe - Schnittgrößen'!E420</f>
        <v>0.52</v>
      </c>
      <c r="O425" s="27">
        <f>'LK2 - 4.1 Stäbe - Schnittgrößen'!F420</f>
        <v>4.2</v>
      </c>
      <c r="Q425" s="44"/>
      <c r="R425" s="299"/>
      <c r="S425" s="15"/>
      <c r="T425" s="15">
        <f>'LK3 - 4.1 Stäbe - Schnittgrößen'!B420</f>
        <v>51</v>
      </c>
      <c r="U425" s="27">
        <f>'LK3 - 4.1 Stäbe - Schnittgrößen'!D420</f>
        <v>-418.32</v>
      </c>
      <c r="V425" s="27">
        <f>'LK3 - 4.1 Stäbe - Schnittgrößen'!E420</f>
        <v>1.17</v>
      </c>
      <c r="W425" s="27">
        <f>'LK3 - 4.1 Stäbe - Schnittgrößen'!F420</f>
        <v>9.64</v>
      </c>
      <c r="Y425" s="44"/>
      <c r="Z425" s="299"/>
      <c r="AA425" s="15"/>
      <c r="AB425" s="15">
        <f>'LK6 - 4.1 Stäbe - Schnittgrößen'!B420</f>
        <v>51</v>
      </c>
      <c r="AC425" s="27">
        <f>'LK6 - 4.1 Stäbe - Schnittgrößen'!D420</f>
        <v>-364.67</v>
      </c>
      <c r="AD425" s="27">
        <f>'LK6 - 4.1 Stäbe - Schnittgrößen'!E420</f>
        <v>0.66</v>
      </c>
      <c r="AE425" s="27">
        <f>'LK6 - 4.1 Stäbe - Schnittgrößen'!F420</f>
        <v>5.95</v>
      </c>
    </row>
    <row r="426" spans="1:31" x14ac:dyDescent="0.3">
      <c r="A426" s="44"/>
      <c r="B426" s="299"/>
      <c r="C426" s="15"/>
      <c r="D426" s="15" t="str">
        <f>'LK1 - 4.1 Stäbe - Schnittgrößen'!B421</f>
        <v>Max N</v>
      </c>
      <c r="E426" s="27">
        <f>'LK1 - 4.1 Stäbe - Schnittgrößen'!D421</f>
        <v>-308.42</v>
      </c>
      <c r="F426" s="27">
        <f>'LK1 - 4.1 Stäbe - Schnittgrößen'!E421</f>
        <v>1.5</v>
      </c>
      <c r="G426" s="27">
        <f>'LK1 - 4.1 Stäbe - Schnittgrößen'!F421</f>
        <v>7.03</v>
      </c>
      <c r="I426" s="44"/>
      <c r="J426" s="299"/>
      <c r="K426" s="15"/>
      <c r="L426" s="15" t="str">
        <f>'LK2 - 4.1 Stäbe - Schnittgrößen'!B421</f>
        <v>Max N</v>
      </c>
      <c r="M426" s="27">
        <f>'LK2 - 4.1 Stäbe - Schnittgrößen'!D421</f>
        <v>-253.55</v>
      </c>
      <c r="N426" s="27">
        <f>'LK2 - 4.1 Stäbe - Schnittgrößen'!E421</f>
        <v>1.1599999999999999</v>
      </c>
      <c r="O426" s="27">
        <f>'LK2 - 4.1 Stäbe - Schnittgrößen'!F421</f>
        <v>4.1399999999999997</v>
      </c>
      <c r="Q426" s="44"/>
      <c r="R426" s="299"/>
      <c r="S426" s="15"/>
      <c r="T426" s="15" t="str">
        <f>'LK3 - 4.1 Stäbe - Schnittgrößen'!B421</f>
        <v>Max N</v>
      </c>
      <c r="U426" s="27">
        <f>'LK3 - 4.1 Stäbe - Schnittgrößen'!D421</f>
        <v>-418.32</v>
      </c>
      <c r="V426" s="27">
        <f>'LK3 - 4.1 Stäbe - Schnittgrößen'!E421</f>
        <v>2.0699999999999998</v>
      </c>
      <c r="W426" s="27">
        <f>'LK3 - 4.1 Stäbe - Schnittgrößen'!F421</f>
        <v>9.5299999999999994</v>
      </c>
      <c r="Y426" s="44"/>
      <c r="Z426" s="299"/>
      <c r="AA426" s="15"/>
      <c r="AB426" s="15" t="str">
        <f>'LK6 - 4.1 Stäbe - Schnittgrößen'!B421</f>
        <v>Max N</v>
      </c>
      <c r="AC426" s="27">
        <f>'LK6 - 4.1 Stäbe - Schnittgrößen'!D421</f>
        <v>-364.67</v>
      </c>
      <c r="AD426" s="27">
        <f>'LK6 - 4.1 Stäbe - Schnittgrößen'!E421</f>
        <v>1.62</v>
      </c>
      <c r="AE426" s="27">
        <f>'LK6 - 4.1 Stäbe - Schnittgrößen'!F421</f>
        <v>5.87</v>
      </c>
    </row>
    <row r="427" spans="1:31" x14ac:dyDescent="0.3">
      <c r="A427" s="44"/>
      <c r="B427" s="299"/>
      <c r="C427" s="15"/>
      <c r="D427" s="15" t="str">
        <f>'LK1 - 4.1 Stäbe - Schnittgrößen'!B422</f>
        <v>Min N</v>
      </c>
      <c r="E427" s="27">
        <f>'LK1 - 4.1 Stäbe - Schnittgrößen'!D422</f>
        <v>-308.42</v>
      </c>
      <c r="F427" s="27">
        <f>'LK1 - 4.1 Stäbe - Schnittgrößen'!E422</f>
        <v>0.88</v>
      </c>
      <c r="G427" s="27">
        <f>'LK1 - 4.1 Stäbe - Schnittgrößen'!F422</f>
        <v>7.11</v>
      </c>
      <c r="I427" s="44"/>
      <c r="J427" s="299"/>
      <c r="K427" s="15"/>
      <c r="L427" s="15" t="str">
        <f>'LK2 - 4.1 Stäbe - Schnittgrößen'!B422</f>
        <v>Min N</v>
      </c>
      <c r="M427" s="27">
        <f>'LK2 - 4.1 Stäbe - Schnittgrößen'!D422</f>
        <v>-253.55</v>
      </c>
      <c r="N427" s="27">
        <f>'LK2 - 4.1 Stäbe - Schnittgrößen'!E422</f>
        <v>0.52</v>
      </c>
      <c r="O427" s="27">
        <f>'LK2 - 4.1 Stäbe - Schnittgrößen'!F422</f>
        <v>4.2</v>
      </c>
      <c r="Q427" s="44"/>
      <c r="R427" s="299"/>
      <c r="S427" s="15"/>
      <c r="T427" s="15" t="str">
        <f>'LK3 - 4.1 Stäbe - Schnittgrößen'!B422</f>
        <v>Min N</v>
      </c>
      <c r="U427" s="27">
        <f>'LK3 - 4.1 Stäbe - Schnittgrößen'!D422</f>
        <v>-418.32</v>
      </c>
      <c r="V427" s="27">
        <f>'LK3 - 4.1 Stäbe - Schnittgrößen'!E422</f>
        <v>1.17</v>
      </c>
      <c r="W427" s="27">
        <f>'LK3 - 4.1 Stäbe - Schnittgrößen'!F422</f>
        <v>9.64</v>
      </c>
      <c r="Y427" s="44"/>
      <c r="Z427" s="299"/>
      <c r="AA427" s="15"/>
      <c r="AB427" s="15" t="str">
        <f>'LK6 - 4.1 Stäbe - Schnittgrößen'!B422</f>
        <v>Min N</v>
      </c>
      <c r="AC427" s="27">
        <f>'LK6 - 4.1 Stäbe - Schnittgrößen'!D422</f>
        <v>-364.67</v>
      </c>
      <c r="AD427" s="27">
        <f>'LK6 - 4.1 Stäbe - Schnittgrößen'!E422</f>
        <v>0.66</v>
      </c>
      <c r="AE427" s="27">
        <f>'LK6 - 4.1 Stäbe - Schnittgrößen'!F422</f>
        <v>5.95</v>
      </c>
    </row>
    <row r="428" spans="1:31" x14ac:dyDescent="0.3">
      <c r="A428" s="44"/>
      <c r="B428" s="299"/>
      <c r="C428" s="15"/>
      <c r="D428" s="15" t="str">
        <f>'LK1 - 4.1 Stäbe - Schnittgrößen'!B423</f>
        <v>Max Vz</v>
      </c>
      <c r="E428" s="27">
        <f>'LK1 - 4.1 Stäbe - Schnittgrößen'!D423</f>
        <v>-308.42</v>
      </c>
      <c r="F428" s="27">
        <f>'LK1 - 4.1 Stäbe - Schnittgrößen'!E423</f>
        <v>1.5</v>
      </c>
      <c r="G428" s="27">
        <f>'LK1 - 4.1 Stäbe - Schnittgrößen'!F423</f>
        <v>7.03</v>
      </c>
      <c r="I428" s="44"/>
      <c r="J428" s="299"/>
      <c r="K428" s="15"/>
      <c r="L428" s="15" t="str">
        <f>'LK2 - 4.1 Stäbe - Schnittgrößen'!B423</f>
        <v>Max Vz</v>
      </c>
      <c r="M428" s="27">
        <f>'LK2 - 4.1 Stäbe - Schnittgrößen'!D423</f>
        <v>-253.55</v>
      </c>
      <c r="N428" s="27">
        <f>'LK2 - 4.1 Stäbe - Schnittgrößen'!E423</f>
        <v>1.1599999999999999</v>
      </c>
      <c r="O428" s="27">
        <f>'LK2 - 4.1 Stäbe - Schnittgrößen'!F423</f>
        <v>4.1399999999999997</v>
      </c>
      <c r="Q428" s="44"/>
      <c r="R428" s="299"/>
      <c r="S428" s="15"/>
      <c r="T428" s="15" t="str">
        <f>'LK3 - 4.1 Stäbe - Schnittgrößen'!B423</f>
        <v>Max Vz</v>
      </c>
      <c r="U428" s="27">
        <f>'LK3 - 4.1 Stäbe - Schnittgrößen'!D423</f>
        <v>-418.32</v>
      </c>
      <c r="V428" s="27">
        <f>'LK3 - 4.1 Stäbe - Schnittgrößen'!E423</f>
        <v>2.0699999999999998</v>
      </c>
      <c r="W428" s="27">
        <f>'LK3 - 4.1 Stäbe - Schnittgrößen'!F423</f>
        <v>9.5299999999999994</v>
      </c>
      <c r="Y428" s="44"/>
      <c r="Z428" s="299"/>
      <c r="AA428" s="15"/>
      <c r="AB428" s="15" t="str">
        <f>'LK6 - 4.1 Stäbe - Schnittgrößen'!B423</f>
        <v>Max Vz</v>
      </c>
      <c r="AC428" s="27">
        <f>'LK6 - 4.1 Stäbe - Schnittgrößen'!D423</f>
        <v>-364.67</v>
      </c>
      <c r="AD428" s="27">
        <f>'LK6 - 4.1 Stäbe - Schnittgrößen'!E423</f>
        <v>1.62</v>
      </c>
      <c r="AE428" s="27">
        <f>'LK6 - 4.1 Stäbe - Schnittgrößen'!F423</f>
        <v>5.87</v>
      </c>
    </row>
    <row r="429" spans="1:31" x14ac:dyDescent="0.3">
      <c r="A429" s="44"/>
      <c r="B429" s="299"/>
      <c r="C429" s="15"/>
      <c r="D429" s="15" t="str">
        <f>'LK1 - 4.1 Stäbe - Schnittgrößen'!B424</f>
        <v>Min Vz</v>
      </c>
      <c r="E429" s="27">
        <f>'LK1 - 4.1 Stäbe - Schnittgrößen'!D424</f>
        <v>-308.42</v>
      </c>
      <c r="F429" s="27">
        <f>'LK1 - 4.1 Stäbe - Schnittgrößen'!E424</f>
        <v>0.88</v>
      </c>
      <c r="G429" s="27">
        <f>'LK1 - 4.1 Stäbe - Schnittgrößen'!F424</f>
        <v>7.11</v>
      </c>
      <c r="I429" s="44"/>
      <c r="J429" s="299"/>
      <c r="K429" s="15"/>
      <c r="L429" s="15" t="str">
        <f>'LK2 - 4.1 Stäbe - Schnittgrößen'!B424</f>
        <v>Min Vz</v>
      </c>
      <c r="M429" s="27">
        <f>'LK2 - 4.1 Stäbe - Schnittgrößen'!D424</f>
        <v>-253.55</v>
      </c>
      <c r="N429" s="27">
        <f>'LK2 - 4.1 Stäbe - Schnittgrößen'!E424</f>
        <v>0.52</v>
      </c>
      <c r="O429" s="27">
        <f>'LK2 - 4.1 Stäbe - Schnittgrößen'!F424</f>
        <v>4.2</v>
      </c>
      <c r="Q429" s="44"/>
      <c r="R429" s="299"/>
      <c r="S429" s="15"/>
      <c r="T429" s="15" t="str">
        <f>'LK3 - 4.1 Stäbe - Schnittgrößen'!B424</f>
        <v>Min Vz</v>
      </c>
      <c r="U429" s="27">
        <f>'LK3 - 4.1 Stäbe - Schnittgrößen'!D424</f>
        <v>-418.32</v>
      </c>
      <c r="V429" s="27">
        <f>'LK3 - 4.1 Stäbe - Schnittgrößen'!E424</f>
        <v>1.17</v>
      </c>
      <c r="W429" s="27">
        <f>'LK3 - 4.1 Stäbe - Schnittgrößen'!F424</f>
        <v>9.64</v>
      </c>
      <c r="Y429" s="44"/>
      <c r="Z429" s="299"/>
      <c r="AA429" s="15"/>
      <c r="AB429" s="15" t="str">
        <f>'LK6 - 4.1 Stäbe - Schnittgrößen'!B424</f>
        <v>Min Vz</v>
      </c>
      <c r="AC429" s="27">
        <f>'LK6 - 4.1 Stäbe - Schnittgrößen'!D424</f>
        <v>-364.67</v>
      </c>
      <c r="AD429" s="27">
        <f>'LK6 - 4.1 Stäbe - Schnittgrößen'!E424</f>
        <v>0.66</v>
      </c>
      <c r="AE429" s="27">
        <f>'LK6 - 4.1 Stäbe - Schnittgrößen'!F424</f>
        <v>5.95</v>
      </c>
    </row>
    <row r="430" spans="1:31" x14ac:dyDescent="0.3">
      <c r="A430" s="44"/>
      <c r="B430" s="299"/>
      <c r="C430" s="15"/>
      <c r="D430" s="15" t="str">
        <f>'LK1 - 4.1 Stäbe - Schnittgrößen'!B425</f>
        <v>Max My</v>
      </c>
      <c r="E430" s="27">
        <f>'LK1 - 4.1 Stäbe - Schnittgrößen'!D425</f>
        <v>-308.42</v>
      </c>
      <c r="F430" s="27">
        <f>'LK1 - 4.1 Stäbe - Schnittgrößen'!E425</f>
        <v>0.88</v>
      </c>
      <c r="G430" s="27">
        <f>'LK1 - 4.1 Stäbe - Schnittgrößen'!F425</f>
        <v>7.11</v>
      </c>
      <c r="I430" s="44"/>
      <c r="J430" s="299"/>
      <c r="K430" s="15"/>
      <c r="L430" s="15" t="str">
        <f>'LK2 - 4.1 Stäbe - Schnittgrößen'!B425</f>
        <v>Max My</v>
      </c>
      <c r="M430" s="27">
        <f>'LK2 - 4.1 Stäbe - Schnittgrößen'!D425</f>
        <v>-253.55</v>
      </c>
      <c r="N430" s="27">
        <f>'LK2 - 4.1 Stäbe - Schnittgrößen'!E425</f>
        <v>0.52</v>
      </c>
      <c r="O430" s="27">
        <f>'LK2 - 4.1 Stäbe - Schnittgrößen'!F425</f>
        <v>4.2</v>
      </c>
      <c r="Q430" s="44"/>
      <c r="R430" s="299"/>
      <c r="S430" s="15"/>
      <c r="T430" s="15" t="str">
        <f>'LK3 - 4.1 Stäbe - Schnittgrößen'!B425</f>
        <v>Max My</v>
      </c>
      <c r="U430" s="27">
        <f>'LK3 - 4.1 Stäbe - Schnittgrößen'!D425</f>
        <v>-418.32</v>
      </c>
      <c r="V430" s="27">
        <f>'LK3 - 4.1 Stäbe - Schnittgrößen'!E425</f>
        <v>1.17</v>
      </c>
      <c r="W430" s="27">
        <f>'LK3 - 4.1 Stäbe - Schnittgrößen'!F425</f>
        <v>9.64</v>
      </c>
      <c r="Y430" s="44"/>
      <c r="Z430" s="299"/>
      <c r="AA430" s="15"/>
      <c r="AB430" s="15" t="str">
        <f>'LK6 - 4.1 Stäbe - Schnittgrößen'!B425</f>
        <v>Max My</v>
      </c>
      <c r="AC430" s="27">
        <f>'LK6 - 4.1 Stäbe - Schnittgrößen'!D425</f>
        <v>-364.67</v>
      </c>
      <c r="AD430" s="27">
        <f>'LK6 - 4.1 Stäbe - Schnittgrößen'!E425</f>
        <v>0.66</v>
      </c>
      <c r="AE430" s="27">
        <f>'LK6 - 4.1 Stäbe - Schnittgrößen'!F425</f>
        <v>5.95</v>
      </c>
    </row>
    <row r="431" spans="1:31" x14ac:dyDescent="0.3">
      <c r="A431" s="44"/>
      <c r="B431" s="299"/>
      <c r="C431" s="15"/>
      <c r="D431" s="15" t="str">
        <f>'LK1 - 4.1 Stäbe - Schnittgrößen'!B426</f>
        <v>Min My</v>
      </c>
      <c r="E431" s="27">
        <f>'LK1 - 4.1 Stäbe - Schnittgrößen'!D426</f>
        <v>-308.42</v>
      </c>
      <c r="F431" s="27">
        <f>'LK1 - 4.1 Stäbe - Schnittgrößen'!E426</f>
        <v>1.5</v>
      </c>
      <c r="G431" s="27">
        <f>'LK1 - 4.1 Stäbe - Schnittgrößen'!F426</f>
        <v>7.03</v>
      </c>
      <c r="I431" s="44"/>
      <c r="J431" s="299"/>
      <c r="K431" s="15"/>
      <c r="L431" s="15" t="str">
        <f>'LK2 - 4.1 Stäbe - Schnittgrößen'!B426</f>
        <v>Min My</v>
      </c>
      <c r="M431" s="27">
        <f>'LK2 - 4.1 Stäbe - Schnittgrößen'!D426</f>
        <v>-253.55</v>
      </c>
      <c r="N431" s="27">
        <f>'LK2 - 4.1 Stäbe - Schnittgrößen'!E426</f>
        <v>1.1599999999999999</v>
      </c>
      <c r="O431" s="27">
        <f>'LK2 - 4.1 Stäbe - Schnittgrößen'!F426</f>
        <v>4.1399999999999997</v>
      </c>
      <c r="Q431" s="44"/>
      <c r="R431" s="299"/>
      <c r="S431" s="15"/>
      <c r="T431" s="15" t="str">
        <f>'LK3 - 4.1 Stäbe - Schnittgrößen'!B426</f>
        <v>Min My</v>
      </c>
      <c r="U431" s="27">
        <f>'LK3 - 4.1 Stäbe - Schnittgrößen'!D426</f>
        <v>-418.32</v>
      </c>
      <c r="V431" s="27">
        <f>'LK3 - 4.1 Stäbe - Schnittgrößen'!E426</f>
        <v>2.0699999999999998</v>
      </c>
      <c r="W431" s="27">
        <f>'LK3 - 4.1 Stäbe - Schnittgrößen'!F426</f>
        <v>9.5299999999999994</v>
      </c>
      <c r="Y431" s="44"/>
      <c r="Z431" s="299"/>
      <c r="AA431" s="15"/>
      <c r="AB431" s="15" t="str">
        <f>'LK6 - 4.1 Stäbe - Schnittgrößen'!B426</f>
        <v>Min My</v>
      </c>
      <c r="AC431" s="27">
        <f>'LK6 - 4.1 Stäbe - Schnittgrößen'!D426</f>
        <v>-364.67</v>
      </c>
      <c r="AD431" s="27">
        <f>'LK6 - 4.1 Stäbe - Schnittgrößen'!E426</f>
        <v>1.62</v>
      </c>
      <c r="AE431" s="27">
        <f>'LK6 - 4.1 Stäbe - Schnittgrößen'!F426</f>
        <v>5.87</v>
      </c>
    </row>
    <row r="432" spans="1:31" x14ac:dyDescent="0.3">
      <c r="A432" s="192"/>
      <c r="B432" s="298"/>
      <c r="C432" s="15">
        <f>'LK1 - 4.1 Stäbe - Schnittgrößen'!A427</f>
        <v>54</v>
      </c>
      <c r="D432" s="15">
        <f>'LK1 - 4.1 Stäbe - Schnittgrößen'!B427</f>
        <v>51</v>
      </c>
      <c r="E432" s="27">
        <f>'LK1 - 4.1 Stäbe - Schnittgrößen'!D427</f>
        <v>-308.42</v>
      </c>
      <c r="F432" s="27">
        <f>'LK1 - 4.1 Stäbe - Schnittgrößen'!E427</f>
        <v>1.29</v>
      </c>
      <c r="G432" s="27">
        <f>'LK1 - 4.1 Stäbe - Schnittgrößen'!F427</f>
        <v>7.11</v>
      </c>
      <c r="I432" s="192"/>
      <c r="J432" s="298"/>
      <c r="K432" s="15">
        <f>'LK2 - 4.1 Stäbe - Schnittgrößen'!A427</f>
        <v>54</v>
      </c>
      <c r="L432" s="15">
        <f>'LK2 - 4.1 Stäbe - Schnittgrößen'!B427</f>
        <v>51</v>
      </c>
      <c r="M432" s="27">
        <f>'LK2 - 4.1 Stäbe - Schnittgrößen'!D427</f>
        <v>-253.55</v>
      </c>
      <c r="N432" s="27">
        <f>'LK2 - 4.1 Stäbe - Schnittgrößen'!E427</f>
        <v>1.01</v>
      </c>
      <c r="O432" s="27">
        <f>'LK2 - 4.1 Stäbe - Schnittgrößen'!F427</f>
        <v>4.2</v>
      </c>
      <c r="Q432" s="192"/>
      <c r="R432" s="298"/>
      <c r="S432" s="15">
        <f>'LK3 - 4.1 Stäbe - Schnittgrößen'!A427</f>
        <v>54</v>
      </c>
      <c r="T432" s="15">
        <f>'LK3 - 4.1 Stäbe - Schnittgrößen'!B427</f>
        <v>51</v>
      </c>
      <c r="U432" s="27">
        <f>'LK3 - 4.1 Stäbe - Schnittgrößen'!D427</f>
        <v>-418.32</v>
      </c>
      <c r="V432" s="27">
        <f>'LK3 - 4.1 Stäbe - Schnittgrößen'!E427</f>
        <v>1.77</v>
      </c>
      <c r="W432" s="27">
        <f>'LK3 - 4.1 Stäbe - Schnittgrößen'!F427</f>
        <v>9.64</v>
      </c>
      <c r="Y432" s="192"/>
      <c r="Z432" s="298"/>
      <c r="AA432" s="15">
        <f>'LK6 - 4.1 Stäbe - Schnittgrößen'!A427</f>
        <v>54</v>
      </c>
      <c r="AB432" s="15">
        <f>'LK6 - 4.1 Stäbe - Schnittgrößen'!B427</f>
        <v>51</v>
      </c>
      <c r="AC432" s="27">
        <f>'LK6 - 4.1 Stäbe - Schnittgrößen'!D427</f>
        <v>-364.67</v>
      </c>
      <c r="AD432" s="27">
        <f>'LK6 - 4.1 Stäbe - Schnittgrößen'!E427</f>
        <v>1.41</v>
      </c>
      <c r="AE432" s="27">
        <f>'LK6 - 4.1 Stäbe - Schnittgrößen'!F427</f>
        <v>5.95</v>
      </c>
    </row>
    <row r="433" spans="1:31" x14ac:dyDescent="0.3">
      <c r="A433" s="44"/>
      <c r="B433" s="299"/>
      <c r="C433" s="15"/>
      <c r="D433" s="15">
        <f>'LK1 - 4.1 Stäbe - Schnittgrößen'!B428</f>
        <v>52</v>
      </c>
      <c r="E433" s="27">
        <f>'LK1 - 4.1 Stäbe - Schnittgrößen'!D428</f>
        <v>-308.42</v>
      </c>
      <c r="F433" s="27">
        <f>'LK1 - 4.1 Stäbe - Schnittgrößen'!E428</f>
        <v>0.66</v>
      </c>
      <c r="G433" s="27">
        <f>'LK1 - 4.1 Stäbe - Schnittgrößen'!F428</f>
        <v>7.18</v>
      </c>
      <c r="I433" s="44"/>
      <c r="J433" s="299"/>
      <c r="K433" s="15"/>
      <c r="L433" s="15">
        <f>'LK2 - 4.1 Stäbe - Schnittgrößen'!B428</f>
        <v>52</v>
      </c>
      <c r="M433" s="27">
        <f>'LK2 - 4.1 Stäbe - Schnittgrößen'!D428</f>
        <v>-253.55</v>
      </c>
      <c r="N433" s="27">
        <f>'LK2 - 4.1 Stäbe - Schnittgrößen'!E428</f>
        <v>0.37</v>
      </c>
      <c r="O433" s="27">
        <f>'LK2 - 4.1 Stäbe - Schnittgrößen'!F428</f>
        <v>4.24</v>
      </c>
      <c r="Q433" s="44"/>
      <c r="R433" s="299"/>
      <c r="S433" s="15"/>
      <c r="T433" s="15">
        <f>'LK3 - 4.1 Stäbe - Schnittgrößen'!B428</f>
        <v>52</v>
      </c>
      <c r="U433" s="27">
        <f>'LK3 - 4.1 Stäbe - Schnittgrößen'!D428</f>
        <v>-418.32</v>
      </c>
      <c r="V433" s="27">
        <f>'LK3 - 4.1 Stäbe - Schnittgrößen'!E428</f>
        <v>0.87</v>
      </c>
      <c r="W433" s="27">
        <f>'LK3 - 4.1 Stäbe - Schnittgrößen'!F428</f>
        <v>9.73</v>
      </c>
      <c r="Y433" s="44"/>
      <c r="Z433" s="299"/>
      <c r="AA433" s="15"/>
      <c r="AB433" s="15">
        <f>'LK6 - 4.1 Stäbe - Schnittgrößen'!B428</f>
        <v>52</v>
      </c>
      <c r="AC433" s="27">
        <f>'LK6 - 4.1 Stäbe - Schnittgrößen'!D428</f>
        <v>-364.67</v>
      </c>
      <c r="AD433" s="27">
        <f>'LK6 - 4.1 Stäbe - Schnittgrößen'!E428</f>
        <v>0.45</v>
      </c>
      <c r="AE433" s="27">
        <f>'LK6 - 4.1 Stäbe - Schnittgrößen'!F428</f>
        <v>6.01</v>
      </c>
    </row>
    <row r="434" spans="1:31" x14ac:dyDescent="0.3">
      <c r="A434" s="44"/>
      <c r="B434" s="299"/>
      <c r="C434" s="15"/>
      <c r="D434" s="15" t="str">
        <f>'LK1 - 4.1 Stäbe - Schnittgrößen'!B429</f>
        <v>Max N</v>
      </c>
      <c r="E434" s="27">
        <f>'LK1 - 4.1 Stäbe - Schnittgrößen'!D429</f>
        <v>-308.42</v>
      </c>
      <c r="F434" s="27">
        <f>'LK1 - 4.1 Stäbe - Schnittgrößen'!E429</f>
        <v>1.29</v>
      </c>
      <c r="G434" s="27">
        <f>'LK1 - 4.1 Stäbe - Schnittgrößen'!F429</f>
        <v>7.11</v>
      </c>
      <c r="I434" s="44"/>
      <c r="J434" s="299"/>
      <c r="K434" s="15"/>
      <c r="L434" s="15" t="str">
        <f>'LK2 - 4.1 Stäbe - Schnittgrößen'!B429</f>
        <v>Max N</v>
      </c>
      <c r="M434" s="27">
        <f>'LK2 - 4.1 Stäbe - Schnittgrößen'!D429</f>
        <v>-253.55</v>
      </c>
      <c r="N434" s="27">
        <f>'LK2 - 4.1 Stäbe - Schnittgrößen'!E429</f>
        <v>1.01</v>
      </c>
      <c r="O434" s="27">
        <f>'LK2 - 4.1 Stäbe - Schnittgrößen'!F429</f>
        <v>4.2</v>
      </c>
      <c r="Q434" s="44"/>
      <c r="R434" s="299"/>
      <c r="S434" s="15"/>
      <c r="T434" s="15" t="str">
        <f>'LK3 - 4.1 Stäbe - Schnittgrößen'!B429</f>
        <v>Max N</v>
      </c>
      <c r="U434" s="27">
        <f>'LK3 - 4.1 Stäbe - Schnittgrößen'!D429</f>
        <v>-418.32</v>
      </c>
      <c r="V434" s="27">
        <f>'LK3 - 4.1 Stäbe - Schnittgrößen'!E429</f>
        <v>1.77</v>
      </c>
      <c r="W434" s="27">
        <f>'LK3 - 4.1 Stäbe - Schnittgrößen'!F429</f>
        <v>9.64</v>
      </c>
      <c r="Y434" s="44"/>
      <c r="Z434" s="299"/>
      <c r="AA434" s="15"/>
      <c r="AB434" s="15" t="str">
        <f>'LK6 - 4.1 Stäbe - Schnittgrößen'!B429</f>
        <v>Max N</v>
      </c>
      <c r="AC434" s="27">
        <f>'LK6 - 4.1 Stäbe - Schnittgrößen'!D429</f>
        <v>-364.67</v>
      </c>
      <c r="AD434" s="27">
        <f>'LK6 - 4.1 Stäbe - Schnittgrößen'!E429</f>
        <v>1.41</v>
      </c>
      <c r="AE434" s="27">
        <f>'LK6 - 4.1 Stäbe - Schnittgrößen'!F429</f>
        <v>5.95</v>
      </c>
    </row>
    <row r="435" spans="1:31" x14ac:dyDescent="0.3">
      <c r="A435" s="44"/>
      <c r="B435" s="299"/>
      <c r="C435" s="15"/>
      <c r="D435" s="15" t="str">
        <f>'LK1 - 4.1 Stäbe - Schnittgrößen'!B430</f>
        <v>Min N</v>
      </c>
      <c r="E435" s="27">
        <f>'LK1 - 4.1 Stäbe - Schnittgrößen'!D430</f>
        <v>-308.42</v>
      </c>
      <c r="F435" s="27">
        <f>'LK1 - 4.1 Stäbe - Schnittgrößen'!E430</f>
        <v>0.66</v>
      </c>
      <c r="G435" s="27">
        <f>'LK1 - 4.1 Stäbe - Schnittgrößen'!F430</f>
        <v>7.18</v>
      </c>
      <c r="I435" s="44"/>
      <c r="J435" s="299"/>
      <c r="K435" s="15"/>
      <c r="L435" s="15" t="str">
        <f>'LK2 - 4.1 Stäbe - Schnittgrößen'!B430</f>
        <v>Min N</v>
      </c>
      <c r="M435" s="27">
        <f>'LK2 - 4.1 Stäbe - Schnittgrößen'!D430</f>
        <v>-253.55</v>
      </c>
      <c r="N435" s="27">
        <f>'LK2 - 4.1 Stäbe - Schnittgrößen'!E430</f>
        <v>0.37</v>
      </c>
      <c r="O435" s="27">
        <f>'LK2 - 4.1 Stäbe - Schnittgrößen'!F430</f>
        <v>4.24</v>
      </c>
      <c r="Q435" s="44"/>
      <c r="R435" s="299"/>
      <c r="S435" s="15"/>
      <c r="T435" s="15" t="str">
        <f>'LK3 - 4.1 Stäbe - Schnittgrößen'!B430</f>
        <v>Min N</v>
      </c>
      <c r="U435" s="27">
        <f>'LK3 - 4.1 Stäbe - Schnittgrößen'!D430</f>
        <v>-418.32</v>
      </c>
      <c r="V435" s="27">
        <f>'LK3 - 4.1 Stäbe - Schnittgrößen'!E430</f>
        <v>0.87</v>
      </c>
      <c r="W435" s="27">
        <f>'LK3 - 4.1 Stäbe - Schnittgrößen'!F430</f>
        <v>9.73</v>
      </c>
      <c r="Y435" s="44"/>
      <c r="Z435" s="299"/>
      <c r="AA435" s="15"/>
      <c r="AB435" s="15" t="str">
        <f>'LK6 - 4.1 Stäbe - Schnittgrößen'!B430</f>
        <v>Min N</v>
      </c>
      <c r="AC435" s="27">
        <f>'LK6 - 4.1 Stäbe - Schnittgrößen'!D430</f>
        <v>-364.67</v>
      </c>
      <c r="AD435" s="27">
        <f>'LK6 - 4.1 Stäbe - Schnittgrößen'!E430</f>
        <v>0.45</v>
      </c>
      <c r="AE435" s="27">
        <f>'LK6 - 4.1 Stäbe - Schnittgrößen'!F430</f>
        <v>6.01</v>
      </c>
    </row>
    <row r="436" spans="1:31" x14ac:dyDescent="0.3">
      <c r="A436" s="44"/>
      <c r="B436" s="299"/>
      <c r="C436" s="15"/>
      <c r="D436" s="15" t="str">
        <f>'LK1 - 4.1 Stäbe - Schnittgrößen'!B431</f>
        <v>Max Vz</v>
      </c>
      <c r="E436" s="27">
        <f>'LK1 - 4.1 Stäbe - Schnittgrößen'!D431</f>
        <v>-308.42</v>
      </c>
      <c r="F436" s="27">
        <f>'LK1 - 4.1 Stäbe - Schnittgrößen'!E431</f>
        <v>1.29</v>
      </c>
      <c r="G436" s="27">
        <f>'LK1 - 4.1 Stäbe - Schnittgrößen'!F431</f>
        <v>7.11</v>
      </c>
      <c r="I436" s="44"/>
      <c r="J436" s="299"/>
      <c r="K436" s="15"/>
      <c r="L436" s="15" t="str">
        <f>'LK2 - 4.1 Stäbe - Schnittgrößen'!B431</f>
        <v>Max Vz</v>
      </c>
      <c r="M436" s="27">
        <f>'LK2 - 4.1 Stäbe - Schnittgrößen'!D431</f>
        <v>-253.55</v>
      </c>
      <c r="N436" s="27">
        <f>'LK2 - 4.1 Stäbe - Schnittgrößen'!E431</f>
        <v>1.01</v>
      </c>
      <c r="O436" s="27">
        <f>'LK2 - 4.1 Stäbe - Schnittgrößen'!F431</f>
        <v>4.2</v>
      </c>
      <c r="Q436" s="44"/>
      <c r="R436" s="299"/>
      <c r="S436" s="15"/>
      <c r="T436" s="15" t="str">
        <f>'LK3 - 4.1 Stäbe - Schnittgrößen'!B431</f>
        <v>Max Vz</v>
      </c>
      <c r="U436" s="27">
        <f>'LK3 - 4.1 Stäbe - Schnittgrößen'!D431</f>
        <v>-418.32</v>
      </c>
      <c r="V436" s="27">
        <f>'LK3 - 4.1 Stäbe - Schnittgrößen'!E431</f>
        <v>1.77</v>
      </c>
      <c r="W436" s="27">
        <f>'LK3 - 4.1 Stäbe - Schnittgrößen'!F431</f>
        <v>9.64</v>
      </c>
      <c r="Y436" s="44"/>
      <c r="Z436" s="299"/>
      <c r="AA436" s="15"/>
      <c r="AB436" s="15" t="str">
        <f>'LK6 - 4.1 Stäbe - Schnittgrößen'!B431</f>
        <v>Max Vz</v>
      </c>
      <c r="AC436" s="27">
        <f>'LK6 - 4.1 Stäbe - Schnittgrößen'!D431</f>
        <v>-364.67</v>
      </c>
      <c r="AD436" s="27">
        <f>'LK6 - 4.1 Stäbe - Schnittgrößen'!E431</f>
        <v>1.41</v>
      </c>
      <c r="AE436" s="27">
        <f>'LK6 - 4.1 Stäbe - Schnittgrößen'!F431</f>
        <v>5.95</v>
      </c>
    </row>
    <row r="437" spans="1:31" x14ac:dyDescent="0.3">
      <c r="A437" s="44"/>
      <c r="B437" s="299"/>
      <c r="C437" s="15"/>
      <c r="D437" s="15" t="str">
        <f>'LK1 - 4.1 Stäbe - Schnittgrößen'!B432</f>
        <v>Min Vz</v>
      </c>
      <c r="E437" s="27">
        <f>'LK1 - 4.1 Stäbe - Schnittgrößen'!D432</f>
        <v>-308.42</v>
      </c>
      <c r="F437" s="27">
        <f>'LK1 - 4.1 Stäbe - Schnittgrößen'!E432</f>
        <v>0.66</v>
      </c>
      <c r="G437" s="27">
        <f>'LK1 - 4.1 Stäbe - Schnittgrößen'!F432</f>
        <v>7.18</v>
      </c>
      <c r="I437" s="44"/>
      <c r="J437" s="299"/>
      <c r="K437" s="15"/>
      <c r="L437" s="15" t="str">
        <f>'LK2 - 4.1 Stäbe - Schnittgrößen'!B432</f>
        <v>Min Vz</v>
      </c>
      <c r="M437" s="27">
        <f>'LK2 - 4.1 Stäbe - Schnittgrößen'!D432</f>
        <v>-253.55</v>
      </c>
      <c r="N437" s="27">
        <f>'LK2 - 4.1 Stäbe - Schnittgrößen'!E432</f>
        <v>0.37</v>
      </c>
      <c r="O437" s="27">
        <f>'LK2 - 4.1 Stäbe - Schnittgrößen'!F432</f>
        <v>4.24</v>
      </c>
      <c r="Q437" s="44"/>
      <c r="R437" s="299"/>
      <c r="S437" s="15"/>
      <c r="T437" s="15" t="str">
        <f>'LK3 - 4.1 Stäbe - Schnittgrößen'!B432</f>
        <v>Min Vz</v>
      </c>
      <c r="U437" s="27">
        <f>'LK3 - 4.1 Stäbe - Schnittgrößen'!D432</f>
        <v>-418.32</v>
      </c>
      <c r="V437" s="27">
        <f>'LK3 - 4.1 Stäbe - Schnittgrößen'!E432</f>
        <v>0.87</v>
      </c>
      <c r="W437" s="27">
        <f>'LK3 - 4.1 Stäbe - Schnittgrößen'!F432</f>
        <v>9.73</v>
      </c>
      <c r="Y437" s="44"/>
      <c r="Z437" s="299"/>
      <c r="AA437" s="15"/>
      <c r="AB437" s="15" t="str">
        <f>'LK6 - 4.1 Stäbe - Schnittgrößen'!B432</f>
        <v>Min Vz</v>
      </c>
      <c r="AC437" s="27">
        <f>'LK6 - 4.1 Stäbe - Schnittgrößen'!D432</f>
        <v>-364.67</v>
      </c>
      <c r="AD437" s="27">
        <f>'LK6 - 4.1 Stäbe - Schnittgrößen'!E432</f>
        <v>0.45</v>
      </c>
      <c r="AE437" s="27">
        <f>'LK6 - 4.1 Stäbe - Schnittgrößen'!F432</f>
        <v>6.01</v>
      </c>
    </row>
    <row r="438" spans="1:31" x14ac:dyDescent="0.3">
      <c r="A438" s="44"/>
      <c r="B438" s="299"/>
      <c r="C438" s="15"/>
      <c r="D438" s="15" t="str">
        <f>'LK1 - 4.1 Stäbe - Schnittgrößen'!B433</f>
        <v>Max My</v>
      </c>
      <c r="E438" s="27">
        <f>'LK1 - 4.1 Stäbe - Schnittgrößen'!D433</f>
        <v>-308.42</v>
      </c>
      <c r="F438" s="27">
        <f>'LK1 - 4.1 Stäbe - Schnittgrößen'!E433</f>
        <v>0.66</v>
      </c>
      <c r="G438" s="27">
        <f>'LK1 - 4.1 Stäbe - Schnittgrößen'!F433</f>
        <v>7.18</v>
      </c>
      <c r="I438" s="44"/>
      <c r="J438" s="299"/>
      <c r="K438" s="15"/>
      <c r="L438" s="15" t="str">
        <f>'LK2 - 4.1 Stäbe - Schnittgrößen'!B433</f>
        <v>Max My</v>
      </c>
      <c r="M438" s="27">
        <f>'LK2 - 4.1 Stäbe - Schnittgrößen'!D433</f>
        <v>-253.55</v>
      </c>
      <c r="N438" s="27">
        <f>'LK2 - 4.1 Stäbe - Schnittgrößen'!E433</f>
        <v>0.37</v>
      </c>
      <c r="O438" s="27">
        <f>'LK2 - 4.1 Stäbe - Schnittgrößen'!F433</f>
        <v>4.24</v>
      </c>
      <c r="Q438" s="44"/>
      <c r="R438" s="299"/>
      <c r="S438" s="15"/>
      <c r="T438" s="15" t="str">
        <f>'LK3 - 4.1 Stäbe - Schnittgrößen'!B433</f>
        <v>Max My</v>
      </c>
      <c r="U438" s="27">
        <f>'LK3 - 4.1 Stäbe - Schnittgrößen'!D433</f>
        <v>-418.32</v>
      </c>
      <c r="V438" s="27">
        <f>'LK3 - 4.1 Stäbe - Schnittgrößen'!E433</f>
        <v>0.87</v>
      </c>
      <c r="W438" s="27">
        <f>'LK3 - 4.1 Stäbe - Schnittgrößen'!F433</f>
        <v>9.73</v>
      </c>
      <c r="Y438" s="44"/>
      <c r="Z438" s="299"/>
      <c r="AA438" s="15"/>
      <c r="AB438" s="15" t="str">
        <f>'LK6 - 4.1 Stäbe - Schnittgrößen'!B433</f>
        <v>Max My</v>
      </c>
      <c r="AC438" s="27">
        <f>'LK6 - 4.1 Stäbe - Schnittgrößen'!D433</f>
        <v>-364.67</v>
      </c>
      <c r="AD438" s="27">
        <f>'LK6 - 4.1 Stäbe - Schnittgrößen'!E433</f>
        <v>0.45</v>
      </c>
      <c r="AE438" s="27">
        <f>'LK6 - 4.1 Stäbe - Schnittgrößen'!F433</f>
        <v>6.01</v>
      </c>
    </row>
    <row r="439" spans="1:31" x14ac:dyDescent="0.3">
      <c r="A439" s="44"/>
      <c r="B439" s="299"/>
      <c r="C439" s="15"/>
      <c r="D439" s="15" t="str">
        <f>'LK1 - 4.1 Stäbe - Schnittgrößen'!B434</f>
        <v>Min My</v>
      </c>
      <c r="E439" s="27">
        <f>'LK1 - 4.1 Stäbe - Schnittgrößen'!D434</f>
        <v>-308.42</v>
      </c>
      <c r="F439" s="27">
        <f>'LK1 - 4.1 Stäbe - Schnittgrößen'!E434</f>
        <v>1.29</v>
      </c>
      <c r="G439" s="27">
        <f>'LK1 - 4.1 Stäbe - Schnittgrößen'!F434</f>
        <v>7.11</v>
      </c>
      <c r="I439" s="44"/>
      <c r="J439" s="299"/>
      <c r="K439" s="15"/>
      <c r="L439" s="15" t="str">
        <f>'LK2 - 4.1 Stäbe - Schnittgrößen'!B434</f>
        <v>Min My</v>
      </c>
      <c r="M439" s="27">
        <f>'LK2 - 4.1 Stäbe - Schnittgrößen'!D434</f>
        <v>-253.55</v>
      </c>
      <c r="N439" s="27">
        <f>'LK2 - 4.1 Stäbe - Schnittgrößen'!E434</f>
        <v>1.01</v>
      </c>
      <c r="O439" s="27">
        <f>'LK2 - 4.1 Stäbe - Schnittgrößen'!F434</f>
        <v>4.2</v>
      </c>
      <c r="Q439" s="44"/>
      <c r="R439" s="299"/>
      <c r="S439" s="15"/>
      <c r="T439" s="15" t="str">
        <f>'LK3 - 4.1 Stäbe - Schnittgrößen'!B434</f>
        <v>Min My</v>
      </c>
      <c r="U439" s="27">
        <f>'LK3 - 4.1 Stäbe - Schnittgrößen'!D434</f>
        <v>-418.32</v>
      </c>
      <c r="V439" s="27">
        <f>'LK3 - 4.1 Stäbe - Schnittgrößen'!E434</f>
        <v>1.77</v>
      </c>
      <c r="W439" s="27">
        <f>'LK3 - 4.1 Stäbe - Schnittgrößen'!F434</f>
        <v>9.64</v>
      </c>
      <c r="Y439" s="44"/>
      <c r="Z439" s="299"/>
      <c r="AA439" s="15"/>
      <c r="AB439" s="15" t="str">
        <f>'LK6 - 4.1 Stäbe - Schnittgrößen'!B434</f>
        <v>Min My</v>
      </c>
      <c r="AC439" s="27">
        <f>'LK6 - 4.1 Stäbe - Schnittgrößen'!D434</f>
        <v>-364.67</v>
      </c>
      <c r="AD439" s="27">
        <f>'LK6 - 4.1 Stäbe - Schnittgrößen'!E434</f>
        <v>1.41</v>
      </c>
      <c r="AE439" s="27">
        <f>'LK6 - 4.1 Stäbe - Schnittgrößen'!F434</f>
        <v>5.95</v>
      </c>
    </row>
    <row r="440" spans="1:31" x14ac:dyDescent="0.3">
      <c r="A440" s="192"/>
      <c r="B440" s="298"/>
      <c r="C440" s="15">
        <f>'LK1 - 4.1 Stäbe - Schnittgrößen'!A435</f>
        <v>55</v>
      </c>
      <c r="D440" s="15">
        <f>'LK1 - 4.1 Stäbe - Schnittgrößen'!B435</f>
        <v>52</v>
      </c>
      <c r="E440" s="27">
        <f>'LK1 - 4.1 Stäbe - Schnittgrößen'!D435</f>
        <v>-308.42</v>
      </c>
      <c r="F440" s="27">
        <f>'LK1 - 4.1 Stäbe - Schnittgrößen'!E435</f>
        <v>1.07</v>
      </c>
      <c r="G440" s="27">
        <f>'LK1 - 4.1 Stäbe - Schnittgrößen'!F435</f>
        <v>7.18</v>
      </c>
      <c r="I440" s="192"/>
      <c r="J440" s="298"/>
      <c r="K440" s="15">
        <f>'LK2 - 4.1 Stäbe - Schnittgrößen'!A435</f>
        <v>55</v>
      </c>
      <c r="L440" s="15">
        <f>'LK2 - 4.1 Stäbe - Schnittgrößen'!B435</f>
        <v>52</v>
      </c>
      <c r="M440" s="27">
        <f>'LK2 - 4.1 Stäbe - Schnittgrößen'!D435</f>
        <v>-253.55</v>
      </c>
      <c r="N440" s="27">
        <f>'LK2 - 4.1 Stäbe - Schnittgrößen'!E435</f>
        <v>0.86</v>
      </c>
      <c r="O440" s="27">
        <f>'LK2 - 4.1 Stäbe - Schnittgrößen'!F435</f>
        <v>4.24</v>
      </c>
      <c r="Q440" s="192"/>
      <c r="R440" s="298"/>
      <c r="S440" s="15">
        <f>'LK3 - 4.1 Stäbe - Schnittgrößen'!A435</f>
        <v>55</v>
      </c>
      <c r="T440" s="15">
        <f>'LK3 - 4.1 Stäbe - Schnittgrößen'!B435</f>
        <v>52</v>
      </c>
      <c r="U440" s="27">
        <f>'LK3 - 4.1 Stäbe - Schnittgrößen'!D435</f>
        <v>-418.32</v>
      </c>
      <c r="V440" s="27">
        <f>'LK3 - 4.1 Stäbe - Schnittgrößen'!E435</f>
        <v>1.48</v>
      </c>
      <c r="W440" s="27">
        <f>'LK3 - 4.1 Stäbe - Schnittgrößen'!F435</f>
        <v>9.73</v>
      </c>
      <c r="Y440" s="192"/>
      <c r="Z440" s="298"/>
      <c r="AA440" s="15">
        <f>'LK6 - 4.1 Stäbe - Schnittgrößen'!A435</f>
        <v>55</v>
      </c>
      <c r="AB440" s="15">
        <f>'LK6 - 4.1 Stäbe - Schnittgrößen'!B435</f>
        <v>52</v>
      </c>
      <c r="AC440" s="27">
        <f>'LK6 - 4.1 Stäbe - Schnittgrößen'!D435</f>
        <v>-364.67</v>
      </c>
      <c r="AD440" s="27">
        <f>'LK6 - 4.1 Stäbe - Schnittgrößen'!E435</f>
        <v>1.2</v>
      </c>
      <c r="AE440" s="27">
        <f>'LK6 - 4.1 Stäbe - Schnittgrößen'!F435</f>
        <v>6.01</v>
      </c>
    </row>
    <row r="441" spans="1:31" x14ac:dyDescent="0.3">
      <c r="A441" s="44"/>
      <c r="B441" s="299"/>
      <c r="C441" s="15"/>
      <c r="D441" s="15">
        <f>'LK1 - 4.1 Stäbe - Schnittgrößen'!B436</f>
        <v>53</v>
      </c>
      <c r="E441" s="27">
        <f>'LK1 - 4.1 Stäbe - Schnittgrößen'!D436</f>
        <v>-308.43</v>
      </c>
      <c r="F441" s="27">
        <f>'LK1 - 4.1 Stäbe - Schnittgrößen'!E436</f>
        <v>0.45</v>
      </c>
      <c r="G441" s="27">
        <f>'LK1 - 4.1 Stäbe - Schnittgrößen'!F436</f>
        <v>7.23</v>
      </c>
      <c r="I441" s="44"/>
      <c r="J441" s="299"/>
      <c r="K441" s="15"/>
      <c r="L441" s="15">
        <f>'LK2 - 4.1 Stäbe - Schnittgrößen'!B436</f>
        <v>53</v>
      </c>
      <c r="M441" s="27">
        <f>'LK2 - 4.1 Stäbe - Schnittgrößen'!D436</f>
        <v>-253.56</v>
      </c>
      <c r="N441" s="27">
        <f>'LK2 - 4.1 Stäbe - Schnittgrößen'!E436</f>
        <v>0.21</v>
      </c>
      <c r="O441" s="27">
        <f>'LK2 - 4.1 Stäbe - Schnittgrößen'!F436</f>
        <v>4.28</v>
      </c>
      <c r="Q441" s="44"/>
      <c r="R441" s="299"/>
      <c r="S441" s="15"/>
      <c r="T441" s="15">
        <f>'LK3 - 4.1 Stäbe - Schnittgrößen'!B436</f>
        <v>53</v>
      </c>
      <c r="U441" s="27">
        <f>'LK3 - 4.1 Stäbe - Schnittgrößen'!D436</f>
        <v>-418.32</v>
      </c>
      <c r="V441" s="27">
        <f>'LK3 - 4.1 Stäbe - Schnittgrößen'!E436</f>
        <v>0.57999999999999996</v>
      </c>
      <c r="W441" s="27">
        <f>'LK3 - 4.1 Stäbe - Schnittgrößen'!F436</f>
        <v>9.8000000000000007</v>
      </c>
      <c r="Y441" s="44"/>
      <c r="Z441" s="299"/>
      <c r="AA441" s="15"/>
      <c r="AB441" s="15">
        <f>'LK6 - 4.1 Stäbe - Schnittgrößen'!B436</f>
        <v>53</v>
      </c>
      <c r="AC441" s="27">
        <f>'LK6 - 4.1 Stäbe - Schnittgrößen'!D436</f>
        <v>-364.68</v>
      </c>
      <c r="AD441" s="27">
        <f>'LK6 - 4.1 Stäbe - Schnittgrößen'!E436</f>
        <v>0.25</v>
      </c>
      <c r="AE441" s="27">
        <f>'LK6 - 4.1 Stäbe - Schnittgrößen'!F436</f>
        <v>6.06</v>
      </c>
    </row>
    <row r="442" spans="1:31" x14ac:dyDescent="0.3">
      <c r="A442" s="44"/>
      <c r="B442" s="299"/>
      <c r="C442" s="15"/>
      <c r="D442" s="15" t="str">
        <f>'LK1 - 4.1 Stäbe - Schnittgrößen'!B437</f>
        <v>Max N</v>
      </c>
      <c r="E442" s="27">
        <f>'LK1 - 4.1 Stäbe - Schnittgrößen'!D437</f>
        <v>-308.42</v>
      </c>
      <c r="F442" s="27">
        <f>'LK1 - 4.1 Stäbe - Schnittgrößen'!E437</f>
        <v>1.07</v>
      </c>
      <c r="G442" s="27">
        <f>'LK1 - 4.1 Stäbe - Schnittgrößen'!F437</f>
        <v>7.18</v>
      </c>
      <c r="I442" s="44"/>
      <c r="J442" s="299"/>
      <c r="K442" s="15"/>
      <c r="L442" s="15" t="str">
        <f>'LK2 - 4.1 Stäbe - Schnittgrößen'!B437</f>
        <v>Max N</v>
      </c>
      <c r="M442" s="27">
        <f>'LK2 - 4.1 Stäbe - Schnittgrößen'!D437</f>
        <v>-253.55</v>
      </c>
      <c r="N442" s="27">
        <f>'LK2 - 4.1 Stäbe - Schnittgrößen'!E437</f>
        <v>0.86</v>
      </c>
      <c r="O442" s="27">
        <f>'LK2 - 4.1 Stäbe - Schnittgrößen'!F437</f>
        <v>4.24</v>
      </c>
      <c r="Q442" s="44"/>
      <c r="R442" s="299"/>
      <c r="S442" s="15"/>
      <c r="T442" s="15" t="str">
        <f>'LK3 - 4.1 Stäbe - Schnittgrößen'!B437</f>
        <v>Max N</v>
      </c>
      <c r="U442" s="27">
        <f>'LK3 - 4.1 Stäbe - Schnittgrößen'!D437</f>
        <v>-418.32</v>
      </c>
      <c r="V442" s="27">
        <f>'LK3 - 4.1 Stäbe - Schnittgrößen'!E437</f>
        <v>1.48</v>
      </c>
      <c r="W442" s="27">
        <f>'LK3 - 4.1 Stäbe - Schnittgrößen'!F437</f>
        <v>9.73</v>
      </c>
      <c r="Y442" s="44"/>
      <c r="Z442" s="299"/>
      <c r="AA442" s="15"/>
      <c r="AB442" s="15" t="str">
        <f>'LK6 - 4.1 Stäbe - Schnittgrößen'!B437</f>
        <v>Max N</v>
      </c>
      <c r="AC442" s="27">
        <f>'LK6 - 4.1 Stäbe - Schnittgrößen'!D437</f>
        <v>-364.67</v>
      </c>
      <c r="AD442" s="27">
        <f>'LK6 - 4.1 Stäbe - Schnittgrößen'!E437</f>
        <v>1.2</v>
      </c>
      <c r="AE442" s="27">
        <f>'LK6 - 4.1 Stäbe - Schnittgrößen'!F437</f>
        <v>6.01</v>
      </c>
    </row>
    <row r="443" spans="1:31" x14ac:dyDescent="0.3">
      <c r="A443" s="44"/>
      <c r="B443" s="299"/>
      <c r="C443" s="15"/>
      <c r="D443" s="15" t="str">
        <f>'LK1 - 4.1 Stäbe - Schnittgrößen'!B438</f>
        <v>Min N</v>
      </c>
      <c r="E443" s="27">
        <f>'LK1 - 4.1 Stäbe - Schnittgrößen'!D438</f>
        <v>-308.43</v>
      </c>
      <c r="F443" s="27">
        <f>'LK1 - 4.1 Stäbe - Schnittgrößen'!E438</f>
        <v>0.45</v>
      </c>
      <c r="G443" s="27">
        <f>'LK1 - 4.1 Stäbe - Schnittgrößen'!F438</f>
        <v>7.23</v>
      </c>
      <c r="I443" s="44"/>
      <c r="J443" s="299"/>
      <c r="K443" s="15"/>
      <c r="L443" s="15" t="str">
        <f>'LK2 - 4.1 Stäbe - Schnittgrößen'!B438</f>
        <v>Min N</v>
      </c>
      <c r="M443" s="27">
        <f>'LK2 - 4.1 Stäbe - Schnittgrößen'!D438</f>
        <v>-253.56</v>
      </c>
      <c r="N443" s="27">
        <f>'LK2 - 4.1 Stäbe - Schnittgrößen'!E438</f>
        <v>0.21</v>
      </c>
      <c r="O443" s="27">
        <f>'LK2 - 4.1 Stäbe - Schnittgrößen'!F438</f>
        <v>4.28</v>
      </c>
      <c r="Q443" s="44"/>
      <c r="R443" s="299"/>
      <c r="S443" s="15"/>
      <c r="T443" s="15" t="str">
        <f>'LK3 - 4.1 Stäbe - Schnittgrößen'!B438</f>
        <v>Min N</v>
      </c>
      <c r="U443" s="27">
        <f>'LK3 - 4.1 Stäbe - Schnittgrößen'!D438</f>
        <v>-418.32</v>
      </c>
      <c r="V443" s="27">
        <f>'LK3 - 4.1 Stäbe - Schnittgrößen'!E438</f>
        <v>0.57999999999999996</v>
      </c>
      <c r="W443" s="27">
        <f>'LK3 - 4.1 Stäbe - Schnittgrößen'!F438</f>
        <v>9.8000000000000007</v>
      </c>
      <c r="Y443" s="44"/>
      <c r="Z443" s="299"/>
      <c r="AA443" s="15"/>
      <c r="AB443" s="15" t="str">
        <f>'LK6 - 4.1 Stäbe - Schnittgrößen'!B438</f>
        <v>Min N</v>
      </c>
      <c r="AC443" s="27">
        <f>'LK6 - 4.1 Stäbe - Schnittgrößen'!D438</f>
        <v>-364.68</v>
      </c>
      <c r="AD443" s="27">
        <f>'LK6 - 4.1 Stäbe - Schnittgrößen'!E438</f>
        <v>0.25</v>
      </c>
      <c r="AE443" s="27">
        <f>'LK6 - 4.1 Stäbe - Schnittgrößen'!F438</f>
        <v>6.06</v>
      </c>
    </row>
    <row r="444" spans="1:31" x14ac:dyDescent="0.3">
      <c r="A444" s="44"/>
      <c r="B444" s="299"/>
      <c r="C444" s="15"/>
      <c r="D444" s="15" t="str">
        <f>'LK1 - 4.1 Stäbe - Schnittgrößen'!B439</f>
        <v>Max Vz</v>
      </c>
      <c r="E444" s="27">
        <f>'LK1 - 4.1 Stäbe - Schnittgrößen'!D439</f>
        <v>-308.42</v>
      </c>
      <c r="F444" s="27">
        <f>'LK1 - 4.1 Stäbe - Schnittgrößen'!E439</f>
        <v>1.07</v>
      </c>
      <c r="G444" s="27">
        <f>'LK1 - 4.1 Stäbe - Schnittgrößen'!F439</f>
        <v>7.18</v>
      </c>
      <c r="I444" s="44"/>
      <c r="J444" s="299"/>
      <c r="K444" s="15"/>
      <c r="L444" s="15" t="str">
        <f>'LK2 - 4.1 Stäbe - Schnittgrößen'!B439</f>
        <v>Max Vz</v>
      </c>
      <c r="M444" s="27">
        <f>'LK2 - 4.1 Stäbe - Schnittgrößen'!D439</f>
        <v>-253.55</v>
      </c>
      <c r="N444" s="27">
        <f>'LK2 - 4.1 Stäbe - Schnittgrößen'!E439</f>
        <v>0.86</v>
      </c>
      <c r="O444" s="27">
        <f>'LK2 - 4.1 Stäbe - Schnittgrößen'!F439</f>
        <v>4.24</v>
      </c>
      <c r="Q444" s="44"/>
      <c r="R444" s="299"/>
      <c r="S444" s="15"/>
      <c r="T444" s="15" t="str">
        <f>'LK3 - 4.1 Stäbe - Schnittgrößen'!B439</f>
        <v>Max Vz</v>
      </c>
      <c r="U444" s="27">
        <f>'LK3 - 4.1 Stäbe - Schnittgrößen'!D439</f>
        <v>-418.32</v>
      </c>
      <c r="V444" s="27">
        <f>'LK3 - 4.1 Stäbe - Schnittgrößen'!E439</f>
        <v>1.48</v>
      </c>
      <c r="W444" s="27">
        <f>'LK3 - 4.1 Stäbe - Schnittgrößen'!F439</f>
        <v>9.73</v>
      </c>
      <c r="Y444" s="44"/>
      <c r="Z444" s="299"/>
      <c r="AA444" s="15"/>
      <c r="AB444" s="15" t="str">
        <f>'LK6 - 4.1 Stäbe - Schnittgrößen'!B439</f>
        <v>Max Vz</v>
      </c>
      <c r="AC444" s="27">
        <f>'LK6 - 4.1 Stäbe - Schnittgrößen'!D439</f>
        <v>-364.67</v>
      </c>
      <c r="AD444" s="27">
        <f>'LK6 - 4.1 Stäbe - Schnittgrößen'!E439</f>
        <v>1.2</v>
      </c>
      <c r="AE444" s="27">
        <f>'LK6 - 4.1 Stäbe - Schnittgrößen'!F439</f>
        <v>6.01</v>
      </c>
    </row>
    <row r="445" spans="1:31" x14ac:dyDescent="0.3">
      <c r="A445" s="44"/>
      <c r="B445" s="299"/>
      <c r="C445" s="15"/>
      <c r="D445" s="15" t="str">
        <f>'LK1 - 4.1 Stäbe - Schnittgrößen'!B440</f>
        <v>Min Vz</v>
      </c>
      <c r="E445" s="27">
        <f>'LK1 - 4.1 Stäbe - Schnittgrößen'!D440</f>
        <v>-308.43</v>
      </c>
      <c r="F445" s="27">
        <f>'LK1 - 4.1 Stäbe - Schnittgrößen'!E440</f>
        <v>0.45</v>
      </c>
      <c r="G445" s="27">
        <f>'LK1 - 4.1 Stäbe - Schnittgrößen'!F440</f>
        <v>7.23</v>
      </c>
      <c r="I445" s="44"/>
      <c r="J445" s="299"/>
      <c r="K445" s="15"/>
      <c r="L445" s="15" t="str">
        <f>'LK2 - 4.1 Stäbe - Schnittgrößen'!B440</f>
        <v>Min Vz</v>
      </c>
      <c r="M445" s="27">
        <f>'LK2 - 4.1 Stäbe - Schnittgrößen'!D440</f>
        <v>-253.56</v>
      </c>
      <c r="N445" s="27">
        <f>'LK2 - 4.1 Stäbe - Schnittgrößen'!E440</f>
        <v>0.21</v>
      </c>
      <c r="O445" s="27">
        <f>'LK2 - 4.1 Stäbe - Schnittgrößen'!F440</f>
        <v>4.28</v>
      </c>
      <c r="Q445" s="44"/>
      <c r="R445" s="299"/>
      <c r="S445" s="15"/>
      <c r="T445" s="15" t="str">
        <f>'LK3 - 4.1 Stäbe - Schnittgrößen'!B440</f>
        <v>Min Vz</v>
      </c>
      <c r="U445" s="27">
        <f>'LK3 - 4.1 Stäbe - Schnittgrößen'!D440</f>
        <v>-418.32</v>
      </c>
      <c r="V445" s="27">
        <f>'LK3 - 4.1 Stäbe - Schnittgrößen'!E440</f>
        <v>0.57999999999999996</v>
      </c>
      <c r="W445" s="27">
        <f>'LK3 - 4.1 Stäbe - Schnittgrößen'!F440</f>
        <v>9.8000000000000007</v>
      </c>
      <c r="Y445" s="44"/>
      <c r="Z445" s="299"/>
      <c r="AA445" s="15"/>
      <c r="AB445" s="15" t="str">
        <f>'LK6 - 4.1 Stäbe - Schnittgrößen'!B440</f>
        <v>Min Vz</v>
      </c>
      <c r="AC445" s="27">
        <f>'LK6 - 4.1 Stäbe - Schnittgrößen'!D440</f>
        <v>-364.68</v>
      </c>
      <c r="AD445" s="27">
        <f>'LK6 - 4.1 Stäbe - Schnittgrößen'!E440</f>
        <v>0.25</v>
      </c>
      <c r="AE445" s="27">
        <f>'LK6 - 4.1 Stäbe - Schnittgrößen'!F440</f>
        <v>6.06</v>
      </c>
    </row>
    <row r="446" spans="1:31" x14ac:dyDescent="0.3">
      <c r="A446" s="44"/>
      <c r="B446" s="299"/>
      <c r="C446" s="15"/>
      <c r="D446" s="15" t="str">
        <f>'LK1 - 4.1 Stäbe - Schnittgrößen'!B441</f>
        <v>Max My</v>
      </c>
      <c r="E446" s="27">
        <f>'LK1 - 4.1 Stäbe - Schnittgrößen'!D441</f>
        <v>-308.43</v>
      </c>
      <c r="F446" s="27">
        <f>'LK1 - 4.1 Stäbe - Schnittgrößen'!E441</f>
        <v>0.45</v>
      </c>
      <c r="G446" s="27">
        <f>'LK1 - 4.1 Stäbe - Schnittgrößen'!F441</f>
        <v>7.23</v>
      </c>
      <c r="I446" s="44"/>
      <c r="J446" s="299"/>
      <c r="K446" s="15"/>
      <c r="L446" s="15" t="str">
        <f>'LK2 - 4.1 Stäbe - Schnittgrößen'!B441</f>
        <v>Max My</v>
      </c>
      <c r="M446" s="27">
        <f>'LK2 - 4.1 Stäbe - Schnittgrößen'!D441</f>
        <v>-253.56</v>
      </c>
      <c r="N446" s="27">
        <f>'LK2 - 4.1 Stäbe - Schnittgrößen'!E441</f>
        <v>0.21</v>
      </c>
      <c r="O446" s="27">
        <f>'LK2 - 4.1 Stäbe - Schnittgrößen'!F441</f>
        <v>4.28</v>
      </c>
      <c r="Q446" s="44"/>
      <c r="R446" s="299"/>
      <c r="S446" s="15"/>
      <c r="T446" s="15" t="str">
        <f>'LK3 - 4.1 Stäbe - Schnittgrößen'!B441</f>
        <v>Max My</v>
      </c>
      <c r="U446" s="27">
        <f>'LK3 - 4.1 Stäbe - Schnittgrößen'!D441</f>
        <v>-418.32</v>
      </c>
      <c r="V446" s="27">
        <f>'LK3 - 4.1 Stäbe - Schnittgrößen'!E441</f>
        <v>0.57999999999999996</v>
      </c>
      <c r="W446" s="27">
        <f>'LK3 - 4.1 Stäbe - Schnittgrößen'!F441</f>
        <v>9.8000000000000007</v>
      </c>
      <c r="Y446" s="44"/>
      <c r="Z446" s="299"/>
      <c r="AA446" s="15"/>
      <c r="AB446" s="15" t="str">
        <f>'LK6 - 4.1 Stäbe - Schnittgrößen'!B441</f>
        <v>Max My</v>
      </c>
      <c r="AC446" s="27">
        <f>'LK6 - 4.1 Stäbe - Schnittgrößen'!D441</f>
        <v>-364.68</v>
      </c>
      <c r="AD446" s="27">
        <f>'LK6 - 4.1 Stäbe - Schnittgrößen'!E441</f>
        <v>0.25</v>
      </c>
      <c r="AE446" s="27">
        <f>'LK6 - 4.1 Stäbe - Schnittgrößen'!F441</f>
        <v>6.06</v>
      </c>
    </row>
    <row r="447" spans="1:31" x14ac:dyDescent="0.3">
      <c r="A447" s="44"/>
      <c r="B447" s="299"/>
      <c r="C447" s="15"/>
      <c r="D447" s="15" t="str">
        <f>'LK1 - 4.1 Stäbe - Schnittgrößen'!B442</f>
        <v>Min My</v>
      </c>
      <c r="E447" s="27">
        <f>'LK1 - 4.1 Stäbe - Schnittgrößen'!D442</f>
        <v>-308.42</v>
      </c>
      <c r="F447" s="27">
        <f>'LK1 - 4.1 Stäbe - Schnittgrößen'!E442</f>
        <v>1.07</v>
      </c>
      <c r="G447" s="27">
        <f>'LK1 - 4.1 Stäbe - Schnittgrößen'!F442</f>
        <v>7.18</v>
      </c>
      <c r="I447" s="44"/>
      <c r="J447" s="299"/>
      <c r="K447" s="15"/>
      <c r="L447" s="15" t="str">
        <f>'LK2 - 4.1 Stäbe - Schnittgrößen'!B442</f>
        <v>Min My</v>
      </c>
      <c r="M447" s="27">
        <f>'LK2 - 4.1 Stäbe - Schnittgrößen'!D442</f>
        <v>-253.55</v>
      </c>
      <c r="N447" s="27">
        <f>'LK2 - 4.1 Stäbe - Schnittgrößen'!E442</f>
        <v>0.86</v>
      </c>
      <c r="O447" s="27">
        <f>'LK2 - 4.1 Stäbe - Schnittgrößen'!F442</f>
        <v>4.24</v>
      </c>
      <c r="Q447" s="44"/>
      <c r="R447" s="299"/>
      <c r="S447" s="15"/>
      <c r="T447" s="15" t="str">
        <f>'LK3 - 4.1 Stäbe - Schnittgrößen'!B442</f>
        <v>Min My</v>
      </c>
      <c r="U447" s="27">
        <f>'LK3 - 4.1 Stäbe - Schnittgrößen'!D442</f>
        <v>-418.32</v>
      </c>
      <c r="V447" s="27">
        <f>'LK3 - 4.1 Stäbe - Schnittgrößen'!E442</f>
        <v>1.48</v>
      </c>
      <c r="W447" s="27">
        <f>'LK3 - 4.1 Stäbe - Schnittgrößen'!F442</f>
        <v>9.73</v>
      </c>
      <c r="Y447" s="44"/>
      <c r="Z447" s="299"/>
      <c r="AA447" s="15"/>
      <c r="AB447" s="15" t="str">
        <f>'LK6 - 4.1 Stäbe - Schnittgrößen'!B442</f>
        <v>Min My</v>
      </c>
      <c r="AC447" s="27">
        <f>'LK6 - 4.1 Stäbe - Schnittgrößen'!D442</f>
        <v>-364.67</v>
      </c>
      <c r="AD447" s="27">
        <f>'LK6 - 4.1 Stäbe - Schnittgrößen'!E442</f>
        <v>1.2</v>
      </c>
      <c r="AE447" s="27">
        <f>'LK6 - 4.1 Stäbe - Schnittgrößen'!F442</f>
        <v>6.01</v>
      </c>
    </row>
    <row r="448" spans="1:31" x14ac:dyDescent="0.3">
      <c r="A448" s="192"/>
      <c r="B448" s="298"/>
      <c r="C448" s="15">
        <f>'LK1 - 4.1 Stäbe - Schnittgrößen'!A443</f>
        <v>56</v>
      </c>
      <c r="D448" s="15">
        <f>'LK1 - 4.1 Stäbe - Schnittgrößen'!B443</f>
        <v>53</v>
      </c>
      <c r="E448" s="27">
        <f>'LK1 - 4.1 Stäbe - Schnittgrößen'!D443</f>
        <v>-308.43</v>
      </c>
      <c r="F448" s="27">
        <f>'LK1 - 4.1 Stäbe - Schnittgrößen'!E443</f>
        <v>0.85</v>
      </c>
      <c r="G448" s="27">
        <f>'LK1 - 4.1 Stäbe - Schnittgrößen'!F443</f>
        <v>7.23</v>
      </c>
      <c r="I448" s="192"/>
      <c r="J448" s="298"/>
      <c r="K448" s="15">
        <f>'LK2 - 4.1 Stäbe - Schnittgrößen'!A443</f>
        <v>56</v>
      </c>
      <c r="L448" s="15">
        <f>'LK2 - 4.1 Stäbe - Schnittgrößen'!B443</f>
        <v>53</v>
      </c>
      <c r="M448" s="27">
        <f>'LK2 - 4.1 Stäbe - Schnittgrößen'!D443</f>
        <v>-253.56</v>
      </c>
      <c r="N448" s="27">
        <f>'LK2 - 4.1 Stäbe - Schnittgrößen'!E443</f>
        <v>0.7</v>
      </c>
      <c r="O448" s="27">
        <f>'LK2 - 4.1 Stäbe - Schnittgrößen'!F443</f>
        <v>4.28</v>
      </c>
      <c r="Q448" s="192"/>
      <c r="R448" s="298"/>
      <c r="S448" s="15">
        <f>'LK3 - 4.1 Stäbe - Schnittgrößen'!A443</f>
        <v>56</v>
      </c>
      <c r="T448" s="15">
        <f>'LK3 - 4.1 Stäbe - Schnittgrößen'!B443</f>
        <v>53</v>
      </c>
      <c r="U448" s="27">
        <f>'LK3 - 4.1 Stäbe - Schnittgrößen'!D443</f>
        <v>-418.32</v>
      </c>
      <c r="V448" s="27">
        <f>'LK3 - 4.1 Stäbe - Schnittgrößen'!E443</f>
        <v>1.18</v>
      </c>
      <c r="W448" s="27">
        <f>'LK3 - 4.1 Stäbe - Schnittgrößen'!F443</f>
        <v>9.8000000000000007</v>
      </c>
      <c r="Y448" s="192"/>
      <c r="Z448" s="298"/>
      <c r="AA448" s="15">
        <f>'LK6 - 4.1 Stäbe - Schnittgrößen'!A443</f>
        <v>56</v>
      </c>
      <c r="AB448" s="15">
        <f>'LK6 - 4.1 Stäbe - Schnittgrößen'!B443</f>
        <v>53</v>
      </c>
      <c r="AC448" s="27">
        <f>'LK6 - 4.1 Stäbe - Schnittgrößen'!D443</f>
        <v>-364.68</v>
      </c>
      <c r="AD448" s="27">
        <f>'LK6 - 4.1 Stäbe - Schnittgrößen'!E443</f>
        <v>1</v>
      </c>
      <c r="AE448" s="27">
        <f>'LK6 - 4.1 Stäbe - Schnittgrößen'!F443</f>
        <v>6.06</v>
      </c>
    </row>
    <row r="449" spans="1:31" x14ac:dyDescent="0.3">
      <c r="A449" s="44"/>
      <c r="B449" s="299"/>
      <c r="C449" s="15"/>
      <c r="D449" s="15">
        <f>'LK1 - 4.1 Stäbe - Schnittgrößen'!B444</f>
        <v>54</v>
      </c>
      <c r="E449" s="27">
        <f>'LK1 - 4.1 Stäbe - Schnittgrößen'!D444</f>
        <v>-308.43</v>
      </c>
      <c r="F449" s="27">
        <f>'LK1 - 4.1 Stäbe - Schnittgrößen'!E444</f>
        <v>0.23</v>
      </c>
      <c r="G449" s="27">
        <f>'LK1 - 4.1 Stäbe - Schnittgrößen'!F444</f>
        <v>7.26</v>
      </c>
      <c r="I449" s="44"/>
      <c r="J449" s="299"/>
      <c r="K449" s="15"/>
      <c r="L449" s="15">
        <f>'LK2 - 4.1 Stäbe - Schnittgrößen'!B444</f>
        <v>54</v>
      </c>
      <c r="M449" s="27">
        <f>'LK2 - 4.1 Stäbe - Schnittgrößen'!D444</f>
        <v>-253.56</v>
      </c>
      <c r="N449" s="27">
        <f>'LK2 - 4.1 Stäbe - Schnittgrößen'!E444</f>
        <v>0.06</v>
      </c>
      <c r="O449" s="27">
        <f>'LK2 - 4.1 Stäbe - Schnittgrößen'!F444</f>
        <v>4.3099999999999996</v>
      </c>
      <c r="Q449" s="44"/>
      <c r="R449" s="299"/>
      <c r="S449" s="15"/>
      <c r="T449" s="15">
        <f>'LK3 - 4.1 Stäbe - Schnittgrößen'!B444</f>
        <v>54</v>
      </c>
      <c r="U449" s="27">
        <f>'LK3 - 4.1 Stäbe - Schnittgrößen'!D444</f>
        <v>-418.32</v>
      </c>
      <c r="V449" s="27">
        <f>'LK3 - 4.1 Stäbe - Schnittgrößen'!E444</f>
        <v>0.28000000000000003</v>
      </c>
      <c r="W449" s="27">
        <f>'LK3 - 4.1 Stäbe - Schnittgrößen'!F444</f>
        <v>9.85</v>
      </c>
      <c r="Y449" s="44"/>
      <c r="Z449" s="299"/>
      <c r="AA449" s="15"/>
      <c r="AB449" s="15">
        <f>'LK6 - 4.1 Stäbe - Schnittgrößen'!B444</f>
        <v>54</v>
      </c>
      <c r="AC449" s="27">
        <f>'LK6 - 4.1 Stäbe - Schnittgrößen'!D444</f>
        <v>-364.68</v>
      </c>
      <c r="AD449" s="27">
        <f>'LK6 - 4.1 Stäbe - Schnittgrößen'!E444</f>
        <v>0.04</v>
      </c>
      <c r="AE449" s="27">
        <f>'LK6 - 4.1 Stäbe - Schnittgrößen'!F444</f>
        <v>6.1</v>
      </c>
    </row>
    <row r="450" spans="1:31" x14ac:dyDescent="0.3">
      <c r="A450" s="44"/>
      <c r="B450" s="299"/>
      <c r="C450" s="15"/>
      <c r="D450" s="15" t="str">
        <f>'LK1 - 4.1 Stäbe - Schnittgrößen'!B445</f>
        <v>Max N</v>
      </c>
      <c r="E450" s="27">
        <f>'LK1 - 4.1 Stäbe - Schnittgrößen'!D445</f>
        <v>-308.43</v>
      </c>
      <c r="F450" s="27">
        <f>'LK1 - 4.1 Stäbe - Schnittgrößen'!E445</f>
        <v>0.85</v>
      </c>
      <c r="G450" s="27">
        <f>'LK1 - 4.1 Stäbe - Schnittgrößen'!F445</f>
        <v>7.23</v>
      </c>
      <c r="I450" s="44"/>
      <c r="J450" s="299"/>
      <c r="K450" s="15"/>
      <c r="L450" s="15" t="str">
        <f>'LK2 - 4.1 Stäbe - Schnittgrößen'!B445</f>
        <v>Max N</v>
      </c>
      <c r="M450" s="27">
        <f>'LK2 - 4.1 Stäbe - Schnittgrößen'!D445</f>
        <v>-253.56</v>
      </c>
      <c r="N450" s="27">
        <f>'LK2 - 4.1 Stäbe - Schnittgrößen'!E445</f>
        <v>0.7</v>
      </c>
      <c r="O450" s="27">
        <f>'LK2 - 4.1 Stäbe - Schnittgrößen'!F445</f>
        <v>4.28</v>
      </c>
      <c r="Q450" s="44"/>
      <c r="R450" s="299"/>
      <c r="S450" s="15"/>
      <c r="T450" s="15" t="str">
        <f>'LK3 - 4.1 Stäbe - Schnittgrößen'!B445</f>
        <v>Max N</v>
      </c>
      <c r="U450" s="27">
        <f>'LK3 - 4.1 Stäbe - Schnittgrößen'!D445</f>
        <v>-418.32</v>
      </c>
      <c r="V450" s="27">
        <f>'LK3 - 4.1 Stäbe - Schnittgrößen'!E445</f>
        <v>1.18</v>
      </c>
      <c r="W450" s="27">
        <f>'LK3 - 4.1 Stäbe - Schnittgrößen'!F445</f>
        <v>9.8000000000000007</v>
      </c>
      <c r="Y450" s="44"/>
      <c r="Z450" s="299"/>
      <c r="AA450" s="15"/>
      <c r="AB450" s="15" t="str">
        <f>'LK6 - 4.1 Stäbe - Schnittgrößen'!B445</f>
        <v>Max N</v>
      </c>
      <c r="AC450" s="27">
        <f>'LK6 - 4.1 Stäbe - Schnittgrößen'!D445</f>
        <v>-364.68</v>
      </c>
      <c r="AD450" s="27">
        <f>'LK6 - 4.1 Stäbe - Schnittgrößen'!E445</f>
        <v>1</v>
      </c>
      <c r="AE450" s="27">
        <f>'LK6 - 4.1 Stäbe - Schnittgrößen'!F445</f>
        <v>6.06</v>
      </c>
    </row>
    <row r="451" spans="1:31" x14ac:dyDescent="0.3">
      <c r="A451" s="44"/>
      <c r="B451" s="299"/>
      <c r="C451" s="15"/>
      <c r="D451" s="15" t="str">
        <f>'LK1 - 4.1 Stäbe - Schnittgrößen'!B446</f>
        <v>Min N</v>
      </c>
      <c r="E451" s="27">
        <f>'LK1 - 4.1 Stäbe - Schnittgrößen'!D446</f>
        <v>-308.43</v>
      </c>
      <c r="F451" s="27">
        <f>'LK1 - 4.1 Stäbe - Schnittgrößen'!E446</f>
        <v>0.23</v>
      </c>
      <c r="G451" s="27">
        <f>'LK1 - 4.1 Stäbe - Schnittgrößen'!F446</f>
        <v>7.26</v>
      </c>
      <c r="I451" s="44"/>
      <c r="J451" s="299"/>
      <c r="K451" s="15"/>
      <c r="L451" s="15" t="str">
        <f>'LK2 - 4.1 Stäbe - Schnittgrößen'!B446</f>
        <v>Min N</v>
      </c>
      <c r="M451" s="27">
        <f>'LK2 - 4.1 Stäbe - Schnittgrößen'!D446</f>
        <v>-253.56</v>
      </c>
      <c r="N451" s="27">
        <f>'LK2 - 4.1 Stäbe - Schnittgrößen'!E446</f>
        <v>0.06</v>
      </c>
      <c r="O451" s="27">
        <f>'LK2 - 4.1 Stäbe - Schnittgrößen'!F446</f>
        <v>4.3099999999999996</v>
      </c>
      <c r="Q451" s="44"/>
      <c r="R451" s="299"/>
      <c r="S451" s="15"/>
      <c r="T451" s="15" t="str">
        <f>'LK3 - 4.1 Stäbe - Schnittgrößen'!B446</f>
        <v>Min N</v>
      </c>
      <c r="U451" s="27">
        <f>'LK3 - 4.1 Stäbe - Schnittgrößen'!D446</f>
        <v>-418.32</v>
      </c>
      <c r="V451" s="27">
        <f>'LK3 - 4.1 Stäbe - Schnittgrößen'!E446</f>
        <v>0.28000000000000003</v>
      </c>
      <c r="W451" s="27">
        <f>'LK3 - 4.1 Stäbe - Schnittgrößen'!F446</f>
        <v>9.85</v>
      </c>
      <c r="Y451" s="44"/>
      <c r="Z451" s="299"/>
      <c r="AA451" s="15"/>
      <c r="AB451" s="15" t="str">
        <f>'LK6 - 4.1 Stäbe - Schnittgrößen'!B446</f>
        <v>Min N</v>
      </c>
      <c r="AC451" s="27">
        <f>'LK6 - 4.1 Stäbe - Schnittgrößen'!D446</f>
        <v>-364.68</v>
      </c>
      <c r="AD451" s="27">
        <f>'LK6 - 4.1 Stäbe - Schnittgrößen'!E446</f>
        <v>0.04</v>
      </c>
      <c r="AE451" s="27">
        <f>'LK6 - 4.1 Stäbe - Schnittgrößen'!F446</f>
        <v>6.1</v>
      </c>
    </row>
    <row r="452" spans="1:31" x14ac:dyDescent="0.3">
      <c r="A452" s="44"/>
      <c r="B452" s="299"/>
      <c r="C452" s="15"/>
      <c r="D452" s="15" t="str">
        <f>'LK1 - 4.1 Stäbe - Schnittgrößen'!B447</f>
        <v>Max Vz</v>
      </c>
      <c r="E452" s="27">
        <f>'LK1 - 4.1 Stäbe - Schnittgrößen'!D447</f>
        <v>-308.43</v>
      </c>
      <c r="F452" s="27">
        <f>'LK1 - 4.1 Stäbe - Schnittgrößen'!E447</f>
        <v>0.85</v>
      </c>
      <c r="G452" s="27">
        <f>'LK1 - 4.1 Stäbe - Schnittgrößen'!F447</f>
        <v>7.23</v>
      </c>
      <c r="I452" s="44"/>
      <c r="J452" s="299"/>
      <c r="K452" s="15"/>
      <c r="L452" s="15" t="str">
        <f>'LK2 - 4.1 Stäbe - Schnittgrößen'!B447</f>
        <v>Max Vz</v>
      </c>
      <c r="M452" s="27">
        <f>'LK2 - 4.1 Stäbe - Schnittgrößen'!D447</f>
        <v>-253.56</v>
      </c>
      <c r="N452" s="27">
        <f>'LK2 - 4.1 Stäbe - Schnittgrößen'!E447</f>
        <v>0.7</v>
      </c>
      <c r="O452" s="27">
        <f>'LK2 - 4.1 Stäbe - Schnittgrößen'!F447</f>
        <v>4.28</v>
      </c>
      <c r="Q452" s="44"/>
      <c r="R452" s="299"/>
      <c r="S452" s="15"/>
      <c r="T452" s="15" t="str">
        <f>'LK3 - 4.1 Stäbe - Schnittgrößen'!B447</f>
        <v>Max Vz</v>
      </c>
      <c r="U452" s="27">
        <f>'LK3 - 4.1 Stäbe - Schnittgrößen'!D447</f>
        <v>-418.32</v>
      </c>
      <c r="V452" s="27">
        <f>'LK3 - 4.1 Stäbe - Schnittgrößen'!E447</f>
        <v>1.18</v>
      </c>
      <c r="W452" s="27">
        <f>'LK3 - 4.1 Stäbe - Schnittgrößen'!F447</f>
        <v>9.8000000000000007</v>
      </c>
      <c r="Y452" s="44"/>
      <c r="Z452" s="299"/>
      <c r="AA452" s="15"/>
      <c r="AB452" s="15" t="str">
        <f>'LK6 - 4.1 Stäbe - Schnittgrößen'!B447</f>
        <v>Max Vz</v>
      </c>
      <c r="AC452" s="27">
        <f>'LK6 - 4.1 Stäbe - Schnittgrößen'!D447</f>
        <v>-364.68</v>
      </c>
      <c r="AD452" s="27">
        <f>'LK6 - 4.1 Stäbe - Schnittgrößen'!E447</f>
        <v>1</v>
      </c>
      <c r="AE452" s="27">
        <f>'LK6 - 4.1 Stäbe - Schnittgrößen'!F447</f>
        <v>6.06</v>
      </c>
    </row>
    <row r="453" spans="1:31" x14ac:dyDescent="0.3">
      <c r="A453" s="44"/>
      <c r="B453" s="299"/>
      <c r="C453" s="15"/>
      <c r="D453" s="15" t="str">
        <f>'LK1 - 4.1 Stäbe - Schnittgrößen'!B448</f>
        <v>Min Vz</v>
      </c>
      <c r="E453" s="27">
        <f>'LK1 - 4.1 Stäbe - Schnittgrößen'!D448</f>
        <v>-308.43</v>
      </c>
      <c r="F453" s="27">
        <f>'LK1 - 4.1 Stäbe - Schnittgrößen'!E448</f>
        <v>0.23</v>
      </c>
      <c r="G453" s="27">
        <f>'LK1 - 4.1 Stäbe - Schnittgrößen'!F448</f>
        <v>7.26</v>
      </c>
      <c r="I453" s="44"/>
      <c r="J453" s="299"/>
      <c r="K453" s="15"/>
      <c r="L453" s="15" t="str">
        <f>'LK2 - 4.1 Stäbe - Schnittgrößen'!B448</f>
        <v>Min Vz</v>
      </c>
      <c r="M453" s="27">
        <f>'LK2 - 4.1 Stäbe - Schnittgrößen'!D448</f>
        <v>-253.56</v>
      </c>
      <c r="N453" s="27">
        <f>'LK2 - 4.1 Stäbe - Schnittgrößen'!E448</f>
        <v>0.06</v>
      </c>
      <c r="O453" s="27">
        <f>'LK2 - 4.1 Stäbe - Schnittgrößen'!F448</f>
        <v>4.3099999999999996</v>
      </c>
      <c r="Q453" s="44"/>
      <c r="R453" s="299"/>
      <c r="S453" s="15"/>
      <c r="T453" s="15" t="str">
        <f>'LK3 - 4.1 Stäbe - Schnittgrößen'!B448</f>
        <v>Min Vz</v>
      </c>
      <c r="U453" s="27">
        <f>'LK3 - 4.1 Stäbe - Schnittgrößen'!D448</f>
        <v>-418.32</v>
      </c>
      <c r="V453" s="27">
        <f>'LK3 - 4.1 Stäbe - Schnittgrößen'!E448</f>
        <v>0.28000000000000003</v>
      </c>
      <c r="W453" s="27">
        <f>'LK3 - 4.1 Stäbe - Schnittgrößen'!F448</f>
        <v>9.85</v>
      </c>
      <c r="Y453" s="44"/>
      <c r="Z453" s="299"/>
      <c r="AA453" s="15"/>
      <c r="AB453" s="15" t="str">
        <f>'LK6 - 4.1 Stäbe - Schnittgrößen'!B448</f>
        <v>Min Vz</v>
      </c>
      <c r="AC453" s="27">
        <f>'LK6 - 4.1 Stäbe - Schnittgrößen'!D448</f>
        <v>-364.68</v>
      </c>
      <c r="AD453" s="27">
        <f>'LK6 - 4.1 Stäbe - Schnittgrößen'!E448</f>
        <v>0.04</v>
      </c>
      <c r="AE453" s="27">
        <f>'LK6 - 4.1 Stäbe - Schnittgrößen'!F448</f>
        <v>6.1</v>
      </c>
    </row>
    <row r="454" spans="1:31" x14ac:dyDescent="0.3">
      <c r="A454" s="44"/>
      <c r="B454" s="299"/>
      <c r="C454" s="15"/>
      <c r="D454" s="15" t="str">
        <f>'LK1 - 4.1 Stäbe - Schnittgrößen'!B449</f>
        <v>Max My</v>
      </c>
      <c r="E454" s="27">
        <f>'LK1 - 4.1 Stäbe - Schnittgrößen'!D449</f>
        <v>-308.43</v>
      </c>
      <c r="F454" s="27">
        <f>'LK1 - 4.1 Stäbe - Schnittgrößen'!E449</f>
        <v>0.23</v>
      </c>
      <c r="G454" s="27">
        <f>'LK1 - 4.1 Stäbe - Schnittgrößen'!F449</f>
        <v>7.26</v>
      </c>
      <c r="I454" s="44"/>
      <c r="J454" s="299"/>
      <c r="K454" s="15"/>
      <c r="L454" s="15" t="str">
        <f>'LK2 - 4.1 Stäbe - Schnittgrößen'!B449</f>
        <v>Max My</v>
      </c>
      <c r="M454" s="27">
        <f>'LK2 - 4.1 Stäbe - Schnittgrößen'!D449</f>
        <v>-253.56</v>
      </c>
      <c r="N454" s="27">
        <f>'LK2 - 4.1 Stäbe - Schnittgrößen'!E449</f>
        <v>0.06</v>
      </c>
      <c r="O454" s="27">
        <f>'LK2 - 4.1 Stäbe - Schnittgrößen'!F449</f>
        <v>4.3099999999999996</v>
      </c>
      <c r="Q454" s="44"/>
      <c r="R454" s="299"/>
      <c r="S454" s="15"/>
      <c r="T454" s="15" t="str">
        <f>'LK3 - 4.1 Stäbe - Schnittgrößen'!B449</f>
        <v>Max My</v>
      </c>
      <c r="U454" s="27">
        <f>'LK3 - 4.1 Stäbe - Schnittgrößen'!D449</f>
        <v>-418.32</v>
      </c>
      <c r="V454" s="27">
        <f>'LK3 - 4.1 Stäbe - Schnittgrößen'!E449</f>
        <v>0.28000000000000003</v>
      </c>
      <c r="W454" s="27">
        <f>'LK3 - 4.1 Stäbe - Schnittgrößen'!F449</f>
        <v>9.85</v>
      </c>
      <c r="Y454" s="44"/>
      <c r="Z454" s="299"/>
      <c r="AA454" s="15"/>
      <c r="AB454" s="15" t="str">
        <f>'LK6 - 4.1 Stäbe - Schnittgrößen'!B449</f>
        <v>Max My</v>
      </c>
      <c r="AC454" s="27">
        <f>'LK6 - 4.1 Stäbe - Schnittgrößen'!D449</f>
        <v>-364.68</v>
      </c>
      <c r="AD454" s="27">
        <f>'LK6 - 4.1 Stäbe - Schnittgrößen'!E449</f>
        <v>0.04</v>
      </c>
      <c r="AE454" s="27">
        <f>'LK6 - 4.1 Stäbe - Schnittgrößen'!F449</f>
        <v>6.1</v>
      </c>
    </row>
    <row r="455" spans="1:31" x14ac:dyDescent="0.3">
      <c r="A455" s="44"/>
      <c r="B455" s="299"/>
      <c r="C455" s="15"/>
      <c r="D455" s="15" t="str">
        <f>'LK1 - 4.1 Stäbe - Schnittgrößen'!B450</f>
        <v>Min My</v>
      </c>
      <c r="E455" s="27">
        <f>'LK1 - 4.1 Stäbe - Schnittgrößen'!D450</f>
        <v>-308.43</v>
      </c>
      <c r="F455" s="27">
        <f>'LK1 - 4.1 Stäbe - Schnittgrößen'!E450</f>
        <v>0.85</v>
      </c>
      <c r="G455" s="27">
        <f>'LK1 - 4.1 Stäbe - Schnittgrößen'!F450</f>
        <v>7.23</v>
      </c>
      <c r="I455" s="44"/>
      <c r="J455" s="299"/>
      <c r="K455" s="15"/>
      <c r="L455" s="15" t="str">
        <f>'LK2 - 4.1 Stäbe - Schnittgrößen'!B450</f>
        <v>Min My</v>
      </c>
      <c r="M455" s="27">
        <f>'LK2 - 4.1 Stäbe - Schnittgrößen'!D450</f>
        <v>-253.56</v>
      </c>
      <c r="N455" s="27">
        <f>'LK2 - 4.1 Stäbe - Schnittgrößen'!E450</f>
        <v>0.7</v>
      </c>
      <c r="O455" s="27">
        <f>'LK2 - 4.1 Stäbe - Schnittgrößen'!F450</f>
        <v>4.28</v>
      </c>
      <c r="Q455" s="44"/>
      <c r="R455" s="299"/>
      <c r="S455" s="15"/>
      <c r="T455" s="15" t="str">
        <f>'LK3 - 4.1 Stäbe - Schnittgrößen'!B450</f>
        <v>Min My</v>
      </c>
      <c r="U455" s="27">
        <f>'LK3 - 4.1 Stäbe - Schnittgrößen'!D450</f>
        <v>-418.32</v>
      </c>
      <c r="V455" s="27">
        <f>'LK3 - 4.1 Stäbe - Schnittgrößen'!E450</f>
        <v>1.18</v>
      </c>
      <c r="W455" s="27">
        <f>'LK3 - 4.1 Stäbe - Schnittgrößen'!F450</f>
        <v>9.8000000000000007</v>
      </c>
      <c r="Y455" s="44"/>
      <c r="Z455" s="299"/>
      <c r="AA455" s="15"/>
      <c r="AB455" s="15" t="str">
        <f>'LK6 - 4.1 Stäbe - Schnittgrößen'!B450</f>
        <v>Min My</v>
      </c>
      <c r="AC455" s="27">
        <f>'LK6 - 4.1 Stäbe - Schnittgrößen'!D450</f>
        <v>-364.68</v>
      </c>
      <c r="AD455" s="27">
        <f>'LK6 - 4.1 Stäbe - Schnittgrößen'!E450</f>
        <v>1</v>
      </c>
      <c r="AE455" s="27">
        <f>'LK6 - 4.1 Stäbe - Schnittgrößen'!F450</f>
        <v>6.06</v>
      </c>
    </row>
    <row r="456" spans="1:31" x14ac:dyDescent="0.3">
      <c r="A456" s="192"/>
      <c r="B456" s="298"/>
      <c r="C456" s="15">
        <f>'LK1 - 4.1 Stäbe - Schnittgrößen'!A451</f>
        <v>57</v>
      </c>
      <c r="D456" s="15">
        <f>'LK1 - 4.1 Stäbe - Schnittgrößen'!B451</f>
        <v>54</v>
      </c>
      <c r="E456" s="27">
        <f>'LK1 - 4.1 Stäbe - Schnittgrößen'!D451</f>
        <v>-308.43</v>
      </c>
      <c r="F456" s="27">
        <f>'LK1 - 4.1 Stäbe - Schnittgrößen'!E451</f>
        <v>0.63</v>
      </c>
      <c r="G456" s="27">
        <f>'LK1 - 4.1 Stäbe - Schnittgrößen'!F451</f>
        <v>7.26</v>
      </c>
      <c r="I456" s="192"/>
      <c r="J456" s="298"/>
      <c r="K456" s="15">
        <f>'LK2 - 4.1 Stäbe - Schnittgrößen'!A451</f>
        <v>57</v>
      </c>
      <c r="L456" s="15">
        <f>'LK2 - 4.1 Stäbe - Schnittgrößen'!B451</f>
        <v>54</v>
      </c>
      <c r="M456" s="27">
        <f>'LK2 - 4.1 Stäbe - Schnittgrößen'!D451</f>
        <v>-253.56</v>
      </c>
      <c r="N456" s="27">
        <f>'LK2 - 4.1 Stäbe - Schnittgrößen'!E451</f>
        <v>0.55000000000000004</v>
      </c>
      <c r="O456" s="27">
        <f>'LK2 - 4.1 Stäbe - Schnittgrößen'!F451</f>
        <v>4.3099999999999996</v>
      </c>
      <c r="Q456" s="192"/>
      <c r="R456" s="298"/>
      <c r="S456" s="15">
        <f>'LK3 - 4.1 Stäbe - Schnittgrößen'!A451</f>
        <v>57</v>
      </c>
      <c r="T456" s="15">
        <f>'LK3 - 4.1 Stäbe - Schnittgrößen'!B451</f>
        <v>54</v>
      </c>
      <c r="U456" s="27">
        <f>'LK3 - 4.1 Stäbe - Schnittgrößen'!D451</f>
        <v>-418.32</v>
      </c>
      <c r="V456" s="27">
        <f>'LK3 - 4.1 Stäbe - Schnittgrößen'!E451</f>
        <v>0.89</v>
      </c>
      <c r="W456" s="27">
        <f>'LK3 - 4.1 Stäbe - Schnittgrößen'!F451</f>
        <v>9.85</v>
      </c>
      <c r="Y456" s="192"/>
      <c r="Z456" s="298"/>
      <c r="AA456" s="15">
        <f>'LK6 - 4.1 Stäbe - Schnittgrößen'!A451</f>
        <v>57</v>
      </c>
      <c r="AB456" s="15">
        <f>'LK6 - 4.1 Stäbe - Schnittgrößen'!B451</f>
        <v>54</v>
      </c>
      <c r="AC456" s="27">
        <f>'LK6 - 4.1 Stäbe - Schnittgrößen'!D451</f>
        <v>-364.68</v>
      </c>
      <c r="AD456" s="27">
        <f>'LK6 - 4.1 Stäbe - Schnittgrößen'!E451</f>
        <v>0.79</v>
      </c>
      <c r="AE456" s="27">
        <f>'LK6 - 4.1 Stäbe - Schnittgrößen'!F451</f>
        <v>6.1</v>
      </c>
    </row>
    <row r="457" spans="1:31" x14ac:dyDescent="0.3">
      <c r="A457" s="44"/>
      <c r="B457" s="299"/>
      <c r="C457" s="15"/>
      <c r="D457" s="15">
        <f>'LK1 - 4.1 Stäbe - Schnittgrößen'!B452</f>
        <v>55</v>
      </c>
      <c r="E457" s="27">
        <f>'LK1 - 4.1 Stäbe - Schnittgrößen'!D452</f>
        <v>-308.43</v>
      </c>
      <c r="F457" s="27">
        <f>'LK1 - 4.1 Stäbe - Schnittgrößen'!E452</f>
        <v>0.01</v>
      </c>
      <c r="G457" s="27">
        <f>'LK1 - 4.1 Stäbe - Schnittgrößen'!F452</f>
        <v>7.29</v>
      </c>
      <c r="I457" s="44"/>
      <c r="J457" s="299"/>
      <c r="K457" s="15"/>
      <c r="L457" s="15">
        <f>'LK2 - 4.1 Stäbe - Schnittgrößen'!B452</f>
        <v>55</v>
      </c>
      <c r="M457" s="27">
        <f>'LK2 - 4.1 Stäbe - Schnittgrößen'!D452</f>
        <v>-253.56</v>
      </c>
      <c r="N457" s="27">
        <f>'LK2 - 4.1 Stäbe - Schnittgrößen'!E452</f>
        <v>-0.09</v>
      </c>
      <c r="O457" s="27">
        <f>'LK2 - 4.1 Stäbe - Schnittgrößen'!F452</f>
        <v>4.32</v>
      </c>
      <c r="Q457" s="44"/>
      <c r="R457" s="299"/>
      <c r="S457" s="15"/>
      <c r="T457" s="15">
        <f>'LK3 - 4.1 Stäbe - Schnittgrößen'!B452</f>
        <v>55</v>
      </c>
      <c r="U457" s="27">
        <f>'LK3 - 4.1 Stäbe - Schnittgrößen'!D452</f>
        <v>-418.32</v>
      </c>
      <c r="V457" s="27">
        <f>'LK3 - 4.1 Stäbe - Schnittgrößen'!E452</f>
        <v>-0.01</v>
      </c>
      <c r="W457" s="27">
        <f>'LK3 - 4.1 Stäbe - Schnittgrößen'!F452</f>
        <v>9.8800000000000008</v>
      </c>
      <c r="Y457" s="44"/>
      <c r="Z457" s="299"/>
      <c r="AA457" s="15"/>
      <c r="AB457" s="15">
        <f>'LK6 - 4.1 Stäbe - Schnittgrößen'!B452</f>
        <v>55</v>
      </c>
      <c r="AC457" s="27">
        <f>'LK6 - 4.1 Stäbe - Schnittgrößen'!D452</f>
        <v>-364.68</v>
      </c>
      <c r="AD457" s="27">
        <f>'LK6 - 4.1 Stäbe - Schnittgrößen'!E452</f>
        <v>-0.17</v>
      </c>
      <c r="AE457" s="27">
        <f>'LK6 - 4.1 Stäbe - Schnittgrößen'!F452</f>
        <v>6.12</v>
      </c>
    </row>
    <row r="458" spans="1:31" x14ac:dyDescent="0.3">
      <c r="A458" s="44"/>
      <c r="B458" s="299"/>
      <c r="C458" s="15"/>
      <c r="D458" s="15" t="str">
        <f>'LK1 - 4.1 Stäbe - Schnittgrößen'!B453</f>
        <v>Max N</v>
      </c>
      <c r="E458" s="27">
        <f>'LK1 - 4.1 Stäbe - Schnittgrößen'!D453</f>
        <v>-308.43</v>
      </c>
      <c r="F458" s="27">
        <f>'LK1 - 4.1 Stäbe - Schnittgrößen'!E453</f>
        <v>0.63</v>
      </c>
      <c r="G458" s="27">
        <f>'LK1 - 4.1 Stäbe - Schnittgrößen'!F453</f>
        <v>7.26</v>
      </c>
      <c r="I458" s="44"/>
      <c r="J458" s="299"/>
      <c r="K458" s="15"/>
      <c r="L458" s="15" t="str">
        <f>'LK2 - 4.1 Stäbe - Schnittgrößen'!B453</f>
        <v>Max N</v>
      </c>
      <c r="M458" s="27">
        <f>'LK2 - 4.1 Stäbe - Schnittgrößen'!D453</f>
        <v>-253.56</v>
      </c>
      <c r="N458" s="27">
        <f>'LK2 - 4.1 Stäbe - Schnittgrößen'!E453</f>
        <v>0.55000000000000004</v>
      </c>
      <c r="O458" s="27">
        <f>'LK2 - 4.1 Stäbe - Schnittgrößen'!F453</f>
        <v>4.3099999999999996</v>
      </c>
      <c r="Q458" s="44"/>
      <c r="R458" s="299"/>
      <c r="S458" s="15"/>
      <c r="T458" s="15" t="str">
        <f>'LK3 - 4.1 Stäbe - Schnittgrößen'!B453</f>
        <v>Max N</v>
      </c>
      <c r="U458" s="27">
        <f>'LK3 - 4.1 Stäbe - Schnittgrößen'!D453</f>
        <v>-418.32</v>
      </c>
      <c r="V458" s="27">
        <f>'LK3 - 4.1 Stäbe - Schnittgrößen'!E453</f>
        <v>0.89</v>
      </c>
      <c r="W458" s="27">
        <f>'LK3 - 4.1 Stäbe - Schnittgrößen'!F453</f>
        <v>9.85</v>
      </c>
      <c r="Y458" s="44"/>
      <c r="Z458" s="299"/>
      <c r="AA458" s="15"/>
      <c r="AB458" s="15" t="str">
        <f>'LK6 - 4.1 Stäbe - Schnittgrößen'!B453</f>
        <v>Max N</v>
      </c>
      <c r="AC458" s="27">
        <f>'LK6 - 4.1 Stäbe - Schnittgrößen'!D453</f>
        <v>-364.68</v>
      </c>
      <c r="AD458" s="27">
        <f>'LK6 - 4.1 Stäbe - Schnittgrößen'!E453</f>
        <v>0.79</v>
      </c>
      <c r="AE458" s="27">
        <f>'LK6 - 4.1 Stäbe - Schnittgrößen'!F453</f>
        <v>6.1</v>
      </c>
    </row>
    <row r="459" spans="1:31" x14ac:dyDescent="0.3">
      <c r="A459" s="44"/>
      <c r="B459" s="299"/>
      <c r="C459" s="15"/>
      <c r="D459" s="15" t="str">
        <f>'LK1 - 4.1 Stäbe - Schnittgrößen'!B454</f>
        <v>Min N</v>
      </c>
      <c r="E459" s="27">
        <f>'LK1 - 4.1 Stäbe - Schnittgrößen'!D454</f>
        <v>-308.43</v>
      </c>
      <c r="F459" s="27">
        <f>'LK1 - 4.1 Stäbe - Schnittgrößen'!E454</f>
        <v>0.14000000000000001</v>
      </c>
      <c r="G459" s="27">
        <f>'LK1 - 4.1 Stäbe - Schnittgrößen'!F454</f>
        <v>7.28</v>
      </c>
      <c r="I459" s="44"/>
      <c r="J459" s="299"/>
      <c r="K459" s="15"/>
      <c r="L459" s="15" t="str">
        <f>'LK2 - 4.1 Stäbe - Schnittgrößen'!B454</f>
        <v>Min N</v>
      </c>
      <c r="M459" s="27">
        <f>'LK2 - 4.1 Stäbe - Schnittgrößen'!D454</f>
        <v>-253.56</v>
      </c>
      <c r="N459" s="27">
        <f>'LK2 - 4.1 Stäbe - Schnittgrößen'!E454</f>
        <v>-0.09</v>
      </c>
      <c r="O459" s="27">
        <f>'LK2 - 4.1 Stäbe - Schnittgrößen'!F454</f>
        <v>4.32</v>
      </c>
      <c r="Q459" s="44"/>
      <c r="R459" s="299"/>
      <c r="S459" s="15"/>
      <c r="T459" s="15" t="str">
        <f>'LK3 - 4.1 Stäbe - Schnittgrößen'!B454</f>
        <v>Min N</v>
      </c>
      <c r="U459" s="27">
        <f>'LK3 - 4.1 Stäbe - Schnittgrößen'!D454</f>
        <v>-418.32</v>
      </c>
      <c r="V459" s="27">
        <f>'LK3 - 4.1 Stäbe - Schnittgrößen'!E454</f>
        <v>-0.01</v>
      </c>
      <c r="W459" s="27">
        <f>'LK3 - 4.1 Stäbe - Schnittgrößen'!F454</f>
        <v>9.8800000000000008</v>
      </c>
      <c r="Y459" s="44"/>
      <c r="Z459" s="299"/>
      <c r="AA459" s="15"/>
      <c r="AB459" s="15" t="str">
        <f>'LK6 - 4.1 Stäbe - Schnittgrößen'!B454</f>
        <v>Min N</v>
      </c>
      <c r="AC459" s="27">
        <f>'LK6 - 4.1 Stäbe - Schnittgrößen'!D454</f>
        <v>-364.68</v>
      </c>
      <c r="AD459" s="27">
        <f>'LK6 - 4.1 Stäbe - Schnittgrößen'!E454</f>
        <v>-0.17</v>
      </c>
      <c r="AE459" s="27">
        <f>'LK6 - 4.1 Stäbe - Schnittgrößen'!F454</f>
        <v>6.12</v>
      </c>
    </row>
    <row r="460" spans="1:31" x14ac:dyDescent="0.3">
      <c r="A460" s="44"/>
      <c r="B460" s="299"/>
      <c r="C460" s="15"/>
      <c r="D460" s="15" t="str">
        <f>'LK1 - 4.1 Stäbe - Schnittgrößen'!B455</f>
        <v>Max Vz</v>
      </c>
      <c r="E460" s="27">
        <f>'LK1 - 4.1 Stäbe - Schnittgrößen'!D455</f>
        <v>-308.43</v>
      </c>
      <c r="F460" s="27">
        <f>'LK1 - 4.1 Stäbe - Schnittgrößen'!E455</f>
        <v>0.63</v>
      </c>
      <c r="G460" s="27">
        <f>'LK1 - 4.1 Stäbe - Schnittgrößen'!F455</f>
        <v>7.26</v>
      </c>
      <c r="I460" s="44"/>
      <c r="J460" s="299"/>
      <c r="K460" s="15"/>
      <c r="L460" s="15" t="str">
        <f>'LK2 - 4.1 Stäbe - Schnittgrößen'!B455</f>
        <v>Max Vz</v>
      </c>
      <c r="M460" s="27">
        <f>'LK2 - 4.1 Stäbe - Schnittgrößen'!D455</f>
        <v>-253.56</v>
      </c>
      <c r="N460" s="27">
        <f>'LK2 - 4.1 Stäbe - Schnittgrößen'!E455</f>
        <v>0.55000000000000004</v>
      </c>
      <c r="O460" s="27">
        <f>'LK2 - 4.1 Stäbe - Schnittgrößen'!F455</f>
        <v>4.3099999999999996</v>
      </c>
      <c r="Q460" s="44"/>
      <c r="R460" s="299"/>
      <c r="S460" s="15"/>
      <c r="T460" s="15" t="str">
        <f>'LK3 - 4.1 Stäbe - Schnittgrößen'!B455</f>
        <v>Max Vz</v>
      </c>
      <c r="U460" s="27">
        <f>'LK3 - 4.1 Stäbe - Schnittgrößen'!D455</f>
        <v>-418.32</v>
      </c>
      <c r="V460" s="27">
        <f>'LK3 - 4.1 Stäbe - Schnittgrößen'!E455</f>
        <v>0.89</v>
      </c>
      <c r="W460" s="27">
        <f>'LK3 - 4.1 Stäbe - Schnittgrößen'!F455</f>
        <v>9.85</v>
      </c>
      <c r="Y460" s="44"/>
      <c r="Z460" s="299"/>
      <c r="AA460" s="15"/>
      <c r="AB460" s="15" t="str">
        <f>'LK6 - 4.1 Stäbe - Schnittgrößen'!B455</f>
        <v>Max Vz</v>
      </c>
      <c r="AC460" s="27">
        <f>'LK6 - 4.1 Stäbe - Schnittgrößen'!D455</f>
        <v>-364.68</v>
      </c>
      <c r="AD460" s="27">
        <f>'LK6 - 4.1 Stäbe - Schnittgrößen'!E455</f>
        <v>0.79</v>
      </c>
      <c r="AE460" s="27">
        <f>'LK6 - 4.1 Stäbe - Schnittgrößen'!F455</f>
        <v>6.1</v>
      </c>
    </row>
    <row r="461" spans="1:31" x14ac:dyDescent="0.3">
      <c r="A461" s="44"/>
      <c r="B461" s="299"/>
      <c r="C461" s="15"/>
      <c r="D461" s="15" t="str">
        <f>'LK1 - 4.1 Stäbe - Schnittgrößen'!B456</f>
        <v>Min Vz</v>
      </c>
      <c r="E461" s="27">
        <f>'LK1 - 4.1 Stäbe - Schnittgrößen'!D456</f>
        <v>-308.43</v>
      </c>
      <c r="F461" s="27">
        <f>'LK1 - 4.1 Stäbe - Schnittgrößen'!E456</f>
        <v>0.01</v>
      </c>
      <c r="G461" s="27">
        <f>'LK1 - 4.1 Stäbe - Schnittgrößen'!F456</f>
        <v>7.29</v>
      </c>
      <c r="I461" s="44"/>
      <c r="J461" s="299"/>
      <c r="K461" s="15"/>
      <c r="L461" s="15" t="str">
        <f>'LK2 - 4.1 Stäbe - Schnittgrößen'!B456</f>
        <v>Min Vz</v>
      </c>
      <c r="M461" s="27">
        <f>'LK2 - 4.1 Stäbe - Schnittgrößen'!D456</f>
        <v>-253.56</v>
      </c>
      <c r="N461" s="27">
        <f>'LK2 - 4.1 Stäbe - Schnittgrößen'!E456</f>
        <v>-0.09</v>
      </c>
      <c r="O461" s="27">
        <f>'LK2 - 4.1 Stäbe - Schnittgrößen'!F456</f>
        <v>4.32</v>
      </c>
      <c r="Q461" s="44"/>
      <c r="R461" s="299"/>
      <c r="S461" s="15"/>
      <c r="T461" s="15" t="str">
        <f>'LK3 - 4.1 Stäbe - Schnittgrößen'!B456</f>
        <v>Min Vz</v>
      </c>
      <c r="U461" s="27">
        <f>'LK3 - 4.1 Stäbe - Schnittgrößen'!D456</f>
        <v>-418.32</v>
      </c>
      <c r="V461" s="27">
        <f>'LK3 - 4.1 Stäbe - Schnittgrößen'!E456</f>
        <v>-0.01</v>
      </c>
      <c r="W461" s="27">
        <f>'LK3 - 4.1 Stäbe - Schnittgrößen'!F456</f>
        <v>9.8800000000000008</v>
      </c>
      <c r="Y461" s="44"/>
      <c r="Z461" s="299"/>
      <c r="AA461" s="15"/>
      <c r="AB461" s="15" t="str">
        <f>'LK6 - 4.1 Stäbe - Schnittgrößen'!B456</f>
        <v>Min Vz</v>
      </c>
      <c r="AC461" s="27">
        <f>'LK6 - 4.1 Stäbe - Schnittgrößen'!D456</f>
        <v>-364.68</v>
      </c>
      <c r="AD461" s="27">
        <f>'LK6 - 4.1 Stäbe - Schnittgrößen'!E456</f>
        <v>-0.17</v>
      </c>
      <c r="AE461" s="27">
        <f>'LK6 - 4.1 Stäbe - Schnittgrößen'!F456</f>
        <v>6.12</v>
      </c>
    </row>
    <row r="462" spans="1:31" x14ac:dyDescent="0.3">
      <c r="A462" s="44"/>
      <c r="B462" s="299"/>
      <c r="C462" s="15"/>
      <c r="D462" s="15" t="str">
        <f>'LK1 - 4.1 Stäbe - Schnittgrößen'!B457</f>
        <v>Max My</v>
      </c>
      <c r="E462" s="27">
        <f>'LK1 - 4.1 Stäbe - Schnittgrößen'!D457</f>
        <v>-308.43</v>
      </c>
      <c r="F462" s="27">
        <f>'LK1 - 4.1 Stäbe - Schnittgrößen'!E457</f>
        <v>0.01</v>
      </c>
      <c r="G462" s="27">
        <f>'LK1 - 4.1 Stäbe - Schnittgrößen'!F457</f>
        <v>7.29</v>
      </c>
      <c r="I462" s="44"/>
      <c r="J462" s="299"/>
      <c r="K462" s="15"/>
      <c r="L462" s="15" t="str">
        <f>'LK2 - 4.1 Stäbe - Schnittgrößen'!B457</f>
        <v>Max My</v>
      </c>
      <c r="M462" s="27">
        <f>'LK2 - 4.1 Stäbe - Schnittgrößen'!D457</f>
        <v>-253.56</v>
      </c>
      <c r="N462" s="27">
        <f>'LK2 - 4.1 Stäbe - Schnittgrößen'!E457</f>
        <v>-0.03</v>
      </c>
      <c r="O462" s="27">
        <f>'LK2 - 4.1 Stäbe - Schnittgrößen'!F457</f>
        <v>4.32</v>
      </c>
      <c r="Q462" s="44"/>
      <c r="R462" s="299"/>
      <c r="S462" s="15"/>
      <c r="T462" s="15" t="str">
        <f>'LK3 - 4.1 Stäbe - Schnittgrößen'!B457</f>
        <v>Max My</v>
      </c>
      <c r="U462" s="27">
        <f>'LK3 - 4.1 Stäbe - Schnittgrößen'!D457</f>
        <v>-418.32</v>
      </c>
      <c r="V462" s="27">
        <f>'LK3 - 4.1 Stäbe - Schnittgrößen'!E457</f>
        <v>-0.01</v>
      </c>
      <c r="W462" s="27">
        <f>'LK3 - 4.1 Stäbe - Schnittgrößen'!F457</f>
        <v>9.8800000000000008</v>
      </c>
      <c r="Y462" s="44"/>
      <c r="Z462" s="299"/>
      <c r="AA462" s="15"/>
      <c r="AB462" s="15" t="str">
        <f>'LK6 - 4.1 Stäbe - Schnittgrößen'!B457</f>
        <v>Max My</v>
      </c>
      <c r="AC462" s="27">
        <f>'LK6 - 4.1 Stäbe - Schnittgrößen'!D457</f>
        <v>-364.68</v>
      </c>
      <c r="AD462" s="27">
        <f>'LK6 - 4.1 Stäbe - Schnittgrößen'!E457</f>
        <v>0.02</v>
      </c>
      <c r="AE462" s="27">
        <f>'LK6 - 4.1 Stäbe - Schnittgrößen'!F457</f>
        <v>6.12</v>
      </c>
    </row>
    <row r="463" spans="1:31" x14ac:dyDescent="0.3">
      <c r="A463" s="44"/>
      <c r="B463" s="299"/>
      <c r="C463" s="15"/>
      <c r="D463" s="15" t="str">
        <f>'LK1 - 4.1 Stäbe - Schnittgrößen'!B458</f>
        <v>Min My</v>
      </c>
      <c r="E463" s="27">
        <f>'LK1 - 4.1 Stäbe - Schnittgrößen'!D458</f>
        <v>-308.43</v>
      </c>
      <c r="F463" s="27">
        <f>'LK1 - 4.1 Stäbe - Schnittgrößen'!E458</f>
        <v>0.63</v>
      </c>
      <c r="G463" s="27">
        <f>'LK1 - 4.1 Stäbe - Schnittgrößen'!F458</f>
        <v>7.26</v>
      </c>
      <c r="I463" s="44"/>
      <c r="J463" s="299"/>
      <c r="K463" s="15"/>
      <c r="L463" s="15" t="str">
        <f>'LK2 - 4.1 Stäbe - Schnittgrößen'!B458</f>
        <v>Min My</v>
      </c>
      <c r="M463" s="27">
        <f>'LK2 - 4.1 Stäbe - Schnittgrößen'!D458</f>
        <v>-253.56</v>
      </c>
      <c r="N463" s="27">
        <f>'LK2 - 4.1 Stäbe - Schnittgrößen'!E458</f>
        <v>0.55000000000000004</v>
      </c>
      <c r="O463" s="27">
        <f>'LK2 - 4.1 Stäbe - Schnittgrößen'!F458</f>
        <v>4.3099999999999996</v>
      </c>
      <c r="Q463" s="44"/>
      <c r="R463" s="299"/>
      <c r="S463" s="15"/>
      <c r="T463" s="15" t="str">
        <f>'LK3 - 4.1 Stäbe - Schnittgrößen'!B458</f>
        <v>Min My</v>
      </c>
      <c r="U463" s="27">
        <f>'LK3 - 4.1 Stäbe - Schnittgrößen'!D458</f>
        <v>-418.32</v>
      </c>
      <c r="V463" s="27">
        <f>'LK3 - 4.1 Stäbe - Schnittgrößen'!E458</f>
        <v>0.89</v>
      </c>
      <c r="W463" s="27">
        <f>'LK3 - 4.1 Stäbe - Schnittgrößen'!F458</f>
        <v>9.85</v>
      </c>
      <c r="Y463" s="44"/>
      <c r="Z463" s="299"/>
      <c r="AA463" s="15"/>
      <c r="AB463" s="15" t="str">
        <f>'LK6 - 4.1 Stäbe - Schnittgrößen'!B458</f>
        <v>Min My</v>
      </c>
      <c r="AC463" s="27">
        <f>'LK6 - 4.1 Stäbe - Schnittgrößen'!D458</f>
        <v>-364.68</v>
      </c>
      <c r="AD463" s="27">
        <f>'LK6 - 4.1 Stäbe - Schnittgrößen'!E458</f>
        <v>0.79</v>
      </c>
      <c r="AE463" s="27">
        <f>'LK6 - 4.1 Stäbe - Schnittgrößen'!F458</f>
        <v>6.1</v>
      </c>
    </row>
    <row r="464" spans="1:31" x14ac:dyDescent="0.3">
      <c r="A464" s="192"/>
      <c r="B464" s="298"/>
      <c r="C464" s="15">
        <f>'LK1 - 4.1 Stäbe - Schnittgrößen'!A459</f>
        <v>58</v>
      </c>
      <c r="D464" s="15">
        <f>'LK1 - 4.1 Stäbe - Schnittgrößen'!B459</f>
        <v>55</v>
      </c>
      <c r="E464" s="27">
        <f>'LK1 - 4.1 Stäbe - Schnittgrößen'!D459</f>
        <v>-308.43</v>
      </c>
      <c r="F464" s="27">
        <f>'LK1 - 4.1 Stäbe - Schnittgrößen'!E459</f>
        <v>0.42</v>
      </c>
      <c r="G464" s="27">
        <f>'LK1 - 4.1 Stäbe - Schnittgrößen'!F459</f>
        <v>7.29</v>
      </c>
      <c r="I464" s="192"/>
      <c r="J464" s="298"/>
      <c r="K464" s="15">
        <f>'LK2 - 4.1 Stäbe - Schnittgrößen'!A459</f>
        <v>58</v>
      </c>
      <c r="L464" s="15">
        <f>'LK2 - 4.1 Stäbe - Schnittgrößen'!B459</f>
        <v>55</v>
      </c>
      <c r="M464" s="27">
        <f>'LK2 - 4.1 Stäbe - Schnittgrößen'!D459</f>
        <v>-253.56</v>
      </c>
      <c r="N464" s="27">
        <f>'LK2 - 4.1 Stäbe - Schnittgrößen'!E459</f>
        <v>0.4</v>
      </c>
      <c r="O464" s="27">
        <f>'LK2 - 4.1 Stäbe - Schnittgrößen'!F459</f>
        <v>4.32</v>
      </c>
      <c r="Q464" s="192"/>
      <c r="R464" s="298"/>
      <c r="S464" s="15">
        <f>'LK3 - 4.1 Stäbe - Schnittgrößen'!A459</f>
        <v>58</v>
      </c>
      <c r="T464" s="15">
        <f>'LK3 - 4.1 Stäbe - Schnittgrößen'!B459</f>
        <v>55</v>
      </c>
      <c r="U464" s="27">
        <f>'LK3 - 4.1 Stäbe - Schnittgrößen'!D459</f>
        <v>-418.32</v>
      </c>
      <c r="V464" s="27">
        <f>'LK3 - 4.1 Stäbe - Schnittgrößen'!E459</f>
        <v>0.6</v>
      </c>
      <c r="W464" s="27">
        <f>'LK3 - 4.1 Stäbe - Schnittgrößen'!F459</f>
        <v>9.8800000000000008</v>
      </c>
      <c r="Y464" s="192"/>
      <c r="Z464" s="298"/>
      <c r="AA464" s="15">
        <f>'LK6 - 4.1 Stäbe - Schnittgrößen'!A459</f>
        <v>58</v>
      </c>
      <c r="AB464" s="15">
        <f>'LK6 - 4.1 Stäbe - Schnittgrößen'!B459</f>
        <v>55</v>
      </c>
      <c r="AC464" s="27">
        <f>'LK6 - 4.1 Stäbe - Schnittgrößen'!D459</f>
        <v>-364.68</v>
      </c>
      <c r="AD464" s="27">
        <f>'LK6 - 4.1 Stäbe - Schnittgrößen'!E459</f>
        <v>0.57999999999999996</v>
      </c>
      <c r="AE464" s="27">
        <f>'LK6 - 4.1 Stäbe - Schnittgrößen'!F459</f>
        <v>6.12</v>
      </c>
    </row>
    <row r="465" spans="1:31" x14ac:dyDescent="0.3">
      <c r="A465" s="44"/>
      <c r="B465" s="299"/>
      <c r="C465" s="15"/>
      <c r="D465" s="15">
        <f>'LK1 - 4.1 Stäbe - Schnittgrößen'!B460</f>
        <v>56</v>
      </c>
      <c r="E465" s="27">
        <f>'LK1 - 4.1 Stäbe - Schnittgrößen'!D460</f>
        <v>-308.43</v>
      </c>
      <c r="F465" s="27">
        <f>'LK1 - 4.1 Stäbe - Schnittgrößen'!E460</f>
        <v>-0.2</v>
      </c>
      <c r="G465" s="27">
        <f>'LK1 - 4.1 Stäbe - Schnittgrößen'!F460</f>
        <v>7.29</v>
      </c>
      <c r="I465" s="44"/>
      <c r="J465" s="299"/>
      <c r="K465" s="15"/>
      <c r="L465" s="15">
        <f>'LK2 - 4.1 Stäbe - Schnittgrößen'!B460</f>
        <v>56</v>
      </c>
      <c r="M465" s="27">
        <f>'LK2 - 4.1 Stäbe - Schnittgrößen'!D460</f>
        <v>-253.56</v>
      </c>
      <c r="N465" s="27">
        <f>'LK2 - 4.1 Stäbe - Schnittgrößen'!E460</f>
        <v>-0.25</v>
      </c>
      <c r="O465" s="27">
        <f>'LK2 - 4.1 Stäbe - Schnittgrößen'!F460</f>
        <v>4.33</v>
      </c>
      <c r="Q465" s="44"/>
      <c r="R465" s="299"/>
      <c r="S465" s="15"/>
      <c r="T465" s="15">
        <f>'LK3 - 4.1 Stäbe - Schnittgrößen'!B460</f>
        <v>56</v>
      </c>
      <c r="U465" s="27">
        <f>'LK3 - 4.1 Stäbe - Schnittgrößen'!D460</f>
        <v>-418.32</v>
      </c>
      <c r="V465" s="27">
        <f>'LK3 - 4.1 Stäbe - Schnittgrößen'!E460</f>
        <v>-0.3</v>
      </c>
      <c r="W465" s="27">
        <f>'LK3 - 4.1 Stäbe - Schnittgrößen'!F460</f>
        <v>9.89</v>
      </c>
      <c r="Y465" s="44"/>
      <c r="Z465" s="299"/>
      <c r="AA465" s="15"/>
      <c r="AB465" s="15">
        <f>'LK6 - 4.1 Stäbe - Schnittgrößen'!B460</f>
        <v>56</v>
      </c>
      <c r="AC465" s="27">
        <f>'LK6 - 4.1 Stäbe - Schnittgrößen'!D460</f>
        <v>-364.68</v>
      </c>
      <c r="AD465" s="27">
        <f>'LK6 - 4.1 Stäbe - Schnittgrößen'!E460</f>
        <v>-0.38</v>
      </c>
      <c r="AE465" s="27">
        <f>'LK6 - 4.1 Stäbe - Schnittgrößen'!F460</f>
        <v>6.12</v>
      </c>
    </row>
    <row r="466" spans="1:31" x14ac:dyDescent="0.3">
      <c r="A466" s="44"/>
      <c r="B466" s="299"/>
      <c r="C466" s="15"/>
      <c r="D466" s="15" t="str">
        <f>'LK1 - 4.1 Stäbe - Schnittgrößen'!B461</f>
        <v>Max N</v>
      </c>
      <c r="E466" s="27">
        <f>'LK1 - 4.1 Stäbe - Schnittgrößen'!D461</f>
        <v>-308.43</v>
      </c>
      <c r="F466" s="27">
        <f>'LK1 - 4.1 Stäbe - Schnittgrößen'!E461</f>
        <v>0.42</v>
      </c>
      <c r="G466" s="27">
        <f>'LK1 - 4.1 Stäbe - Schnittgrößen'!F461</f>
        <v>7.29</v>
      </c>
      <c r="I466" s="44"/>
      <c r="J466" s="299"/>
      <c r="K466" s="15"/>
      <c r="L466" s="15" t="str">
        <f>'LK2 - 4.1 Stäbe - Schnittgrößen'!B461</f>
        <v>Max N</v>
      </c>
      <c r="M466" s="27">
        <f>'LK2 - 4.1 Stäbe - Schnittgrößen'!D461</f>
        <v>-253.56</v>
      </c>
      <c r="N466" s="27">
        <f>'LK2 - 4.1 Stäbe - Schnittgrößen'!E461</f>
        <v>0.4</v>
      </c>
      <c r="O466" s="27">
        <f>'LK2 - 4.1 Stäbe - Schnittgrößen'!F461</f>
        <v>4.32</v>
      </c>
      <c r="Q466" s="44"/>
      <c r="R466" s="299"/>
      <c r="S466" s="15"/>
      <c r="T466" s="15" t="str">
        <f>'LK3 - 4.1 Stäbe - Schnittgrößen'!B461</f>
        <v>Max N</v>
      </c>
      <c r="U466" s="27">
        <f>'LK3 - 4.1 Stäbe - Schnittgrößen'!D461</f>
        <v>-418.32</v>
      </c>
      <c r="V466" s="27">
        <f>'LK3 - 4.1 Stäbe - Schnittgrößen'!E461</f>
        <v>0.6</v>
      </c>
      <c r="W466" s="27">
        <f>'LK3 - 4.1 Stäbe - Schnittgrößen'!F461</f>
        <v>9.8800000000000008</v>
      </c>
      <c r="Y466" s="44"/>
      <c r="Z466" s="299"/>
      <c r="AA466" s="15"/>
      <c r="AB466" s="15" t="str">
        <f>'LK6 - 4.1 Stäbe - Schnittgrößen'!B461</f>
        <v>Max N</v>
      </c>
      <c r="AC466" s="27">
        <f>'LK6 - 4.1 Stäbe - Schnittgrößen'!D461</f>
        <v>-364.68</v>
      </c>
      <c r="AD466" s="27">
        <f>'LK6 - 4.1 Stäbe - Schnittgrößen'!E461</f>
        <v>0.57999999999999996</v>
      </c>
      <c r="AE466" s="27">
        <f>'LK6 - 4.1 Stäbe - Schnittgrößen'!F461</f>
        <v>6.12</v>
      </c>
    </row>
    <row r="467" spans="1:31" x14ac:dyDescent="0.3">
      <c r="A467" s="44"/>
      <c r="B467" s="299"/>
      <c r="C467" s="15"/>
      <c r="D467" s="15" t="str">
        <f>'LK1 - 4.1 Stäbe - Schnittgrößen'!B462</f>
        <v>Min N</v>
      </c>
      <c r="E467" s="27">
        <f>'LK1 - 4.1 Stäbe - Schnittgrößen'!D462</f>
        <v>-308.43</v>
      </c>
      <c r="F467" s="27">
        <f>'LK1 - 4.1 Stäbe - Schnittgrößen'!E462</f>
        <v>0.17</v>
      </c>
      <c r="G467" s="27">
        <f>'LK1 - 4.1 Stäbe - Schnittgrößen'!F462</f>
        <v>7.29</v>
      </c>
      <c r="I467" s="44"/>
      <c r="J467" s="299"/>
      <c r="K467" s="15"/>
      <c r="L467" s="15" t="str">
        <f>'LK2 - 4.1 Stäbe - Schnittgrößen'!B462</f>
        <v>Min N</v>
      </c>
      <c r="M467" s="27">
        <f>'LK2 - 4.1 Stäbe - Schnittgrößen'!D462</f>
        <v>-253.56</v>
      </c>
      <c r="N467" s="27">
        <f>'LK2 - 4.1 Stäbe - Schnittgrößen'!E462</f>
        <v>-0.05</v>
      </c>
      <c r="O467" s="27">
        <f>'LK2 - 4.1 Stäbe - Schnittgrößen'!F462</f>
        <v>4.33</v>
      </c>
      <c r="Q467" s="44"/>
      <c r="R467" s="299"/>
      <c r="S467" s="15"/>
      <c r="T467" s="15" t="str">
        <f>'LK3 - 4.1 Stäbe - Schnittgrößen'!B462</f>
        <v>Min N</v>
      </c>
      <c r="U467" s="27">
        <f>'LK3 - 4.1 Stäbe - Schnittgrößen'!D462</f>
        <v>-418.32</v>
      </c>
      <c r="V467" s="27">
        <f>'LK3 - 4.1 Stäbe - Schnittgrößen'!E462</f>
        <v>-0.03</v>
      </c>
      <c r="W467" s="27">
        <f>'LK3 - 4.1 Stäbe - Schnittgrößen'!F462</f>
        <v>9.89</v>
      </c>
      <c r="Y467" s="44"/>
      <c r="Z467" s="299"/>
      <c r="AA467" s="15"/>
      <c r="AB467" s="15" t="str">
        <f>'LK6 - 4.1 Stäbe - Schnittgrößen'!B462</f>
        <v>Min N</v>
      </c>
      <c r="AC467" s="27">
        <f>'LK6 - 4.1 Stäbe - Schnittgrößen'!D462</f>
        <v>-364.68</v>
      </c>
      <c r="AD467" s="27">
        <f>'LK6 - 4.1 Stäbe - Schnittgrößen'!E462</f>
        <v>-0.09</v>
      </c>
      <c r="AE467" s="27">
        <f>'LK6 - 4.1 Stäbe - Schnittgrößen'!F462</f>
        <v>6.13</v>
      </c>
    </row>
    <row r="468" spans="1:31" x14ac:dyDescent="0.3">
      <c r="A468" s="44"/>
      <c r="B468" s="299"/>
      <c r="C468" s="15"/>
      <c r="D468" s="15" t="str">
        <f>'LK1 - 4.1 Stäbe - Schnittgrößen'!B463</f>
        <v>Max Vz</v>
      </c>
      <c r="E468" s="27">
        <f>'LK1 - 4.1 Stäbe - Schnittgrößen'!D463</f>
        <v>-308.43</v>
      </c>
      <c r="F468" s="27">
        <f>'LK1 - 4.1 Stäbe - Schnittgrößen'!E463</f>
        <v>0.42</v>
      </c>
      <c r="G468" s="27">
        <f>'LK1 - 4.1 Stäbe - Schnittgrößen'!F463</f>
        <v>7.29</v>
      </c>
      <c r="I468" s="44"/>
      <c r="J468" s="299"/>
      <c r="K468" s="15"/>
      <c r="L468" s="15" t="str">
        <f>'LK2 - 4.1 Stäbe - Schnittgrößen'!B463</f>
        <v>Max Vz</v>
      </c>
      <c r="M468" s="27">
        <f>'LK2 - 4.1 Stäbe - Schnittgrößen'!D463</f>
        <v>-253.56</v>
      </c>
      <c r="N468" s="27">
        <f>'LK2 - 4.1 Stäbe - Schnittgrößen'!E463</f>
        <v>0.4</v>
      </c>
      <c r="O468" s="27">
        <f>'LK2 - 4.1 Stäbe - Schnittgrößen'!F463</f>
        <v>4.32</v>
      </c>
      <c r="Q468" s="44"/>
      <c r="R468" s="299"/>
      <c r="S468" s="15"/>
      <c r="T468" s="15" t="str">
        <f>'LK3 - 4.1 Stäbe - Schnittgrößen'!B463</f>
        <v>Max Vz</v>
      </c>
      <c r="U468" s="27">
        <f>'LK3 - 4.1 Stäbe - Schnittgrößen'!D463</f>
        <v>-418.32</v>
      </c>
      <c r="V468" s="27">
        <f>'LK3 - 4.1 Stäbe - Schnittgrößen'!E463</f>
        <v>0.6</v>
      </c>
      <c r="W468" s="27">
        <f>'LK3 - 4.1 Stäbe - Schnittgrößen'!F463</f>
        <v>9.8800000000000008</v>
      </c>
      <c r="Y468" s="44"/>
      <c r="Z468" s="299"/>
      <c r="AA468" s="15"/>
      <c r="AB468" s="15" t="str">
        <f>'LK6 - 4.1 Stäbe - Schnittgrößen'!B463</f>
        <v>Max Vz</v>
      </c>
      <c r="AC468" s="27">
        <f>'LK6 - 4.1 Stäbe - Schnittgrößen'!D463</f>
        <v>-364.68</v>
      </c>
      <c r="AD468" s="27">
        <f>'LK6 - 4.1 Stäbe - Schnittgrößen'!E463</f>
        <v>0.57999999999999996</v>
      </c>
      <c r="AE468" s="27">
        <f>'LK6 - 4.1 Stäbe - Schnittgrößen'!F463</f>
        <v>6.12</v>
      </c>
    </row>
    <row r="469" spans="1:31" x14ac:dyDescent="0.3">
      <c r="A469" s="44"/>
      <c r="B469" s="299"/>
      <c r="C469" s="15"/>
      <c r="D469" s="15" t="str">
        <f>'LK1 - 4.1 Stäbe - Schnittgrößen'!B464</f>
        <v>Min Vz</v>
      </c>
      <c r="E469" s="27">
        <f>'LK1 - 4.1 Stäbe - Schnittgrößen'!D464</f>
        <v>-308.43</v>
      </c>
      <c r="F469" s="27">
        <f>'LK1 - 4.1 Stäbe - Schnittgrößen'!E464</f>
        <v>-0.2</v>
      </c>
      <c r="G469" s="27">
        <f>'LK1 - 4.1 Stäbe - Schnittgrößen'!F464</f>
        <v>7.29</v>
      </c>
      <c r="I469" s="44"/>
      <c r="J469" s="299"/>
      <c r="K469" s="15"/>
      <c r="L469" s="15" t="str">
        <f>'LK2 - 4.1 Stäbe - Schnittgrößen'!B464</f>
        <v>Min Vz</v>
      </c>
      <c r="M469" s="27">
        <f>'LK2 - 4.1 Stäbe - Schnittgrößen'!D464</f>
        <v>-253.56</v>
      </c>
      <c r="N469" s="27">
        <f>'LK2 - 4.1 Stäbe - Schnittgrößen'!E464</f>
        <v>-0.25</v>
      </c>
      <c r="O469" s="27">
        <f>'LK2 - 4.1 Stäbe - Schnittgrößen'!F464</f>
        <v>4.33</v>
      </c>
      <c r="Q469" s="44"/>
      <c r="R469" s="299"/>
      <c r="S469" s="15"/>
      <c r="T469" s="15" t="str">
        <f>'LK3 - 4.1 Stäbe - Schnittgrößen'!B464</f>
        <v>Min Vz</v>
      </c>
      <c r="U469" s="27">
        <f>'LK3 - 4.1 Stäbe - Schnittgrößen'!D464</f>
        <v>-418.32</v>
      </c>
      <c r="V469" s="27">
        <f>'LK3 - 4.1 Stäbe - Schnittgrößen'!E464</f>
        <v>-0.3</v>
      </c>
      <c r="W469" s="27">
        <f>'LK3 - 4.1 Stäbe - Schnittgrößen'!F464</f>
        <v>9.89</v>
      </c>
      <c r="Y469" s="44"/>
      <c r="Z469" s="299"/>
      <c r="AA469" s="15"/>
      <c r="AB469" s="15" t="str">
        <f>'LK6 - 4.1 Stäbe - Schnittgrößen'!B464</f>
        <v>Min Vz</v>
      </c>
      <c r="AC469" s="27">
        <f>'LK6 - 4.1 Stäbe - Schnittgrößen'!D464</f>
        <v>-364.68</v>
      </c>
      <c r="AD469" s="27">
        <f>'LK6 - 4.1 Stäbe - Schnittgrößen'!E464</f>
        <v>-0.38</v>
      </c>
      <c r="AE469" s="27">
        <f>'LK6 - 4.1 Stäbe - Schnittgrößen'!F464</f>
        <v>6.12</v>
      </c>
    </row>
    <row r="470" spans="1:31" x14ac:dyDescent="0.3">
      <c r="A470" s="44"/>
      <c r="B470" s="299"/>
      <c r="C470" s="15"/>
      <c r="D470" s="15" t="str">
        <f>'LK1 - 4.1 Stäbe - Schnittgrößen'!B465</f>
        <v>Max My</v>
      </c>
      <c r="E470" s="27">
        <f>'LK1 - 4.1 Stäbe - Schnittgrößen'!D465</f>
        <v>-308.43</v>
      </c>
      <c r="F470" s="27">
        <f>'LK1 - 4.1 Stäbe - Schnittgrößen'!E465</f>
        <v>-0.02</v>
      </c>
      <c r="G470" s="27">
        <f>'LK1 - 4.1 Stäbe - Schnittgrößen'!F465</f>
        <v>7.3</v>
      </c>
      <c r="I470" s="44"/>
      <c r="J470" s="299"/>
      <c r="K470" s="15"/>
      <c r="L470" s="15" t="str">
        <f>'LK2 - 4.1 Stäbe - Schnittgrößen'!B465</f>
        <v>Max My</v>
      </c>
      <c r="M470" s="27">
        <f>'LK2 - 4.1 Stäbe - Schnittgrößen'!D465</f>
        <v>-253.56</v>
      </c>
      <c r="N470" s="27">
        <f>'LK2 - 4.1 Stäbe - Schnittgrößen'!E465</f>
        <v>0.01</v>
      </c>
      <c r="O470" s="27">
        <f>'LK2 - 4.1 Stäbe - Schnittgrößen'!F465</f>
        <v>4.33</v>
      </c>
      <c r="Q470" s="44"/>
      <c r="R470" s="299"/>
      <c r="S470" s="15"/>
      <c r="T470" s="15" t="str">
        <f>'LK3 - 4.1 Stäbe - Schnittgrößen'!B465</f>
        <v>Max My</v>
      </c>
      <c r="U470" s="27">
        <f>'LK3 - 4.1 Stäbe - Schnittgrößen'!D465</f>
        <v>-418.32</v>
      </c>
      <c r="V470" s="27">
        <f>'LK3 - 4.1 Stäbe - Schnittgrößen'!E465</f>
        <v>-0.03</v>
      </c>
      <c r="W470" s="27">
        <f>'LK3 - 4.1 Stäbe - Schnittgrößen'!F465</f>
        <v>9.89</v>
      </c>
      <c r="Y470" s="44"/>
      <c r="Z470" s="299"/>
      <c r="AA470" s="15"/>
      <c r="AB470" s="15" t="str">
        <f>'LK6 - 4.1 Stäbe - Schnittgrößen'!B465</f>
        <v>Max My</v>
      </c>
      <c r="AC470" s="27">
        <f>'LK6 - 4.1 Stäbe - Schnittgrößen'!D465</f>
        <v>-364.68</v>
      </c>
      <c r="AD470" s="27">
        <f>'LK6 - 4.1 Stäbe - Schnittgrößen'!E465</f>
        <v>0.01</v>
      </c>
      <c r="AE470" s="27">
        <f>'LK6 - 4.1 Stäbe - Schnittgrößen'!F465</f>
        <v>6.13</v>
      </c>
    </row>
    <row r="471" spans="1:31" x14ac:dyDescent="0.3">
      <c r="A471" s="44"/>
      <c r="B471" s="299"/>
      <c r="C471" s="15"/>
      <c r="D471" s="15" t="str">
        <f>'LK1 - 4.1 Stäbe - Schnittgrößen'!B466</f>
        <v>Min My</v>
      </c>
      <c r="E471" s="27">
        <f>'LK1 - 4.1 Stäbe - Schnittgrößen'!D466</f>
        <v>-308.43</v>
      </c>
      <c r="F471" s="27">
        <f>'LK1 - 4.1 Stäbe - Schnittgrößen'!E466</f>
        <v>0.42</v>
      </c>
      <c r="G471" s="27">
        <f>'LK1 - 4.1 Stäbe - Schnittgrößen'!F466</f>
        <v>7.29</v>
      </c>
      <c r="I471" s="44"/>
      <c r="J471" s="299"/>
      <c r="K471" s="15"/>
      <c r="L471" s="15" t="str">
        <f>'LK2 - 4.1 Stäbe - Schnittgrößen'!B466</f>
        <v>Min My</v>
      </c>
      <c r="M471" s="27">
        <f>'LK2 - 4.1 Stäbe - Schnittgrößen'!D466</f>
        <v>-253.56</v>
      </c>
      <c r="N471" s="27">
        <f>'LK2 - 4.1 Stäbe - Schnittgrößen'!E466</f>
        <v>0.4</v>
      </c>
      <c r="O471" s="27">
        <f>'LK2 - 4.1 Stäbe - Schnittgrößen'!F466</f>
        <v>4.32</v>
      </c>
      <c r="Q471" s="44"/>
      <c r="R471" s="299"/>
      <c r="S471" s="15"/>
      <c r="T471" s="15" t="str">
        <f>'LK3 - 4.1 Stäbe - Schnittgrößen'!B466</f>
        <v>Min My</v>
      </c>
      <c r="U471" s="27">
        <f>'LK3 - 4.1 Stäbe - Schnittgrößen'!D466</f>
        <v>-418.32</v>
      </c>
      <c r="V471" s="27">
        <f>'LK3 - 4.1 Stäbe - Schnittgrößen'!E466</f>
        <v>0.6</v>
      </c>
      <c r="W471" s="27">
        <f>'LK3 - 4.1 Stäbe - Schnittgrößen'!F466</f>
        <v>9.8800000000000008</v>
      </c>
      <c r="Y471" s="44"/>
      <c r="Z471" s="299"/>
      <c r="AA471" s="15"/>
      <c r="AB471" s="15" t="str">
        <f>'LK6 - 4.1 Stäbe - Schnittgrößen'!B466</f>
        <v>Min My</v>
      </c>
      <c r="AC471" s="27">
        <f>'LK6 - 4.1 Stäbe - Schnittgrößen'!D466</f>
        <v>-364.68</v>
      </c>
      <c r="AD471" s="27">
        <f>'LK6 - 4.1 Stäbe - Schnittgrößen'!E466</f>
        <v>0.57999999999999996</v>
      </c>
      <c r="AE471" s="27">
        <f>'LK6 - 4.1 Stäbe - Schnittgrößen'!F466</f>
        <v>6.12</v>
      </c>
    </row>
    <row r="472" spans="1:31" x14ac:dyDescent="0.3">
      <c r="A472" s="192"/>
      <c r="B472" s="298"/>
      <c r="C472" s="15">
        <f>'LK1 - 4.1 Stäbe - Schnittgrößen'!A467</f>
        <v>59</v>
      </c>
      <c r="D472" s="15">
        <f>'LK1 - 4.1 Stäbe - Schnittgrößen'!B467</f>
        <v>56</v>
      </c>
      <c r="E472" s="27">
        <f>'LK1 - 4.1 Stäbe - Schnittgrößen'!D467</f>
        <v>-308.43</v>
      </c>
      <c r="F472" s="27">
        <f>'LK1 - 4.1 Stäbe - Schnittgrößen'!E467</f>
        <v>0.2</v>
      </c>
      <c r="G472" s="27">
        <f>'LK1 - 4.1 Stäbe - Schnittgrößen'!F467</f>
        <v>7.29</v>
      </c>
      <c r="I472" s="192"/>
      <c r="J472" s="298"/>
      <c r="K472" s="15">
        <f>'LK2 - 4.1 Stäbe - Schnittgrößen'!A467</f>
        <v>59</v>
      </c>
      <c r="L472" s="15">
        <f>'LK2 - 4.1 Stäbe - Schnittgrößen'!B467</f>
        <v>56</v>
      </c>
      <c r="M472" s="27">
        <f>'LK2 - 4.1 Stäbe - Schnittgrößen'!D467</f>
        <v>-253.56</v>
      </c>
      <c r="N472" s="27">
        <f>'LK2 - 4.1 Stäbe - Schnittgrößen'!E467</f>
        <v>0.25</v>
      </c>
      <c r="O472" s="27">
        <f>'LK2 - 4.1 Stäbe - Schnittgrößen'!F467</f>
        <v>4.33</v>
      </c>
      <c r="Q472" s="192"/>
      <c r="R472" s="298"/>
      <c r="S472" s="15">
        <f>'LK3 - 4.1 Stäbe - Schnittgrößen'!A467</f>
        <v>59</v>
      </c>
      <c r="T472" s="15">
        <f>'LK3 - 4.1 Stäbe - Schnittgrößen'!B467</f>
        <v>56</v>
      </c>
      <c r="U472" s="27">
        <f>'LK3 - 4.1 Stäbe - Schnittgrößen'!D467</f>
        <v>-418.32</v>
      </c>
      <c r="V472" s="27">
        <f>'LK3 - 4.1 Stäbe - Schnittgrößen'!E467</f>
        <v>0.3</v>
      </c>
      <c r="W472" s="27">
        <f>'LK3 - 4.1 Stäbe - Schnittgrößen'!F467</f>
        <v>9.89</v>
      </c>
      <c r="Y472" s="192"/>
      <c r="Z472" s="298"/>
      <c r="AA472" s="15">
        <f>'LK6 - 4.1 Stäbe - Schnittgrößen'!A467</f>
        <v>59</v>
      </c>
      <c r="AB472" s="15">
        <f>'LK6 - 4.1 Stäbe - Schnittgrößen'!B467</f>
        <v>56</v>
      </c>
      <c r="AC472" s="27">
        <f>'LK6 - 4.1 Stäbe - Schnittgrößen'!D467</f>
        <v>-364.68</v>
      </c>
      <c r="AD472" s="27">
        <f>'LK6 - 4.1 Stäbe - Schnittgrößen'!E467</f>
        <v>0.38</v>
      </c>
      <c r="AE472" s="27">
        <f>'LK6 - 4.1 Stäbe - Schnittgrößen'!F467</f>
        <v>6.12</v>
      </c>
    </row>
    <row r="473" spans="1:31" x14ac:dyDescent="0.3">
      <c r="A473" s="44"/>
      <c r="B473" s="299"/>
      <c r="C473" s="15"/>
      <c r="D473" s="15">
        <f>'LK1 - 4.1 Stäbe - Schnittgrößen'!B468</f>
        <v>57</v>
      </c>
      <c r="E473" s="27">
        <f>'LK1 - 4.1 Stäbe - Schnittgrößen'!D468</f>
        <v>-308.43</v>
      </c>
      <c r="F473" s="27">
        <f>'LK1 - 4.1 Stäbe - Schnittgrößen'!E468</f>
        <v>-0.42</v>
      </c>
      <c r="G473" s="27">
        <f>'LK1 - 4.1 Stäbe - Schnittgrößen'!F468</f>
        <v>7.29</v>
      </c>
      <c r="I473" s="44"/>
      <c r="J473" s="299"/>
      <c r="K473" s="15"/>
      <c r="L473" s="15">
        <f>'LK2 - 4.1 Stäbe - Schnittgrößen'!B468</f>
        <v>57</v>
      </c>
      <c r="M473" s="27">
        <f>'LK2 - 4.1 Stäbe - Schnittgrößen'!D468</f>
        <v>-253.56</v>
      </c>
      <c r="N473" s="27">
        <f>'LK2 - 4.1 Stäbe - Schnittgrößen'!E468</f>
        <v>-0.4</v>
      </c>
      <c r="O473" s="27">
        <f>'LK2 - 4.1 Stäbe - Schnittgrößen'!F468</f>
        <v>4.32</v>
      </c>
      <c r="Q473" s="44"/>
      <c r="R473" s="299"/>
      <c r="S473" s="15"/>
      <c r="T473" s="15">
        <f>'LK3 - 4.1 Stäbe - Schnittgrößen'!B468</f>
        <v>57</v>
      </c>
      <c r="U473" s="27">
        <f>'LK3 - 4.1 Stäbe - Schnittgrößen'!D468</f>
        <v>-418.32</v>
      </c>
      <c r="V473" s="27">
        <f>'LK3 - 4.1 Stäbe - Schnittgrößen'!E468</f>
        <v>-0.6</v>
      </c>
      <c r="W473" s="27">
        <f>'LK3 - 4.1 Stäbe - Schnittgrößen'!F468</f>
        <v>9.8800000000000008</v>
      </c>
      <c r="Y473" s="44"/>
      <c r="Z473" s="299"/>
      <c r="AA473" s="15"/>
      <c r="AB473" s="15">
        <f>'LK6 - 4.1 Stäbe - Schnittgrößen'!B468</f>
        <v>57</v>
      </c>
      <c r="AC473" s="27">
        <f>'LK6 - 4.1 Stäbe - Schnittgrößen'!D468</f>
        <v>-364.68</v>
      </c>
      <c r="AD473" s="27">
        <f>'LK6 - 4.1 Stäbe - Schnittgrößen'!E468</f>
        <v>-0.57999999999999996</v>
      </c>
      <c r="AE473" s="27">
        <f>'LK6 - 4.1 Stäbe - Schnittgrößen'!F468</f>
        <v>6.12</v>
      </c>
    </row>
    <row r="474" spans="1:31" x14ac:dyDescent="0.3">
      <c r="A474" s="44"/>
      <c r="B474" s="299"/>
      <c r="C474" s="15"/>
      <c r="D474" s="15" t="str">
        <f>'LK1 - 4.1 Stäbe - Schnittgrößen'!B469</f>
        <v>Max N</v>
      </c>
      <c r="E474" s="27">
        <f>'LK1 - 4.1 Stäbe - Schnittgrößen'!D469</f>
        <v>-308.43</v>
      </c>
      <c r="F474" s="27">
        <f>'LK1 - 4.1 Stäbe - Schnittgrößen'!E469</f>
        <v>-0.36</v>
      </c>
      <c r="G474" s="27">
        <f>'LK1 - 4.1 Stäbe - Schnittgrößen'!F469</f>
        <v>7.29</v>
      </c>
      <c r="I474" s="44"/>
      <c r="J474" s="299"/>
      <c r="K474" s="15"/>
      <c r="L474" s="15" t="str">
        <f>'LK2 - 4.1 Stäbe - Schnittgrößen'!B469</f>
        <v>Max N</v>
      </c>
      <c r="M474" s="27">
        <f>'LK2 - 4.1 Stäbe - Schnittgrößen'!D469</f>
        <v>-253.56</v>
      </c>
      <c r="N474" s="27">
        <f>'LK2 - 4.1 Stäbe - Schnittgrößen'!E469</f>
        <v>-0.4</v>
      </c>
      <c r="O474" s="27">
        <f>'LK2 - 4.1 Stäbe - Schnittgrößen'!F469</f>
        <v>4.32</v>
      </c>
      <c r="Q474" s="44"/>
      <c r="R474" s="299"/>
      <c r="S474" s="15"/>
      <c r="T474" s="15" t="str">
        <f>'LK3 - 4.1 Stäbe - Schnittgrößen'!B469</f>
        <v>Max N</v>
      </c>
      <c r="U474" s="27">
        <f>'LK3 - 4.1 Stäbe - Schnittgrößen'!D469</f>
        <v>-418.32</v>
      </c>
      <c r="V474" s="27">
        <f>'LK3 - 4.1 Stäbe - Schnittgrößen'!E469</f>
        <v>-0.6</v>
      </c>
      <c r="W474" s="27">
        <f>'LK3 - 4.1 Stäbe - Schnittgrößen'!F469</f>
        <v>9.8800000000000008</v>
      </c>
      <c r="Y474" s="44"/>
      <c r="Z474" s="299"/>
      <c r="AA474" s="15"/>
      <c r="AB474" s="15" t="str">
        <f>'LK6 - 4.1 Stäbe - Schnittgrößen'!B469</f>
        <v>Max N</v>
      </c>
      <c r="AC474" s="27">
        <f>'LK6 - 4.1 Stäbe - Schnittgrößen'!D469</f>
        <v>-364.68</v>
      </c>
      <c r="AD474" s="27">
        <f>'LK6 - 4.1 Stäbe - Schnittgrößen'!E469</f>
        <v>-0.57999999999999996</v>
      </c>
      <c r="AE474" s="27">
        <f>'LK6 - 4.1 Stäbe - Schnittgrößen'!F469</f>
        <v>6.12</v>
      </c>
    </row>
    <row r="475" spans="1:31" x14ac:dyDescent="0.3">
      <c r="A475" s="44"/>
      <c r="B475" s="299"/>
      <c r="C475" s="15"/>
      <c r="D475" s="15" t="str">
        <f>'LK1 - 4.1 Stäbe - Schnittgrößen'!B470</f>
        <v>Min N</v>
      </c>
      <c r="E475" s="27">
        <f>'LK1 - 4.1 Stäbe - Schnittgrößen'!D470</f>
        <v>-308.43</v>
      </c>
      <c r="F475" s="27">
        <f>'LK1 - 4.1 Stäbe - Schnittgrößen'!E470</f>
        <v>0.2</v>
      </c>
      <c r="G475" s="27">
        <f>'LK1 - 4.1 Stäbe - Schnittgrößen'!F470</f>
        <v>7.29</v>
      </c>
      <c r="I475" s="44"/>
      <c r="J475" s="299"/>
      <c r="K475" s="15"/>
      <c r="L475" s="15" t="str">
        <f>'LK2 - 4.1 Stäbe - Schnittgrößen'!B470</f>
        <v>Min N</v>
      </c>
      <c r="M475" s="27">
        <f>'LK2 - 4.1 Stäbe - Schnittgrößen'!D470</f>
        <v>-253.56</v>
      </c>
      <c r="N475" s="27">
        <f>'LK2 - 4.1 Stäbe - Schnittgrößen'!E470</f>
        <v>0.18</v>
      </c>
      <c r="O475" s="27">
        <f>'LK2 - 4.1 Stäbe - Schnittgrößen'!F470</f>
        <v>4.33</v>
      </c>
      <c r="Q475" s="44"/>
      <c r="R475" s="299"/>
      <c r="S475" s="15"/>
      <c r="T475" s="15" t="str">
        <f>'LK3 - 4.1 Stäbe - Schnittgrößen'!B470</f>
        <v>Min N</v>
      </c>
      <c r="U475" s="27">
        <f>'LK3 - 4.1 Stäbe - Schnittgrößen'!D470</f>
        <v>-418.32</v>
      </c>
      <c r="V475" s="27">
        <f>'LK3 - 4.1 Stäbe - Schnittgrößen'!E470</f>
        <v>0.21</v>
      </c>
      <c r="W475" s="27">
        <f>'LK3 - 4.1 Stäbe - Schnittgrößen'!F470</f>
        <v>9.89</v>
      </c>
      <c r="Y475" s="44"/>
      <c r="Z475" s="299"/>
      <c r="AA475" s="15"/>
      <c r="AB475" s="15" t="str">
        <f>'LK6 - 4.1 Stäbe - Schnittgrößen'!B470</f>
        <v>Min N</v>
      </c>
      <c r="AC475" s="27">
        <f>'LK6 - 4.1 Stäbe - Schnittgrößen'!D470</f>
        <v>-364.68</v>
      </c>
      <c r="AD475" s="27">
        <f>'LK6 - 4.1 Stäbe - Schnittgrößen'!E470</f>
        <v>0.28000000000000003</v>
      </c>
      <c r="AE475" s="27">
        <f>'LK6 - 4.1 Stäbe - Schnittgrößen'!F470</f>
        <v>6.13</v>
      </c>
    </row>
    <row r="476" spans="1:31" x14ac:dyDescent="0.3">
      <c r="A476" s="44"/>
      <c r="B476" s="299"/>
      <c r="C476" s="15"/>
      <c r="D476" s="15" t="str">
        <f>'LK1 - 4.1 Stäbe - Schnittgrößen'!B471</f>
        <v>Max Vz</v>
      </c>
      <c r="E476" s="27">
        <f>'LK1 - 4.1 Stäbe - Schnittgrößen'!D471</f>
        <v>-308.43</v>
      </c>
      <c r="F476" s="27">
        <f>'LK1 - 4.1 Stäbe - Schnittgrößen'!E471</f>
        <v>0.2</v>
      </c>
      <c r="G476" s="27">
        <f>'LK1 - 4.1 Stäbe - Schnittgrößen'!F471</f>
        <v>7.29</v>
      </c>
      <c r="I476" s="44"/>
      <c r="J476" s="299"/>
      <c r="K476" s="15"/>
      <c r="L476" s="15" t="str">
        <f>'LK2 - 4.1 Stäbe - Schnittgrößen'!B471</f>
        <v>Max Vz</v>
      </c>
      <c r="M476" s="27">
        <f>'LK2 - 4.1 Stäbe - Schnittgrößen'!D471</f>
        <v>-253.56</v>
      </c>
      <c r="N476" s="27">
        <f>'LK2 - 4.1 Stäbe - Schnittgrößen'!E471</f>
        <v>0.25</v>
      </c>
      <c r="O476" s="27">
        <f>'LK2 - 4.1 Stäbe - Schnittgrößen'!F471</f>
        <v>4.33</v>
      </c>
      <c r="Q476" s="44"/>
      <c r="R476" s="299"/>
      <c r="S476" s="15"/>
      <c r="T476" s="15" t="str">
        <f>'LK3 - 4.1 Stäbe - Schnittgrößen'!B471</f>
        <v>Max Vz</v>
      </c>
      <c r="U476" s="27">
        <f>'LK3 - 4.1 Stäbe - Schnittgrößen'!D471</f>
        <v>-418.32</v>
      </c>
      <c r="V476" s="27">
        <f>'LK3 - 4.1 Stäbe - Schnittgrößen'!E471</f>
        <v>0.3</v>
      </c>
      <c r="W476" s="27">
        <f>'LK3 - 4.1 Stäbe - Schnittgrößen'!F471</f>
        <v>9.89</v>
      </c>
      <c r="Y476" s="44"/>
      <c r="Z476" s="299"/>
      <c r="AA476" s="15"/>
      <c r="AB476" s="15" t="str">
        <f>'LK6 - 4.1 Stäbe - Schnittgrößen'!B471</f>
        <v>Max Vz</v>
      </c>
      <c r="AC476" s="27">
        <f>'LK6 - 4.1 Stäbe - Schnittgrößen'!D471</f>
        <v>-364.68</v>
      </c>
      <c r="AD476" s="27">
        <f>'LK6 - 4.1 Stäbe - Schnittgrößen'!E471</f>
        <v>0.38</v>
      </c>
      <c r="AE476" s="27">
        <f>'LK6 - 4.1 Stäbe - Schnittgrößen'!F471</f>
        <v>6.12</v>
      </c>
    </row>
    <row r="477" spans="1:31" x14ac:dyDescent="0.3">
      <c r="A477" s="44"/>
      <c r="B477" s="299"/>
      <c r="C477" s="15"/>
      <c r="D477" s="15" t="str">
        <f>'LK1 - 4.1 Stäbe - Schnittgrößen'!B472</f>
        <v>Min Vz</v>
      </c>
      <c r="E477" s="27">
        <f>'LK1 - 4.1 Stäbe - Schnittgrößen'!D472</f>
        <v>-308.43</v>
      </c>
      <c r="F477" s="27">
        <f>'LK1 - 4.1 Stäbe - Schnittgrößen'!E472</f>
        <v>-0.42</v>
      </c>
      <c r="G477" s="27">
        <f>'LK1 - 4.1 Stäbe - Schnittgrößen'!F472</f>
        <v>7.29</v>
      </c>
      <c r="I477" s="44"/>
      <c r="J477" s="299"/>
      <c r="K477" s="15"/>
      <c r="L477" s="15" t="str">
        <f>'LK2 - 4.1 Stäbe - Schnittgrößen'!B472</f>
        <v>Min Vz</v>
      </c>
      <c r="M477" s="27">
        <f>'LK2 - 4.1 Stäbe - Schnittgrößen'!D472</f>
        <v>-253.56</v>
      </c>
      <c r="N477" s="27">
        <f>'LK2 - 4.1 Stäbe - Schnittgrößen'!E472</f>
        <v>-0.4</v>
      </c>
      <c r="O477" s="27">
        <f>'LK2 - 4.1 Stäbe - Schnittgrößen'!F472</f>
        <v>4.32</v>
      </c>
      <c r="Q477" s="44"/>
      <c r="R477" s="299"/>
      <c r="S477" s="15"/>
      <c r="T477" s="15" t="str">
        <f>'LK3 - 4.1 Stäbe - Schnittgrößen'!B472</f>
        <v>Min Vz</v>
      </c>
      <c r="U477" s="27">
        <f>'LK3 - 4.1 Stäbe - Schnittgrößen'!D472</f>
        <v>-418.32</v>
      </c>
      <c r="V477" s="27">
        <f>'LK3 - 4.1 Stäbe - Schnittgrößen'!E472</f>
        <v>-0.6</v>
      </c>
      <c r="W477" s="27">
        <f>'LK3 - 4.1 Stäbe - Schnittgrößen'!F472</f>
        <v>9.8800000000000008</v>
      </c>
      <c r="Y477" s="44"/>
      <c r="Z477" s="299"/>
      <c r="AA477" s="15"/>
      <c r="AB477" s="15" t="str">
        <f>'LK6 - 4.1 Stäbe - Schnittgrößen'!B472</f>
        <v>Min Vz</v>
      </c>
      <c r="AC477" s="27">
        <f>'LK6 - 4.1 Stäbe - Schnittgrößen'!D472</f>
        <v>-364.68</v>
      </c>
      <c r="AD477" s="27">
        <f>'LK6 - 4.1 Stäbe - Schnittgrößen'!E472</f>
        <v>-0.57999999999999996</v>
      </c>
      <c r="AE477" s="27">
        <f>'LK6 - 4.1 Stäbe - Schnittgrößen'!F472</f>
        <v>6.12</v>
      </c>
    </row>
    <row r="478" spans="1:31" x14ac:dyDescent="0.3">
      <c r="A478" s="44"/>
      <c r="B478" s="299"/>
      <c r="C478" s="15"/>
      <c r="D478" s="15" t="str">
        <f>'LK1 - 4.1 Stäbe - Schnittgrößen'!B473</f>
        <v>Max My</v>
      </c>
      <c r="E478" s="27">
        <f>'LK1 - 4.1 Stäbe - Schnittgrößen'!D473</f>
        <v>-308.43</v>
      </c>
      <c r="F478" s="27">
        <f>'LK1 - 4.1 Stäbe - Schnittgrößen'!E473</f>
        <v>0.02</v>
      </c>
      <c r="G478" s="27">
        <f>'LK1 - 4.1 Stäbe - Schnittgrößen'!F473</f>
        <v>7.3</v>
      </c>
      <c r="I478" s="44"/>
      <c r="J478" s="299"/>
      <c r="K478" s="15"/>
      <c r="L478" s="15" t="str">
        <f>'LK2 - 4.1 Stäbe - Schnittgrößen'!B473</f>
        <v>Max My</v>
      </c>
      <c r="M478" s="27">
        <f>'LK2 - 4.1 Stäbe - Schnittgrößen'!D473</f>
        <v>-253.56</v>
      </c>
      <c r="N478" s="27">
        <f>'LK2 - 4.1 Stäbe - Schnittgrößen'!E473</f>
        <v>-0.01</v>
      </c>
      <c r="O478" s="27">
        <f>'LK2 - 4.1 Stäbe - Schnittgrößen'!F473</f>
        <v>4.33</v>
      </c>
      <c r="Q478" s="44"/>
      <c r="R478" s="299"/>
      <c r="S478" s="15"/>
      <c r="T478" s="15" t="str">
        <f>'LK3 - 4.1 Stäbe - Schnittgrößen'!B473</f>
        <v>Max My</v>
      </c>
      <c r="U478" s="27">
        <f>'LK3 - 4.1 Stäbe - Schnittgrößen'!D473</f>
        <v>-418.32</v>
      </c>
      <c r="V478" s="27">
        <f>'LK3 - 4.1 Stäbe - Schnittgrößen'!E473</f>
        <v>0.03</v>
      </c>
      <c r="W478" s="27">
        <f>'LK3 - 4.1 Stäbe - Schnittgrößen'!F473</f>
        <v>9.89</v>
      </c>
      <c r="Y478" s="44"/>
      <c r="Z478" s="299"/>
      <c r="AA478" s="15"/>
      <c r="AB478" s="15" t="str">
        <f>'LK6 - 4.1 Stäbe - Schnittgrößen'!B473</f>
        <v>Max My</v>
      </c>
      <c r="AC478" s="27">
        <f>'LK6 - 4.1 Stäbe - Schnittgrößen'!D473</f>
        <v>-364.68</v>
      </c>
      <c r="AD478" s="27">
        <f>'LK6 - 4.1 Stäbe - Schnittgrößen'!E473</f>
        <v>-0.01</v>
      </c>
      <c r="AE478" s="27">
        <f>'LK6 - 4.1 Stäbe - Schnittgrößen'!F473</f>
        <v>6.13</v>
      </c>
    </row>
    <row r="479" spans="1:31" x14ac:dyDescent="0.3">
      <c r="A479" s="44"/>
      <c r="B479" s="299"/>
      <c r="C479" s="15"/>
      <c r="D479" s="15" t="str">
        <f>'LK1 - 4.1 Stäbe - Schnittgrößen'!B474</f>
        <v>Min My</v>
      </c>
      <c r="E479" s="27">
        <f>'LK1 - 4.1 Stäbe - Schnittgrößen'!D474</f>
        <v>-308.43</v>
      </c>
      <c r="F479" s="27">
        <f>'LK1 - 4.1 Stäbe - Schnittgrößen'!E474</f>
        <v>-0.42</v>
      </c>
      <c r="G479" s="27">
        <f>'LK1 - 4.1 Stäbe - Schnittgrößen'!F474</f>
        <v>7.29</v>
      </c>
      <c r="I479" s="44"/>
      <c r="J479" s="299"/>
      <c r="K479" s="15"/>
      <c r="L479" s="15" t="str">
        <f>'LK2 - 4.1 Stäbe - Schnittgrößen'!B474</f>
        <v>Min My</v>
      </c>
      <c r="M479" s="27">
        <f>'LK2 - 4.1 Stäbe - Schnittgrößen'!D474</f>
        <v>-253.56</v>
      </c>
      <c r="N479" s="27">
        <f>'LK2 - 4.1 Stäbe - Schnittgrößen'!E474</f>
        <v>-0.4</v>
      </c>
      <c r="O479" s="27">
        <f>'LK2 - 4.1 Stäbe - Schnittgrößen'!F474</f>
        <v>4.32</v>
      </c>
      <c r="Q479" s="44"/>
      <c r="R479" s="299"/>
      <c r="S479" s="15"/>
      <c r="T479" s="15" t="str">
        <f>'LK3 - 4.1 Stäbe - Schnittgrößen'!B474</f>
        <v>Min My</v>
      </c>
      <c r="U479" s="27">
        <f>'LK3 - 4.1 Stäbe - Schnittgrößen'!D474</f>
        <v>-418.32</v>
      </c>
      <c r="V479" s="27">
        <f>'LK3 - 4.1 Stäbe - Schnittgrößen'!E474</f>
        <v>-0.6</v>
      </c>
      <c r="W479" s="27">
        <f>'LK3 - 4.1 Stäbe - Schnittgrößen'!F474</f>
        <v>9.8800000000000008</v>
      </c>
      <c r="Y479" s="44"/>
      <c r="Z479" s="299"/>
      <c r="AA479" s="15"/>
      <c r="AB479" s="15" t="str">
        <f>'LK6 - 4.1 Stäbe - Schnittgrößen'!B474</f>
        <v>Min My</v>
      </c>
      <c r="AC479" s="27">
        <f>'LK6 - 4.1 Stäbe - Schnittgrößen'!D474</f>
        <v>-364.68</v>
      </c>
      <c r="AD479" s="27">
        <f>'LK6 - 4.1 Stäbe - Schnittgrößen'!E474</f>
        <v>-0.57999999999999996</v>
      </c>
      <c r="AE479" s="27">
        <f>'LK6 - 4.1 Stäbe - Schnittgrößen'!F474</f>
        <v>6.12</v>
      </c>
    </row>
    <row r="480" spans="1:31" x14ac:dyDescent="0.3">
      <c r="A480" s="192"/>
      <c r="B480" s="298"/>
      <c r="C480" s="15">
        <f>'LK1 - 4.1 Stäbe - Schnittgrößen'!A475</f>
        <v>60</v>
      </c>
      <c r="D480" s="15">
        <f>'LK1 - 4.1 Stäbe - Schnittgrößen'!B475</f>
        <v>57</v>
      </c>
      <c r="E480" s="27">
        <f>'LK1 - 4.1 Stäbe - Schnittgrößen'!D475</f>
        <v>-308.43</v>
      </c>
      <c r="F480" s="27">
        <f>'LK1 - 4.1 Stäbe - Schnittgrößen'!E475</f>
        <v>-0.01</v>
      </c>
      <c r="G480" s="27">
        <f>'LK1 - 4.1 Stäbe - Schnittgrößen'!F475</f>
        <v>7.29</v>
      </c>
      <c r="I480" s="192"/>
      <c r="J480" s="298"/>
      <c r="K480" s="15">
        <f>'LK2 - 4.1 Stäbe - Schnittgrößen'!A475</f>
        <v>60</v>
      </c>
      <c r="L480" s="15">
        <f>'LK2 - 4.1 Stäbe - Schnittgrößen'!B475</f>
        <v>57</v>
      </c>
      <c r="M480" s="27">
        <f>'LK2 - 4.1 Stäbe - Schnittgrößen'!D475</f>
        <v>-253.56</v>
      </c>
      <c r="N480" s="27">
        <f>'LK2 - 4.1 Stäbe - Schnittgrößen'!E475</f>
        <v>0.09</v>
      </c>
      <c r="O480" s="27">
        <f>'LK2 - 4.1 Stäbe - Schnittgrößen'!F475</f>
        <v>4.32</v>
      </c>
      <c r="Q480" s="192"/>
      <c r="R480" s="298"/>
      <c r="S480" s="15">
        <f>'LK3 - 4.1 Stäbe - Schnittgrößen'!A475</f>
        <v>60</v>
      </c>
      <c r="T480" s="15">
        <f>'LK3 - 4.1 Stäbe - Schnittgrößen'!B475</f>
        <v>57</v>
      </c>
      <c r="U480" s="27">
        <f>'LK3 - 4.1 Stäbe - Schnittgrößen'!D475</f>
        <v>-418.32</v>
      </c>
      <c r="V480" s="27">
        <f>'LK3 - 4.1 Stäbe - Schnittgrößen'!E475</f>
        <v>0.01</v>
      </c>
      <c r="W480" s="27">
        <f>'LK3 - 4.1 Stäbe - Schnittgrößen'!F475</f>
        <v>9.8800000000000008</v>
      </c>
      <c r="Y480" s="192"/>
      <c r="Z480" s="298"/>
      <c r="AA480" s="15">
        <f>'LK6 - 4.1 Stäbe - Schnittgrößen'!A475</f>
        <v>60</v>
      </c>
      <c r="AB480" s="15">
        <f>'LK6 - 4.1 Stäbe - Schnittgrößen'!B475</f>
        <v>57</v>
      </c>
      <c r="AC480" s="27">
        <f>'LK6 - 4.1 Stäbe - Schnittgrößen'!D475</f>
        <v>-364.68</v>
      </c>
      <c r="AD480" s="27">
        <f>'LK6 - 4.1 Stäbe - Schnittgrößen'!E475</f>
        <v>0.17</v>
      </c>
      <c r="AE480" s="27">
        <f>'LK6 - 4.1 Stäbe - Schnittgrößen'!F475</f>
        <v>6.12</v>
      </c>
    </row>
    <row r="481" spans="1:31" x14ac:dyDescent="0.3">
      <c r="A481" s="44"/>
      <c r="B481" s="299"/>
      <c r="C481" s="15"/>
      <c r="D481" s="15">
        <f>'LK1 - 4.1 Stäbe - Schnittgrößen'!B476</f>
        <v>58</v>
      </c>
      <c r="E481" s="27">
        <f>'LK1 - 4.1 Stäbe - Schnittgrößen'!D476</f>
        <v>-308.43</v>
      </c>
      <c r="F481" s="27">
        <f>'LK1 - 4.1 Stäbe - Schnittgrößen'!E476</f>
        <v>-0.63</v>
      </c>
      <c r="G481" s="27">
        <f>'LK1 - 4.1 Stäbe - Schnittgrößen'!F476</f>
        <v>7.26</v>
      </c>
      <c r="I481" s="44"/>
      <c r="J481" s="299"/>
      <c r="K481" s="15"/>
      <c r="L481" s="15">
        <f>'LK2 - 4.1 Stäbe - Schnittgrößen'!B476</f>
        <v>58</v>
      </c>
      <c r="M481" s="27">
        <f>'LK2 - 4.1 Stäbe - Schnittgrößen'!D476</f>
        <v>-253.56</v>
      </c>
      <c r="N481" s="27">
        <f>'LK2 - 4.1 Stäbe - Schnittgrößen'!E476</f>
        <v>-0.55000000000000004</v>
      </c>
      <c r="O481" s="27">
        <f>'LK2 - 4.1 Stäbe - Schnittgrößen'!F476</f>
        <v>4.3099999999999996</v>
      </c>
      <c r="Q481" s="44"/>
      <c r="R481" s="299"/>
      <c r="S481" s="15"/>
      <c r="T481" s="15">
        <f>'LK3 - 4.1 Stäbe - Schnittgrößen'!B476</f>
        <v>58</v>
      </c>
      <c r="U481" s="27">
        <f>'LK3 - 4.1 Stäbe - Schnittgrößen'!D476</f>
        <v>-418.32</v>
      </c>
      <c r="V481" s="27">
        <f>'LK3 - 4.1 Stäbe - Schnittgrößen'!E476</f>
        <v>-0.89</v>
      </c>
      <c r="W481" s="27">
        <f>'LK3 - 4.1 Stäbe - Schnittgrößen'!F476</f>
        <v>9.85</v>
      </c>
      <c r="Y481" s="44"/>
      <c r="Z481" s="299"/>
      <c r="AA481" s="15"/>
      <c r="AB481" s="15">
        <f>'LK6 - 4.1 Stäbe - Schnittgrößen'!B476</f>
        <v>58</v>
      </c>
      <c r="AC481" s="27">
        <f>'LK6 - 4.1 Stäbe - Schnittgrößen'!D476</f>
        <v>-364.68</v>
      </c>
      <c r="AD481" s="27">
        <f>'LK6 - 4.1 Stäbe - Schnittgrößen'!E476</f>
        <v>-0.79</v>
      </c>
      <c r="AE481" s="27">
        <f>'LK6 - 4.1 Stäbe - Schnittgrößen'!F476</f>
        <v>6.1</v>
      </c>
    </row>
    <row r="482" spans="1:31" x14ac:dyDescent="0.3">
      <c r="A482" s="44"/>
      <c r="B482" s="299"/>
      <c r="C482" s="15"/>
      <c r="D482" s="15" t="str">
        <f>'LK1 - 4.1 Stäbe - Schnittgrößen'!B477</f>
        <v>Max N</v>
      </c>
      <c r="E482" s="27">
        <f>'LK1 - 4.1 Stäbe - Schnittgrößen'!D477</f>
        <v>-308.43</v>
      </c>
      <c r="F482" s="27">
        <f>'LK1 - 4.1 Stäbe - Schnittgrößen'!E477</f>
        <v>-0.63</v>
      </c>
      <c r="G482" s="27">
        <f>'LK1 - 4.1 Stäbe - Schnittgrößen'!F477</f>
        <v>7.26</v>
      </c>
      <c r="I482" s="44"/>
      <c r="J482" s="299"/>
      <c r="K482" s="15"/>
      <c r="L482" s="15" t="str">
        <f>'LK2 - 4.1 Stäbe - Schnittgrößen'!B477</f>
        <v>Max N</v>
      </c>
      <c r="M482" s="27">
        <f>'LK2 - 4.1 Stäbe - Schnittgrößen'!D477</f>
        <v>-253.56</v>
      </c>
      <c r="N482" s="27">
        <f>'LK2 - 4.1 Stäbe - Schnittgrößen'!E477</f>
        <v>-0.55000000000000004</v>
      </c>
      <c r="O482" s="27">
        <f>'LK2 - 4.1 Stäbe - Schnittgrößen'!F477</f>
        <v>4.3099999999999996</v>
      </c>
      <c r="Q482" s="44"/>
      <c r="R482" s="299"/>
      <c r="S482" s="15"/>
      <c r="T482" s="15" t="str">
        <f>'LK3 - 4.1 Stäbe - Schnittgrößen'!B477</f>
        <v>Max N</v>
      </c>
      <c r="U482" s="27">
        <f>'LK3 - 4.1 Stäbe - Schnittgrößen'!D477</f>
        <v>-418.32</v>
      </c>
      <c r="V482" s="27">
        <f>'LK3 - 4.1 Stäbe - Schnittgrößen'!E477</f>
        <v>-0.89</v>
      </c>
      <c r="W482" s="27">
        <f>'LK3 - 4.1 Stäbe - Schnittgrößen'!F477</f>
        <v>9.85</v>
      </c>
      <c r="Y482" s="44"/>
      <c r="Z482" s="299"/>
      <c r="AA482" s="15"/>
      <c r="AB482" s="15" t="str">
        <f>'LK6 - 4.1 Stäbe - Schnittgrößen'!B477</f>
        <v>Max N</v>
      </c>
      <c r="AC482" s="27">
        <f>'LK6 - 4.1 Stäbe - Schnittgrößen'!D477</f>
        <v>-364.68</v>
      </c>
      <c r="AD482" s="27">
        <f>'LK6 - 4.1 Stäbe - Schnittgrößen'!E477</f>
        <v>-0.79</v>
      </c>
      <c r="AE482" s="27">
        <f>'LK6 - 4.1 Stäbe - Schnittgrößen'!F477</f>
        <v>6.1</v>
      </c>
    </row>
    <row r="483" spans="1:31" x14ac:dyDescent="0.3">
      <c r="A483" s="44"/>
      <c r="B483" s="299"/>
      <c r="C483" s="15"/>
      <c r="D483" s="15" t="str">
        <f>'LK1 - 4.1 Stäbe - Schnittgrößen'!B478</f>
        <v>Min N</v>
      </c>
      <c r="E483" s="27">
        <f>'LK1 - 4.1 Stäbe - Schnittgrößen'!D478</f>
        <v>-308.43</v>
      </c>
      <c r="F483" s="27">
        <f>'LK1 - 4.1 Stäbe - Schnittgrößen'!E478</f>
        <v>-0.01</v>
      </c>
      <c r="G483" s="27">
        <f>'LK1 - 4.1 Stäbe - Schnittgrößen'!F478</f>
        <v>7.29</v>
      </c>
      <c r="I483" s="44"/>
      <c r="J483" s="299"/>
      <c r="K483" s="15"/>
      <c r="L483" s="15" t="str">
        <f>'LK2 - 4.1 Stäbe - Schnittgrößen'!B478</f>
        <v>Min N</v>
      </c>
      <c r="M483" s="27">
        <f>'LK2 - 4.1 Stäbe - Schnittgrößen'!D478</f>
        <v>-253.56</v>
      </c>
      <c r="N483" s="27">
        <f>'LK2 - 4.1 Stäbe - Schnittgrößen'!E478</f>
        <v>0.09</v>
      </c>
      <c r="O483" s="27">
        <f>'LK2 - 4.1 Stäbe - Schnittgrößen'!F478</f>
        <v>4.32</v>
      </c>
      <c r="Q483" s="44"/>
      <c r="R483" s="299"/>
      <c r="S483" s="15"/>
      <c r="T483" s="15" t="str">
        <f>'LK3 - 4.1 Stäbe - Schnittgrößen'!B478</f>
        <v>Min N</v>
      </c>
      <c r="U483" s="27">
        <f>'LK3 - 4.1 Stäbe - Schnittgrößen'!D478</f>
        <v>-418.32</v>
      </c>
      <c r="V483" s="27">
        <f>'LK3 - 4.1 Stäbe - Schnittgrößen'!E478</f>
        <v>0.01</v>
      </c>
      <c r="W483" s="27">
        <f>'LK3 - 4.1 Stäbe - Schnittgrößen'!F478</f>
        <v>9.8800000000000008</v>
      </c>
      <c r="Y483" s="44"/>
      <c r="Z483" s="299"/>
      <c r="AA483" s="15"/>
      <c r="AB483" s="15" t="str">
        <f>'LK6 - 4.1 Stäbe - Schnittgrößen'!B478</f>
        <v>Min N</v>
      </c>
      <c r="AC483" s="27">
        <f>'LK6 - 4.1 Stäbe - Schnittgrößen'!D478</f>
        <v>-364.68</v>
      </c>
      <c r="AD483" s="27">
        <f>'LK6 - 4.1 Stäbe - Schnittgrößen'!E478</f>
        <v>0.17</v>
      </c>
      <c r="AE483" s="27">
        <f>'LK6 - 4.1 Stäbe - Schnittgrößen'!F478</f>
        <v>6.12</v>
      </c>
    </row>
    <row r="484" spans="1:31" x14ac:dyDescent="0.3">
      <c r="A484" s="44"/>
      <c r="B484" s="299"/>
      <c r="C484" s="15"/>
      <c r="D484" s="15" t="str">
        <f>'LK1 - 4.1 Stäbe - Schnittgrößen'!B479</f>
        <v>Max Vz</v>
      </c>
      <c r="E484" s="27">
        <f>'LK1 - 4.1 Stäbe - Schnittgrößen'!D479</f>
        <v>-308.43</v>
      </c>
      <c r="F484" s="27">
        <f>'LK1 - 4.1 Stäbe - Schnittgrößen'!E479</f>
        <v>-0.01</v>
      </c>
      <c r="G484" s="27">
        <f>'LK1 - 4.1 Stäbe - Schnittgrößen'!F479</f>
        <v>7.29</v>
      </c>
      <c r="I484" s="44"/>
      <c r="J484" s="299"/>
      <c r="K484" s="15"/>
      <c r="L484" s="15" t="str">
        <f>'LK2 - 4.1 Stäbe - Schnittgrößen'!B479</f>
        <v>Max Vz</v>
      </c>
      <c r="M484" s="27">
        <f>'LK2 - 4.1 Stäbe - Schnittgrößen'!D479</f>
        <v>-253.56</v>
      </c>
      <c r="N484" s="27">
        <f>'LK2 - 4.1 Stäbe - Schnittgrößen'!E479</f>
        <v>0.09</v>
      </c>
      <c r="O484" s="27">
        <f>'LK2 - 4.1 Stäbe - Schnittgrößen'!F479</f>
        <v>4.32</v>
      </c>
      <c r="Q484" s="44"/>
      <c r="R484" s="299"/>
      <c r="S484" s="15"/>
      <c r="T484" s="15" t="str">
        <f>'LK3 - 4.1 Stäbe - Schnittgrößen'!B479</f>
        <v>Max Vz</v>
      </c>
      <c r="U484" s="27">
        <f>'LK3 - 4.1 Stäbe - Schnittgrößen'!D479</f>
        <v>-418.32</v>
      </c>
      <c r="V484" s="27">
        <f>'LK3 - 4.1 Stäbe - Schnittgrößen'!E479</f>
        <v>0.01</v>
      </c>
      <c r="W484" s="27">
        <f>'LK3 - 4.1 Stäbe - Schnittgrößen'!F479</f>
        <v>9.8800000000000008</v>
      </c>
      <c r="Y484" s="44"/>
      <c r="Z484" s="299"/>
      <c r="AA484" s="15"/>
      <c r="AB484" s="15" t="str">
        <f>'LK6 - 4.1 Stäbe - Schnittgrößen'!B479</f>
        <v>Max Vz</v>
      </c>
      <c r="AC484" s="27">
        <f>'LK6 - 4.1 Stäbe - Schnittgrößen'!D479</f>
        <v>-364.68</v>
      </c>
      <c r="AD484" s="27">
        <f>'LK6 - 4.1 Stäbe - Schnittgrößen'!E479</f>
        <v>0.17</v>
      </c>
      <c r="AE484" s="27">
        <f>'LK6 - 4.1 Stäbe - Schnittgrößen'!F479</f>
        <v>6.12</v>
      </c>
    </row>
    <row r="485" spans="1:31" x14ac:dyDescent="0.3">
      <c r="A485" s="44"/>
      <c r="B485" s="299"/>
      <c r="C485" s="15"/>
      <c r="D485" s="15" t="str">
        <f>'LK1 - 4.1 Stäbe - Schnittgrößen'!B480</f>
        <v>Min Vz</v>
      </c>
      <c r="E485" s="27">
        <f>'LK1 - 4.1 Stäbe - Schnittgrößen'!D480</f>
        <v>-308.43</v>
      </c>
      <c r="F485" s="27">
        <f>'LK1 - 4.1 Stäbe - Schnittgrößen'!E480</f>
        <v>-0.63</v>
      </c>
      <c r="G485" s="27">
        <f>'LK1 - 4.1 Stäbe - Schnittgrößen'!F480</f>
        <v>7.26</v>
      </c>
      <c r="I485" s="44"/>
      <c r="J485" s="299"/>
      <c r="K485" s="15"/>
      <c r="L485" s="15" t="str">
        <f>'LK2 - 4.1 Stäbe - Schnittgrößen'!B480</f>
        <v>Min Vz</v>
      </c>
      <c r="M485" s="27">
        <f>'LK2 - 4.1 Stäbe - Schnittgrößen'!D480</f>
        <v>-253.56</v>
      </c>
      <c r="N485" s="27">
        <f>'LK2 - 4.1 Stäbe - Schnittgrößen'!E480</f>
        <v>-0.55000000000000004</v>
      </c>
      <c r="O485" s="27">
        <f>'LK2 - 4.1 Stäbe - Schnittgrößen'!F480</f>
        <v>4.3099999999999996</v>
      </c>
      <c r="Q485" s="44"/>
      <c r="R485" s="299"/>
      <c r="S485" s="15"/>
      <c r="T485" s="15" t="str">
        <f>'LK3 - 4.1 Stäbe - Schnittgrößen'!B480</f>
        <v>Min Vz</v>
      </c>
      <c r="U485" s="27">
        <f>'LK3 - 4.1 Stäbe - Schnittgrößen'!D480</f>
        <v>-418.32</v>
      </c>
      <c r="V485" s="27">
        <f>'LK3 - 4.1 Stäbe - Schnittgrößen'!E480</f>
        <v>-0.89</v>
      </c>
      <c r="W485" s="27">
        <f>'LK3 - 4.1 Stäbe - Schnittgrößen'!F480</f>
        <v>9.85</v>
      </c>
      <c r="Y485" s="44"/>
      <c r="Z485" s="299"/>
      <c r="AA485" s="15"/>
      <c r="AB485" s="15" t="str">
        <f>'LK6 - 4.1 Stäbe - Schnittgrößen'!B480</f>
        <v>Min Vz</v>
      </c>
      <c r="AC485" s="27">
        <f>'LK6 - 4.1 Stäbe - Schnittgrößen'!D480</f>
        <v>-364.68</v>
      </c>
      <c r="AD485" s="27">
        <f>'LK6 - 4.1 Stäbe - Schnittgrößen'!E480</f>
        <v>-0.79</v>
      </c>
      <c r="AE485" s="27">
        <f>'LK6 - 4.1 Stäbe - Schnittgrößen'!F480</f>
        <v>6.1</v>
      </c>
    </row>
    <row r="486" spans="1:31" x14ac:dyDescent="0.3">
      <c r="A486" s="44"/>
      <c r="B486" s="299"/>
      <c r="C486" s="15"/>
      <c r="D486" s="15" t="str">
        <f>'LK1 - 4.1 Stäbe - Schnittgrößen'!B481</f>
        <v>Max My</v>
      </c>
      <c r="E486" s="27">
        <f>'LK1 - 4.1 Stäbe - Schnittgrößen'!D481</f>
        <v>-308.43</v>
      </c>
      <c r="F486" s="27">
        <f>'LK1 - 4.1 Stäbe - Schnittgrößen'!E481</f>
        <v>-0.01</v>
      </c>
      <c r="G486" s="27">
        <f>'LK1 - 4.1 Stäbe - Schnittgrößen'!F481</f>
        <v>7.29</v>
      </c>
      <c r="I486" s="44"/>
      <c r="J486" s="299"/>
      <c r="K486" s="15"/>
      <c r="L486" s="15" t="str">
        <f>'LK2 - 4.1 Stäbe - Schnittgrößen'!B481</f>
        <v>Max My</v>
      </c>
      <c r="M486" s="27">
        <f>'LK2 - 4.1 Stäbe - Schnittgrößen'!D481</f>
        <v>-253.56</v>
      </c>
      <c r="N486" s="27">
        <f>'LK2 - 4.1 Stäbe - Schnittgrößen'!E481</f>
        <v>0.03</v>
      </c>
      <c r="O486" s="27">
        <f>'LK2 - 4.1 Stäbe - Schnittgrößen'!F481</f>
        <v>4.32</v>
      </c>
      <c r="Q486" s="44"/>
      <c r="R486" s="299"/>
      <c r="S486" s="15"/>
      <c r="T486" s="15" t="str">
        <f>'LK3 - 4.1 Stäbe - Schnittgrößen'!B481</f>
        <v>Max My</v>
      </c>
      <c r="U486" s="27">
        <f>'LK3 - 4.1 Stäbe - Schnittgrößen'!D481</f>
        <v>-418.32</v>
      </c>
      <c r="V486" s="27">
        <f>'LK3 - 4.1 Stäbe - Schnittgrößen'!E481</f>
        <v>0.01</v>
      </c>
      <c r="W486" s="27">
        <f>'LK3 - 4.1 Stäbe - Schnittgrößen'!F481</f>
        <v>9.8800000000000008</v>
      </c>
      <c r="Y486" s="44"/>
      <c r="Z486" s="299"/>
      <c r="AA486" s="15"/>
      <c r="AB486" s="15" t="str">
        <f>'LK6 - 4.1 Stäbe - Schnittgrößen'!B481</f>
        <v>Max My</v>
      </c>
      <c r="AC486" s="27">
        <f>'LK6 - 4.1 Stäbe - Schnittgrößen'!D481</f>
        <v>-364.68</v>
      </c>
      <c r="AD486" s="27">
        <f>'LK6 - 4.1 Stäbe - Schnittgrößen'!E481</f>
        <v>-0.02</v>
      </c>
      <c r="AE486" s="27">
        <f>'LK6 - 4.1 Stäbe - Schnittgrößen'!F481</f>
        <v>6.12</v>
      </c>
    </row>
    <row r="487" spans="1:31" x14ac:dyDescent="0.3">
      <c r="A487" s="44"/>
      <c r="B487" s="299"/>
      <c r="C487" s="15"/>
      <c r="D487" s="15" t="str">
        <f>'LK1 - 4.1 Stäbe - Schnittgrößen'!B482</f>
        <v>Min My</v>
      </c>
      <c r="E487" s="27">
        <f>'LK1 - 4.1 Stäbe - Schnittgrößen'!D482</f>
        <v>-308.43</v>
      </c>
      <c r="F487" s="27">
        <f>'LK1 - 4.1 Stäbe - Schnittgrößen'!E482</f>
        <v>-0.63</v>
      </c>
      <c r="G487" s="27">
        <f>'LK1 - 4.1 Stäbe - Schnittgrößen'!F482</f>
        <v>7.26</v>
      </c>
      <c r="I487" s="44"/>
      <c r="J487" s="299"/>
      <c r="K487" s="15"/>
      <c r="L487" s="15" t="str">
        <f>'LK2 - 4.1 Stäbe - Schnittgrößen'!B482</f>
        <v>Min My</v>
      </c>
      <c r="M487" s="27">
        <f>'LK2 - 4.1 Stäbe - Schnittgrößen'!D482</f>
        <v>-253.56</v>
      </c>
      <c r="N487" s="27">
        <f>'LK2 - 4.1 Stäbe - Schnittgrößen'!E482</f>
        <v>-0.55000000000000004</v>
      </c>
      <c r="O487" s="27">
        <f>'LK2 - 4.1 Stäbe - Schnittgrößen'!F482</f>
        <v>4.3099999999999996</v>
      </c>
      <c r="Q487" s="44"/>
      <c r="R487" s="299"/>
      <c r="S487" s="15"/>
      <c r="T487" s="15" t="str">
        <f>'LK3 - 4.1 Stäbe - Schnittgrößen'!B482</f>
        <v>Min My</v>
      </c>
      <c r="U487" s="27">
        <f>'LK3 - 4.1 Stäbe - Schnittgrößen'!D482</f>
        <v>-418.32</v>
      </c>
      <c r="V487" s="27">
        <f>'LK3 - 4.1 Stäbe - Schnittgrößen'!E482</f>
        <v>-0.89</v>
      </c>
      <c r="W487" s="27">
        <f>'LK3 - 4.1 Stäbe - Schnittgrößen'!F482</f>
        <v>9.85</v>
      </c>
      <c r="Y487" s="44"/>
      <c r="Z487" s="299"/>
      <c r="AA487" s="15"/>
      <c r="AB487" s="15" t="str">
        <f>'LK6 - 4.1 Stäbe - Schnittgrößen'!B482</f>
        <v>Min My</v>
      </c>
      <c r="AC487" s="27">
        <f>'LK6 - 4.1 Stäbe - Schnittgrößen'!D482</f>
        <v>-364.68</v>
      </c>
      <c r="AD487" s="27">
        <f>'LK6 - 4.1 Stäbe - Schnittgrößen'!E482</f>
        <v>-0.79</v>
      </c>
      <c r="AE487" s="27">
        <f>'LK6 - 4.1 Stäbe - Schnittgrößen'!F482</f>
        <v>6.1</v>
      </c>
    </row>
    <row r="488" spans="1:31" x14ac:dyDescent="0.3">
      <c r="A488" s="192"/>
      <c r="B488" s="298"/>
      <c r="C488" s="15">
        <f>'LK1 - 4.1 Stäbe - Schnittgrößen'!A483</f>
        <v>61</v>
      </c>
      <c r="D488" s="15">
        <f>'LK1 - 4.1 Stäbe - Schnittgrößen'!B483</f>
        <v>58</v>
      </c>
      <c r="E488" s="27">
        <f>'LK1 - 4.1 Stäbe - Schnittgrößen'!D483</f>
        <v>-308.43</v>
      </c>
      <c r="F488" s="27">
        <f>'LK1 - 4.1 Stäbe - Schnittgrößen'!E483</f>
        <v>-0.23</v>
      </c>
      <c r="G488" s="27">
        <f>'LK1 - 4.1 Stäbe - Schnittgrößen'!F483</f>
        <v>7.26</v>
      </c>
      <c r="I488" s="192"/>
      <c r="J488" s="298"/>
      <c r="K488" s="15">
        <f>'LK2 - 4.1 Stäbe - Schnittgrößen'!A483</f>
        <v>61</v>
      </c>
      <c r="L488" s="15">
        <f>'LK2 - 4.1 Stäbe - Schnittgrößen'!B483</f>
        <v>58</v>
      </c>
      <c r="M488" s="27">
        <f>'LK2 - 4.1 Stäbe - Schnittgrößen'!D483</f>
        <v>-253.56</v>
      </c>
      <c r="N488" s="27">
        <f>'LK2 - 4.1 Stäbe - Schnittgrößen'!E483</f>
        <v>-0.06</v>
      </c>
      <c r="O488" s="27">
        <f>'LK2 - 4.1 Stäbe - Schnittgrößen'!F483</f>
        <v>4.3099999999999996</v>
      </c>
      <c r="Q488" s="192"/>
      <c r="R488" s="298"/>
      <c r="S488" s="15">
        <f>'LK3 - 4.1 Stäbe - Schnittgrößen'!A483</f>
        <v>61</v>
      </c>
      <c r="T488" s="15">
        <f>'LK3 - 4.1 Stäbe - Schnittgrößen'!B483</f>
        <v>58</v>
      </c>
      <c r="U488" s="27">
        <f>'LK3 - 4.1 Stäbe - Schnittgrößen'!D483</f>
        <v>-418.32</v>
      </c>
      <c r="V488" s="27">
        <f>'LK3 - 4.1 Stäbe - Schnittgrößen'!E483</f>
        <v>-0.28000000000000003</v>
      </c>
      <c r="W488" s="27">
        <f>'LK3 - 4.1 Stäbe - Schnittgrößen'!F483</f>
        <v>9.85</v>
      </c>
      <c r="Y488" s="192"/>
      <c r="Z488" s="298"/>
      <c r="AA488" s="15">
        <f>'LK6 - 4.1 Stäbe - Schnittgrößen'!A483</f>
        <v>61</v>
      </c>
      <c r="AB488" s="15">
        <f>'LK6 - 4.1 Stäbe - Schnittgrößen'!B483</f>
        <v>58</v>
      </c>
      <c r="AC488" s="27">
        <f>'LK6 - 4.1 Stäbe - Schnittgrößen'!D483</f>
        <v>-364.68</v>
      </c>
      <c r="AD488" s="27">
        <f>'LK6 - 4.1 Stäbe - Schnittgrößen'!E483</f>
        <v>-0.04</v>
      </c>
      <c r="AE488" s="27">
        <f>'LK6 - 4.1 Stäbe - Schnittgrößen'!F483</f>
        <v>6.1</v>
      </c>
    </row>
    <row r="489" spans="1:31" x14ac:dyDescent="0.3">
      <c r="A489" s="44"/>
      <c r="B489" s="299"/>
      <c r="C489" s="15"/>
      <c r="D489" s="15">
        <f>'LK1 - 4.1 Stäbe - Schnittgrößen'!B484</f>
        <v>59</v>
      </c>
      <c r="E489" s="27">
        <f>'LK1 - 4.1 Stäbe - Schnittgrößen'!D484</f>
        <v>-308.43</v>
      </c>
      <c r="F489" s="27">
        <f>'LK1 - 4.1 Stäbe - Schnittgrößen'!E484</f>
        <v>-0.85</v>
      </c>
      <c r="G489" s="27">
        <f>'LK1 - 4.1 Stäbe - Schnittgrößen'!F484</f>
        <v>7.23</v>
      </c>
      <c r="I489" s="44"/>
      <c r="J489" s="299"/>
      <c r="K489" s="15"/>
      <c r="L489" s="15">
        <f>'LK2 - 4.1 Stäbe - Schnittgrößen'!B484</f>
        <v>59</v>
      </c>
      <c r="M489" s="27">
        <f>'LK2 - 4.1 Stäbe - Schnittgrößen'!D484</f>
        <v>-253.56</v>
      </c>
      <c r="N489" s="27">
        <f>'LK2 - 4.1 Stäbe - Schnittgrößen'!E484</f>
        <v>-0.7</v>
      </c>
      <c r="O489" s="27">
        <f>'LK2 - 4.1 Stäbe - Schnittgrößen'!F484</f>
        <v>4.28</v>
      </c>
      <c r="Q489" s="44"/>
      <c r="R489" s="299"/>
      <c r="S489" s="15"/>
      <c r="T489" s="15">
        <f>'LK3 - 4.1 Stäbe - Schnittgrößen'!B484</f>
        <v>59</v>
      </c>
      <c r="U489" s="27">
        <f>'LK3 - 4.1 Stäbe - Schnittgrößen'!D484</f>
        <v>-418.32</v>
      </c>
      <c r="V489" s="27">
        <f>'LK3 - 4.1 Stäbe - Schnittgrößen'!E484</f>
        <v>-1.18</v>
      </c>
      <c r="W489" s="27">
        <f>'LK3 - 4.1 Stäbe - Schnittgrößen'!F484</f>
        <v>9.8000000000000007</v>
      </c>
      <c r="Y489" s="44"/>
      <c r="Z489" s="299"/>
      <c r="AA489" s="15"/>
      <c r="AB489" s="15">
        <f>'LK6 - 4.1 Stäbe - Schnittgrößen'!B484</f>
        <v>59</v>
      </c>
      <c r="AC489" s="27">
        <f>'LK6 - 4.1 Stäbe - Schnittgrößen'!D484</f>
        <v>-364.68</v>
      </c>
      <c r="AD489" s="27">
        <f>'LK6 - 4.1 Stäbe - Schnittgrößen'!E484</f>
        <v>-1</v>
      </c>
      <c r="AE489" s="27">
        <f>'LK6 - 4.1 Stäbe - Schnittgrößen'!F484</f>
        <v>6.06</v>
      </c>
    </row>
    <row r="490" spans="1:31" x14ac:dyDescent="0.3">
      <c r="A490" s="44"/>
      <c r="B490" s="299"/>
      <c r="C490" s="15"/>
      <c r="D490" s="15" t="str">
        <f>'LK1 - 4.1 Stäbe - Schnittgrößen'!B485</f>
        <v>Max N</v>
      </c>
      <c r="E490" s="27">
        <f>'LK1 - 4.1 Stäbe - Schnittgrößen'!D485</f>
        <v>-308.43</v>
      </c>
      <c r="F490" s="27">
        <f>'LK1 - 4.1 Stäbe - Schnittgrößen'!E485</f>
        <v>-0.85</v>
      </c>
      <c r="G490" s="27">
        <f>'LK1 - 4.1 Stäbe - Schnittgrößen'!F485</f>
        <v>7.23</v>
      </c>
      <c r="I490" s="44"/>
      <c r="J490" s="299"/>
      <c r="K490" s="15"/>
      <c r="L490" s="15" t="str">
        <f>'LK2 - 4.1 Stäbe - Schnittgrößen'!B485</f>
        <v>Max N</v>
      </c>
      <c r="M490" s="27">
        <f>'LK2 - 4.1 Stäbe - Schnittgrößen'!D485</f>
        <v>-253.56</v>
      </c>
      <c r="N490" s="27">
        <f>'LK2 - 4.1 Stäbe - Schnittgrößen'!E485</f>
        <v>-0.7</v>
      </c>
      <c r="O490" s="27">
        <f>'LK2 - 4.1 Stäbe - Schnittgrößen'!F485</f>
        <v>4.28</v>
      </c>
      <c r="Q490" s="44"/>
      <c r="R490" s="299"/>
      <c r="S490" s="15"/>
      <c r="T490" s="15" t="str">
        <f>'LK3 - 4.1 Stäbe - Schnittgrößen'!B485</f>
        <v>Max N</v>
      </c>
      <c r="U490" s="27">
        <f>'LK3 - 4.1 Stäbe - Schnittgrößen'!D485</f>
        <v>-418.32</v>
      </c>
      <c r="V490" s="27">
        <f>'LK3 - 4.1 Stäbe - Schnittgrößen'!E485</f>
        <v>-1.18</v>
      </c>
      <c r="W490" s="27">
        <f>'LK3 - 4.1 Stäbe - Schnittgrößen'!F485</f>
        <v>9.8000000000000007</v>
      </c>
      <c r="Y490" s="44"/>
      <c r="Z490" s="299"/>
      <c r="AA490" s="15"/>
      <c r="AB490" s="15" t="str">
        <f>'LK6 - 4.1 Stäbe - Schnittgrößen'!B485</f>
        <v>Max N</v>
      </c>
      <c r="AC490" s="27">
        <f>'LK6 - 4.1 Stäbe - Schnittgrößen'!D485</f>
        <v>-364.68</v>
      </c>
      <c r="AD490" s="27">
        <f>'LK6 - 4.1 Stäbe - Schnittgrößen'!E485</f>
        <v>-1</v>
      </c>
      <c r="AE490" s="27">
        <f>'LK6 - 4.1 Stäbe - Schnittgrößen'!F485</f>
        <v>6.06</v>
      </c>
    </row>
    <row r="491" spans="1:31" x14ac:dyDescent="0.3">
      <c r="A491" s="44"/>
      <c r="B491" s="299"/>
      <c r="C491" s="15"/>
      <c r="D491" s="15" t="str">
        <f>'LK1 - 4.1 Stäbe - Schnittgrößen'!B486</f>
        <v>Min N</v>
      </c>
      <c r="E491" s="27">
        <f>'LK1 - 4.1 Stäbe - Schnittgrößen'!D486</f>
        <v>-308.43</v>
      </c>
      <c r="F491" s="27">
        <f>'LK1 - 4.1 Stäbe - Schnittgrößen'!E486</f>
        <v>-0.23</v>
      </c>
      <c r="G491" s="27">
        <f>'LK1 - 4.1 Stäbe - Schnittgrößen'!F486</f>
        <v>7.26</v>
      </c>
      <c r="I491" s="44"/>
      <c r="J491" s="299"/>
      <c r="K491" s="15"/>
      <c r="L491" s="15" t="str">
        <f>'LK2 - 4.1 Stäbe - Schnittgrößen'!B486</f>
        <v>Min N</v>
      </c>
      <c r="M491" s="27">
        <f>'LK2 - 4.1 Stäbe - Schnittgrößen'!D486</f>
        <v>-253.56</v>
      </c>
      <c r="N491" s="27">
        <f>'LK2 - 4.1 Stäbe - Schnittgrößen'!E486</f>
        <v>-0.06</v>
      </c>
      <c r="O491" s="27">
        <f>'LK2 - 4.1 Stäbe - Schnittgrößen'!F486</f>
        <v>4.3099999999999996</v>
      </c>
      <c r="Q491" s="44"/>
      <c r="R491" s="299"/>
      <c r="S491" s="15"/>
      <c r="T491" s="15" t="str">
        <f>'LK3 - 4.1 Stäbe - Schnittgrößen'!B486</f>
        <v>Min N</v>
      </c>
      <c r="U491" s="27">
        <f>'LK3 - 4.1 Stäbe - Schnittgrößen'!D486</f>
        <v>-418.32</v>
      </c>
      <c r="V491" s="27">
        <f>'LK3 - 4.1 Stäbe - Schnittgrößen'!E486</f>
        <v>-0.28000000000000003</v>
      </c>
      <c r="W491" s="27">
        <f>'LK3 - 4.1 Stäbe - Schnittgrößen'!F486</f>
        <v>9.85</v>
      </c>
      <c r="Y491" s="44"/>
      <c r="Z491" s="299"/>
      <c r="AA491" s="15"/>
      <c r="AB491" s="15" t="str">
        <f>'LK6 - 4.1 Stäbe - Schnittgrößen'!B486</f>
        <v>Min N</v>
      </c>
      <c r="AC491" s="27">
        <f>'LK6 - 4.1 Stäbe - Schnittgrößen'!D486</f>
        <v>-364.68</v>
      </c>
      <c r="AD491" s="27">
        <f>'LK6 - 4.1 Stäbe - Schnittgrößen'!E486</f>
        <v>-0.04</v>
      </c>
      <c r="AE491" s="27">
        <f>'LK6 - 4.1 Stäbe - Schnittgrößen'!F486</f>
        <v>6.1</v>
      </c>
    </row>
    <row r="492" spans="1:31" x14ac:dyDescent="0.3">
      <c r="A492" s="44"/>
      <c r="B492" s="299"/>
      <c r="C492" s="15"/>
      <c r="D492" s="15" t="str">
        <f>'LK1 - 4.1 Stäbe - Schnittgrößen'!B487</f>
        <v>Max Vz</v>
      </c>
      <c r="E492" s="27">
        <f>'LK1 - 4.1 Stäbe - Schnittgrößen'!D487</f>
        <v>-308.43</v>
      </c>
      <c r="F492" s="27">
        <f>'LK1 - 4.1 Stäbe - Schnittgrößen'!E487</f>
        <v>-0.23</v>
      </c>
      <c r="G492" s="27">
        <f>'LK1 - 4.1 Stäbe - Schnittgrößen'!F487</f>
        <v>7.26</v>
      </c>
      <c r="I492" s="44"/>
      <c r="J492" s="299"/>
      <c r="K492" s="15"/>
      <c r="L492" s="15" t="str">
        <f>'LK2 - 4.1 Stäbe - Schnittgrößen'!B487</f>
        <v>Max Vz</v>
      </c>
      <c r="M492" s="27">
        <f>'LK2 - 4.1 Stäbe - Schnittgrößen'!D487</f>
        <v>-253.56</v>
      </c>
      <c r="N492" s="27">
        <f>'LK2 - 4.1 Stäbe - Schnittgrößen'!E487</f>
        <v>-0.06</v>
      </c>
      <c r="O492" s="27">
        <f>'LK2 - 4.1 Stäbe - Schnittgrößen'!F487</f>
        <v>4.3099999999999996</v>
      </c>
      <c r="Q492" s="44"/>
      <c r="R492" s="299"/>
      <c r="S492" s="15"/>
      <c r="T492" s="15" t="str">
        <f>'LK3 - 4.1 Stäbe - Schnittgrößen'!B487</f>
        <v>Max Vz</v>
      </c>
      <c r="U492" s="27">
        <f>'LK3 - 4.1 Stäbe - Schnittgrößen'!D487</f>
        <v>-418.32</v>
      </c>
      <c r="V492" s="27">
        <f>'LK3 - 4.1 Stäbe - Schnittgrößen'!E487</f>
        <v>-0.28000000000000003</v>
      </c>
      <c r="W492" s="27">
        <f>'LK3 - 4.1 Stäbe - Schnittgrößen'!F487</f>
        <v>9.85</v>
      </c>
      <c r="Y492" s="44"/>
      <c r="Z492" s="299"/>
      <c r="AA492" s="15"/>
      <c r="AB492" s="15" t="str">
        <f>'LK6 - 4.1 Stäbe - Schnittgrößen'!B487</f>
        <v>Max Vz</v>
      </c>
      <c r="AC492" s="27">
        <f>'LK6 - 4.1 Stäbe - Schnittgrößen'!D487</f>
        <v>-364.68</v>
      </c>
      <c r="AD492" s="27">
        <f>'LK6 - 4.1 Stäbe - Schnittgrößen'!E487</f>
        <v>-0.04</v>
      </c>
      <c r="AE492" s="27">
        <f>'LK6 - 4.1 Stäbe - Schnittgrößen'!F487</f>
        <v>6.1</v>
      </c>
    </row>
    <row r="493" spans="1:31" x14ac:dyDescent="0.3">
      <c r="A493" s="44"/>
      <c r="B493" s="299"/>
      <c r="C493" s="15"/>
      <c r="D493" s="15" t="str">
        <f>'LK1 - 4.1 Stäbe - Schnittgrößen'!B488</f>
        <v>Min Vz</v>
      </c>
      <c r="E493" s="27">
        <f>'LK1 - 4.1 Stäbe - Schnittgrößen'!D488</f>
        <v>-308.43</v>
      </c>
      <c r="F493" s="27">
        <f>'LK1 - 4.1 Stäbe - Schnittgrößen'!E488</f>
        <v>-0.85</v>
      </c>
      <c r="G493" s="27">
        <f>'LK1 - 4.1 Stäbe - Schnittgrößen'!F488</f>
        <v>7.23</v>
      </c>
      <c r="I493" s="44"/>
      <c r="J493" s="299"/>
      <c r="K493" s="15"/>
      <c r="L493" s="15" t="str">
        <f>'LK2 - 4.1 Stäbe - Schnittgrößen'!B488</f>
        <v>Min Vz</v>
      </c>
      <c r="M493" s="27">
        <f>'LK2 - 4.1 Stäbe - Schnittgrößen'!D488</f>
        <v>-253.56</v>
      </c>
      <c r="N493" s="27">
        <f>'LK2 - 4.1 Stäbe - Schnittgrößen'!E488</f>
        <v>-0.7</v>
      </c>
      <c r="O493" s="27">
        <f>'LK2 - 4.1 Stäbe - Schnittgrößen'!F488</f>
        <v>4.28</v>
      </c>
      <c r="Q493" s="44"/>
      <c r="R493" s="299"/>
      <c r="S493" s="15"/>
      <c r="T493" s="15" t="str">
        <f>'LK3 - 4.1 Stäbe - Schnittgrößen'!B488</f>
        <v>Min Vz</v>
      </c>
      <c r="U493" s="27">
        <f>'LK3 - 4.1 Stäbe - Schnittgrößen'!D488</f>
        <v>-418.32</v>
      </c>
      <c r="V493" s="27">
        <f>'LK3 - 4.1 Stäbe - Schnittgrößen'!E488</f>
        <v>-1.18</v>
      </c>
      <c r="W493" s="27">
        <f>'LK3 - 4.1 Stäbe - Schnittgrößen'!F488</f>
        <v>9.8000000000000007</v>
      </c>
      <c r="Y493" s="44"/>
      <c r="Z493" s="299"/>
      <c r="AA493" s="15"/>
      <c r="AB493" s="15" t="str">
        <f>'LK6 - 4.1 Stäbe - Schnittgrößen'!B488</f>
        <v>Min Vz</v>
      </c>
      <c r="AC493" s="27">
        <f>'LK6 - 4.1 Stäbe - Schnittgrößen'!D488</f>
        <v>-364.68</v>
      </c>
      <c r="AD493" s="27">
        <f>'LK6 - 4.1 Stäbe - Schnittgrößen'!E488</f>
        <v>-1</v>
      </c>
      <c r="AE493" s="27">
        <f>'LK6 - 4.1 Stäbe - Schnittgrößen'!F488</f>
        <v>6.06</v>
      </c>
    </row>
    <row r="494" spans="1:31" x14ac:dyDescent="0.3">
      <c r="A494" s="44"/>
      <c r="B494" s="299"/>
      <c r="C494" s="15"/>
      <c r="D494" s="15" t="str">
        <f>'LK1 - 4.1 Stäbe - Schnittgrößen'!B489</f>
        <v>Max My</v>
      </c>
      <c r="E494" s="27">
        <f>'LK1 - 4.1 Stäbe - Schnittgrößen'!D489</f>
        <v>-308.43</v>
      </c>
      <c r="F494" s="27">
        <f>'LK1 - 4.1 Stäbe - Schnittgrößen'!E489</f>
        <v>-0.23</v>
      </c>
      <c r="G494" s="27">
        <f>'LK1 - 4.1 Stäbe - Schnittgrößen'!F489</f>
        <v>7.26</v>
      </c>
      <c r="I494" s="44"/>
      <c r="J494" s="299"/>
      <c r="K494" s="15"/>
      <c r="L494" s="15" t="str">
        <f>'LK2 - 4.1 Stäbe - Schnittgrößen'!B489</f>
        <v>Max My</v>
      </c>
      <c r="M494" s="27">
        <f>'LK2 - 4.1 Stäbe - Schnittgrößen'!D489</f>
        <v>-253.56</v>
      </c>
      <c r="N494" s="27">
        <f>'LK2 - 4.1 Stäbe - Schnittgrößen'!E489</f>
        <v>-0.06</v>
      </c>
      <c r="O494" s="27">
        <f>'LK2 - 4.1 Stäbe - Schnittgrößen'!F489</f>
        <v>4.3099999999999996</v>
      </c>
      <c r="Q494" s="44"/>
      <c r="R494" s="299"/>
      <c r="S494" s="15"/>
      <c r="T494" s="15" t="str">
        <f>'LK3 - 4.1 Stäbe - Schnittgrößen'!B489</f>
        <v>Max My</v>
      </c>
      <c r="U494" s="27">
        <f>'LK3 - 4.1 Stäbe - Schnittgrößen'!D489</f>
        <v>-418.32</v>
      </c>
      <c r="V494" s="27">
        <f>'LK3 - 4.1 Stäbe - Schnittgrößen'!E489</f>
        <v>-0.28000000000000003</v>
      </c>
      <c r="W494" s="27">
        <f>'LK3 - 4.1 Stäbe - Schnittgrößen'!F489</f>
        <v>9.85</v>
      </c>
      <c r="Y494" s="44"/>
      <c r="Z494" s="299"/>
      <c r="AA494" s="15"/>
      <c r="AB494" s="15" t="str">
        <f>'LK6 - 4.1 Stäbe - Schnittgrößen'!B489</f>
        <v>Max My</v>
      </c>
      <c r="AC494" s="27">
        <f>'LK6 - 4.1 Stäbe - Schnittgrößen'!D489</f>
        <v>-364.68</v>
      </c>
      <c r="AD494" s="27">
        <f>'LK6 - 4.1 Stäbe - Schnittgrößen'!E489</f>
        <v>-0.04</v>
      </c>
      <c r="AE494" s="27">
        <f>'LK6 - 4.1 Stäbe - Schnittgrößen'!F489</f>
        <v>6.1</v>
      </c>
    </row>
    <row r="495" spans="1:31" x14ac:dyDescent="0.3">
      <c r="A495" s="44"/>
      <c r="B495" s="299"/>
      <c r="C495" s="15"/>
      <c r="D495" s="15" t="str">
        <f>'LK1 - 4.1 Stäbe - Schnittgrößen'!B490</f>
        <v>Min My</v>
      </c>
      <c r="E495" s="27">
        <f>'LK1 - 4.1 Stäbe - Schnittgrößen'!D490</f>
        <v>-308.43</v>
      </c>
      <c r="F495" s="27">
        <f>'LK1 - 4.1 Stäbe - Schnittgrößen'!E490</f>
        <v>-0.85</v>
      </c>
      <c r="G495" s="27">
        <f>'LK1 - 4.1 Stäbe - Schnittgrößen'!F490</f>
        <v>7.23</v>
      </c>
      <c r="I495" s="44"/>
      <c r="J495" s="299"/>
      <c r="K495" s="15"/>
      <c r="L495" s="15" t="str">
        <f>'LK2 - 4.1 Stäbe - Schnittgrößen'!B490</f>
        <v>Min My</v>
      </c>
      <c r="M495" s="27">
        <f>'LK2 - 4.1 Stäbe - Schnittgrößen'!D490</f>
        <v>-253.56</v>
      </c>
      <c r="N495" s="27">
        <f>'LK2 - 4.1 Stäbe - Schnittgrößen'!E490</f>
        <v>-0.7</v>
      </c>
      <c r="O495" s="27">
        <f>'LK2 - 4.1 Stäbe - Schnittgrößen'!F490</f>
        <v>4.28</v>
      </c>
      <c r="Q495" s="44"/>
      <c r="R495" s="299"/>
      <c r="S495" s="15"/>
      <c r="T495" s="15" t="str">
        <f>'LK3 - 4.1 Stäbe - Schnittgrößen'!B490</f>
        <v>Min My</v>
      </c>
      <c r="U495" s="27">
        <f>'LK3 - 4.1 Stäbe - Schnittgrößen'!D490</f>
        <v>-418.32</v>
      </c>
      <c r="V495" s="27">
        <f>'LK3 - 4.1 Stäbe - Schnittgrößen'!E490</f>
        <v>-1.18</v>
      </c>
      <c r="W495" s="27">
        <f>'LK3 - 4.1 Stäbe - Schnittgrößen'!F490</f>
        <v>9.8000000000000007</v>
      </c>
      <c r="Y495" s="44"/>
      <c r="Z495" s="299"/>
      <c r="AA495" s="15"/>
      <c r="AB495" s="15" t="str">
        <f>'LK6 - 4.1 Stäbe - Schnittgrößen'!B490</f>
        <v>Min My</v>
      </c>
      <c r="AC495" s="27">
        <f>'LK6 - 4.1 Stäbe - Schnittgrößen'!D490</f>
        <v>-364.68</v>
      </c>
      <c r="AD495" s="27">
        <f>'LK6 - 4.1 Stäbe - Schnittgrößen'!E490</f>
        <v>-1</v>
      </c>
      <c r="AE495" s="27">
        <f>'LK6 - 4.1 Stäbe - Schnittgrößen'!F490</f>
        <v>6.06</v>
      </c>
    </row>
    <row r="496" spans="1:31" x14ac:dyDescent="0.3">
      <c r="A496" s="192"/>
      <c r="B496" s="298"/>
      <c r="C496" s="15">
        <f>'LK1 - 4.1 Stäbe - Schnittgrößen'!A491</f>
        <v>62</v>
      </c>
      <c r="D496" s="15">
        <f>'LK1 - 4.1 Stäbe - Schnittgrößen'!B491</f>
        <v>59</v>
      </c>
      <c r="E496" s="27">
        <f>'LK1 - 4.1 Stäbe - Schnittgrößen'!D491</f>
        <v>-308.43</v>
      </c>
      <c r="F496" s="27">
        <f>'LK1 - 4.1 Stäbe - Schnittgrößen'!E491</f>
        <v>-0.45</v>
      </c>
      <c r="G496" s="27">
        <f>'LK1 - 4.1 Stäbe - Schnittgrößen'!F491</f>
        <v>7.23</v>
      </c>
      <c r="I496" s="192"/>
      <c r="J496" s="298"/>
      <c r="K496" s="15">
        <f>'LK2 - 4.1 Stäbe - Schnittgrößen'!A491</f>
        <v>62</v>
      </c>
      <c r="L496" s="15">
        <f>'LK2 - 4.1 Stäbe - Schnittgrößen'!B491</f>
        <v>59</v>
      </c>
      <c r="M496" s="27">
        <f>'LK2 - 4.1 Stäbe - Schnittgrößen'!D491</f>
        <v>-253.56</v>
      </c>
      <c r="N496" s="27">
        <f>'LK2 - 4.1 Stäbe - Schnittgrößen'!E491</f>
        <v>-0.21</v>
      </c>
      <c r="O496" s="27">
        <f>'LK2 - 4.1 Stäbe - Schnittgrößen'!F491</f>
        <v>4.28</v>
      </c>
      <c r="Q496" s="192"/>
      <c r="R496" s="298"/>
      <c r="S496" s="15">
        <f>'LK3 - 4.1 Stäbe - Schnittgrößen'!A491</f>
        <v>62</v>
      </c>
      <c r="T496" s="15">
        <f>'LK3 - 4.1 Stäbe - Schnittgrößen'!B491</f>
        <v>59</v>
      </c>
      <c r="U496" s="27">
        <f>'LK3 - 4.1 Stäbe - Schnittgrößen'!D491</f>
        <v>-418.32</v>
      </c>
      <c r="V496" s="27">
        <f>'LK3 - 4.1 Stäbe - Schnittgrößen'!E491</f>
        <v>-0.57999999999999996</v>
      </c>
      <c r="W496" s="27">
        <f>'LK3 - 4.1 Stäbe - Schnittgrößen'!F491</f>
        <v>9.8000000000000007</v>
      </c>
      <c r="Y496" s="192"/>
      <c r="Z496" s="298"/>
      <c r="AA496" s="15">
        <f>'LK6 - 4.1 Stäbe - Schnittgrößen'!A491</f>
        <v>62</v>
      </c>
      <c r="AB496" s="15">
        <f>'LK6 - 4.1 Stäbe - Schnittgrößen'!B491</f>
        <v>59</v>
      </c>
      <c r="AC496" s="27">
        <f>'LK6 - 4.1 Stäbe - Schnittgrößen'!D491</f>
        <v>-364.68</v>
      </c>
      <c r="AD496" s="27">
        <f>'LK6 - 4.1 Stäbe - Schnittgrößen'!E491</f>
        <v>-0.25</v>
      </c>
      <c r="AE496" s="27">
        <f>'LK6 - 4.1 Stäbe - Schnittgrößen'!F491</f>
        <v>6.06</v>
      </c>
    </row>
    <row r="497" spans="1:31" x14ac:dyDescent="0.3">
      <c r="A497" s="44"/>
      <c r="B497" s="299"/>
      <c r="C497" s="15"/>
      <c r="D497" s="15">
        <f>'LK1 - 4.1 Stäbe - Schnittgrößen'!B492</f>
        <v>60</v>
      </c>
      <c r="E497" s="27">
        <f>'LK1 - 4.1 Stäbe - Schnittgrößen'!D492</f>
        <v>-308.42</v>
      </c>
      <c r="F497" s="27">
        <f>'LK1 - 4.1 Stäbe - Schnittgrößen'!E492</f>
        <v>-1.07</v>
      </c>
      <c r="G497" s="27">
        <f>'LK1 - 4.1 Stäbe - Schnittgrößen'!F492</f>
        <v>7.18</v>
      </c>
      <c r="I497" s="44"/>
      <c r="J497" s="299"/>
      <c r="K497" s="15"/>
      <c r="L497" s="15">
        <f>'LK2 - 4.1 Stäbe - Schnittgrößen'!B492</f>
        <v>60</v>
      </c>
      <c r="M497" s="27">
        <f>'LK2 - 4.1 Stäbe - Schnittgrößen'!D492</f>
        <v>-253.55</v>
      </c>
      <c r="N497" s="27">
        <f>'LK2 - 4.1 Stäbe - Schnittgrößen'!E492</f>
        <v>-0.86</v>
      </c>
      <c r="O497" s="27">
        <f>'LK2 - 4.1 Stäbe - Schnittgrößen'!F492</f>
        <v>4.24</v>
      </c>
      <c r="Q497" s="44"/>
      <c r="R497" s="299"/>
      <c r="S497" s="15"/>
      <c r="T497" s="15">
        <f>'LK3 - 4.1 Stäbe - Schnittgrößen'!B492</f>
        <v>60</v>
      </c>
      <c r="U497" s="27">
        <f>'LK3 - 4.1 Stäbe - Schnittgrößen'!D492</f>
        <v>-418.32</v>
      </c>
      <c r="V497" s="27">
        <f>'LK3 - 4.1 Stäbe - Schnittgrößen'!E492</f>
        <v>-1.48</v>
      </c>
      <c r="W497" s="27">
        <f>'LK3 - 4.1 Stäbe - Schnittgrößen'!F492</f>
        <v>9.73</v>
      </c>
      <c r="Y497" s="44"/>
      <c r="Z497" s="299"/>
      <c r="AA497" s="15"/>
      <c r="AB497" s="15">
        <f>'LK6 - 4.1 Stäbe - Schnittgrößen'!B492</f>
        <v>60</v>
      </c>
      <c r="AC497" s="27">
        <f>'LK6 - 4.1 Stäbe - Schnittgrößen'!D492</f>
        <v>-364.67</v>
      </c>
      <c r="AD497" s="27">
        <f>'LK6 - 4.1 Stäbe - Schnittgrößen'!E492</f>
        <v>-1.2</v>
      </c>
      <c r="AE497" s="27">
        <f>'LK6 - 4.1 Stäbe - Schnittgrößen'!F492</f>
        <v>6.01</v>
      </c>
    </row>
    <row r="498" spans="1:31" x14ac:dyDescent="0.3">
      <c r="A498" s="44"/>
      <c r="B498" s="299"/>
      <c r="C498" s="15"/>
      <c r="D498" s="15" t="str">
        <f>'LK1 - 4.1 Stäbe - Schnittgrößen'!B493</f>
        <v>Max N</v>
      </c>
      <c r="E498" s="27">
        <f>'LK1 - 4.1 Stäbe - Schnittgrößen'!D493</f>
        <v>-308.42</v>
      </c>
      <c r="F498" s="27">
        <f>'LK1 - 4.1 Stäbe - Schnittgrößen'!E493</f>
        <v>-1.07</v>
      </c>
      <c r="G498" s="27">
        <f>'LK1 - 4.1 Stäbe - Schnittgrößen'!F493</f>
        <v>7.18</v>
      </c>
      <c r="I498" s="44"/>
      <c r="J498" s="299"/>
      <c r="K498" s="15"/>
      <c r="L498" s="15" t="str">
        <f>'LK2 - 4.1 Stäbe - Schnittgrößen'!B493</f>
        <v>Max N</v>
      </c>
      <c r="M498" s="27">
        <f>'LK2 - 4.1 Stäbe - Schnittgrößen'!D493</f>
        <v>-253.55</v>
      </c>
      <c r="N498" s="27">
        <f>'LK2 - 4.1 Stäbe - Schnittgrößen'!E493</f>
        <v>-0.86</v>
      </c>
      <c r="O498" s="27">
        <f>'LK2 - 4.1 Stäbe - Schnittgrößen'!F493</f>
        <v>4.24</v>
      </c>
      <c r="Q498" s="44"/>
      <c r="R498" s="299"/>
      <c r="S498" s="15"/>
      <c r="T498" s="15" t="str">
        <f>'LK3 - 4.1 Stäbe - Schnittgrößen'!B493</f>
        <v>Max N</v>
      </c>
      <c r="U498" s="27">
        <f>'LK3 - 4.1 Stäbe - Schnittgrößen'!D493</f>
        <v>-418.32</v>
      </c>
      <c r="V498" s="27">
        <f>'LK3 - 4.1 Stäbe - Schnittgrößen'!E493</f>
        <v>-1.48</v>
      </c>
      <c r="W498" s="27">
        <f>'LK3 - 4.1 Stäbe - Schnittgrößen'!F493</f>
        <v>9.73</v>
      </c>
      <c r="Y498" s="44"/>
      <c r="Z498" s="299"/>
      <c r="AA498" s="15"/>
      <c r="AB498" s="15" t="str">
        <f>'LK6 - 4.1 Stäbe - Schnittgrößen'!B493</f>
        <v>Max N</v>
      </c>
      <c r="AC498" s="27">
        <f>'LK6 - 4.1 Stäbe - Schnittgrößen'!D493</f>
        <v>-364.67</v>
      </c>
      <c r="AD498" s="27">
        <f>'LK6 - 4.1 Stäbe - Schnittgrößen'!E493</f>
        <v>-1.2</v>
      </c>
      <c r="AE498" s="27">
        <f>'LK6 - 4.1 Stäbe - Schnittgrößen'!F493</f>
        <v>6.01</v>
      </c>
    </row>
    <row r="499" spans="1:31" x14ac:dyDescent="0.3">
      <c r="A499" s="44"/>
      <c r="B499" s="299"/>
      <c r="C499" s="15"/>
      <c r="D499" s="15" t="str">
        <f>'LK1 - 4.1 Stäbe - Schnittgrößen'!B494</f>
        <v>Min N</v>
      </c>
      <c r="E499" s="27">
        <f>'LK1 - 4.1 Stäbe - Schnittgrößen'!D494</f>
        <v>-308.43</v>
      </c>
      <c r="F499" s="27">
        <f>'LK1 - 4.1 Stäbe - Schnittgrößen'!E494</f>
        <v>-0.45</v>
      </c>
      <c r="G499" s="27">
        <f>'LK1 - 4.1 Stäbe - Schnittgrößen'!F494</f>
        <v>7.23</v>
      </c>
      <c r="I499" s="44"/>
      <c r="J499" s="299"/>
      <c r="K499" s="15"/>
      <c r="L499" s="15" t="str">
        <f>'LK2 - 4.1 Stäbe - Schnittgrößen'!B494</f>
        <v>Min N</v>
      </c>
      <c r="M499" s="27">
        <f>'LK2 - 4.1 Stäbe - Schnittgrößen'!D494</f>
        <v>-253.56</v>
      </c>
      <c r="N499" s="27">
        <f>'LK2 - 4.1 Stäbe - Schnittgrößen'!E494</f>
        <v>-0.21</v>
      </c>
      <c r="O499" s="27">
        <f>'LK2 - 4.1 Stäbe - Schnittgrößen'!F494</f>
        <v>4.28</v>
      </c>
      <c r="Q499" s="44"/>
      <c r="R499" s="299"/>
      <c r="S499" s="15"/>
      <c r="T499" s="15" t="str">
        <f>'LK3 - 4.1 Stäbe - Schnittgrößen'!B494</f>
        <v>Min N</v>
      </c>
      <c r="U499" s="27">
        <f>'LK3 - 4.1 Stäbe - Schnittgrößen'!D494</f>
        <v>-418.32</v>
      </c>
      <c r="V499" s="27">
        <f>'LK3 - 4.1 Stäbe - Schnittgrößen'!E494</f>
        <v>-0.57999999999999996</v>
      </c>
      <c r="W499" s="27">
        <f>'LK3 - 4.1 Stäbe - Schnittgrößen'!F494</f>
        <v>9.8000000000000007</v>
      </c>
      <c r="Y499" s="44"/>
      <c r="Z499" s="299"/>
      <c r="AA499" s="15"/>
      <c r="AB499" s="15" t="str">
        <f>'LK6 - 4.1 Stäbe - Schnittgrößen'!B494</f>
        <v>Min N</v>
      </c>
      <c r="AC499" s="27">
        <f>'LK6 - 4.1 Stäbe - Schnittgrößen'!D494</f>
        <v>-364.68</v>
      </c>
      <c r="AD499" s="27">
        <f>'LK6 - 4.1 Stäbe - Schnittgrößen'!E494</f>
        <v>-0.25</v>
      </c>
      <c r="AE499" s="27">
        <f>'LK6 - 4.1 Stäbe - Schnittgrößen'!F494</f>
        <v>6.06</v>
      </c>
    </row>
    <row r="500" spans="1:31" x14ac:dyDescent="0.3">
      <c r="A500" s="44"/>
      <c r="B500" s="299"/>
      <c r="C500" s="15"/>
      <c r="D500" s="15" t="str">
        <f>'LK1 - 4.1 Stäbe - Schnittgrößen'!B495</f>
        <v>Max Vz</v>
      </c>
      <c r="E500" s="27">
        <f>'LK1 - 4.1 Stäbe - Schnittgrößen'!D495</f>
        <v>-308.43</v>
      </c>
      <c r="F500" s="27">
        <f>'LK1 - 4.1 Stäbe - Schnittgrößen'!E495</f>
        <v>-0.45</v>
      </c>
      <c r="G500" s="27">
        <f>'LK1 - 4.1 Stäbe - Schnittgrößen'!F495</f>
        <v>7.23</v>
      </c>
      <c r="I500" s="44"/>
      <c r="J500" s="299"/>
      <c r="K500" s="15"/>
      <c r="L500" s="15" t="str">
        <f>'LK2 - 4.1 Stäbe - Schnittgrößen'!B495</f>
        <v>Max Vz</v>
      </c>
      <c r="M500" s="27">
        <f>'LK2 - 4.1 Stäbe - Schnittgrößen'!D495</f>
        <v>-253.56</v>
      </c>
      <c r="N500" s="27">
        <f>'LK2 - 4.1 Stäbe - Schnittgrößen'!E495</f>
        <v>-0.21</v>
      </c>
      <c r="O500" s="27">
        <f>'LK2 - 4.1 Stäbe - Schnittgrößen'!F495</f>
        <v>4.28</v>
      </c>
      <c r="Q500" s="44"/>
      <c r="R500" s="299"/>
      <c r="S500" s="15"/>
      <c r="T500" s="15" t="str">
        <f>'LK3 - 4.1 Stäbe - Schnittgrößen'!B495</f>
        <v>Max Vz</v>
      </c>
      <c r="U500" s="27">
        <f>'LK3 - 4.1 Stäbe - Schnittgrößen'!D495</f>
        <v>-418.32</v>
      </c>
      <c r="V500" s="27">
        <f>'LK3 - 4.1 Stäbe - Schnittgrößen'!E495</f>
        <v>-0.57999999999999996</v>
      </c>
      <c r="W500" s="27">
        <f>'LK3 - 4.1 Stäbe - Schnittgrößen'!F495</f>
        <v>9.8000000000000007</v>
      </c>
      <c r="Y500" s="44"/>
      <c r="Z500" s="299"/>
      <c r="AA500" s="15"/>
      <c r="AB500" s="15" t="str">
        <f>'LK6 - 4.1 Stäbe - Schnittgrößen'!B495</f>
        <v>Max Vz</v>
      </c>
      <c r="AC500" s="27">
        <f>'LK6 - 4.1 Stäbe - Schnittgrößen'!D495</f>
        <v>-364.68</v>
      </c>
      <c r="AD500" s="27">
        <f>'LK6 - 4.1 Stäbe - Schnittgrößen'!E495</f>
        <v>-0.25</v>
      </c>
      <c r="AE500" s="27">
        <f>'LK6 - 4.1 Stäbe - Schnittgrößen'!F495</f>
        <v>6.06</v>
      </c>
    </row>
    <row r="501" spans="1:31" x14ac:dyDescent="0.3">
      <c r="A501" s="44"/>
      <c r="B501" s="299"/>
      <c r="C501" s="15"/>
      <c r="D501" s="15" t="str">
        <f>'LK1 - 4.1 Stäbe - Schnittgrößen'!B496</f>
        <v>Min Vz</v>
      </c>
      <c r="E501" s="27">
        <f>'LK1 - 4.1 Stäbe - Schnittgrößen'!D496</f>
        <v>-308.42</v>
      </c>
      <c r="F501" s="27">
        <f>'LK1 - 4.1 Stäbe - Schnittgrößen'!E496</f>
        <v>-1.07</v>
      </c>
      <c r="G501" s="27">
        <f>'LK1 - 4.1 Stäbe - Schnittgrößen'!F496</f>
        <v>7.18</v>
      </c>
      <c r="I501" s="44"/>
      <c r="J501" s="299"/>
      <c r="K501" s="15"/>
      <c r="L501" s="15" t="str">
        <f>'LK2 - 4.1 Stäbe - Schnittgrößen'!B496</f>
        <v>Min Vz</v>
      </c>
      <c r="M501" s="27">
        <f>'LK2 - 4.1 Stäbe - Schnittgrößen'!D496</f>
        <v>-253.55</v>
      </c>
      <c r="N501" s="27">
        <f>'LK2 - 4.1 Stäbe - Schnittgrößen'!E496</f>
        <v>-0.86</v>
      </c>
      <c r="O501" s="27">
        <f>'LK2 - 4.1 Stäbe - Schnittgrößen'!F496</f>
        <v>4.24</v>
      </c>
      <c r="Q501" s="44"/>
      <c r="R501" s="299"/>
      <c r="S501" s="15"/>
      <c r="T501" s="15" t="str">
        <f>'LK3 - 4.1 Stäbe - Schnittgrößen'!B496</f>
        <v>Min Vz</v>
      </c>
      <c r="U501" s="27">
        <f>'LK3 - 4.1 Stäbe - Schnittgrößen'!D496</f>
        <v>-418.32</v>
      </c>
      <c r="V501" s="27">
        <f>'LK3 - 4.1 Stäbe - Schnittgrößen'!E496</f>
        <v>-1.48</v>
      </c>
      <c r="W501" s="27">
        <f>'LK3 - 4.1 Stäbe - Schnittgrößen'!F496</f>
        <v>9.73</v>
      </c>
      <c r="Y501" s="44"/>
      <c r="Z501" s="299"/>
      <c r="AA501" s="15"/>
      <c r="AB501" s="15" t="str">
        <f>'LK6 - 4.1 Stäbe - Schnittgrößen'!B496</f>
        <v>Min Vz</v>
      </c>
      <c r="AC501" s="27">
        <f>'LK6 - 4.1 Stäbe - Schnittgrößen'!D496</f>
        <v>-364.67</v>
      </c>
      <c r="AD501" s="27">
        <f>'LK6 - 4.1 Stäbe - Schnittgrößen'!E496</f>
        <v>-1.2</v>
      </c>
      <c r="AE501" s="27">
        <f>'LK6 - 4.1 Stäbe - Schnittgrößen'!F496</f>
        <v>6.01</v>
      </c>
    </row>
    <row r="502" spans="1:31" x14ac:dyDescent="0.3">
      <c r="A502" s="44"/>
      <c r="B502" s="299"/>
      <c r="C502" s="15"/>
      <c r="D502" s="15" t="str">
        <f>'LK1 - 4.1 Stäbe - Schnittgrößen'!B497</f>
        <v>Max My</v>
      </c>
      <c r="E502" s="27">
        <f>'LK1 - 4.1 Stäbe - Schnittgrößen'!D497</f>
        <v>-308.43</v>
      </c>
      <c r="F502" s="27">
        <f>'LK1 - 4.1 Stäbe - Schnittgrößen'!E497</f>
        <v>-0.45</v>
      </c>
      <c r="G502" s="27">
        <f>'LK1 - 4.1 Stäbe - Schnittgrößen'!F497</f>
        <v>7.23</v>
      </c>
      <c r="I502" s="44"/>
      <c r="J502" s="299"/>
      <c r="K502" s="15"/>
      <c r="L502" s="15" t="str">
        <f>'LK2 - 4.1 Stäbe - Schnittgrößen'!B497</f>
        <v>Max My</v>
      </c>
      <c r="M502" s="27">
        <f>'LK2 - 4.1 Stäbe - Schnittgrößen'!D497</f>
        <v>-253.56</v>
      </c>
      <c r="N502" s="27">
        <f>'LK2 - 4.1 Stäbe - Schnittgrößen'!E497</f>
        <v>-0.21</v>
      </c>
      <c r="O502" s="27">
        <f>'LK2 - 4.1 Stäbe - Schnittgrößen'!F497</f>
        <v>4.28</v>
      </c>
      <c r="Q502" s="44"/>
      <c r="R502" s="299"/>
      <c r="S502" s="15"/>
      <c r="T502" s="15" t="str">
        <f>'LK3 - 4.1 Stäbe - Schnittgrößen'!B497</f>
        <v>Max My</v>
      </c>
      <c r="U502" s="27">
        <f>'LK3 - 4.1 Stäbe - Schnittgrößen'!D497</f>
        <v>-418.32</v>
      </c>
      <c r="V502" s="27">
        <f>'LK3 - 4.1 Stäbe - Schnittgrößen'!E497</f>
        <v>-0.57999999999999996</v>
      </c>
      <c r="W502" s="27">
        <f>'LK3 - 4.1 Stäbe - Schnittgrößen'!F497</f>
        <v>9.8000000000000007</v>
      </c>
      <c r="Y502" s="44"/>
      <c r="Z502" s="299"/>
      <c r="AA502" s="15"/>
      <c r="AB502" s="15" t="str">
        <f>'LK6 - 4.1 Stäbe - Schnittgrößen'!B497</f>
        <v>Max My</v>
      </c>
      <c r="AC502" s="27">
        <f>'LK6 - 4.1 Stäbe - Schnittgrößen'!D497</f>
        <v>-364.68</v>
      </c>
      <c r="AD502" s="27">
        <f>'LK6 - 4.1 Stäbe - Schnittgrößen'!E497</f>
        <v>-0.25</v>
      </c>
      <c r="AE502" s="27">
        <f>'LK6 - 4.1 Stäbe - Schnittgrößen'!F497</f>
        <v>6.06</v>
      </c>
    </row>
    <row r="503" spans="1:31" x14ac:dyDescent="0.3">
      <c r="A503" s="44"/>
      <c r="B503" s="299"/>
      <c r="C503" s="15"/>
      <c r="D503" s="15" t="str">
        <f>'LK1 - 4.1 Stäbe - Schnittgrößen'!B498</f>
        <v>Min My</v>
      </c>
      <c r="E503" s="27">
        <f>'LK1 - 4.1 Stäbe - Schnittgrößen'!D498</f>
        <v>-308.42</v>
      </c>
      <c r="F503" s="27">
        <f>'LK1 - 4.1 Stäbe - Schnittgrößen'!E498</f>
        <v>-1.07</v>
      </c>
      <c r="G503" s="27">
        <f>'LK1 - 4.1 Stäbe - Schnittgrößen'!F498</f>
        <v>7.18</v>
      </c>
      <c r="I503" s="44"/>
      <c r="J503" s="299"/>
      <c r="K503" s="15"/>
      <c r="L503" s="15" t="str">
        <f>'LK2 - 4.1 Stäbe - Schnittgrößen'!B498</f>
        <v>Min My</v>
      </c>
      <c r="M503" s="27">
        <f>'LK2 - 4.1 Stäbe - Schnittgrößen'!D498</f>
        <v>-253.55</v>
      </c>
      <c r="N503" s="27">
        <f>'LK2 - 4.1 Stäbe - Schnittgrößen'!E498</f>
        <v>-0.86</v>
      </c>
      <c r="O503" s="27">
        <f>'LK2 - 4.1 Stäbe - Schnittgrößen'!F498</f>
        <v>4.24</v>
      </c>
      <c r="Q503" s="44"/>
      <c r="R503" s="299"/>
      <c r="S503" s="15"/>
      <c r="T503" s="15" t="str">
        <f>'LK3 - 4.1 Stäbe - Schnittgrößen'!B498</f>
        <v>Min My</v>
      </c>
      <c r="U503" s="27">
        <f>'LK3 - 4.1 Stäbe - Schnittgrößen'!D498</f>
        <v>-418.32</v>
      </c>
      <c r="V503" s="27">
        <f>'LK3 - 4.1 Stäbe - Schnittgrößen'!E498</f>
        <v>-1.48</v>
      </c>
      <c r="W503" s="27">
        <f>'LK3 - 4.1 Stäbe - Schnittgrößen'!F498</f>
        <v>9.73</v>
      </c>
      <c r="Y503" s="44"/>
      <c r="Z503" s="299"/>
      <c r="AA503" s="15"/>
      <c r="AB503" s="15" t="str">
        <f>'LK6 - 4.1 Stäbe - Schnittgrößen'!B498</f>
        <v>Min My</v>
      </c>
      <c r="AC503" s="27">
        <f>'LK6 - 4.1 Stäbe - Schnittgrößen'!D498</f>
        <v>-364.67</v>
      </c>
      <c r="AD503" s="27">
        <f>'LK6 - 4.1 Stäbe - Schnittgrößen'!E498</f>
        <v>-1.2</v>
      </c>
      <c r="AE503" s="27">
        <f>'LK6 - 4.1 Stäbe - Schnittgrößen'!F498</f>
        <v>6.01</v>
      </c>
    </row>
    <row r="504" spans="1:31" x14ac:dyDescent="0.3">
      <c r="A504" s="192"/>
      <c r="B504" s="298"/>
      <c r="C504" s="15">
        <f>'LK1 - 4.1 Stäbe - Schnittgrößen'!A499</f>
        <v>63</v>
      </c>
      <c r="D504" s="15">
        <f>'LK1 - 4.1 Stäbe - Schnittgrößen'!B499</f>
        <v>60</v>
      </c>
      <c r="E504" s="27">
        <f>'LK1 - 4.1 Stäbe - Schnittgrößen'!D499</f>
        <v>-308.42</v>
      </c>
      <c r="F504" s="27">
        <f>'LK1 - 4.1 Stäbe - Schnittgrößen'!E499</f>
        <v>-0.66</v>
      </c>
      <c r="G504" s="27">
        <f>'LK1 - 4.1 Stäbe - Schnittgrößen'!F499</f>
        <v>7.18</v>
      </c>
      <c r="I504" s="192"/>
      <c r="J504" s="298"/>
      <c r="K504" s="15">
        <f>'LK2 - 4.1 Stäbe - Schnittgrößen'!A499</f>
        <v>63</v>
      </c>
      <c r="L504" s="15">
        <f>'LK2 - 4.1 Stäbe - Schnittgrößen'!B499</f>
        <v>60</v>
      </c>
      <c r="M504" s="27">
        <f>'LK2 - 4.1 Stäbe - Schnittgrößen'!D499</f>
        <v>-253.55</v>
      </c>
      <c r="N504" s="27">
        <f>'LK2 - 4.1 Stäbe - Schnittgrößen'!E499</f>
        <v>-0.37</v>
      </c>
      <c r="O504" s="27">
        <f>'LK2 - 4.1 Stäbe - Schnittgrößen'!F499</f>
        <v>4.24</v>
      </c>
      <c r="Q504" s="192"/>
      <c r="R504" s="298"/>
      <c r="S504" s="15">
        <f>'LK3 - 4.1 Stäbe - Schnittgrößen'!A499</f>
        <v>63</v>
      </c>
      <c r="T504" s="15">
        <f>'LK3 - 4.1 Stäbe - Schnittgrößen'!B499</f>
        <v>60</v>
      </c>
      <c r="U504" s="27">
        <f>'LK3 - 4.1 Stäbe - Schnittgrößen'!D499</f>
        <v>-418.32</v>
      </c>
      <c r="V504" s="27">
        <f>'LK3 - 4.1 Stäbe - Schnittgrößen'!E499</f>
        <v>-0.87</v>
      </c>
      <c r="W504" s="27">
        <f>'LK3 - 4.1 Stäbe - Schnittgrößen'!F499</f>
        <v>9.73</v>
      </c>
      <c r="Y504" s="192"/>
      <c r="Z504" s="298"/>
      <c r="AA504" s="15">
        <f>'LK6 - 4.1 Stäbe - Schnittgrößen'!A499</f>
        <v>63</v>
      </c>
      <c r="AB504" s="15">
        <f>'LK6 - 4.1 Stäbe - Schnittgrößen'!B499</f>
        <v>60</v>
      </c>
      <c r="AC504" s="27">
        <f>'LK6 - 4.1 Stäbe - Schnittgrößen'!D499</f>
        <v>-364.67</v>
      </c>
      <c r="AD504" s="27">
        <f>'LK6 - 4.1 Stäbe - Schnittgrößen'!E499</f>
        <v>-0.45</v>
      </c>
      <c r="AE504" s="27">
        <f>'LK6 - 4.1 Stäbe - Schnittgrößen'!F499</f>
        <v>6.01</v>
      </c>
    </row>
    <row r="505" spans="1:31" x14ac:dyDescent="0.3">
      <c r="A505" s="44"/>
      <c r="B505" s="299"/>
      <c r="C505" s="15"/>
      <c r="D505" s="15">
        <f>'LK1 - 4.1 Stäbe - Schnittgrößen'!B500</f>
        <v>61</v>
      </c>
      <c r="E505" s="27">
        <f>'LK1 - 4.1 Stäbe - Schnittgrößen'!D500</f>
        <v>-308.42</v>
      </c>
      <c r="F505" s="27">
        <f>'LK1 - 4.1 Stäbe - Schnittgrößen'!E500</f>
        <v>-1.28</v>
      </c>
      <c r="G505" s="27">
        <f>'LK1 - 4.1 Stäbe - Schnittgrößen'!F500</f>
        <v>7.11</v>
      </c>
      <c r="I505" s="44"/>
      <c r="J505" s="299"/>
      <c r="K505" s="15"/>
      <c r="L505" s="15">
        <f>'LK2 - 4.1 Stäbe - Schnittgrößen'!B500</f>
        <v>61</v>
      </c>
      <c r="M505" s="27">
        <f>'LK2 - 4.1 Stäbe - Schnittgrößen'!D500</f>
        <v>-253.55</v>
      </c>
      <c r="N505" s="27">
        <f>'LK2 - 4.1 Stäbe - Schnittgrößen'!E500</f>
        <v>-1.01</v>
      </c>
      <c r="O505" s="27">
        <f>'LK2 - 4.1 Stäbe - Schnittgrößen'!F500</f>
        <v>4.2</v>
      </c>
      <c r="Q505" s="44"/>
      <c r="R505" s="299"/>
      <c r="S505" s="15"/>
      <c r="T505" s="15">
        <f>'LK3 - 4.1 Stäbe - Schnittgrößen'!B500</f>
        <v>61</v>
      </c>
      <c r="U505" s="27">
        <f>'LK3 - 4.1 Stäbe - Schnittgrößen'!D500</f>
        <v>-418.32</v>
      </c>
      <c r="V505" s="27">
        <f>'LK3 - 4.1 Stäbe - Schnittgrößen'!E500</f>
        <v>-1.77</v>
      </c>
      <c r="W505" s="27">
        <f>'LK3 - 4.1 Stäbe - Schnittgrößen'!F500</f>
        <v>9.64</v>
      </c>
      <c r="Y505" s="44"/>
      <c r="Z505" s="299"/>
      <c r="AA505" s="15"/>
      <c r="AB505" s="15">
        <f>'LK6 - 4.1 Stäbe - Schnittgrößen'!B500</f>
        <v>61</v>
      </c>
      <c r="AC505" s="27">
        <f>'LK6 - 4.1 Stäbe - Schnittgrößen'!D500</f>
        <v>-364.67</v>
      </c>
      <c r="AD505" s="27">
        <f>'LK6 - 4.1 Stäbe - Schnittgrößen'!E500</f>
        <v>-1.41</v>
      </c>
      <c r="AE505" s="27">
        <f>'LK6 - 4.1 Stäbe - Schnittgrößen'!F500</f>
        <v>5.95</v>
      </c>
    </row>
    <row r="506" spans="1:31" x14ac:dyDescent="0.3">
      <c r="A506" s="44"/>
      <c r="B506" s="299"/>
      <c r="C506" s="15"/>
      <c r="D506" s="15" t="str">
        <f>'LK1 - 4.1 Stäbe - Schnittgrößen'!B501</f>
        <v>Max N</v>
      </c>
      <c r="E506" s="27">
        <f>'LK1 - 4.1 Stäbe - Schnittgrößen'!D501</f>
        <v>-308.42</v>
      </c>
      <c r="F506" s="27">
        <f>'LK1 - 4.1 Stäbe - Schnittgrößen'!E501</f>
        <v>-1.28</v>
      </c>
      <c r="G506" s="27">
        <f>'LK1 - 4.1 Stäbe - Schnittgrößen'!F501</f>
        <v>7.11</v>
      </c>
      <c r="I506" s="44"/>
      <c r="J506" s="299"/>
      <c r="K506" s="15"/>
      <c r="L506" s="15" t="str">
        <f>'LK2 - 4.1 Stäbe - Schnittgrößen'!B501</f>
        <v>Max N</v>
      </c>
      <c r="M506" s="27">
        <f>'LK2 - 4.1 Stäbe - Schnittgrößen'!D501</f>
        <v>-253.55</v>
      </c>
      <c r="N506" s="27">
        <f>'LK2 - 4.1 Stäbe - Schnittgrößen'!E501</f>
        <v>-1.01</v>
      </c>
      <c r="O506" s="27">
        <f>'LK2 - 4.1 Stäbe - Schnittgrößen'!F501</f>
        <v>4.2</v>
      </c>
      <c r="Q506" s="44"/>
      <c r="R506" s="299"/>
      <c r="S506" s="15"/>
      <c r="T506" s="15" t="str">
        <f>'LK3 - 4.1 Stäbe - Schnittgrößen'!B501</f>
        <v>Max N</v>
      </c>
      <c r="U506" s="27">
        <f>'LK3 - 4.1 Stäbe - Schnittgrößen'!D501</f>
        <v>-418.32</v>
      </c>
      <c r="V506" s="27">
        <f>'LK3 - 4.1 Stäbe - Schnittgrößen'!E501</f>
        <v>-1.77</v>
      </c>
      <c r="W506" s="27">
        <f>'LK3 - 4.1 Stäbe - Schnittgrößen'!F501</f>
        <v>9.64</v>
      </c>
      <c r="Y506" s="44"/>
      <c r="Z506" s="299"/>
      <c r="AA506" s="15"/>
      <c r="AB506" s="15" t="str">
        <f>'LK6 - 4.1 Stäbe - Schnittgrößen'!B501</f>
        <v>Max N</v>
      </c>
      <c r="AC506" s="27">
        <f>'LK6 - 4.1 Stäbe - Schnittgrößen'!D501</f>
        <v>-364.67</v>
      </c>
      <c r="AD506" s="27">
        <f>'LK6 - 4.1 Stäbe - Schnittgrößen'!E501</f>
        <v>-1.41</v>
      </c>
      <c r="AE506" s="27">
        <f>'LK6 - 4.1 Stäbe - Schnittgrößen'!F501</f>
        <v>5.95</v>
      </c>
    </row>
    <row r="507" spans="1:31" x14ac:dyDescent="0.3">
      <c r="A507" s="44"/>
      <c r="B507" s="299"/>
      <c r="C507" s="15"/>
      <c r="D507" s="15" t="str">
        <f>'LK1 - 4.1 Stäbe - Schnittgrößen'!B502</f>
        <v>Min N</v>
      </c>
      <c r="E507" s="27">
        <f>'LK1 - 4.1 Stäbe - Schnittgrößen'!D502</f>
        <v>-308.42</v>
      </c>
      <c r="F507" s="27">
        <f>'LK1 - 4.1 Stäbe - Schnittgrößen'!E502</f>
        <v>-0.66</v>
      </c>
      <c r="G507" s="27">
        <f>'LK1 - 4.1 Stäbe - Schnittgrößen'!F502</f>
        <v>7.18</v>
      </c>
      <c r="I507" s="44"/>
      <c r="J507" s="299"/>
      <c r="K507" s="15"/>
      <c r="L507" s="15" t="str">
        <f>'LK2 - 4.1 Stäbe - Schnittgrößen'!B502</f>
        <v>Min N</v>
      </c>
      <c r="M507" s="27">
        <f>'LK2 - 4.1 Stäbe - Schnittgrößen'!D502</f>
        <v>-253.55</v>
      </c>
      <c r="N507" s="27">
        <f>'LK2 - 4.1 Stäbe - Schnittgrößen'!E502</f>
        <v>-0.37</v>
      </c>
      <c r="O507" s="27">
        <f>'LK2 - 4.1 Stäbe - Schnittgrößen'!F502</f>
        <v>4.24</v>
      </c>
      <c r="Q507" s="44"/>
      <c r="R507" s="299"/>
      <c r="S507" s="15"/>
      <c r="T507" s="15" t="str">
        <f>'LK3 - 4.1 Stäbe - Schnittgrößen'!B502</f>
        <v>Min N</v>
      </c>
      <c r="U507" s="27">
        <f>'LK3 - 4.1 Stäbe - Schnittgrößen'!D502</f>
        <v>-418.32</v>
      </c>
      <c r="V507" s="27">
        <f>'LK3 - 4.1 Stäbe - Schnittgrößen'!E502</f>
        <v>-0.87</v>
      </c>
      <c r="W507" s="27">
        <f>'LK3 - 4.1 Stäbe - Schnittgrößen'!F502</f>
        <v>9.73</v>
      </c>
      <c r="Y507" s="44"/>
      <c r="Z507" s="299"/>
      <c r="AA507" s="15"/>
      <c r="AB507" s="15" t="str">
        <f>'LK6 - 4.1 Stäbe - Schnittgrößen'!B502</f>
        <v>Min N</v>
      </c>
      <c r="AC507" s="27">
        <f>'LK6 - 4.1 Stäbe - Schnittgrößen'!D502</f>
        <v>-364.67</v>
      </c>
      <c r="AD507" s="27">
        <f>'LK6 - 4.1 Stäbe - Schnittgrößen'!E502</f>
        <v>-0.45</v>
      </c>
      <c r="AE507" s="27">
        <f>'LK6 - 4.1 Stäbe - Schnittgrößen'!F502</f>
        <v>6.01</v>
      </c>
    </row>
    <row r="508" spans="1:31" x14ac:dyDescent="0.3">
      <c r="A508" s="44"/>
      <c r="B508" s="299"/>
      <c r="C508" s="15"/>
      <c r="D508" s="15" t="str">
        <f>'LK1 - 4.1 Stäbe - Schnittgrößen'!B503</f>
        <v>Max Vz</v>
      </c>
      <c r="E508" s="27">
        <f>'LK1 - 4.1 Stäbe - Schnittgrößen'!D503</f>
        <v>-308.42</v>
      </c>
      <c r="F508" s="27">
        <f>'LK1 - 4.1 Stäbe - Schnittgrößen'!E503</f>
        <v>-0.66</v>
      </c>
      <c r="G508" s="27">
        <f>'LK1 - 4.1 Stäbe - Schnittgrößen'!F503</f>
        <v>7.18</v>
      </c>
      <c r="I508" s="44"/>
      <c r="J508" s="299"/>
      <c r="K508" s="15"/>
      <c r="L508" s="15" t="str">
        <f>'LK2 - 4.1 Stäbe - Schnittgrößen'!B503</f>
        <v>Max Vz</v>
      </c>
      <c r="M508" s="27">
        <f>'LK2 - 4.1 Stäbe - Schnittgrößen'!D503</f>
        <v>-253.55</v>
      </c>
      <c r="N508" s="27">
        <f>'LK2 - 4.1 Stäbe - Schnittgrößen'!E503</f>
        <v>-0.37</v>
      </c>
      <c r="O508" s="27">
        <f>'LK2 - 4.1 Stäbe - Schnittgrößen'!F503</f>
        <v>4.24</v>
      </c>
      <c r="Q508" s="44"/>
      <c r="R508" s="299"/>
      <c r="S508" s="15"/>
      <c r="T508" s="15" t="str">
        <f>'LK3 - 4.1 Stäbe - Schnittgrößen'!B503</f>
        <v>Max Vz</v>
      </c>
      <c r="U508" s="27">
        <f>'LK3 - 4.1 Stäbe - Schnittgrößen'!D503</f>
        <v>-418.32</v>
      </c>
      <c r="V508" s="27">
        <f>'LK3 - 4.1 Stäbe - Schnittgrößen'!E503</f>
        <v>-0.87</v>
      </c>
      <c r="W508" s="27">
        <f>'LK3 - 4.1 Stäbe - Schnittgrößen'!F503</f>
        <v>9.73</v>
      </c>
      <c r="Y508" s="44"/>
      <c r="Z508" s="299"/>
      <c r="AA508" s="15"/>
      <c r="AB508" s="15" t="str">
        <f>'LK6 - 4.1 Stäbe - Schnittgrößen'!B503</f>
        <v>Max Vz</v>
      </c>
      <c r="AC508" s="27">
        <f>'LK6 - 4.1 Stäbe - Schnittgrößen'!D503</f>
        <v>-364.67</v>
      </c>
      <c r="AD508" s="27">
        <f>'LK6 - 4.1 Stäbe - Schnittgrößen'!E503</f>
        <v>-0.45</v>
      </c>
      <c r="AE508" s="27">
        <f>'LK6 - 4.1 Stäbe - Schnittgrößen'!F503</f>
        <v>6.01</v>
      </c>
    </row>
    <row r="509" spans="1:31" x14ac:dyDescent="0.3">
      <c r="A509" s="44"/>
      <c r="B509" s="299"/>
      <c r="C509" s="15"/>
      <c r="D509" s="15" t="str">
        <f>'LK1 - 4.1 Stäbe - Schnittgrößen'!B504</f>
        <v>Min Vz</v>
      </c>
      <c r="E509" s="27">
        <f>'LK1 - 4.1 Stäbe - Schnittgrößen'!D504</f>
        <v>-308.42</v>
      </c>
      <c r="F509" s="27">
        <f>'LK1 - 4.1 Stäbe - Schnittgrößen'!E504</f>
        <v>-1.28</v>
      </c>
      <c r="G509" s="27">
        <f>'LK1 - 4.1 Stäbe - Schnittgrößen'!F504</f>
        <v>7.11</v>
      </c>
      <c r="I509" s="44"/>
      <c r="J509" s="299"/>
      <c r="K509" s="15"/>
      <c r="L509" s="15" t="str">
        <f>'LK2 - 4.1 Stäbe - Schnittgrößen'!B504</f>
        <v>Min Vz</v>
      </c>
      <c r="M509" s="27">
        <f>'LK2 - 4.1 Stäbe - Schnittgrößen'!D504</f>
        <v>-253.55</v>
      </c>
      <c r="N509" s="27">
        <f>'LK2 - 4.1 Stäbe - Schnittgrößen'!E504</f>
        <v>-1.01</v>
      </c>
      <c r="O509" s="27">
        <f>'LK2 - 4.1 Stäbe - Schnittgrößen'!F504</f>
        <v>4.2</v>
      </c>
      <c r="Q509" s="44"/>
      <c r="R509" s="299"/>
      <c r="S509" s="15"/>
      <c r="T509" s="15" t="str">
        <f>'LK3 - 4.1 Stäbe - Schnittgrößen'!B504</f>
        <v>Min Vz</v>
      </c>
      <c r="U509" s="27">
        <f>'LK3 - 4.1 Stäbe - Schnittgrößen'!D504</f>
        <v>-418.32</v>
      </c>
      <c r="V509" s="27">
        <f>'LK3 - 4.1 Stäbe - Schnittgrößen'!E504</f>
        <v>-1.77</v>
      </c>
      <c r="W509" s="27">
        <f>'LK3 - 4.1 Stäbe - Schnittgrößen'!F504</f>
        <v>9.64</v>
      </c>
      <c r="Y509" s="44"/>
      <c r="Z509" s="299"/>
      <c r="AA509" s="15"/>
      <c r="AB509" s="15" t="str">
        <f>'LK6 - 4.1 Stäbe - Schnittgrößen'!B504</f>
        <v>Min Vz</v>
      </c>
      <c r="AC509" s="27">
        <f>'LK6 - 4.1 Stäbe - Schnittgrößen'!D504</f>
        <v>-364.67</v>
      </c>
      <c r="AD509" s="27">
        <f>'LK6 - 4.1 Stäbe - Schnittgrößen'!E504</f>
        <v>-1.41</v>
      </c>
      <c r="AE509" s="27">
        <f>'LK6 - 4.1 Stäbe - Schnittgrößen'!F504</f>
        <v>5.95</v>
      </c>
    </row>
    <row r="510" spans="1:31" x14ac:dyDescent="0.3">
      <c r="A510" s="44"/>
      <c r="B510" s="299"/>
      <c r="C510" s="15"/>
      <c r="D510" s="15" t="str">
        <f>'LK1 - 4.1 Stäbe - Schnittgrößen'!B505</f>
        <v>Max My</v>
      </c>
      <c r="E510" s="27">
        <f>'LK1 - 4.1 Stäbe - Schnittgrößen'!D505</f>
        <v>-308.42</v>
      </c>
      <c r="F510" s="27">
        <f>'LK1 - 4.1 Stäbe - Schnittgrößen'!E505</f>
        <v>-0.66</v>
      </c>
      <c r="G510" s="27">
        <f>'LK1 - 4.1 Stäbe - Schnittgrößen'!F505</f>
        <v>7.18</v>
      </c>
      <c r="I510" s="44"/>
      <c r="J510" s="299"/>
      <c r="K510" s="15"/>
      <c r="L510" s="15" t="str">
        <f>'LK2 - 4.1 Stäbe - Schnittgrößen'!B505</f>
        <v>Max My</v>
      </c>
      <c r="M510" s="27">
        <f>'LK2 - 4.1 Stäbe - Schnittgrößen'!D505</f>
        <v>-253.55</v>
      </c>
      <c r="N510" s="27">
        <f>'LK2 - 4.1 Stäbe - Schnittgrößen'!E505</f>
        <v>-0.37</v>
      </c>
      <c r="O510" s="27">
        <f>'LK2 - 4.1 Stäbe - Schnittgrößen'!F505</f>
        <v>4.24</v>
      </c>
      <c r="Q510" s="44"/>
      <c r="R510" s="299"/>
      <c r="S510" s="15"/>
      <c r="T510" s="15" t="str">
        <f>'LK3 - 4.1 Stäbe - Schnittgrößen'!B505</f>
        <v>Max My</v>
      </c>
      <c r="U510" s="27">
        <f>'LK3 - 4.1 Stäbe - Schnittgrößen'!D505</f>
        <v>-418.32</v>
      </c>
      <c r="V510" s="27">
        <f>'LK3 - 4.1 Stäbe - Schnittgrößen'!E505</f>
        <v>-0.87</v>
      </c>
      <c r="W510" s="27">
        <f>'LK3 - 4.1 Stäbe - Schnittgrößen'!F505</f>
        <v>9.73</v>
      </c>
      <c r="Y510" s="44"/>
      <c r="Z510" s="299"/>
      <c r="AA510" s="15"/>
      <c r="AB510" s="15" t="str">
        <f>'LK6 - 4.1 Stäbe - Schnittgrößen'!B505</f>
        <v>Max My</v>
      </c>
      <c r="AC510" s="27">
        <f>'LK6 - 4.1 Stäbe - Schnittgrößen'!D505</f>
        <v>-364.67</v>
      </c>
      <c r="AD510" s="27">
        <f>'LK6 - 4.1 Stäbe - Schnittgrößen'!E505</f>
        <v>-0.45</v>
      </c>
      <c r="AE510" s="27">
        <f>'LK6 - 4.1 Stäbe - Schnittgrößen'!F505</f>
        <v>6.01</v>
      </c>
    </row>
    <row r="511" spans="1:31" x14ac:dyDescent="0.3">
      <c r="A511" s="44"/>
      <c r="B511" s="299"/>
      <c r="C511" s="15"/>
      <c r="D511" s="15" t="str">
        <f>'LK1 - 4.1 Stäbe - Schnittgrößen'!B506</f>
        <v>Min My</v>
      </c>
      <c r="E511" s="27">
        <f>'LK1 - 4.1 Stäbe - Schnittgrößen'!D506</f>
        <v>-308.42</v>
      </c>
      <c r="F511" s="27">
        <f>'LK1 - 4.1 Stäbe - Schnittgrößen'!E506</f>
        <v>-1.28</v>
      </c>
      <c r="G511" s="27">
        <f>'LK1 - 4.1 Stäbe - Schnittgrößen'!F506</f>
        <v>7.11</v>
      </c>
      <c r="I511" s="44"/>
      <c r="J511" s="299"/>
      <c r="K511" s="15"/>
      <c r="L511" s="15" t="str">
        <f>'LK2 - 4.1 Stäbe - Schnittgrößen'!B506</f>
        <v>Min My</v>
      </c>
      <c r="M511" s="27">
        <f>'LK2 - 4.1 Stäbe - Schnittgrößen'!D506</f>
        <v>-253.55</v>
      </c>
      <c r="N511" s="27">
        <f>'LK2 - 4.1 Stäbe - Schnittgrößen'!E506</f>
        <v>-1.01</v>
      </c>
      <c r="O511" s="27">
        <f>'LK2 - 4.1 Stäbe - Schnittgrößen'!F506</f>
        <v>4.2</v>
      </c>
      <c r="Q511" s="44"/>
      <c r="R511" s="299"/>
      <c r="S511" s="15"/>
      <c r="T511" s="15" t="str">
        <f>'LK3 - 4.1 Stäbe - Schnittgrößen'!B506</f>
        <v>Min My</v>
      </c>
      <c r="U511" s="27">
        <f>'LK3 - 4.1 Stäbe - Schnittgrößen'!D506</f>
        <v>-418.32</v>
      </c>
      <c r="V511" s="27">
        <f>'LK3 - 4.1 Stäbe - Schnittgrößen'!E506</f>
        <v>-1.77</v>
      </c>
      <c r="W511" s="27">
        <f>'LK3 - 4.1 Stäbe - Schnittgrößen'!F506</f>
        <v>9.64</v>
      </c>
      <c r="Y511" s="44"/>
      <c r="Z511" s="299"/>
      <c r="AA511" s="15"/>
      <c r="AB511" s="15" t="str">
        <f>'LK6 - 4.1 Stäbe - Schnittgrößen'!B506</f>
        <v>Min My</v>
      </c>
      <c r="AC511" s="27">
        <f>'LK6 - 4.1 Stäbe - Schnittgrößen'!D506</f>
        <v>-364.67</v>
      </c>
      <c r="AD511" s="27">
        <f>'LK6 - 4.1 Stäbe - Schnittgrößen'!E506</f>
        <v>-1.41</v>
      </c>
      <c r="AE511" s="27">
        <f>'LK6 - 4.1 Stäbe - Schnittgrößen'!F506</f>
        <v>5.95</v>
      </c>
    </row>
    <row r="512" spans="1:31" x14ac:dyDescent="0.3">
      <c r="A512" s="192"/>
      <c r="B512" s="298"/>
      <c r="C512" s="15">
        <f>'LK1 - 4.1 Stäbe - Schnittgrößen'!A507</f>
        <v>64</v>
      </c>
      <c r="D512" s="15">
        <f>'LK1 - 4.1 Stäbe - Schnittgrößen'!B507</f>
        <v>61</v>
      </c>
      <c r="E512" s="27">
        <f>'LK1 - 4.1 Stäbe - Schnittgrößen'!D507</f>
        <v>-308.42</v>
      </c>
      <c r="F512" s="27">
        <f>'LK1 - 4.1 Stäbe - Schnittgrößen'!E507</f>
        <v>-0.88</v>
      </c>
      <c r="G512" s="27">
        <f>'LK1 - 4.1 Stäbe - Schnittgrößen'!F507</f>
        <v>7.11</v>
      </c>
      <c r="I512" s="192"/>
      <c r="J512" s="298"/>
      <c r="K512" s="15">
        <f>'LK2 - 4.1 Stäbe - Schnittgrößen'!A507</f>
        <v>64</v>
      </c>
      <c r="L512" s="15">
        <f>'LK2 - 4.1 Stäbe - Schnittgrößen'!B507</f>
        <v>61</v>
      </c>
      <c r="M512" s="27">
        <f>'LK2 - 4.1 Stäbe - Schnittgrößen'!D507</f>
        <v>-253.55</v>
      </c>
      <c r="N512" s="27">
        <f>'LK2 - 4.1 Stäbe - Schnittgrößen'!E507</f>
        <v>-0.52</v>
      </c>
      <c r="O512" s="27">
        <f>'LK2 - 4.1 Stäbe - Schnittgrößen'!F507</f>
        <v>4.2</v>
      </c>
      <c r="Q512" s="192"/>
      <c r="R512" s="298"/>
      <c r="S512" s="15">
        <f>'LK3 - 4.1 Stäbe - Schnittgrößen'!A507</f>
        <v>64</v>
      </c>
      <c r="T512" s="15">
        <f>'LK3 - 4.1 Stäbe - Schnittgrößen'!B507</f>
        <v>61</v>
      </c>
      <c r="U512" s="27">
        <f>'LK3 - 4.1 Stäbe - Schnittgrößen'!D507</f>
        <v>-418.32</v>
      </c>
      <c r="V512" s="27">
        <f>'LK3 - 4.1 Stäbe - Schnittgrößen'!E507</f>
        <v>-1.17</v>
      </c>
      <c r="W512" s="27">
        <f>'LK3 - 4.1 Stäbe - Schnittgrößen'!F507</f>
        <v>9.64</v>
      </c>
      <c r="Y512" s="192"/>
      <c r="Z512" s="298"/>
      <c r="AA512" s="15">
        <f>'LK6 - 4.1 Stäbe - Schnittgrößen'!A507</f>
        <v>64</v>
      </c>
      <c r="AB512" s="15">
        <f>'LK6 - 4.1 Stäbe - Schnittgrößen'!B507</f>
        <v>61</v>
      </c>
      <c r="AC512" s="27">
        <f>'LK6 - 4.1 Stäbe - Schnittgrößen'!D507</f>
        <v>-364.67</v>
      </c>
      <c r="AD512" s="27">
        <f>'LK6 - 4.1 Stäbe - Schnittgrößen'!E507</f>
        <v>-0.66</v>
      </c>
      <c r="AE512" s="27">
        <f>'LK6 - 4.1 Stäbe - Schnittgrößen'!F507</f>
        <v>5.95</v>
      </c>
    </row>
    <row r="513" spans="1:31" x14ac:dyDescent="0.3">
      <c r="A513" s="44"/>
      <c r="B513" s="299"/>
      <c r="C513" s="15"/>
      <c r="D513" s="15">
        <f>'LK1 - 4.1 Stäbe - Schnittgrößen'!B508</f>
        <v>62</v>
      </c>
      <c r="E513" s="27">
        <f>'LK1 - 4.1 Stäbe - Schnittgrößen'!D508</f>
        <v>-308.42</v>
      </c>
      <c r="F513" s="27">
        <f>'LK1 - 4.1 Stäbe - Schnittgrößen'!E508</f>
        <v>-1.5</v>
      </c>
      <c r="G513" s="27">
        <f>'LK1 - 4.1 Stäbe - Schnittgrößen'!F508</f>
        <v>7.03</v>
      </c>
      <c r="I513" s="44"/>
      <c r="J513" s="299"/>
      <c r="K513" s="15"/>
      <c r="L513" s="15">
        <f>'LK2 - 4.1 Stäbe - Schnittgrößen'!B508</f>
        <v>62</v>
      </c>
      <c r="M513" s="27">
        <f>'LK2 - 4.1 Stäbe - Schnittgrößen'!D508</f>
        <v>-253.55</v>
      </c>
      <c r="N513" s="27">
        <f>'LK2 - 4.1 Stäbe - Schnittgrößen'!E508</f>
        <v>-1.1599999999999999</v>
      </c>
      <c r="O513" s="27">
        <f>'LK2 - 4.1 Stäbe - Schnittgrößen'!F508</f>
        <v>4.1399999999999997</v>
      </c>
      <c r="Q513" s="44"/>
      <c r="R513" s="299"/>
      <c r="S513" s="15"/>
      <c r="T513" s="15">
        <f>'LK3 - 4.1 Stäbe - Schnittgrößen'!B508</f>
        <v>62</v>
      </c>
      <c r="U513" s="27">
        <f>'LK3 - 4.1 Stäbe - Schnittgrößen'!D508</f>
        <v>-418.32</v>
      </c>
      <c r="V513" s="27">
        <f>'LK3 - 4.1 Stäbe - Schnittgrößen'!E508</f>
        <v>-2.06</v>
      </c>
      <c r="W513" s="27">
        <f>'LK3 - 4.1 Stäbe - Schnittgrößen'!F508</f>
        <v>9.5299999999999994</v>
      </c>
      <c r="Y513" s="44"/>
      <c r="Z513" s="299"/>
      <c r="AA513" s="15"/>
      <c r="AB513" s="15">
        <f>'LK6 - 4.1 Stäbe - Schnittgrößen'!B508</f>
        <v>62</v>
      </c>
      <c r="AC513" s="27">
        <f>'LK6 - 4.1 Stäbe - Schnittgrößen'!D508</f>
        <v>-364.67</v>
      </c>
      <c r="AD513" s="27">
        <f>'LK6 - 4.1 Stäbe - Schnittgrößen'!E508</f>
        <v>-1.62</v>
      </c>
      <c r="AE513" s="27">
        <f>'LK6 - 4.1 Stäbe - Schnittgrößen'!F508</f>
        <v>5.87</v>
      </c>
    </row>
    <row r="514" spans="1:31" x14ac:dyDescent="0.3">
      <c r="A514" s="44"/>
      <c r="B514" s="299"/>
      <c r="C514" s="15"/>
      <c r="D514" s="15" t="str">
        <f>'LK1 - 4.1 Stäbe - Schnittgrößen'!B509</f>
        <v>Max N</v>
      </c>
      <c r="E514" s="27">
        <f>'LK1 - 4.1 Stäbe - Schnittgrößen'!D509</f>
        <v>-308.42</v>
      </c>
      <c r="F514" s="27">
        <f>'LK1 - 4.1 Stäbe - Schnittgrößen'!E509</f>
        <v>-1.5</v>
      </c>
      <c r="G514" s="27">
        <f>'LK1 - 4.1 Stäbe - Schnittgrößen'!F509</f>
        <v>7.03</v>
      </c>
      <c r="I514" s="44"/>
      <c r="J514" s="299"/>
      <c r="K514" s="15"/>
      <c r="L514" s="15" t="str">
        <f>'LK2 - 4.1 Stäbe - Schnittgrößen'!B509</f>
        <v>Max N</v>
      </c>
      <c r="M514" s="27">
        <f>'LK2 - 4.1 Stäbe - Schnittgrößen'!D509</f>
        <v>-253.55</v>
      </c>
      <c r="N514" s="27">
        <f>'LK2 - 4.1 Stäbe - Schnittgrößen'!E509</f>
        <v>-1.1599999999999999</v>
      </c>
      <c r="O514" s="27">
        <f>'LK2 - 4.1 Stäbe - Schnittgrößen'!F509</f>
        <v>4.1399999999999997</v>
      </c>
      <c r="Q514" s="44"/>
      <c r="R514" s="299"/>
      <c r="S514" s="15"/>
      <c r="T514" s="15" t="str">
        <f>'LK3 - 4.1 Stäbe - Schnittgrößen'!B509</f>
        <v>Max N</v>
      </c>
      <c r="U514" s="27">
        <f>'LK3 - 4.1 Stäbe - Schnittgrößen'!D509</f>
        <v>-418.32</v>
      </c>
      <c r="V514" s="27">
        <f>'LK3 - 4.1 Stäbe - Schnittgrößen'!E509</f>
        <v>-2.06</v>
      </c>
      <c r="W514" s="27">
        <f>'LK3 - 4.1 Stäbe - Schnittgrößen'!F509</f>
        <v>9.5299999999999994</v>
      </c>
      <c r="Y514" s="44"/>
      <c r="Z514" s="299"/>
      <c r="AA514" s="15"/>
      <c r="AB514" s="15" t="str">
        <f>'LK6 - 4.1 Stäbe - Schnittgrößen'!B509</f>
        <v>Max N</v>
      </c>
      <c r="AC514" s="27">
        <f>'LK6 - 4.1 Stäbe - Schnittgrößen'!D509</f>
        <v>-364.67</v>
      </c>
      <c r="AD514" s="27">
        <f>'LK6 - 4.1 Stäbe - Schnittgrößen'!E509</f>
        <v>-1.62</v>
      </c>
      <c r="AE514" s="27">
        <f>'LK6 - 4.1 Stäbe - Schnittgrößen'!F509</f>
        <v>5.87</v>
      </c>
    </row>
    <row r="515" spans="1:31" x14ac:dyDescent="0.3">
      <c r="A515" s="44"/>
      <c r="B515" s="299"/>
      <c r="C515" s="15"/>
      <c r="D515" s="15" t="str">
        <f>'LK1 - 4.1 Stäbe - Schnittgrößen'!B510</f>
        <v>Min N</v>
      </c>
      <c r="E515" s="27">
        <f>'LK1 - 4.1 Stäbe - Schnittgrößen'!D510</f>
        <v>-308.42</v>
      </c>
      <c r="F515" s="27">
        <f>'LK1 - 4.1 Stäbe - Schnittgrößen'!E510</f>
        <v>-0.88</v>
      </c>
      <c r="G515" s="27">
        <f>'LK1 - 4.1 Stäbe - Schnittgrößen'!F510</f>
        <v>7.11</v>
      </c>
      <c r="I515" s="44"/>
      <c r="J515" s="299"/>
      <c r="K515" s="15"/>
      <c r="L515" s="15" t="str">
        <f>'LK2 - 4.1 Stäbe - Schnittgrößen'!B510</f>
        <v>Min N</v>
      </c>
      <c r="M515" s="27">
        <f>'LK2 - 4.1 Stäbe - Schnittgrößen'!D510</f>
        <v>-253.55</v>
      </c>
      <c r="N515" s="27">
        <f>'LK2 - 4.1 Stäbe - Schnittgrößen'!E510</f>
        <v>-0.52</v>
      </c>
      <c r="O515" s="27">
        <f>'LK2 - 4.1 Stäbe - Schnittgrößen'!F510</f>
        <v>4.2</v>
      </c>
      <c r="Q515" s="44"/>
      <c r="R515" s="299"/>
      <c r="S515" s="15"/>
      <c r="T515" s="15" t="str">
        <f>'LK3 - 4.1 Stäbe - Schnittgrößen'!B510</f>
        <v>Min N</v>
      </c>
      <c r="U515" s="27">
        <f>'LK3 - 4.1 Stäbe - Schnittgrößen'!D510</f>
        <v>-418.32</v>
      </c>
      <c r="V515" s="27">
        <f>'LK3 - 4.1 Stäbe - Schnittgrößen'!E510</f>
        <v>-1.17</v>
      </c>
      <c r="W515" s="27">
        <f>'LK3 - 4.1 Stäbe - Schnittgrößen'!F510</f>
        <v>9.64</v>
      </c>
      <c r="Y515" s="44"/>
      <c r="Z515" s="299"/>
      <c r="AA515" s="15"/>
      <c r="AB515" s="15" t="str">
        <f>'LK6 - 4.1 Stäbe - Schnittgrößen'!B510</f>
        <v>Min N</v>
      </c>
      <c r="AC515" s="27">
        <f>'LK6 - 4.1 Stäbe - Schnittgrößen'!D510</f>
        <v>-364.67</v>
      </c>
      <c r="AD515" s="27">
        <f>'LK6 - 4.1 Stäbe - Schnittgrößen'!E510</f>
        <v>-0.66</v>
      </c>
      <c r="AE515" s="27">
        <f>'LK6 - 4.1 Stäbe - Schnittgrößen'!F510</f>
        <v>5.95</v>
      </c>
    </row>
    <row r="516" spans="1:31" x14ac:dyDescent="0.3">
      <c r="A516" s="44"/>
      <c r="B516" s="299"/>
      <c r="C516" s="15"/>
      <c r="D516" s="15" t="str">
        <f>'LK1 - 4.1 Stäbe - Schnittgrößen'!B511</f>
        <v>Max Vz</v>
      </c>
      <c r="E516" s="27">
        <f>'LK1 - 4.1 Stäbe - Schnittgrößen'!D511</f>
        <v>-308.42</v>
      </c>
      <c r="F516" s="27">
        <f>'LK1 - 4.1 Stäbe - Schnittgrößen'!E511</f>
        <v>-0.88</v>
      </c>
      <c r="G516" s="27">
        <f>'LK1 - 4.1 Stäbe - Schnittgrößen'!F511</f>
        <v>7.11</v>
      </c>
      <c r="I516" s="44"/>
      <c r="J516" s="299"/>
      <c r="K516" s="15"/>
      <c r="L516" s="15" t="str">
        <f>'LK2 - 4.1 Stäbe - Schnittgrößen'!B511</f>
        <v>Max Vz</v>
      </c>
      <c r="M516" s="27">
        <f>'LK2 - 4.1 Stäbe - Schnittgrößen'!D511</f>
        <v>-253.55</v>
      </c>
      <c r="N516" s="27">
        <f>'LK2 - 4.1 Stäbe - Schnittgrößen'!E511</f>
        <v>-0.52</v>
      </c>
      <c r="O516" s="27">
        <f>'LK2 - 4.1 Stäbe - Schnittgrößen'!F511</f>
        <v>4.2</v>
      </c>
      <c r="Q516" s="44"/>
      <c r="R516" s="299"/>
      <c r="S516" s="15"/>
      <c r="T516" s="15" t="str">
        <f>'LK3 - 4.1 Stäbe - Schnittgrößen'!B511</f>
        <v>Max Vz</v>
      </c>
      <c r="U516" s="27">
        <f>'LK3 - 4.1 Stäbe - Schnittgrößen'!D511</f>
        <v>-418.32</v>
      </c>
      <c r="V516" s="27">
        <f>'LK3 - 4.1 Stäbe - Schnittgrößen'!E511</f>
        <v>-1.17</v>
      </c>
      <c r="W516" s="27">
        <f>'LK3 - 4.1 Stäbe - Schnittgrößen'!F511</f>
        <v>9.64</v>
      </c>
      <c r="Y516" s="44"/>
      <c r="Z516" s="299"/>
      <c r="AA516" s="15"/>
      <c r="AB516" s="15" t="str">
        <f>'LK6 - 4.1 Stäbe - Schnittgrößen'!B511</f>
        <v>Max Vz</v>
      </c>
      <c r="AC516" s="27">
        <f>'LK6 - 4.1 Stäbe - Schnittgrößen'!D511</f>
        <v>-364.67</v>
      </c>
      <c r="AD516" s="27">
        <f>'LK6 - 4.1 Stäbe - Schnittgrößen'!E511</f>
        <v>-0.66</v>
      </c>
      <c r="AE516" s="27">
        <f>'LK6 - 4.1 Stäbe - Schnittgrößen'!F511</f>
        <v>5.95</v>
      </c>
    </row>
    <row r="517" spans="1:31" x14ac:dyDescent="0.3">
      <c r="A517" s="44"/>
      <c r="B517" s="299"/>
      <c r="C517" s="15"/>
      <c r="D517" s="15" t="str">
        <f>'LK1 - 4.1 Stäbe - Schnittgrößen'!B512</f>
        <v>Min Vz</v>
      </c>
      <c r="E517" s="27">
        <f>'LK1 - 4.1 Stäbe - Schnittgrößen'!D512</f>
        <v>-308.42</v>
      </c>
      <c r="F517" s="27">
        <f>'LK1 - 4.1 Stäbe - Schnittgrößen'!E512</f>
        <v>-1.5</v>
      </c>
      <c r="G517" s="27">
        <f>'LK1 - 4.1 Stäbe - Schnittgrößen'!F512</f>
        <v>7.03</v>
      </c>
      <c r="I517" s="44"/>
      <c r="J517" s="299"/>
      <c r="K517" s="15"/>
      <c r="L517" s="15" t="str">
        <f>'LK2 - 4.1 Stäbe - Schnittgrößen'!B512</f>
        <v>Min Vz</v>
      </c>
      <c r="M517" s="27">
        <f>'LK2 - 4.1 Stäbe - Schnittgrößen'!D512</f>
        <v>-253.55</v>
      </c>
      <c r="N517" s="27">
        <f>'LK2 - 4.1 Stäbe - Schnittgrößen'!E512</f>
        <v>-1.1599999999999999</v>
      </c>
      <c r="O517" s="27">
        <f>'LK2 - 4.1 Stäbe - Schnittgrößen'!F512</f>
        <v>4.1399999999999997</v>
      </c>
      <c r="Q517" s="44"/>
      <c r="R517" s="299"/>
      <c r="S517" s="15"/>
      <c r="T517" s="15" t="str">
        <f>'LK3 - 4.1 Stäbe - Schnittgrößen'!B512</f>
        <v>Min Vz</v>
      </c>
      <c r="U517" s="27">
        <f>'LK3 - 4.1 Stäbe - Schnittgrößen'!D512</f>
        <v>-418.32</v>
      </c>
      <c r="V517" s="27">
        <f>'LK3 - 4.1 Stäbe - Schnittgrößen'!E512</f>
        <v>-2.06</v>
      </c>
      <c r="W517" s="27">
        <f>'LK3 - 4.1 Stäbe - Schnittgrößen'!F512</f>
        <v>9.5299999999999994</v>
      </c>
      <c r="Y517" s="44"/>
      <c r="Z517" s="299"/>
      <c r="AA517" s="15"/>
      <c r="AB517" s="15" t="str">
        <f>'LK6 - 4.1 Stäbe - Schnittgrößen'!B512</f>
        <v>Min Vz</v>
      </c>
      <c r="AC517" s="27">
        <f>'LK6 - 4.1 Stäbe - Schnittgrößen'!D512</f>
        <v>-364.67</v>
      </c>
      <c r="AD517" s="27">
        <f>'LK6 - 4.1 Stäbe - Schnittgrößen'!E512</f>
        <v>-1.62</v>
      </c>
      <c r="AE517" s="27">
        <f>'LK6 - 4.1 Stäbe - Schnittgrößen'!F512</f>
        <v>5.87</v>
      </c>
    </row>
    <row r="518" spans="1:31" x14ac:dyDescent="0.3">
      <c r="A518" s="44"/>
      <c r="B518" s="299"/>
      <c r="C518" s="15"/>
      <c r="D518" s="15" t="str">
        <f>'LK1 - 4.1 Stäbe - Schnittgrößen'!B513</f>
        <v>Max My</v>
      </c>
      <c r="E518" s="27">
        <f>'LK1 - 4.1 Stäbe - Schnittgrößen'!D513</f>
        <v>-308.42</v>
      </c>
      <c r="F518" s="27">
        <f>'LK1 - 4.1 Stäbe - Schnittgrößen'!E513</f>
        <v>-0.88</v>
      </c>
      <c r="G518" s="27">
        <f>'LK1 - 4.1 Stäbe - Schnittgrößen'!F513</f>
        <v>7.11</v>
      </c>
      <c r="I518" s="44"/>
      <c r="J518" s="299"/>
      <c r="K518" s="15"/>
      <c r="L518" s="15" t="str">
        <f>'LK2 - 4.1 Stäbe - Schnittgrößen'!B513</f>
        <v>Max My</v>
      </c>
      <c r="M518" s="27">
        <f>'LK2 - 4.1 Stäbe - Schnittgrößen'!D513</f>
        <v>-253.55</v>
      </c>
      <c r="N518" s="27">
        <f>'LK2 - 4.1 Stäbe - Schnittgrößen'!E513</f>
        <v>-0.52</v>
      </c>
      <c r="O518" s="27">
        <f>'LK2 - 4.1 Stäbe - Schnittgrößen'!F513</f>
        <v>4.2</v>
      </c>
      <c r="Q518" s="44"/>
      <c r="R518" s="299"/>
      <c r="S518" s="15"/>
      <c r="T518" s="15" t="str">
        <f>'LK3 - 4.1 Stäbe - Schnittgrößen'!B513</f>
        <v>Max My</v>
      </c>
      <c r="U518" s="27">
        <f>'LK3 - 4.1 Stäbe - Schnittgrößen'!D513</f>
        <v>-418.32</v>
      </c>
      <c r="V518" s="27">
        <f>'LK3 - 4.1 Stäbe - Schnittgrößen'!E513</f>
        <v>-1.17</v>
      </c>
      <c r="W518" s="27">
        <f>'LK3 - 4.1 Stäbe - Schnittgrößen'!F513</f>
        <v>9.64</v>
      </c>
      <c r="Y518" s="44"/>
      <c r="Z518" s="299"/>
      <c r="AA518" s="15"/>
      <c r="AB518" s="15" t="str">
        <f>'LK6 - 4.1 Stäbe - Schnittgrößen'!B513</f>
        <v>Max My</v>
      </c>
      <c r="AC518" s="27">
        <f>'LK6 - 4.1 Stäbe - Schnittgrößen'!D513</f>
        <v>-364.67</v>
      </c>
      <c r="AD518" s="27">
        <f>'LK6 - 4.1 Stäbe - Schnittgrößen'!E513</f>
        <v>-0.66</v>
      </c>
      <c r="AE518" s="27">
        <f>'LK6 - 4.1 Stäbe - Schnittgrößen'!F513</f>
        <v>5.95</v>
      </c>
    </row>
    <row r="519" spans="1:31" x14ac:dyDescent="0.3">
      <c r="A519" s="44"/>
      <c r="B519" s="299"/>
      <c r="C519" s="15"/>
      <c r="D519" s="15" t="str">
        <f>'LK1 - 4.1 Stäbe - Schnittgrößen'!B514</f>
        <v>Min My</v>
      </c>
      <c r="E519" s="27">
        <f>'LK1 - 4.1 Stäbe - Schnittgrößen'!D514</f>
        <v>-308.42</v>
      </c>
      <c r="F519" s="27">
        <f>'LK1 - 4.1 Stäbe - Schnittgrößen'!E514</f>
        <v>-1.5</v>
      </c>
      <c r="G519" s="27">
        <f>'LK1 - 4.1 Stäbe - Schnittgrößen'!F514</f>
        <v>7.03</v>
      </c>
      <c r="I519" s="44"/>
      <c r="J519" s="299"/>
      <c r="K519" s="15"/>
      <c r="L519" s="15" t="str">
        <f>'LK2 - 4.1 Stäbe - Schnittgrößen'!B514</f>
        <v>Min My</v>
      </c>
      <c r="M519" s="27">
        <f>'LK2 - 4.1 Stäbe - Schnittgrößen'!D514</f>
        <v>-253.55</v>
      </c>
      <c r="N519" s="27">
        <f>'LK2 - 4.1 Stäbe - Schnittgrößen'!E514</f>
        <v>-1.1599999999999999</v>
      </c>
      <c r="O519" s="27">
        <f>'LK2 - 4.1 Stäbe - Schnittgrößen'!F514</f>
        <v>4.1399999999999997</v>
      </c>
      <c r="Q519" s="44"/>
      <c r="R519" s="299"/>
      <c r="S519" s="15"/>
      <c r="T519" s="15" t="str">
        <f>'LK3 - 4.1 Stäbe - Schnittgrößen'!B514</f>
        <v>Min My</v>
      </c>
      <c r="U519" s="27">
        <f>'LK3 - 4.1 Stäbe - Schnittgrößen'!D514</f>
        <v>-418.32</v>
      </c>
      <c r="V519" s="27">
        <f>'LK3 - 4.1 Stäbe - Schnittgrößen'!E514</f>
        <v>-2.06</v>
      </c>
      <c r="W519" s="27">
        <f>'LK3 - 4.1 Stäbe - Schnittgrößen'!F514</f>
        <v>9.5299999999999994</v>
      </c>
      <c r="Y519" s="44"/>
      <c r="Z519" s="299"/>
      <c r="AA519" s="15"/>
      <c r="AB519" s="15" t="str">
        <f>'LK6 - 4.1 Stäbe - Schnittgrößen'!B514</f>
        <v>Min My</v>
      </c>
      <c r="AC519" s="27">
        <f>'LK6 - 4.1 Stäbe - Schnittgrößen'!D514</f>
        <v>-364.67</v>
      </c>
      <c r="AD519" s="27">
        <f>'LK6 - 4.1 Stäbe - Schnittgrößen'!E514</f>
        <v>-1.62</v>
      </c>
      <c r="AE519" s="27">
        <f>'LK6 - 4.1 Stäbe - Schnittgrößen'!F514</f>
        <v>5.87</v>
      </c>
    </row>
    <row r="520" spans="1:31" x14ac:dyDescent="0.3">
      <c r="A520" s="192"/>
      <c r="B520" s="298"/>
      <c r="C520" s="15">
        <f>'LK1 - 4.1 Stäbe - Schnittgrößen'!A515</f>
        <v>65</v>
      </c>
      <c r="D520" s="15">
        <f>'LK1 - 4.1 Stäbe - Schnittgrößen'!B515</f>
        <v>62</v>
      </c>
      <c r="E520" s="27">
        <f>'LK1 - 4.1 Stäbe - Schnittgrößen'!D515</f>
        <v>-308.42</v>
      </c>
      <c r="F520" s="27">
        <f>'LK1 - 4.1 Stäbe - Schnittgrößen'!E515</f>
        <v>-1.1000000000000001</v>
      </c>
      <c r="G520" s="27">
        <f>'LK1 - 4.1 Stäbe - Schnittgrößen'!F515</f>
        <v>7.03</v>
      </c>
      <c r="I520" s="192"/>
      <c r="J520" s="298"/>
      <c r="K520" s="15">
        <f>'LK2 - 4.1 Stäbe - Schnittgrößen'!A515</f>
        <v>65</v>
      </c>
      <c r="L520" s="15">
        <f>'LK2 - 4.1 Stäbe - Schnittgrößen'!B515</f>
        <v>62</v>
      </c>
      <c r="M520" s="27">
        <f>'LK2 - 4.1 Stäbe - Schnittgrößen'!D515</f>
        <v>-253.55</v>
      </c>
      <c r="N520" s="27">
        <f>'LK2 - 4.1 Stäbe - Schnittgrößen'!E515</f>
        <v>-0.67</v>
      </c>
      <c r="O520" s="27">
        <f>'LK2 - 4.1 Stäbe - Schnittgrößen'!F515</f>
        <v>4.1399999999999997</v>
      </c>
      <c r="Q520" s="192"/>
      <c r="R520" s="298"/>
      <c r="S520" s="15">
        <f>'LK3 - 4.1 Stäbe - Schnittgrößen'!A515</f>
        <v>65</v>
      </c>
      <c r="T520" s="15">
        <f>'LK3 - 4.1 Stäbe - Schnittgrößen'!B515</f>
        <v>62</v>
      </c>
      <c r="U520" s="27">
        <f>'LK3 - 4.1 Stäbe - Schnittgrößen'!D515</f>
        <v>-418.32</v>
      </c>
      <c r="V520" s="27">
        <f>'LK3 - 4.1 Stäbe - Schnittgrößen'!E515</f>
        <v>-1.46</v>
      </c>
      <c r="W520" s="27">
        <f>'LK3 - 4.1 Stäbe - Schnittgrößen'!F515</f>
        <v>9.5299999999999994</v>
      </c>
      <c r="Y520" s="192"/>
      <c r="Z520" s="298"/>
      <c r="AA520" s="15">
        <f>'LK6 - 4.1 Stäbe - Schnittgrößen'!A515</f>
        <v>65</v>
      </c>
      <c r="AB520" s="15">
        <f>'LK6 - 4.1 Stäbe - Schnittgrößen'!B515</f>
        <v>62</v>
      </c>
      <c r="AC520" s="27">
        <f>'LK6 - 4.1 Stäbe - Schnittgrößen'!D515</f>
        <v>-364.67</v>
      </c>
      <c r="AD520" s="27">
        <f>'LK6 - 4.1 Stäbe - Schnittgrößen'!E515</f>
        <v>-0.87</v>
      </c>
      <c r="AE520" s="27">
        <f>'LK6 - 4.1 Stäbe - Schnittgrößen'!F515</f>
        <v>5.87</v>
      </c>
    </row>
    <row r="521" spans="1:31" x14ac:dyDescent="0.3">
      <c r="A521" s="44"/>
      <c r="B521" s="299"/>
      <c r="C521" s="15"/>
      <c r="D521" s="15">
        <f>'LK1 - 4.1 Stäbe - Schnittgrößen'!B516</f>
        <v>63</v>
      </c>
      <c r="E521" s="27">
        <f>'LK1 - 4.1 Stäbe - Schnittgrößen'!D516</f>
        <v>-308.42</v>
      </c>
      <c r="F521" s="27">
        <f>'LK1 - 4.1 Stäbe - Schnittgrößen'!E516</f>
        <v>-1.72</v>
      </c>
      <c r="G521" s="27">
        <f>'LK1 - 4.1 Stäbe - Schnittgrößen'!F516</f>
        <v>6.93</v>
      </c>
      <c r="I521" s="44"/>
      <c r="J521" s="299"/>
      <c r="K521" s="15"/>
      <c r="L521" s="15">
        <f>'LK2 - 4.1 Stäbe - Schnittgrößen'!B516</f>
        <v>63</v>
      </c>
      <c r="M521" s="27">
        <f>'LK2 - 4.1 Stäbe - Schnittgrößen'!D516</f>
        <v>-253.55</v>
      </c>
      <c r="N521" s="27">
        <f>'LK2 - 4.1 Stäbe - Schnittgrößen'!E516</f>
        <v>-1.31</v>
      </c>
      <c r="O521" s="27">
        <f>'LK2 - 4.1 Stäbe - Schnittgrößen'!F516</f>
        <v>4.07</v>
      </c>
      <c r="Q521" s="44"/>
      <c r="R521" s="299"/>
      <c r="S521" s="15"/>
      <c r="T521" s="15">
        <f>'LK3 - 4.1 Stäbe - Schnittgrößen'!B516</f>
        <v>63</v>
      </c>
      <c r="U521" s="27">
        <f>'LK3 - 4.1 Stäbe - Schnittgrößen'!D516</f>
        <v>-418.32</v>
      </c>
      <c r="V521" s="27">
        <f>'LK3 - 4.1 Stäbe - Schnittgrößen'!E516</f>
        <v>-2.36</v>
      </c>
      <c r="W521" s="27">
        <f>'LK3 - 4.1 Stäbe - Schnittgrößen'!F516</f>
        <v>9.4</v>
      </c>
      <c r="Y521" s="44"/>
      <c r="Z521" s="299"/>
      <c r="AA521" s="15"/>
      <c r="AB521" s="15">
        <f>'LK6 - 4.1 Stäbe - Schnittgrößen'!B516</f>
        <v>63</v>
      </c>
      <c r="AC521" s="27">
        <f>'LK6 - 4.1 Stäbe - Schnittgrößen'!D516</f>
        <v>-364.67</v>
      </c>
      <c r="AD521" s="27">
        <f>'LK6 - 4.1 Stäbe - Schnittgrößen'!E516</f>
        <v>-1.82</v>
      </c>
      <c r="AE521" s="27">
        <f>'LK6 - 4.1 Stäbe - Schnittgrößen'!F516</f>
        <v>5.78</v>
      </c>
    </row>
    <row r="522" spans="1:31" x14ac:dyDescent="0.3">
      <c r="A522" s="44"/>
      <c r="B522" s="299"/>
      <c r="C522" s="15"/>
      <c r="D522" s="15" t="str">
        <f>'LK1 - 4.1 Stäbe - Schnittgrößen'!B517</f>
        <v>Max N</v>
      </c>
      <c r="E522" s="27">
        <f>'LK1 - 4.1 Stäbe - Schnittgrößen'!D517</f>
        <v>-308.42</v>
      </c>
      <c r="F522" s="27">
        <f>'LK1 - 4.1 Stäbe - Schnittgrößen'!E517</f>
        <v>-1.72</v>
      </c>
      <c r="G522" s="27">
        <f>'LK1 - 4.1 Stäbe - Schnittgrößen'!F517</f>
        <v>6.93</v>
      </c>
      <c r="I522" s="44"/>
      <c r="J522" s="299"/>
      <c r="K522" s="15"/>
      <c r="L522" s="15" t="str">
        <f>'LK2 - 4.1 Stäbe - Schnittgrößen'!B517</f>
        <v>Max N</v>
      </c>
      <c r="M522" s="27">
        <f>'LK2 - 4.1 Stäbe - Schnittgrößen'!D517</f>
        <v>-253.55</v>
      </c>
      <c r="N522" s="27">
        <f>'LK2 - 4.1 Stäbe - Schnittgrößen'!E517</f>
        <v>-1.31</v>
      </c>
      <c r="O522" s="27">
        <f>'LK2 - 4.1 Stäbe - Schnittgrößen'!F517</f>
        <v>4.07</v>
      </c>
      <c r="Q522" s="44"/>
      <c r="R522" s="299"/>
      <c r="S522" s="15"/>
      <c r="T522" s="15" t="str">
        <f>'LK3 - 4.1 Stäbe - Schnittgrößen'!B517</f>
        <v>Max N</v>
      </c>
      <c r="U522" s="27">
        <f>'LK3 - 4.1 Stäbe - Schnittgrößen'!D517</f>
        <v>-418.32</v>
      </c>
      <c r="V522" s="27">
        <f>'LK3 - 4.1 Stäbe - Schnittgrößen'!E517</f>
        <v>-2.36</v>
      </c>
      <c r="W522" s="27">
        <f>'LK3 - 4.1 Stäbe - Schnittgrößen'!F517</f>
        <v>9.4</v>
      </c>
      <c r="Y522" s="44"/>
      <c r="Z522" s="299"/>
      <c r="AA522" s="15"/>
      <c r="AB522" s="15" t="str">
        <f>'LK6 - 4.1 Stäbe - Schnittgrößen'!B517</f>
        <v>Max N</v>
      </c>
      <c r="AC522" s="27">
        <f>'LK6 - 4.1 Stäbe - Schnittgrößen'!D517</f>
        <v>-364.67</v>
      </c>
      <c r="AD522" s="27">
        <f>'LK6 - 4.1 Stäbe - Schnittgrößen'!E517</f>
        <v>-1.82</v>
      </c>
      <c r="AE522" s="27">
        <f>'LK6 - 4.1 Stäbe - Schnittgrößen'!F517</f>
        <v>5.78</v>
      </c>
    </row>
    <row r="523" spans="1:31" x14ac:dyDescent="0.3">
      <c r="A523" s="44"/>
      <c r="B523" s="299"/>
      <c r="C523" s="15"/>
      <c r="D523" s="15" t="str">
        <f>'LK1 - 4.1 Stäbe - Schnittgrößen'!B518</f>
        <v>Min N</v>
      </c>
      <c r="E523" s="27">
        <f>'LK1 - 4.1 Stäbe - Schnittgrößen'!D518</f>
        <v>-308.42</v>
      </c>
      <c r="F523" s="27">
        <f>'LK1 - 4.1 Stäbe - Schnittgrößen'!E518</f>
        <v>-1.1000000000000001</v>
      </c>
      <c r="G523" s="27">
        <f>'LK1 - 4.1 Stäbe - Schnittgrößen'!F518</f>
        <v>7.03</v>
      </c>
      <c r="I523" s="44"/>
      <c r="J523" s="299"/>
      <c r="K523" s="15"/>
      <c r="L523" s="15" t="str">
        <f>'LK2 - 4.1 Stäbe - Schnittgrößen'!B518</f>
        <v>Min N</v>
      </c>
      <c r="M523" s="27">
        <f>'LK2 - 4.1 Stäbe - Schnittgrößen'!D518</f>
        <v>-253.55</v>
      </c>
      <c r="N523" s="27">
        <f>'LK2 - 4.1 Stäbe - Schnittgrößen'!E518</f>
        <v>-0.67</v>
      </c>
      <c r="O523" s="27">
        <f>'LK2 - 4.1 Stäbe - Schnittgrößen'!F518</f>
        <v>4.1399999999999997</v>
      </c>
      <c r="Q523" s="44"/>
      <c r="R523" s="299"/>
      <c r="S523" s="15"/>
      <c r="T523" s="15" t="str">
        <f>'LK3 - 4.1 Stäbe - Schnittgrößen'!B518</f>
        <v>Min N</v>
      </c>
      <c r="U523" s="27">
        <f>'LK3 - 4.1 Stäbe - Schnittgrößen'!D518</f>
        <v>-418.32</v>
      </c>
      <c r="V523" s="27">
        <f>'LK3 - 4.1 Stäbe - Schnittgrößen'!E518</f>
        <v>-1.46</v>
      </c>
      <c r="W523" s="27">
        <f>'LK3 - 4.1 Stäbe - Schnittgrößen'!F518</f>
        <v>9.5299999999999994</v>
      </c>
      <c r="Y523" s="44"/>
      <c r="Z523" s="299"/>
      <c r="AA523" s="15"/>
      <c r="AB523" s="15" t="str">
        <f>'LK6 - 4.1 Stäbe - Schnittgrößen'!B518</f>
        <v>Min N</v>
      </c>
      <c r="AC523" s="27">
        <f>'LK6 - 4.1 Stäbe - Schnittgrößen'!D518</f>
        <v>-364.67</v>
      </c>
      <c r="AD523" s="27">
        <f>'LK6 - 4.1 Stäbe - Schnittgrößen'!E518</f>
        <v>-0.87</v>
      </c>
      <c r="AE523" s="27">
        <f>'LK6 - 4.1 Stäbe - Schnittgrößen'!F518</f>
        <v>5.87</v>
      </c>
    </row>
    <row r="524" spans="1:31" x14ac:dyDescent="0.3">
      <c r="A524" s="44"/>
      <c r="B524" s="299"/>
      <c r="C524" s="15"/>
      <c r="D524" s="15" t="str">
        <f>'LK1 - 4.1 Stäbe - Schnittgrößen'!B519</f>
        <v>Max Vz</v>
      </c>
      <c r="E524" s="27">
        <f>'LK1 - 4.1 Stäbe - Schnittgrößen'!D519</f>
        <v>-308.42</v>
      </c>
      <c r="F524" s="27">
        <f>'LK1 - 4.1 Stäbe - Schnittgrößen'!E519</f>
        <v>-1.1000000000000001</v>
      </c>
      <c r="G524" s="27">
        <f>'LK1 - 4.1 Stäbe - Schnittgrößen'!F519</f>
        <v>7.03</v>
      </c>
      <c r="I524" s="44"/>
      <c r="J524" s="299"/>
      <c r="K524" s="15"/>
      <c r="L524" s="15" t="str">
        <f>'LK2 - 4.1 Stäbe - Schnittgrößen'!B519</f>
        <v>Max Vz</v>
      </c>
      <c r="M524" s="27">
        <f>'LK2 - 4.1 Stäbe - Schnittgrößen'!D519</f>
        <v>-253.55</v>
      </c>
      <c r="N524" s="27">
        <f>'LK2 - 4.1 Stäbe - Schnittgrößen'!E519</f>
        <v>-0.67</v>
      </c>
      <c r="O524" s="27">
        <f>'LK2 - 4.1 Stäbe - Schnittgrößen'!F519</f>
        <v>4.1399999999999997</v>
      </c>
      <c r="Q524" s="44"/>
      <c r="R524" s="299"/>
      <c r="S524" s="15"/>
      <c r="T524" s="15" t="str">
        <f>'LK3 - 4.1 Stäbe - Schnittgrößen'!B519</f>
        <v>Max Vz</v>
      </c>
      <c r="U524" s="27">
        <f>'LK3 - 4.1 Stäbe - Schnittgrößen'!D519</f>
        <v>-418.32</v>
      </c>
      <c r="V524" s="27">
        <f>'LK3 - 4.1 Stäbe - Schnittgrößen'!E519</f>
        <v>-1.46</v>
      </c>
      <c r="W524" s="27">
        <f>'LK3 - 4.1 Stäbe - Schnittgrößen'!F519</f>
        <v>9.5299999999999994</v>
      </c>
      <c r="Y524" s="44"/>
      <c r="Z524" s="299"/>
      <c r="AA524" s="15"/>
      <c r="AB524" s="15" t="str">
        <f>'LK6 - 4.1 Stäbe - Schnittgrößen'!B519</f>
        <v>Max Vz</v>
      </c>
      <c r="AC524" s="27">
        <f>'LK6 - 4.1 Stäbe - Schnittgrößen'!D519</f>
        <v>-364.67</v>
      </c>
      <c r="AD524" s="27">
        <f>'LK6 - 4.1 Stäbe - Schnittgrößen'!E519</f>
        <v>-0.87</v>
      </c>
      <c r="AE524" s="27">
        <f>'LK6 - 4.1 Stäbe - Schnittgrößen'!F519</f>
        <v>5.87</v>
      </c>
    </row>
    <row r="525" spans="1:31" x14ac:dyDescent="0.3">
      <c r="A525" s="44"/>
      <c r="B525" s="299"/>
      <c r="C525" s="15"/>
      <c r="D525" s="15" t="str">
        <f>'LK1 - 4.1 Stäbe - Schnittgrößen'!B520</f>
        <v>Min Vz</v>
      </c>
      <c r="E525" s="27">
        <f>'LK1 - 4.1 Stäbe - Schnittgrößen'!D520</f>
        <v>-308.42</v>
      </c>
      <c r="F525" s="27">
        <f>'LK1 - 4.1 Stäbe - Schnittgrößen'!E520</f>
        <v>-1.72</v>
      </c>
      <c r="G525" s="27">
        <f>'LK1 - 4.1 Stäbe - Schnittgrößen'!F520</f>
        <v>6.93</v>
      </c>
      <c r="I525" s="44"/>
      <c r="J525" s="299"/>
      <c r="K525" s="15"/>
      <c r="L525" s="15" t="str">
        <f>'LK2 - 4.1 Stäbe - Schnittgrößen'!B520</f>
        <v>Min Vz</v>
      </c>
      <c r="M525" s="27">
        <f>'LK2 - 4.1 Stäbe - Schnittgrößen'!D520</f>
        <v>-253.55</v>
      </c>
      <c r="N525" s="27">
        <f>'LK2 - 4.1 Stäbe - Schnittgrößen'!E520</f>
        <v>-1.31</v>
      </c>
      <c r="O525" s="27">
        <f>'LK2 - 4.1 Stäbe - Schnittgrößen'!F520</f>
        <v>4.07</v>
      </c>
      <c r="Q525" s="44"/>
      <c r="R525" s="299"/>
      <c r="S525" s="15"/>
      <c r="T525" s="15" t="str">
        <f>'LK3 - 4.1 Stäbe - Schnittgrößen'!B520</f>
        <v>Min Vz</v>
      </c>
      <c r="U525" s="27">
        <f>'LK3 - 4.1 Stäbe - Schnittgrößen'!D520</f>
        <v>-418.32</v>
      </c>
      <c r="V525" s="27">
        <f>'LK3 - 4.1 Stäbe - Schnittgrößen'!E520</f>
        <v>-2.36</v>
      </c>
      <c r="W525" s="27">
        <f>'LK3 - 4.1 Stäbe - Schnittgrößen'!F520</f>
        <v>9.4</v>
      </c>
      <c r="Y525" s="44"/>
      <c r="Z525" s="299"/>
      <c r="AA525" s="15"/>
      <c r="AB525" s="15" t="str">
        <f>'LK6 - 4.1 Stäbe - Schnittgrößen'!B520</f>
        <v>Min Vz</v>
      </c>
      <c r="AC525" s="27">
        <f>'LK6 - 4.1 Stäbe - Schnittgrößen'!D520</f>
        <v>-364.67</v>
      </c>
      <c r="AD525" s="27">
        <f>'LK6 - 4.1 Stäbe - Schnittgrößen'!E520</f>
        <v>-1.82</v>
      </c>
      <c r="AE525" s="27">
        <f>'LK6 - 4.1 Stäbe - Schnittgrößen'!F520</f>
        <v>5.78</v>
      </c>
    </row>
    <row r="526" spans="1:31" x14ac:dyDescent="0.3">
      <c r="A526" s="44"/>
      <c r="B526" s="299"/>
      <c r="C526" s="15"/>
      <c r="D526" s="15" t="str">
        <f>'LK1 - 4.1 Stäbe - Schnittgrößen'!B521</f>
        <v>Max My</v>
      </c>
      <c r="E526" s="27">
        <f>'LK1 - 4.1 Stäbe - Schnittgrößen'!D521</f>
        <v>-308.42</v>
      </c>
      <c r="F526" s="27">
        <f>'LK1 - 4.1 Stäbe - Schnittgrößen'!E521</f>
        <v>-1.1000000000000001</v>
      </c>
      <c r="G526" s="27">
        <f>'LK1 - 4.1 Stäbe - Schnittgrößen'!F521</f>
        <v>7.03</v>
      </c>
      <c r="I526" s="44"/>
      <c r="J526" s="299"/>
      <c r="K526" s="15"/>
      <c r="L526" s="15" t="str">
        <f>'LK2 - 4.1 Stäbe - Schnittgrößen'!B521</f>
        <v>Max My</v>
      </c>
      <c r="M526" s="27">
        <f>'LK2 - 4.1 Stäbe - Schnittgrößen'!D521</f>
        <v>-253.55</v>
      </c>
      <c r="N526" s="27">
        <f>'LK2 - 4.1 Stäbe - Schnittgrößen'!E521</f>
        <v>-0.67</v>
      </c>
      <c r="O526" s="27">
        <f>'LK2 - 4.1 Stäbe - Schnittgrößen'!F521</f>
        <v>4.1399999999999997</v>
      </c>
      <c r="Q526" s="44"/>
      <c r="R526" s="299"/>
      <c r="S526" s="15"/>
      <c r="T526" s="15" t="str">
        <f>'LK3 - 4.1 Stäbe - Schnittgrößen'!B521</f>
        <v>Max My</v>
      </c>
      <c r="U526" s="27">
        <f>'LK3 - 4.1 Stäbe - Schnittgrößen'!D521</f>
        <v>-418.32</v>
      </c>
      <c r="V526" s="27">
        <f>'LK3 - 4.1 Stäbe - Schnittgrößen'!E521</f>
        <v>-1.46</v>
      </c>
      <c r="W526" s="27">
        <f>'LK3 - 4.1 Stäbe - Schnittgrößen'!F521</f>
        <v>9.5299999999999994</v>
      </c>
      <c r="Y526" s="44"/>
      <c r="Z526" s="299"/>
      <c r="AA526" s="15"/>
      <c r="AB526" s="15" t="str">
        <f>'LK6 - 4.1 Stäbe - Schnittgrößen'!B521</f>
        <v>Max My</v>
      </c>
      <c r="AC526" s="27">
        <f>'LK6 - 4.1 Stäbe - Schnittgrößen'!D521</f>
        <v>-364.67</v>
      </c>
      <c r="AD526" s="27">
        <f>'LK6 - 4.1 Stäbe - Schnittgrößen'!E521</f>
        <v>-0.87</v>
      </c>
      <c r="AE526" s="27">
        <f>'LK6 - 4.1 Stäbe - Schnittgrößen'!F521</f>
        <v>5.87</v>
      </c>
    </row>
    <row r="527" spans="1:31" x14ac:dyDescent="0.3">
      <c r="A527" s="44"/>
      <c r="B527" s="299"/>
      <c r="C527" s="15"/>
      <c r="D527" s="15" t="str">
        <f>'LK1 - 4.1 Stäbe - Schnittgrößen'!B522</f>
        <v>Min My</v>
      </c>
      <c r="E527" s="27">
        <f>'LK1 - 4.1 Stäbe - Schnittgrößen'!D522</f>
        <v>-308.42</v>
      </c>
      <c r="F527" s="27">
        <f>'LK1 - 4.1 Stäbe - Schnittgrößen'!E522</f>
        <v>-1.72</v>
      </c>
      <c r="G527" s="27">
        <f>'LK1 - 4.1 Stäbe - Schnittgrößen'!F522</f>
        <v>6.93</v>
      </c>
      <c r="I527" s="44"/>
      <c r="J527" s="299"/>
      <c r="K527" s="15"/>
      <c r="L527" s="15" t="str">
        <f>'LK2 - 4.1 Stäbe - Schnittgrößen'!B522</f>
        <v>Min My</v>
      </c>
      <c r="M527" s="27">
        <f>'LK2 - 4.1 Stäbe - Schnittgrößen'!D522</f>
        <v>-253.55</v>
      </c>
      <c r="N527" s="27">
        <f>'LK2 - 4.1 Stäbe - Schnittgrößen'!E522</f>
        <v>-1.31</v>
      </c>
      <c r="O527" s="27">
        <f>'LK2 - 4.1 Stäbe - Schnittgrößen'!F522</f>
        <v>4.07</v>
      </c>
      <c r="Q527" s="44"/>
      <c r="R527" s="299"/>
      <c r="S527" s="15"/>
      <c r="T527" s="15" t="str">
        <f>'LK3 - 4.1 Stäbe - Schnittgrößen'!B522</f>
        <v>Min My</v>
      </c>
      <c r="U527" s="27">
        <f>'LK3 - 4.1 Stäbe - Schnittgrößen'!D522</f>
        <v>-418.32</v>
      </c>
      <c r="V527" s="27">
        <f>'LK3 - 4.1 Stäbe - Schnittgrößen'!E522</f>
        <v>-2.36</v>
      </c>
      <c r="W527" s="27">
        <f>'LK3 - 4.1 Stäbe - Schnittgrößen'!F522</f>
        <v>9.4</v>
      </c>
      <c r="Y527" s="44"/>
      <c r="Z527" s="299"/>
      <c r="AA527" s="15"/>
      <c r="AB527" s="15" t="str">
        <f>'LK6 - 4.1 Stäbe - Schnittgrößen'!B522</f>
        <v>Min My</v>
      </c>
      <c r="AC527" s="27">
        <f>'LK6 - 4.1 Stäbe - Schnittgrößen'!D522</f>
        <v>-364.67</v>
      </c>
      <c r="AD527" s="27">
        <f>'LK6 - 4.1 Stäbe - Schnittgrößen'!E522</f>
        <v>-1.82</v>
      </c>
      <c r="AE527" s="27">
        <f>'LK6 - 4.1 Stäbe - Schnittgrößen'!F522</f>
        <v>5.78</v>
      </c>
    </row>
    <row r="528" spans="1:31" x14ac:dyDescent="0.3">
      <c r="A528" s="192"/>
      <c r="B528" s="298"/>
      <c r="C528" s="15">
        <f>'LK1 - 4.1 Stäbe - Schnittgrößen'!A523</f>
        <v>66</v>
      </c>
      <c r="D528" s="15">
        <f>'LK1 - 4.1 Stäbe - Schnittgrößen'!B523</f>
        <v>63</v>
      </c>
      <c r="E528" s="27">
        <f>'LK1 - 4.1 Stäbe - Schnittgrößen'!D523</f>
        <v>-308.42</v>
      </c>
      <c r="F528" s="27">
        <f>'LK1 - 4.1 Stäbe - Schnittgrößen'!E523</f>
        <v>-1.32</v>
      </c>
      <c r="G528" s="27">
        <f>'LK1 - 4.1 Stäbe - Schnittgrößen'!F523</f>
        <v>6.93</v>
      </c>
      <c r="I528" s="192"/>
      <c r="J528" s="298"/>
      <c r="K528" s="15">
        <f>'LK2 - 4.1 Stäbe - Schnittgrößen'!A523</f>
        <v>66</v>
      </c>
      <c r="L528" s="15">
        <f>'LK2 - 4.1 Stäbe - Schnittgrößen'!B523</f>
        <v>63</v>
      </c>
      <c r="M528" s="27">
        <f>'LK2 - 4.1 Stäbe - Schnittgrößen'!D523</f>
        <v>-253.55</v>
      </c>
      <c r="N528" s="27">
        <f>'LK2 - 4.1 Stäbe - Schnittgrößen'!E523</f>
        <v>-0.83</v>
      </c>
      <c r="O528" s="27">
        <f>'LK2 - 4.1 Stäbe - Schnittgrößen'!F523</f>
        <v>4.07</v>
      </c>
      <c r="Q528" s="192"/>
      <c r="R528" s="298"/>
      <c r="S528" s="15">
        <f>'LK3 - 4.1 Stäbe - Schnittgrößen'!A523</f>
        <v>66</v>
      </c>
      <c r="T528" s="15">
        <f>'LK3 - 4.1 Stäbe - Schnittgrößen'!B523</f>
        <v>63</v>
      </c>
      <c r="U528" s="27">
        <f>'LK3 - 4.1 Stäbe - Schnittgrößen'!D523</f>
        <v>-418.32</v>
      </c>
      <c r="V528" s="27">
        <f>'LK3 - 4.1 Stäbe - Schnittgrößen'!E523</f>
        <v>-1.75</v>
      </c>
      <c r="W528" s="27">
        <f>'LK3 - 4.1 Stäbe - Schnittgrößen'!F523</f>
        <v>9.4</v>
      </c>
      <c r="Y528" s="192"/>
      <c r="Z528" s="298"/>
      <c r="AA528" s="15">
        <f>'LK6 - 4.1 Stäbe - Schnittgrößen'!A523</f>
        <v>66</v>
      </c>
      <c r="AB528" s="15">
        <f>'LK6 - 4.1 Stäbe - Schnittgrößen'!B523</f>
        <v>63</v>
      </c>
      <c r="AC528" s="27">
        <f>'LK6 - 4.1 Stäbe - Schnittgrößen'!D523</f>
        <v>-364.67</v>
      </c>
      <c r="AD528" s="27">
        <f>'LK6 - 4.1 Stäbe - Schnittgrößen'!E523</f>
        <v>-1.08</v>
      </c>
      <c r="AE528" s="27">
        <f>'LK6 - 4.1 Stäbe - Schnittgrößen'!F523</f>
        <v>5.78</v>
      </c>
    </row>
    <row r="529" spans="1:31" x14ac:dyDescent="0.3">
      <c r="A529" s="44"/>
      <c r="B529" s="299"/>
      <c r="C529" s="15"/>
      <c r="D529" s="15">
        <f>'LK1 - 4.1 Stäbe - Schnittgrößen'!B524</f>
        <v>64</v>
      </c>
      <c r="E529" s="27">
        <f>'LK1 - 4.1 Stäbe - Schnittgrößen'!D524</f>
        <v>-308.42</v>
      </c>
      <c r="F529" s="27">
        <f>'LK1 - 4.1 Stäbe - Schnittgrößen'!E524</f>
        <v>-1.93</v>
      </c>
      <c r="G529" s="27">
        <f>'LK1 - 4.1 Stäbe - Schnittgrößen'!F524</f>
        <v>6.82</v>
      </c>
      <c r="I529" s="44"/>
      <c r="J529" s="299"/>
      <c r="K529" s="15"/>
      <c r="L529" s="15">
        <f>'LK2 - 4.1 Stäbe - Schnittgrößen'!B524</f>
        <v>64</v>
      </c>
      <c r="M529" s="27">
        <f>'LK2 - 4.1 Stäbe - Schnittgrößen'!D524</f>
        <v>-253.55</v>
      </c>
      <c r="N529" s="27">
        <f>'LK2 - 4.1 Stäbe - Schnittgrößen'!E524</f>
        <v>-1.47</v>
      </c>
      <c r="O529" s="27">
        <f>'LK2 - 4.1 Stäbe - Schnittgrößen'!F524</f>
        <v>3.99</v>
      </c>
      <c r="Q529" s="44"/>
      <c r="R529" s="299"/>
      <c r="S529" s="15"/>
      <c r="T529" s="15">
        <f>'LK3 - 4.1 Stäbe - Schnittgrößen'!B524</f>
        <v>64</v>
      </c>
      <c r="U529" s="27">
        <f>'LK3 - 4.1 Stäbe - Schnittgrößen'!D524</f>
        <v>-418.32</v>
      </c>
      <c r="V529" s="27">
        <f>'LK3 - 4.1 Stäbe - Schnittgrößen'!E524</f>
        <v>-2.65</v>
      </c>
      <c r="W529" s="27">
        <f>'LK3 - 4.1 Stäbe - Schnittgrößen'!F524</f>
        <v>9.25</v>
      </c>
      <c r="Y529" s="44"/>
      <c r="Z529" s="299"/>
      <c r="AA529" s="15"/>
      <c r="AB529" s="15">
        <f>'LK6 - 4.1 Stäbe - Schnittgrößen'!B524</f>
        <v>64</v>
      </c>
      <c r="AC529" s="27">
        <f>'LK6 - 4.1 Stäbe - Schnittgrößen'!D524</f>
        <v>-364.67</v>
      </c>
      <c r="AD529" s="27">
        <f>'LK6 - 4.1 Stäbe - Schnittgrößen'!E524</f>
        <v>-2.0299999999999998</v>
      </c>
      <c r="AE529" s="27">
        <f>'LK6 - 4.1 Stäbe - Schnittgrößen'!F524</f>
        <v>5.67</v>
      </c>
    </row>
    <row r="530" spans="1:31" x14ac:dyDescent="0.3">
      <c r="A530" s="44"/>
      <c r="B530" s="299"/>
      <c r="C530" s="15"/>
      <c r="D530" s="15" t="str">
        <f>'LK1 - 4.1 Stäbe - Schnittgrößen'!B525</f>
        <v>Max N</v>
      </c>
      <c r="E530" s="27">
        <f>'LK1 - 4.1 Stäbe - Schnittgrößen'!D525</f>
        <v>-308.42</v>
      </c>
      <c r="F530" s="27">
        <f>'LK1 - 4.1 Stäbe - Schnittgrößen'!E525</f>
        <v>-1.93</v>
      </c>
      <c r="G530" s="27">
        <f>'LK1 - 4.1 Stäbe - Schnittgrößen'!F525</f>
        <v>6.82</v>
      </c>
      <c r="I530" s="44"/>
      <c r="J530" s="299"/>
      <c r="K530" s="15"/>
      <c r="L530" s="15" t="str">
        <f>'LK2 - 4.1 Stäbe - Schnittgrößen'!B525</f>
        <v>Max N</v>
      </c>
      <c r="M530" s="27">
        <f>'LK2 - 4.1 Stäbe - Schnittgrößen'!D525</f>
        <v>-253.55</v>
      </c>
      <c r="N530" s="27">
        <f>'LK2 - 4.1 Stäbe - Schnittgrößen'!E525</f>
        <v>-1.47</v>
      </c>
      <c r="O530" s="27">
        <f>'LK2 - 4.1 Stäbe - Schnittgrößen'!F525</f>
        <v>3.99</v>
      </c>
      <c r="Q530" s="44"/>
      <c r="R530" s="299"/>
      <c r="S530" s="15"/>
      <c r="T530" s="15" t="str">
        <f>'LK3 - 4.1 Stäbe - Schnittgrößen'!B525</f>
        <v>Max N</v>
      </c>
      <c r="U530" s="27">
        <f>'LK3 - 4.1 Stäbe - Schnittgrößen'!D525</f>
        <v>-418.32</v>
      </c>
      <c r="V530" s="27">
        <f>'LK3 - 4.1 Stäbe - Schnittgrößen'!E525</f>
        <v>-2.65</v>
      </c>
      <c r="W530" s="27">
        <f>'LK3 - 4.1 Stäbe - Schnittgrößen'!F525</f>
        <v>9.25</v>
      </c>
      <c r="Y530" s="44"/>
      <c r="Z530" s="299"/>
      <c r="AA530" s="15"/>
      <c r="AB530" s="15" t="str">
        <f>'LK6 - 4.1 Stäbe - Schnittgrößen'!B525</f>
        <v>Max N</v>
      </c>
      <c r="AC530" s="27">
        <f>'LK6 - 4.1 Stäbe - Schnittgrößen'!D525</f>
        <v>-364.67</v>
      </c>
      <c r="AD530" s="27">
        <f>'LK6 - 4.1 Stäbe - Schnittgrößen'!E525</f>
        <v>-2.0299999999999998</v>
      </c>
      <c r="AE530" s="27">
        <f>'LK6 - 4.1 Stäbe - Schnittgrößen'!F525</f>
        <v>5.67</v>
      </c>
    </row>
    <row r="531" spans="1:31" x14ac:dyDescent="0.3">
      <c r="A531" s="44"/>
      <c r="B531" s="299"/>
      <c r="C531" s="15"/>
      <c r="D531" s="15" t="str">
        <f>'LK1 - 4.1 Stäbe - Schnittgrößen'!B526</f>
        <v>Min N</v>
      </c>
      <c r="E531" s="27">
        <f>'LK1 - 4.1 Stäbe - Schnittgrößen'!D526</f>
        <v>-308.42</v>
      </c>
      <c r="F531" s="27">
        <f>'LK1 - 4.1 Stäbe - Schnittgrößen'!E526</f>
        <v>-1.32</v>
      </c>
      <c r="G531" s="27">
        <f>'LK1 - 4.1 Stäbe - Schnittgrößen'!F526</f>
        <v>6.93</v>
      </c>
      <c r="I531" s="44"/>
      <c r="J531" s="299"/>
      <c r="K531" s="15"/>
      <c r="L531" s="15" t="str">
        <f>'LK2 - 4.1 Stäbe - Schnittgrößen'!B526</f>
        <v>Min N</v>
      </c>
      <c r="M531" s="27">
        <f>'LK2 - 4.1 Stäbe - Schnittgrößen'!D526</f>
        <v>-253.55</v>
      </c>
      <c r="N531" s="27">
        <f>'LK2 - 4.1 Stäbe - Schnittgrößen'!E526</f>
        <v>-0.83</v>
      </c>
      <c r="O531" s="27">
        <f>'LK2 - 4.1 Stäbe - Schnittgrößen'!F526</f>
        <v>4.07</v>
      </c>
      <c r="Q531" s="44"/>
      <c r="R531" s="299"/>
      <c r="S531" s="15"/>
      <c r="T531" s="15" t="str">
        <f>'LK3 - 4.1 Stäbe - Schnittgrößen'!B526</f>
        <v>Min N</v>
      </c>
      <c r="U531" s="27">
        <f>'LK3 - 4.1 Stäbe - Schnittgrößen'!D526</f>
        <v>-418.32</v>
      </c>
      <c r="V531" s="27">
        <f>'LK3 - 4.1 Stäbe - Schnittgrößen'!E526</f>
        <v>-1.75</v>
      </c>
      <c r="W531" s="27">
        <f>'LK3 - 4.1 Stäbe - Schnittgrößen'!F526</f>
        <v>9.4</v>
      </c>
      <c r="Y531" s="44"/>
      <c r="Z531" s="299"/>
      <c r="AA531" s="15"/>
      <c r="AB531" s="15" t="str">
        <f>'LK6 - 4.1 Stäbe - Schnittgrößen'!B526</f>
        <v>Min N</v>
      </c>
      <c r="AC531" s="27">
        <f>'LK6 - 4.1 Stäbe - Schnittgrößen'!D526</f>
        <v>-364.67</v>
      </c>
      <c r="AD531" s="27">
        <f>'LK6 - 4.1 Stäbe - Schnittgrößen'!E526</f>
        <v>-1.08</v>
      </c>
      <c r="AE531" s="27">
        <f>'LK6 - 4.1 Stäbe - Schnittgrößen'!F526</f>
        <v>5.78</v>
      </c>
    </row>
    <row r="532" spans="1:31" x14ac:dyDescent="0.3">
      <c r="A532" s="44"/>
      <c r="B532" s="299"/>
      <c r="C532" s="15"/>
      <c r="D532" s="15" t="str">
        <f>'LK1 - 4.1 Stäbe - Schnittgrößen'!B527</f>
        <v>Max Vz</v>
      </c>
      <c r="E532" s="27">
        <f>'LK1 - 4.1 Stäbe - Schnittgrößen'!D527</f>
        <v>-308.42</v>
      </c>
      <c r="F532" s="27">
        <f>'LK1 - 4.1 Stäbe - Schnittgrößen'!E527</f>
        <v>-1.32</v>
      </c>
      <c r="G532" s="27">
        <f>'LK1 - 4.1 Stäbe - Schnittgrößen'!F527</f>
        <v>6.93</v>
      </c>
      <c r="I532" s="44"/>
      <c r="J532" s="299"/>
      <c r="K532" s="15"/>
      <c r="L532" s="15" t="str">
        <f>'LK2 - 4.1 Stäbe - Schnittgrößen'!B527</f>
        <v>Max Vz</v>
      </c>
      <c r="M532" s="27">
        <f>'LK2 - 4.1 Stäbe - Schnittgrößen'!D527</f>
        <v>-253.55</v>
      </c>
      <c r="N532" s="27">
        <f>'LK2 - 4.1 Stäbe - Schnittgrößen'!E527</f>
        <v>-0.83</v>
      </c>
      <c r="O532" s="27">
        <f>'LK2 - 4.1 Stäbe - Schnittgrößen'!F527</f>
        <v>4.07</v>
      </c>
      <c r="Q532" s="44"/>
      <c r="R532" s="299"/>
      <c r="S532" s="15"/>
      <c r="T532" s="15" t="str">
        <f>'LK3 - 4.1 Stäbe - Schnittgrößen'!B527</f>
        <v>Max Vz</v>
      </c>
      <c r="U532" s="27">
        <f>'LK3 - 4.1 Stäbe - Schnittgrößen'!D527</f>
        <v>-418.32</v>
      </c>
      <c r="V532" s="27">
        <f>'LK3 - 4.1 Stäbe - Schnittgrößen'!E527</f>
        <v>-1.75</v>
      </c>
      <c r="W532" s="27">
        <f>'LK3 - 4.1 Stäbe - Schnittgrößen'!F527</f>
        <v>9.4</v>
      </c>
      <c r="Y532" s="44"/>
      <c r="Z532" s="299"/>
      <c r="AA532" s="15"/>
      <c r="AB532" s="15" t="str">
        <f>'LK6 - 4.1 Stäbe - Schnittgrößen'!B527</f>
        <v>Max Vz</v>
      </c>
      <c r="AC532" s="27">
        <f>'LK6 - 4.1 Stäbe - Schnittgrößen'!D527</f>
        <v>-364.67</v>
      </c>
      <c r="AD532" s="27">
        <f>'LK6 - 4.1 Stäbe - Schnittgrößen'!E527</f>
        <v>-1.08</v>
      </c>
      <c r="AE532" s="27">
        <f>'LK6 - 4.1 Stäbe - Schnittgrößen'!F527</f>
        <v>5.78</v>
      </c>
    </row>
    <row r="533" spans="1:31" x14ac:dyDescent="0.3">
      <c r="A533" s="44"/>
      <c r="B533" s="299"/>
      <c r="C533" s="15"/>
      <c r="D533" s="15" t="str">
        <f>'LK1 - 4.1 Stäbe - Schnittgrößen'!B528</f>
        <v>Min Vz</v>
      </c>
      <c r="E533" s="27">
        <f>'LK1 - 4.1 Stäbe - Schnittgrößen'!D528</f>
        <v>-308.42</v>
      </c>
      <c r="F533" s="27">
        <f>'LK1 - 4.1 Stäbe - Schnittgrößen'!E528</f>
        <v>-1.93</v>
      </c>
      <c r="G533" s="27">
        <f>'LK1 - 4.1 Stäbe - Schnittgrößen'!F528</f>
        <v>6.82</v>
      </c>
      <c r="I533" s="44"/>
      <c r="J533" s="299"/>
      <c r="K533" s="15"/>
      <c r="L533" s="15" t="str">
        <f>'LK2 - 4.1 Stäbe - Schnittgrößen'!B528</f>
        <v>Min Vz</v>
      </c>
      <c r="M533" s="27">
        <f>'LK2 - 4.1 Stäbe - Schnittgrößen'!D528</f>
        <v>-253.55</v>
      </c>
      <c r="N533" s="27">
        <f>'LK2 - 4.1 Stäbe - Schnittgrößen'!E528</f>
        <v>-1.47</v>
      </c>
      <c r="O533" s="27">
        <f>'LK2 - 4.1 Stäbe - Schnittgrößen'!F528</f>
        <v>3.99</v>
      </c>
      <c r="Q533" s="44"/>
      <c r="R533" s="299"/>
      <c r="S533" s="15"/>
      <c r="T533" s="15" t="str">
        <f>'LK3 - 4.1 Stäbe - Schnittgrößen'!B528</f>
        <v>Min Vz</v>
      </c>
      <c r="U533" s="27">
        <f>'LK3 - 4.1 Stäbe - Schnittgrößen'!D528</f>
        <v>-418.32</v>
      </c>
      <c r="V533" s="27">
        <f>'LK3 - 4.1 Stäbe - Schnittgrößen'!E528</f>
        <v>-2.65</v>
      </c>
      <c r="W533" s="27">
        <f>'LK3 - 4.1 Stäbe - Schnittgrößen'!F528</f>
        <v>9.25</v>
      </c>
      <c r="Y533" s="44"/>
      <c r="Z533" s="299"/>
      <c r="AA533" s="15"/>
      <c r="AB533" s="15" t="str">
        <f>'LK6 - 4.1 Stäbe - Schnittgrößen'!B528</f>
        <v>Min Vz</v>
      </c>
      <c r="AC533" s="27">
        <f>'LK6 - 4.1 Stäbe - Schnittgrößen'!D528</f>
        <v>-364.67</v>
      </c>
      <c r="AD533" s="27">
        <f>'LK6 - 4.1 Stäbe - Schnittgrößen'!E528</f>
        <v>-2.0299999999999998</v>
      </c>
      <c r="AE533" s="27">
        <f>'LK6 - 4.1 Stäbe - Schnittgrößen'!F528</f>
        <v>5.67</v>
      </c>
    </row>
    <row r="534" spans="1:31" x14ac:dyDescent="0.3">
      <c r="A534" s="44"/>
      <c r="B534" s="299"/>
      <c r="C534" s="15"/>
      <c r="D534" s="15" t="str">
        <f>'LK1 - 4.1 Stäbe - Schnittgrößen'!B529</f>
        <v>Max My</v>
      </c>
      <c r="E534" s="27">
        <f>'LK1 - 4.1 Stäbe - Schnittgrößen'!D529</f>
        <v>-308.42</v>
      </c>
      <c r="F534" s="27">
        <f>'LK1 - 4.1 Stäbe - Schnittgrößen'!E529</f>
        <v>-1.32</v>
      </c>
      <c r="G534" s="27">
        <f>'LK1 - 4.1 Stäbe - Schnittgrößen'!F529</f>
        <v>6.93</v>
      </c>
      <c r="I534" s="44"/>
      <c r="J534" s="299"/>
      <c r="K534" s="15"/>
      <c r="L534" s="15" t="str">
        <f>'LK2 - 4.1 Stäbe - Schnittgrößen'!B529</f>
        <v>Max My</v>
      </c>
      <c r="M534" s="27">
        <f>'LK2 - 4.1 Stäbe - Schnittgrößen'!D529</f>
        <v>-253.55</v>
      </c>
      <c r="N534" s="27">
        <f>'LK2 - 4.1 Stäbe - Schnittgrößen'!E529</f>
        <v>-0.83</v>
      </c>
      <c r="O534" s="27">
        <f>'LK2 - 4.1 Stäbe - Schnittgrößen'!F529</f>
        <v>4.07</v>
      </c>
      <c r="Q534" s="44"/>
      <c r="R534" s="299"/>
      <c r="S534" s="15"/>
      <c r="T534" s="15" t="str">
        <f>'LK3 - 4.1 Stäbe - Schnittgrößen'!B529</f>
        <v>Max My</v>
      </c>
      <c r="U534" s="27">
        <f>'LK3 - 4.1 Stäbe - Schnittgrößen'!D529</f>
        <v>-418.32</v>
      </c>
      <c r="V534" s="27">
        <f>'LK3 - 4.1 Stäbe - Schnittgrößen'!E529</f>
        <v>-1.75</v>
      </c>
      <c r="W534" s="27">
        <f>'LK3 - 4.1 Stäbe - Schnittgrößen'!F529</f>
        <v>9.4</v>
      </c>
      <c r="Y534" s="44"/>
      <c r="Z534" s="299"/>
      <c r="AA534" s="15"/>
      <c r="AB534" s="15" t="str">
        <f>'LK6 - 4.1 Stäbe - Schnittgrößen'!B529</f>
        <v>Max My</v>
      </c>
      <c r="AC534" s="27">
        <f>'LK6 - 4.1 Stäbe - Schnittgrößen'!D529</f>
        <v>-364.67</v>
      </c>
      <c r="AD534" s="27">
        <f>'LK6 - 4.1 Stäbe - Schnittgrößen'!E529</f>
        <v>-1.08</v>
      </c>
      <c r="AE534" s="27">
        <f>'LK6 - 4.1 Stäbe - Schnittgrößen'!F529</f>
        <v>5.78</v>
      </c>
    </row>
    <row r="535" spans="1:31" x14ac:dyDescent="0.3">
      <c r="A535" s="44"/>
      <c r="B535" s="299"/>
      <c r="C535" s="15"/>
      <c r="D535" s="15" t="str">
        <f>'LK1 - 4.1 Stäbe - Schnittgrößen'!B530</f>
        <v>Min My</v>
      </c>
      <c r="E535" s="27">
        <f>'LK1 - 4.1 Stäbe - Schnittgrößen'!D530</f>
        <v>-308.42</v>
      </c>
      <c r="F535" s="27">
        <f>'LK1 - 4.1 Stäbe - Schnittgrößen'!E530</f>
        <v>-1.93</v>
      </c>
      <c r="G535" s="27">
        <f>'LK1 - 4.1 Stäbe - Schnittgrößen'!F530</f>
        <v>6.82</v>
      </c>
      <c r="I535" s="44"/>
      <c r="J535" s="299"/>
      <c r="K535" s="15"/>
      <c r="L535" s="15" t="str">
        <f>'LK2 - 4.1 Stäbe - Schnittgrößen'!B530</f>
        <v>Min My</v>
      </c>
      <c r="M535" s="27">
        <f>'LK2 - 4.1 Stäbe - Schnittgrößen'!D530</f>
        <v>-253.55</v>
      </c>
      <c r="N535" s="27">
        <f>'LK2 - 4.1 Stäbe - Schnittgrößen'!E530</f>
        <v>-1.47</v>
      </c>
      <c r="O535" s="27">
        <f>'LK2 - 4.1 Stäbe - Schnittgrößen'!F530</f>
        <v>3.99</v>
      </c>
      <c r="Q535" s="44"/>
      <c r="R535" s="299"/>
      <c r="S535" s="15"/>
      <c r="T535" s="15" t="str">
        <f>'LK3 - 4.1 Stäbe - Schnittgrößen'!B530</f>
        <v>Min My</v>
      </c>
      <c r="U535" s="27">
        <f>'LK3 - 4.1 Stäbe - Schnittgrößen'!D530</f>
        <v>-418.32</v>
      </c>
      <c r="V535" s="27">
        <f>'LK3 - 4.1 Stäbe - Schnittgrößen'!E530</f>
        <v>-2.65</v>
      </c>
      <c r="W535" s="27">
        <f>'LK3 - 4.1 Stäbe - Schnittgrößen'!F530</f>
        <v>9.25</v>
      </c>
      <c r="Y535" s="44"/>
      <c r="Z535" s="299"/>
      <c r="AA535" s="15"/>
      <c r="AB535" s="15" t="str">
        <f>'LK6 - 4.1 Stäbe - Schnittgrößen'!B530</f>
        <v>Min My</v>
      </c>
      <c r="AC535" s="27">
        <f>'LK6 - 4.1 Stäbe - Schnittgrößen'!D530</f>
        <v>-364.67</v>
      </c>
      <c r="AD535" s="27">
        <f>'LK6 - 4.1 Stäbe - Schnittgrößen'!E530</f>
        <v>-2.0299999999999998</v>
      </c>
      <c r="AE535" s="27">
        <f>'LK6 - 4.1 Stäbe - Schnittgrößen'!F530</f>
        <v>5.67</v>
      </c>
    </row>
    <row r="536" spans="1:31" x14ac:dyDescent="0.3">
      <c r="A536" s="192"/>
      <c r="B536" s="298"/>
      <c r="C536" s="15">
        <f>'LK1 - 4.1 Stäbe - Schnittgrößen'!A531</f>
        <v>67</v>
      </c>
      <c r="D536" s="15">
        <f>'LK1 - 4.1 Stäbe - Schnittgrößen'!B531</f>
        <v>64</v>
      </c>
      <c r="E536" s="27">
        <f>'LK1 - 4.1 Stäbe - Schnittgrößen'!D531</f>
        <v>-308.42</v>
      </c>
      <c r="F536" s="27">
        <f>'LK1 - 4.1 Stäbe - Schnittgrößen'!E531</f>
        <v>-1.53</v>
      </c>
      <c r="G536" s="27">
        <f>'LK1 - 4.1 Stäbe - Schnittgrößen'!F531</f>
        <v>6.82</v>
      </c>
      <c r="I536" s="192"/>
      <c r="J536" s="298"/>
      <c r="K536" s="15">
        <f>'LK2 - 4.1 Stäbe - Schnittgrößen'!A531</f>
        <v>67</v>
      </c>
      <c r="L536" s="15">
        <f>'LK2 - 4.1 Stäbe - Schnittgrößen'!B531</f>
        <v>64</v>
      </c>
      <c r="M536" s="27">
        <f>'LK2 - 4.1 Stäbe - Schnittgrößen'!D531</f>
        <v>-253.55</v>
      </c>
      <c r="N536" s="27">
        <f>'LK2 - 4.1 Stäbe - Schnittgrößen'!E531</f>
        <v>-0.98</v>
      </c>
      <c r="O536" s="27">
        <f>'LK2 - 4.1 Stäbe - Schnittgrößen'!F531</f>
        <v>3.99</v>
      </c>
      <c r="Q536" s="192"/>
      <c r="R536" s="298"/>
      <c r="S536" s="15">
        <f>'LK3 - 4.1 Stäbe - Schnittgrößen'!A531</f>
        <v>67</v>
      </c>
      <c r="T536" s="15">
        <f>'LK3 - 4.1 Stäbe - Schnittgrößen'!B531</f>
        <v>64</v>
      </c>
      <c r="U536" s="27">
        <f>'LK3 - 4.1 Stäbe - Schnittgrößen'!D531</f>
        <v>-418.32</v>
      </c>
      <c r="V536" s="27">
        <f>'LK3 - 4.1 Stäbe - Schnittgrößen'!E531</f>
        <v>-2.0499999999999998</v>
      </c>
      <c r="W536" s="27">
        <f>'LK3 - 4.1 Stäbe - Schnittgrößen'!F531</f>
        <v>9.25</v>
      </c>
      <c r="Y536" s="192"/>
      <c r="Z536" s="298"/>
      <c r="AA536" s="15">
        <f>'LK6 - 4.1 Stäbe - Schnittgrößen'!A531</f>
        <v>67</v>
      </c>
      <c r="AB536" s="15">
        <f>'LK6 - 4.1 Stäbe - Schnittgrößen'!B531</f>
        <v>64</v>
      </c>
      <c r="AC536" s="27">
        <f>'LK6 - 4.1 Stäbe - Schnittgrößen'!D531</f>
        <v>-364.67</v>
      </c>
      <c r="AD536" s="27">
        <f>'LK6 - 4.1 Stäbe - Schnittgrößen'!E531</f>
        <v>-1.29</v>
      </c>
      <c r="AE536" s="27">
        <f>'LK6 - 4.1 Stäbe - Schnittgrößen'!F531</f>
        <v>5.67</v>
      </c>
    </row>
    <row r="537" spans="1:31" x14ac:dyDescent="0.3">
      <c r="A537" s="44"/>
      <c r="B537" s="299"/>
      <c r="C537" s="15"/>
      <c r="D537" s="15">
        <f>'LK1 - 4.1 Stäbe - Schnittgrößen'!B532</f>
        <v>65</v>
      </c>
      <c r="E537" s="27">
        <f>'LK1 - 4.1 Stäbe - Schnittgrößen'!D532</f>
        <v>-308.42</v>
      </c>
      <c r="F537" s="27">
        <f>'LK1 - 4.1 Stäbe - Schnittgrößen'!E532</f>
        <v>-2.15</v>
      </c>
      <c r="G537" s="27">
        <f>'LK1 - 4.1 Stäbe - Schnittgrößen'!F532</f>
        <v>6.7</v>
      </c>
      <c r="I537" s="44"/>
      <c r="J537" s="299"/>
      <c r="K537" s="15"/>
      <c r="L537" s="15">
        <f>'LK2 - 4.1 Stäbe - Schnittgrößen'!B532</f>
        <v>65</v>
      </c>
      <c r="M537" s="27">
        <f>'LK2 - 4.1 Stäbe - Schnittgrößen'!D532</f>
        <v>-253.55</v>
      </c>
      <c r="N537" s="27">
        <f>'LK2 - 4.1 Stäbe - Schnittgrößen'!E532</f>
        <v>-1.62</v>
      </c>
      <c r="O537" s="27">
        <f>'LK2 - 4.1 Stäbe - Schnittgrößen'!F532</f>
        <v>3.91</v>
      </c>
      <c r="Q537" s="44"/>
      <c r="R537" s="299"/>
      <c r="S537" s="15"/>
      <c r="T537" s="15">
        <f>'LK3 - 4.1 Stäbe - Schnittgrößen'!B532</f>
        <v>65</v>
      </c>
      <c r="U537" s="27">
        <f>'LK3 - 4.1 Stäbe - Schnittgrößen'!D532</f>
        <v>-418.32</v>
      </c>
      <c r="V537" s="27">
        <f>'LK3 - 4.1 Stäbe - Schnittgrößen'!E532</f>
        <v>-2.94</v>
      </c>
      <c r="W537" s="27">
        <f>'LK3 - 4.1 Stäbe - Schnittgrößen'!F532</f>
        <v>9.08</v>
      </c>
      <c r="Y537" s="44"/>
      <c r="Z537" s="299"/>
      <c r="AA537" s="15"/>
      <c r="AB537" s="15">
        <f>'LK6 - 4.1 Stäbe - Schnittgrößen'!B532</f>
        <v>65</v>
      </c>
      <c r="AC537" s="27">
        <f>'LK6 - 4.1 Stäbe - Schnittgrößen'!D532</f>
        <v>-364.66</v>
      </c>
      <c r="AD537" s="27">
        <f>'LK6 - 4.1 Stäbe - Schnittgrößen'!E532</f>
        <v>-2.2400000000000002</v>
      </c>
      <c r="AE537" s="27">
        <f>'LK6 - 4.1 Stäbe - Schnittgrößen'!F532</f>
        <v>5.55</v>
      </c>
    </row>
    <row r="538" spans="1:31" x14ac:dyDescent="0.3">
      <c r="A538" s="44"/>
      <c r="B538" s="299"/>
      <c r="C538" s="15"/>
      <c r="D538" s="15" t="str">
        <f>'LK1 - 4.1 Stäbe - Schnittgrößen'!B533</f>
        <v>Max N</v>
      </c>
      <c r="E538" s="27">
        <f>'LK1 - 4.1 Stäbe - Schnittgrößen'!D533</f>
        <v>-308.42</v>
      </c>
      <c r="F538" s="27">
        <f>'LK1 - 4.1 Stäbe - Schnittgrößen'!E533</f>
        <v>-2.15</v>
      </c>
      <c r="G538" s="27">
        <f>'LK1 - 4.1 Stäbe - Schnittgrößen'!F533</f>
        <v>6.7</v>
      </c>
      <c r="I538" s="44"/>
      <c r="J538" s="299"/>
      <c r="K538" s="15"/>
      <c r="L538" s="15" t="str">
        <f>'LK2 - 4.1 Stäbe - Schnittgrößen'!B533</f>
        <v>Max N</v>
      </c>
      <c r="M538" s="27">
        <f>'LK2 - 4.1 Stäbe - Schnittgrößen'!D533</f>
        <v>-253.55</v>
      </c>
      <c r="N538" s="27">
        <f>'LK2 - 4.1 Stäbe - Schnittgrößen'!E533</f>
        <v>-1.62</v>
      </c>
      <c r="O538" s="27">
        <f>'LK2 - 4.1 Stäbe - Schnittgrößen'!F533</f>
        <v>3.91</v>
      </c>
      <c r="Q538" s="44"/>
      <c r="R538" s="299"/>
      <c r="S538" s="15"/>
      <c r="T538" s="15" t="str">
        <f>'LK3 - 4.1 Stäbe - Schnittgrößen'!B533</f>
        <v>Max N</v>
      </c>
      <c r="U538" s="27">
        <f>'LK3 - 4.1 Stäbe - Schnittgrößen'!D533</f>
        <v>-418.32</v>
      </c>
      <c r="V538" s="27">
        <f>'LK3 - 4.1 Stäbe - Schnittgrößen'!E533</f>
        <v>-2.94</v>
      </c>
      <c r="W538" s="27">
        <f>'LK3 - 4.1 Stäbe - Schnittgrößen'!F533</f>
        <v>9.08</v>
      </c>
      <c r="Y538" s="44"/>
      <c r="Z538" s="299"/>
      <c r="AA538" s="15"/>
      <c r="AB538" s="15" t="str">
        <f>'LK6 - 4.1 Stäbe - Schnittgrößen'!B533</f>
        <v>Max N</v>
      </c>
      <c r="AC538" s="27">
        <f>'LK6 - 4.1 Stäbe - Schnittgrößen'!D533</f>
        <v>-364.66</v>
      </c>
      <c r="AD538" s="27">
        <f>'LK6 - 4.1 Stäbe - Schnittgrößen'!E533</f>
        <v>-2.2400000000000002</v>
      </c>
      <c r="AE538" s="27">
        <f>'LK6 - 4.1 Stäbe - Schnittgrößen'!F533</f>
        <v>5.55</v>
      </c>
    </row>
    <row r="539" spans="1:31" x14ac:dyDescent="0.3">
      <c r="A539" s="44"/>
      <c r="B539" s="299"/>
      <c r="C539" s="15"/>
      <c r="D539" s="15" t="str">
        <f>'LK1 - 4.1 Stäbe - Schnittgrößen'!B534</f>
        <v>Min N</v>
      </c>
      <c r="E539" s="27">
        <f>'LK1 - 4.1 Stäbe - Schnittgrößen'!D534</f>
        <v>-308.42</v>
      </c>
      <c r="F539" s="27">
        <f>'LK1 - 4.1 Stäbe - Schnittgrößen'!E534</f>
        <v>-1.53</v>
      </c>
      <c r="G539" s="27">
        <f>'LK1 - 4.1 Stäbe - Schnittgrößen'!F534</f>
        <v>6.82</v>
      </c>
      <c r="I539" s="44"/>
      <c r="J539" s="299"/>
      <c r="K539" s="15"/>
      <c r="L539" s="15" t="str">
        <f>'LK2 - 4.1 Stäbe - Schnittgrößen'!B534</f>
        <v>Min N</v>
      </c>
      <c r="M539" s="27">
        <f>'LK2 - 4.1 Stäbe - Schnittgrößen'!D534</f>
        <v>-253.55</v>
      </c>
      <c r="N539" s="27">
        <f>'LK2 - 4.1 Stäbe - Schnittgrößen'!E534</f>
        <v>-0.98</v>
      </c>
      <c r="O539" s="27">
        <f>'LK2 - 4.1 Stäbe - Schnittgrößen'!F534</f>
        <v>3.99</v>
      </c>
      <c r="Q539" s="44"/>
      <c r="R539" s="299"/>
      <c r="S539" s="15"/>
      <c r="T539" s="15" t="str">
        <f>'LK3 - 4.1 Stäbe - Schnittgrößen'!B534</f>
        <v>Min N</v>
      </c>
      <c r="U539" s="27">
        <f>'LK3 - 4.1 Stäbe - Schnittgrößen'!D534</f>
        <v>-418.32</v>
      </c>
      <c r="V539" s="27">
        <f>'LK3 - 4.1 Stäbe - Schnittgrößen'!E534</f>
        <v>-2.0499999999999998</v>
      </c>
      <c r="W539" s="27">
        <f>'LK3 - 4.1 Stäbe - Schnittgrößen'!F534</f>
        <v>9.25</v>
      </c>
      <c r="Y539" s="44"/>
      <c r="Z539" s="299"/>
      <c r="AA539" s="15"/>
      <c r="AB539" s="15" t="str">
        <f>'LK6 - 4.1 Stäbe - Schnittgrößen'!B534</f>
        <v>Min N</v>
      </c>
      <c r="AC539" s="27">
        <f>'LK6 - 4.1 Stäbe - Schnittgrößen'!D534</f>
        <v>-364.67</v>
      </c>
      <c r="AD539" s="27">
        <f>'LK6 - 4.1 Stäbe - Schnittgrößen'!E534</f>
        <v>-1.29</v>
      </c>
      <c r="AE539" s="27">
        <f>'LK6 - 4.1 Stäbe - Schnittgrößen'!F534</f>
        <v>5.67</v>
      </c>
    </row>
    <row r="540" spans="1:31" x14ac:dyDescent="0.3">
      <c r="A540" s="44"/>
      <c r="B540" s="299"/>
      <c r="C540" s="15"/>
      <c r="D540" s="15" t="str">
        <f>'LK1 - 4.1 Stäbe - Schnittgrößen'!B535</f>
        <v>Max Vz</v>
      </c>
      <c r="E540" s="27">
        <f>'LK1 - 4.1 Stäbe - Schnittgrößen'!D535</f>
        <v>-308.42</v>
      </c>
      <c r="F540" s="27">
        <f>'LK1 - 4.1 Stäbe - Schnittgrößen'!E535</f>
        <v>-1.53</v>
      </c>
      <c r="G540" s="27">
        <f>'LK1 - 4.1 Stäbe - Schnittgrößen'!F535</f>
        <v>6.82</v>
      </c>
      <c r="I540" s="44"/>
      <c r="J540" s="299"/>
      <c r="K540" s="15"/>
      <c r="L540" s="15" t="str">
        <f>'LK2 - 4.1 Stäbe - Schnittgrößen'!B535</f>
        <v>Max Vz</v>
      </c>
      <c r="M540" s="27">
        <f>'LK2 - 4.1 Stäbe - Schnittgrößen'!D535</f>
        <v>-253.55</v>
      </c>
      <c r="N540" s="27">
        <f>'LK2 - 4.1 Stäbe - Schnittgrößen'!E535</f>
        <v>-0.98</v>
      </c>
      <c r="O540" s="27">
        <f>'LK2 - 4.1 Stäbe - Schnittgrößen'!F535</f>
        <v>3.99</v>
      </c>
      <c r="Q540" s="44"/>
      <c r="R540" s="299"/>
      <c r="S540" s="15"/>
      <c r="T540" s="15" t="str">
        <f>'LK3 - 4.1 Stäbe - Schnittgrößen'!B535</f>
        <v>Max Vz</v>
      </c>
      <c r="U540" s="27">
        <f>'LK3 - 4.1 Stäbe - Schnittgrößen'!D535</f>
        <v>-418.32</v>
      </c>
      <c r="V540" s="27">
        <f>'LK3 - 4.1 Stäbe - Schnittgrößen'!E535</f>
        <v>-2.0499999999999998</v>
      </c>
      <c r="W540" s="27">
        <f>'LK3 - 4.1 Stäbe - Schnittgrößen'!F535</f>
        <v>9.25</v>
      </c>
      <c r="Y540" s="44"/>
      <c r="Z540" s="299"/>
      <c r="AA540" s="15"/>
      <c r="AB540" s="15" t="str">
        <f>'LK6 - 4.1 Stäbe - Schnittgrößen'!B535</f>
        <v>Max Vz</v>
      </c>
      <c r="AC540" s="27">
        <f>'LK6 - 4.1 Stäbe - Schnittgrößen'!D535</f>
        <v>-364.67</v>
      </c>
      <c r="AD540" s="27">
        <f>'LK6 - 4.1 Stäbe - Schnittgrößen'!E535</f>
        <v>-1.29</v>
      </c>
      <c r="AE540" s="27">
        <f>'LK6 - 4.1 Stäbe - Schnittgrößen'!F535</f>
        <v>5.67</v>
      </c>
    </row>
    <row r="541" spans="1:31" x14ac:dyDescent="0.3">
      <c r="A541" s="44"/>
      <c r="B541" s="299"/>
      <c r="C541" s="15"/>
      <c r="D541" s="15" t="str">
        <f>'LK1 - 4.1 Stäbe - Schnittgrößen'!B536</f>
        <v>Min Vz</v>
      </c>
      <c r="E541" s="27">
        <f>'LK1 - 4.1 Stäbe - Schnittgrößen'!D536</f>
        <v>-308.42</v>
      </c>
      <c r="F541" s="27">
        <f>'LK1 - 4.1 Stäbe - Schnittgrößen'!E536</f>
        <v>-2.15</v>
      </c>
      <c r="G541" s="27">
        <f>'LK1 - 4.1 Stäbe - Schnittgrößen'!F536</f>
        <v>6.7</v>
      </c>
      <c r="I541" s="44"/>
      <c r="J541" s="299"/>
      <c r="K541" s="15"/>
      <c r="L541" s="15" t="str">
        <f>'LK2 - 4.1 Stäbe - Schnittgrößen'!B536</f>
        <v>Min Vz</v>
      </c>
      <c r="M541" s="27">
        <f>'LK2 - 4.1 Stäbe - Schnittgrößen'!D536</f>
        <v>-253.55</v>
      </c>
      <c r="N541" s="27">
        <f>'LK2 - 4.1 Stäbe - Schnittgrößen'!E536</f>
        <v>-1.62</v>
      </c>
      <c r="O541" s="27">
        <f>'LK2 - 4.1 Stäbe - Schnittgrößen'!F536</f>
        <v>3.91</v>
      </c>
      <c r="Q541" s="44"/>
      <c r="R541" s="299"/>
      <c r="S541" s="15"/>
      <c r="T541" s="15" t="str">
        <f>'LK3 - 4.1 Stäbe - Schnittgrößen'!B536</f>
        <v>Min Vz</v>
      </c>
      <c r="U541" s="27">
        <f>'LK3 - 4.1 Stäbe - Schnittgrößen'!D536</f>
        <v>-418.32</v>
      </c>
      <c r="V541" s="27">
        <f>'LK3 - 4.1 Stäbe - Schnittgrößen'!E536</f>
        <v>-2.94</v>
      </c>
      <c r="W541" s="27">
        <f>'LK3 - 4.1 Stäbe - Schnittgrößen'!F536</f>
        <v>9.08</v>
      </c>
      <c r="Y541" s="44"/>
      <c r="Z541" s="299"/>
      <c r="AA541" s="15"/>
      <c r="AB541" s="15" t="str">
        <f>'LK6 - 4.1 Stäbe - Schnittgrößen'!B536</f>
        <v>Min Vz</v>
      </c>
      <c r="AC541" s="27">
        <f>'LK6 - 4.1 Stäbe - Schnittgrößen'!D536</f>
        <v>-364.66</v>
      </c>
      <c r="AD541" s="27">
        <f>'LK6 - 4.1 Stäbe - Schnittgrößen'!E536</f>
        <v>-2.2400000000000002</v>
      </c>
      <c r="AE541" s="27">
        <f>'LK6 - 4.1 Stäbe - Schnittgrößen'!F536</f>
        <v>5.55</v>
      </c>
    </row>
    <row r="542" spans="1:31" x14ac:dyDescent="0.3">
      <c r="A542" s="44"/>
      <c r="B542" s="299"/>
      <c r="C542" s="15"/>
      <c r="D542" s="15" t="str">
        <f>'LK1 - 4.1 Stäbe - Schnittgrößen'!B537</f>
        <v>Max My</v>
      </c>
      <c r="E542" s="27">
        <f>'LK1 - 4.1 Stäbe - Schnittgrößen'!D537</f>
        <v>-308.42</v>
      </c>
      <c r="F542" s="27">
        <f>'LK1 - 4.1 Stäbe - Schnittgrößen'!E537</f>
        <v>-1.53</v>
      </c>
      <c r="G542" s="27">
        <f>'LK1 - 4.1 Stäbe - Schnittgrößen'!F537</f>
        <v>6.82</v>
      </c>
      <c r="I542" s="44"/>
      <c r="J542" s="299"/>
      <c r="K542" s="15"/>
      <c r="L542" s="15" t="str">
        <f>'LK2 - 4.1 Stäbe - Schnittgrößen'!B537</f>
        <v>Max My</v>
      </c>
      <c r="M542" s="27">
        <f>'LK2 - 4.1 Stäbe - Schnittgrößen'!D537</f>
        <v>-253.55</v>
      </c>
      <c r="N542" s="27">
        <f>'LK2 - 4.1 Stäbe - Schnittgrößen'!E537</f>
        <v>-0.98</v>
      </c>
      <c r="O542" s="27">
        <f>'LK2 - 4.1 Stäbe - Schnittgrößen'!F537</f>
        <v>3.99</v>
      </c>
      <c r="Q542" s="44"/>
      <c r="R542" s="299"/>
      <c r="S542" s="15"/>
      <c r="T542" s="15" t="str">
        <f>'LK3 - 4.1 Stäbe - Schnittgrößen'!B537</f>
        <v>Max My</v>
      </c>
      <c r="U542" s="27">
        <f>'LK3 - 4.1 Stäbe - Schnittgrößen'!D537</f>
        <v>-418.32</v>
      </c>
      <c r="V542" s="27">
        <f>'LK3 - 4.1 Stäbe - Schnittgrößen'!E537</f>
        <v>-2.0499999999999998</v>
      </c>
      <c r="W542" s="27">
        <f>'LK3 - 4.1 Stäbe - Schnittgrößen'!F537</f>
        <v>9.25</v>
      </c>
      <c r="Y542" s="44"/>
      <c r="Z542" s="299"/>
      <c r="AA542" s="15"/>
      <c r="AB542" s="15" t="str">
        <f>'LK6 - 4.1 Stäbe - Schnittgrößen'!B537</f>
        <v>Max My</v>
      </c>
      <c r="AC542" s="27">
        <f>'LK6 - 4.1 Stäbe - Schnittgrößen'!D537</f>
        <v>-364.67</v>
      </c>
      <c r="AD542" s="27">
        <f>'LK6 - 4.1 Stäbe - Schnittgrößen'!E537</f>
        <v>-1.29</v>
      </c>
      <c r="AE542" s="27">
        <f>'LK6 - 4.1 Stäbe - Schnittgrößen'!F537</f>
        <v>5.67</v>
      </c>
    </row>
    <row r="543" spans="1:31" x14ac:dyDescent="0.3">
      <c r="A543" s="44"/>
      <c r="B543" s="299"/>
      <c r="C543" s="15"/>
      <c r="D543" s="15" t="str">
        <f>'LK1 - 4.1 Stäbe - Schnittgrößen'!B538</f>
        <v>Min My</v>
      </c>
      <c r="E543" s="27">
        <f>'LK1 - 4.1 Stäbe - Schnittgrößen'!D538</f>
        <v>-308.42</v>
      </c>
      <c r="F543" s="27">
        <f>'LK1 - 4.1 Stäbe - Schnittgrößen'!E538</f>
        <v>-2.15</v>
      </c>
      <c r="G543" s="27">
        <f>'LK1 - 4.1 Stäbe - Schnittgrößen'!F538</f>
        <v>6.7</v>
      </c>
      <c r="I543" s="44"/>
      <c r="J543" s="299"/>
      <c r="K543" s="15"/>
      <c r="L543" s="15" t="str">
        <f>'LK2 - 4.1 Stäbe - Schnittgrößen'!B538</f>
        <v>Min My</v>
      </c>
      <c r="M543" s="27">
        <f>'LK2 - 4.1 Stäbe - Schnittgrößen'!D538</f>
        <v>-253.55</v>
      </c>
      <c r="N543" s="27">
        <f>'LK2 - 4.1 Stäbe - Schnittgrößen'!E538</f>
        <v>-1.62</v>
      </c>
      <c r="O543" s="27">
        <f>'LK2 - 4.1 Stäbe - Schnittgrößen'!F538</f>
        <v>3.91</v>
      </c>
      <c r="Q543" s="44"/>
      <c r="R543" s="299"/>
      <c r="S543" s="15"/>
      <c r="T543" s="15" t="str">
        <f>'LK3 - 4.1 Stäbe - Schnittgrößen'!B538</f>
        <v>Min My</v>
      </c>
      <c r="U543" s="27">
        <f>'LK3 - 4.1 Stäbe - Schnittgrößen'!D538</f>
        <v>-418.32</v>
      </c>
      <c r="V543" s="27">
        <f>'LK3 - 4.1 Stäbe - Schnittgrößen'!E538</f>
        <v>-2.94</v>
      </c>
      <c r="W543" s="27">
        <f>'LK3 - 4.1 Stäbe - Schnittgrößen'!F538</f>
        <v>9.08</v>
      </c>
      <c r="Y543" s="44"/>
      <c r="Z543" s="299"/>
      <c r="AA543" s="15"/>
      <c r="AB543" s="15" t="str">
        <f>'LK6 - 4.1 Stäbe - Schnittgrößen'!B538</f>
        <v>Min My</v>
      </c>
      <c r="AC543" s="27">
        <f>'LK6 - 4.1 Stäbe - Schnittgrößen'!D538</f>
        <v>-364.66</v>
      </c>
      <c r="AD543" s="27">
        <f>'LK6 - 4.1 Stäbe - Schnittgrößen'!E538</f>
        <v>-2.2400000000000002</v>
      </c>
      <c r="AE543" s="27">
        <f>'LK6 - 4.1 Stäbe - Schnittgrößen'!F538</f>
        <v>5.55</v>
      </c>
    </row>
    <row r="544" spans="1:31" x14ac:dyDescent="0.3">
      <c r="A544" s="192"/>
      <c r="B544" s="298"/>
      <c r="C544" s="15">
        <f>'LK1 - 4.1 Stäbe - Schnittgrößen'!A539</f>
        <v>68</v>
      </c>
      <c r="D544" s="15">
        <f>'LK1 - 4.1 Stäbe - Schnittgrößen'!B539</f>
        <v>65</v>
      </c>
      <c r="E544" s="27">
        <f>'LK1 - 4.1 Stäbe - Schnittgrößen'!D539</f>
        <v>-308.42</v>
      </c>
      <c r="F544" s="27">
        <f>'LK1 - 4.1 Stäbe - Schnittgrößen'!E539</f>
        <v>-1.75</v>
      </c>
      <c r="G544" s="27">
        <f>'LK1 - 4.1 Stäbe - Schnittgrößen'!F539</f>
        <v>6.7</v>
      </c>
      <c r="I544" s="192"/>
      <c r="J544" s="298"/>
      <c r="K544" s="15">
        <f>'LK2 - 4.1 Stäbe - Schnittgrößen'!A539</f>
        <v>68</v>
      </c>
      <c r="L544" s="15">
        <f>'LK2 - 4.1 Stäbe - Schnittgrößen'!B539</f>
        <v>65</v>
      </c>
      <c r="M544" s="27">
        <f>'LK2 - 4.1 Stäbe - Schnittgrößen'!D539</f>
        <v>-253.55</v>
      </c>
      <c r="N544" s="27">
        <f>'LK2 - 4.1 Stäbe - Schnittgrößen'!E539</f>
        <v>-1.1399999999999999</v>
      </c>
      <c r="O544" s="27">
        <f>'LK2 - 4.1 Stäbe - Schnittgrößen'!F539</f>
        <v>3.91</v>
      </c>
      <c r="Q544" s="192"/>
      <c r="R544" s="298"/>
      <c r="S544" s="15">
        <f>'LK3 - 4.1 Stäbe - Schnittgrößen'!A539</f>
        <v>68</v>
      </c>
      <c r="T544" s="15">
        <f>'LK3 - 4.1 Stäbe - Schnittgrößen'!B539</f>
        <v>65</v>
      </c>
      <c r="U544" s="27">
        <f>'LK3 - 4.1 Stäbe - Schnittgrößen'!D539</f>
        <v>-418.32</v>
      </c>
      <c r="V544" s="27">
        <f>'LK3 - 4.1 Stäbe - Schnittgrößen'!E539</f>
        <v>-2.34</v>
      </c>
      <c r="W544" s="27">
        <f>'LK3 - 4.1 Stäbe - Schnittgrößen'!F539</f>
        <v>9.08</v>
      </c>
      <c r="Y544" s="192"/>
      <c r="Z544" s="298"/>
      <c r="AA544" s="15">
        <f>'LK6 - 4.1 Stäbe - Schnittgrößen'!A539</f>
        <v>68</v>
      </c>
      <c r="AB544" s="15">
        <f>'LK6 - 4.1 Stäbe - Schnittgrößen'!B539</f>
        <v>65</v>
      </c>
      <c r="AC544" s="27">
        <f>'LK6 - 4.1 Stäbe - Schnittgrößen'!D539</f>
        <v>-364.66</v>
      </c>
      <c r="AD544" s="27">
        <f>'LK6 - 4.1 Stäbe - Schnittgrößen'!E539</f>
        <v>-1.51</v>
      </c>
      <c r="AE544" s="27">
        <f>'LK6 - 4.1 Stäbe - Schnittgrößen'!F539</f>
        <v>5.55</v>
      </c>
    </row>
    <row r="545" spans="1:31" x14ac:dyDescent="0.3">
      <c r="A545" s="44"/>
      <c r="B545" s="299"/>
      <c r="C545" s="15"/>
      <c r="D545" s="15">
        <f>'LK1 - 4.1 Stäbe - Schnittgrößen'!B540</f>
        <v>66</v>
      </c>
      <c r="E545" s="27">
        <f>'LK1 - 4.1 Stäbe - Schnittgrößen'!D540</f>
        <v>-308.42</v>
      </c>
      <c r="F545" s="27">
        <f>'LK1 - 4.1 Stäbe - Schnittgrößen'!E540</f>
        <v>-2.36</v>
      </c>
      <c r="G545" s="27">
        <f>'LK1 - 4.1 Stäbe - Schnittgrößen'!F540</f>
        <v>6.56</v>
      </c>
      <c r="I545" s="44"/>
      <c r="J545" s="299"/>
      <c r="K545" s="15"/>
      <c r="L545" s="15">
        <f>'LK2 - 4.1 Stäbe - Schnittgrößen'!B540</f>
        <v>66</v>
      </c>
      <c r="M545" s="27">
        <f>'LK2 - 4.1 Stäbe - Schnittgrößen'!D540</f>
        <v>-253.55</v>
      </c>
      <c r="N545" s="27">
        <f>'LK2 - 4.1 Stäbe - Schnittgrößen'!E540</f>
        <v>-1.78</v>
      </c>
      <c r="O545" s="27">
        <f>'LK2 - 4.1 Stäbe - Schnittgrößen'!F540</f>
        <v>3.81</v>
      </c>
      <c r="Q545" s="44"/>
      <c r="R545" s="299"/>
      <c r="S545" s="15"/>
      <c r="T545" s="15">
        <f>'LK3 - 4.1 Stäbe - Schnittgrößen'!B540</f>
        <v>66</v>
      </c>
      <c r="U545" s="27">
        <f>'LK3 - 4.1 Stäbe - Schnittgrößen'!D540</f>
        <v>-418.31</v>
      </c>
      <c r="V545" s="27">
        <f>'LK3 - 4.1 Stäbe - Schnittgrößen'!E540</f>
        <v>-3.24</v>
      </c>
      <c r="W545" s="27">
        <f>'LK3 - 4.1 Stäbe - Schnittgrößen'!F540</f>
        <v>8.89</v>
      </c>
      <c r="Y545" s="44"/>
      <c r="Z545" s="299"/>
      <c r="AA545" s="15"/>
      <c r="AB545" s="15">
        <f>'LK6 - 4.1 Stäbe - Schnittgrößen'!B540</f>
        <v>66</v>
      </c>
      <c r="AC545" s="27">
        <f>'LK6 - 4.1 Stäbe - Schnittgrößen'!D540</f>
        <v>-364.66</v>
      </c>
      <c r="AD545" s="27">
        <f>'LK6 - 4.1 Stäbe - Schnittgrößen'!E540</f>
        <v>-2.4500000000000002</v>
      </c>
      <c r="AE545" s="27">
        <f>'LK6 - 4.1 Stäbe - Schnittgrößen'!F540</f>
        <v>5.42</v>
      </c>
    </row>
    <row r="546" spans="1:31" x14ac:dyDescent="0.3">
      <c r="A546" s="44"/>
      <c r="B546" s="299"/>
      <c r="C546" s="15"/>
      <c r="D546" s="15" t="str">
        <f>'LK1 - 4.1 Stäbe - Schnittgrößen'!B541</f>
        <v>Max N</v>
      </c>
      <c r="E546" s="27">
        <f>'LK1 - 4.1 Stäbe - Schnittgrößen'!D541</f>
        <v>-308.42</v>
      </c>
      <c r="F546" s="27">
        <f>'LK1 - 4.1 Stäbe - Schnittgrößen'!E541</f>
        <v>-2.36</v>
      </c>
      <c r="G546" s="27">
        <f>'LK1 - 4.1 Stäbe - Schnittgrößen'!F541</f>
        <v>6.56</v>
      </c>
      <c r="I546" s="44"/>
      <c r="J546" s="299"/>
      <c r="K546" s="15"/>
      <c r="L546" s="15" t="str">
        <f>'LK2 - 4.1 Stäbe - Schnittgrößen'!B541</f>
        <v>Max N</v>
      </c>
      <c r="M546" s="27">
        <f>'LK2 - 4.1 Stäbe - Schnittgrößen'!D541</f>
        <v>-253.55</v>
      </c>
      <c r="N546" s="27">
        <f>'LK2 - 4.1 Stäbe - Schnittgrößen'!E541</f>
        <v>-1.78</v>
      </c>
      <c r="O546" s="27">
        <f>'LK2 - 4.1 Stäbe - Schnittgrößen'!F541</f>
        <v>3.81</v>
      </c>
      <c r="Q546" s="44"/>
      <c r="R546" s="299"/>
      <c r="S546" s="15"/>
      <c r="T546" s="15" t="str">
        <f>'LK3 - 4.1 Stäbe - Schnittgrößen'!B541</f>
        <v>Max N</v>
      </c>
      <c r="U546" s="27">
        <f>'LK3 - 4.1 Stäbe - Schnittgrößen'!D541</f>
        <v>-418.31</v>
      </c>
      <c r="V546" s="27">
        <f>'LK3 - 4.1 Stäbe - Schnittgrößen'!E541</f>
        <v>-3.24</v>
      </c>
      <c r="W546" s="27">
        <f>'LK3 - 4.1 Stäbe - Schnittgrößen'!F541</f>
        <v>8.89</v>
      </c>
      <c r="Y546" s="44"/>
      <c r="Z546" s="299"/>
      <c r="AA546" s="15"/>
      <c r="AB546" s="15" t="str">
        <f>'LK6 - 4.1 Stäbe - Schnittgrößen'!B541</f>
        <v>Max N</v>
      </c>
      <c r="AC546" s="27">
        <f>'LK6 - 4.1 Stäbe - Schnittgrößen'!D541</f>
        <v>-364.66</v>
      </c>
      <c r="AD546" s="27">
        <f>'LK6 - 4.1 Stäbe - Schnittgrößen'!E541</f>
        <v>-2.4500000000000002</v>
      </c>
      <c r="AE546" s="27">
        <f>'LK6 - 4.1 Stäbe - Schnittgrößen'!F541</f>
        <v>5.42</v>
      </c>
    </row>
    <row r="547" spans="1:31" x14ac:dyDescent="0.3">
      <c r="A547" s="44"/>
      <c r="B547" s="299"/>
      <c r="C547" s="15"/>
      <c r="D547" s="15" t="str">
        <f>'LK1 - 4.1 Stäbe - Schnittgrößen'!B542</f>
        <v>Min N</v>
      </c>
      <c r="E547" s="27">
        <f>'LK1 - 4.1 Stäbe - Schnittgrößen'!D542</f>
        <v>-308.42</v>
      </c>
      <c r="F547" s="27">
        <f>'LK1 - 4.1 Stäbe - Schnittgrößen'!E542</f>
        <v>-1.75</v>
      </c>
      <c r="G547" s="27">
        <f>'LK1 - 4.1 Stäbe - Schnittgrößen'!F542</f>
        <v>6.7</v>
      </c>
      <c r="I547" s="44"/>
      <c r="J547" s="299"/>
      <c r="K547" s="15"/>
      <c r="L547" s="15" t="str">
        <f>'LK2 - 4.1 Stäbe - Schnittgrößen'!B542</f>
        <v>Min N</v>
      </c>
      <c r="M547" s="27">
        <f>'LK2 - 4.1 Stäbe - Schnittgrößen'!D542</f>
        <v>-253.55</v>
      </c>
      <c r="N547" s="27">
        <f>'LK2 - 4.1 Stäbe - Schnittgrößen'!E542</f>
        <v>-1.1399999999999999</v>
      </c>
      <c r="O547" s="27">
        <f>'LK2 - 4.1 Stäbe - Schnittgrößen'!F542</f>
        <v>3.91</v>
      </c>
      <c r="Q547" s="44"/>
      <c r="R547" s="299"/>
      <c r="S547" s="15"/>
      <c r="T547" s="15" t="str">
        <f>'LK3 - 4.1 Stäbe - Schnittgrößen'!B542</f>
        <v>Min N</v>
      </c>
      <c r="U547" s="27">
        <f>'LK3 - 4.1 Stäbe - Schnittgrößen'!D542</f>
        <v>-418.32</v>
      </c>
      <c r="V547" s="27">
        <f>'LK3 - 4.1 Stäbe - Schnittgrößen'!E542</f>
        <v>-2.34</v>
      </c>
      <c r="W547" s="27">
        <f>'LK3 - 4.1 Stäbe - Schnittgrößen'!F542</f>
        <v>9.08</v>
      </c>
      <c r="Y547" s="44"/>
      <c r="Z547" s="299"/>
      <c r="AA547" s="15"/>
      <c r="AB547" s="15" t="str">
        <f>'LK6 - 4.1 Stäbe - Schnittgrößen'!B542</f>
        <v>Min N</v>
      </c>
      <c r="AC547" s="27">
        <f>'LK6 - 4.1 Stäbe - Schnittgrößen'!D542</f>
        <v>-364.66</v>
      </c>
      <c r="AD547" s="27">
        <f>'LK6 - 4.1 Stäbe - Schnittgrößen'!E542</f>
        <v>-1.51</v>
      </c>
      <c r="AE547" s="27">
        <f>'LK6 - 4.1 Stäbe - Schnittgrößen'!F542</f>
        <v>5.55</v>
      </c>
    </row>
    <row r="548" spans="1:31" x14ac:dyDescent="0.3">
      <c r="A548" s="44"/>
      <c r="B548" s="299"/>
      <c r="C548" s="15"/>
      <c r="D548" s="15" t="str">
        <f>'LK1 - 4.1 Stäbe - Schnittgrößen'!B543</f>
        <v>Max Vz</v>
      </c>
      <c r="E548" s="27">
        <f>'LK1 - 4.1 Stäbe - Schnittgrößen'!D543</f>
        <v>-308.42</v>
      </c>
      <c r="F548" s="27">
        <f>'LK1 - 4.1 Stäbe - Schnittgrößen'!E543</f>
        <v>-1.75</v>
      </c>
      <c r="G548" s="27">
        <f>'LK1 - 4.1 Stäbe - Schnittgrößen'!F543</f>
        <v>6.7</v>
      </c>
      <c r="I548" s="44"/>
      <c r="J548" s="299"/>
      <c r="K548" s="15"/>
      <c r="L548" s="15" t="str">
        <f>'LK2 - 4.1 Stäbe - Schnittgrößen'!B543</f>
        <v>Max Vz</v>
      </c>
      <c r="M548" s="27">
        <f>'LK2 - 4.1 Stäbe - Schnittgrößen'!D543</f>
        <v>-253.55</v>
      </c>
      <c r="N548" s="27">
        <f>'LK2 - 4.1 Stäbe - Schnittgrößen'!E543</f>
        <v>-1.1399999999999999</v>
      </c>
      <c r="O548" s="27">
        <f>'LK2 - 4.1 Stäbe - Schnittgrößen'!F543</f>
        <v>3.91</v>
      </c>
      <c r="Q548" s="44"/>
      <c r="R548" s="299"/>
      <c r="S548" s="15"/>
      <c r="T548" s="15" t="str">
        <f>'LK3 - 4.1 Stäbe - Schnittgrößen'!B543</f>
        <v>Max Vz</v>
      </c>
      <c r="U548" s="27">
        <f>'LK3 - 4.1 Stäbe - Schnittgrößen'!D543</f>
        <v>-418.32</v>
      </c>
      <c r="V548" s="27">
        <f>'LK3 - 4.1 Stäbe - Schnittgrößen'!E543</f>
        <v>-2.34</v>
      </c>
      <c r="W548" s="27">
        <f>'LK3 - 4.1 Stäbe - Schnittgrößen'!F543</f>
        <v>9.08</v>
      </c>
      <c r="Y548" s="44"/>
      <c r="Z548" s="299"/>
      <c r="AA548" s="15"/>
      <c r="AB548" s="15" t="str">
        <f>'LK6 - 4.1 Stäbe - Schnittgrößen'!B543</f>
        <v>Max Vz</v>
      </c>
      <c r="AC548" s="27">
        <f>'LK6 - 4.1 Stäbe - Schnittgrößen'!D543</f>
        <v>-364.66</v>
      </c>
      <c r="AD548" s="27">
        <f>'LK6 - 4.1 Stäbe - Schnittgrößen'!E543</f>
        <v>-1.51</v>
      </c>
      <c r="AE548" s="27">
        <f>'LK6 - 4.1 Stäbe - Schnittgrößen'!F543</f>
        <v>5.55</v>
      </c>
    </row>
    <row r="549" spans="1:31" x14ac:dyDescent="0.3">
      <c r="A549" s="44"/>
      <c r="B549" s="299"/>
      <c r="C549" s="15"/>
      <c r="D549" s="15" t="str">
        <f>'LK1 - 4.1 Stäbe - Schnittgrößen'!B544</f>
        <v>Min Vz</v>
      </c>
      <c r="E549" s="27">
        <f>'LK1 - 4.1 Stäbe - Schnittgrößen'!D544</f>
        <v>-308.42</v>
      </c>
      <c r="F549" s="27">
        <f>'LK1 - 4.1 Stäbe - Schnittgrößen'!E544</f>
        <v>-2.36</v>
      </c>
      <c r="G549" s="27">
        <f>'LK1 - 4.1 Stäbe - Schnittgrößen'!F544</f>
        <v>6.56</v>
      </c>
      <c r="I549" s="44"/>
      <c r="J549" s="299"/>
      <c r="K549" s="15"/>
      <c r="L549" s="15" t="str">
        <f>'LK2 - 4.1 Stäbe - Schnittgrößen'!B544</f>
        <v>Min Vz</v>
      </c>
      <c r="M549" s="27">
        <f>'LK2 - 4.1 Stäbe - Schnittgrößen'!D544</f>
        <v>-253.55</v>
      </c>
      <c r="N549" s="27">
        <f>'LK2 - 4.1 Stäbe - Schnittgrößen'!E544</f>
        <v>-1.78</v>
      </c>
      <c r="O549" s="27">
        <f>'LK2 - 4.1 Stäbe - Schnittgrößen'!F544</f>
        <v>3.81</v>
      </c>
      <c r="Q549" s="44"/>
      <c r="R549" s="299"/>
      <c r="S549" s="15"/>
      <c r="T549" s="15" t="str">
        <f>'LK3 - 4.1 Stäbe - Schnittgrößen'!B544</f>
        <v>Min Vz</v>
      </c>
      <c r="U549" s="27">
        <f>'LK3 - 4.1 Stäbe - Schnittgrößen'!D544</f>
        <v>-418.31</v>
      </c>
      <c r="V549" s="27">
        <f>'LK3 - 4.1 Stäbe - Schnittgrößen'!E544</f>
        <v>-3.24</v>
      </c>
      <c r="W549" s="27">
        <f>'LK3 - 4.1 Stäbe - Schnittgrößen'!F544</f>
        <v>8.89</v>
      </c>
      <c r="Y549" s="44"/>
      <c r="Z549" s="299"/>
      <c r="AA549" s="15"/>
      <c r="AB549" s="15" t="str">
        <f>'LK6 - 4.1 Stäbe - Schnittgrößen'!B544</f>
        <v>Min Vz</v>
      </c>
      <c r="AC549" s="27">
        <f>'LK6 - 4.1 Stäbe - Schnittgrößen'!D544</f>
        <v>-364.66</v>
      </c>
      <c r="AD549" s="27">
        <f>'LK6 - 4.1 Stäbe - Schnittgrößen'!E544</f>
        <v>-2.4500000000000002</v>
      </c>
      <c r="AE549" s="27">
        <f>'LK6 - 4.1 Stäbe - Schnittgrößen'!F544</f>
        <v>5.42</v>
      </c>
    </row>
    <row r="550" spans="1:31" x14ac:dyDescent="0.3">
      <c r="A550" s="44"/>
      <c r="B550" s="299"/>
      <c r="C550" s="15"/>
      <c r="D550" s="15" t="str">
        <f>'LK1 - 4.1 Stäbe - Schnittgrößen'!B545</f>
        <v>Max My</v>
      </c>
      <c r="E550" s="27">
        <f>'LK1 - 4.1 Stäbe - Schnittgrößen'!D545</f>
        <v>-308.42</v>
      </c>
      <c r="F550" s="27">
        <f>'LK1 - 4.1 Stäbe - Schnittgrößen'!E545</f>
        <v>-1.75</v>
      </c>
      <c r="G550" s="27">
        <f>'LK1 - 4.1 Stäbe - Schnittgrößen'!F545</f>
        <v>6.7</v>
      </c>
      <c r="I550" s="44"/>
      <c r="J550" s="299"/>
      <c r="K550" s="15"/>
      <c r="L550" s="15" t="str">
        <f>'LK2 - 4.1 Stäbe - Schnittgrößen'!B545</f>
        <v>Max My</v>
      </c>
      <c r="M550" s="27">
        <f>'LK2 - 4.1 Stäbe - Schnittgrößen'!D545</f>
        <v>-253.55</v>
      </c>
      <c r="N550" s="27">
        <f>'LK2 - 4.1 Stäbe - Schnittgrößen'!E545</f>
        <v>-1.1399999999999999</v>
      </c>
      <c r="O550" s="27">
        <f>'LK2 - 4.1 Stäbe - Schnittgrößen'!F545</f>
        <v>3.91</v>
      </c>
      <c r="Q550" s="44"/>
      <c r="R550" s="299"/>
      <c r="S550" s="15"/>
      <c r="T550" s="15" t="str">
        <f>'LK3 - 4.1 Stäbe - Schnittgrößen'!B545</f>
        <v>Max My</v>
      </c>
      <c r="U550" s="27">
        <f>'LK3 - 4.1 Stäbe - Schnittgrößen'!D545</f>
        <v>-418.32</v>
      </c>
      <c r="V550" s="27">
        <f>'LK3 - 4.1 Stäbe - Schnittgrößen'!E545</f>
        <v>-2.34</v>
      </c>
      <c r="W550" s="27">
        <f>'LK3 - 4.1 Stäbe - Schnittgrößen'!F545</f>
        <v>9.08</v>
      </c>
      <c r="Y550" s="44"/>
      <c r="Z550" s="299"/>
      <c r="AA550" s="15"/>
      <c r="AB550" s="15" t="str">
        <f>'LK6 - 4.1 Stäbe - Schnittgrößen'!B545</f>
        <v>Max My</v>
      </c>
      <c r="AC550" s="27">
        <f>'LK6 - 4.1 Stäbe - Schnittgrößen'!D545</f>
        <v>-364.66</v>
      </c>
      <c r="AD550" s="27">
        <f>'LK6 - 4.1 Stäbe - Schnittgrößen'!E545</f>
        <v>-1.51</v>
      </c>
      <c r="AE550" s="27">
        <f>'LK6 - 4.1 Stäbe - Schnittgrößen'!F545</f>
        <v>5.55</v>
      </c>
    </row>
    <row r="551" spans="1:31" x14ac:dyDescent="0.3">
      <c r="A551" s="44"/>
      <c r="B551" s="299"/>
      <c r="C551" s="15"/>
      <c r="D551" s="15" t="str">
        <f>'LK1 - 4.1 Stäbe - Schnittgrößen'!B546</f>
        <v>Min My</v>
      </c>
      <c r="E551" s="27">
        <f>'LK1 - 4.1 Stäbe - Schnittgrößen'!D546</f>
        <v>-308.42</v>
      </c>
      <c r="F551" s="27">
        <f>'LK1 - 4.1 Stäbe - Schnittgrößen'!E546</f>
        <v>-2.36</v>
      </c>
      <c r="G551" s="27">
        <f>'LK1 - 4.1 Stäbe - Schnittgrößen'!F546</f>
        <v>6.56</v>
      </c>
      <c r="I551" s="44"/>
      <c r="J551" s="299"/>
      <c r="K551" s="15"/>
      <c r="L551" s="15" t="str">
        <f>'LK2 - 4.1 Stäbe - Schnittgrößen'!B546</f>
        <v>Min My</v>
      </c>
      <c r="M551" s="27">
        <f>'LK2 - 4.1 Stäbe - Schnittgrößen'!D546</f>
        <v>-253.55</v>
      </c>
      <c r="N551" s="27">
        <f>'LK2 - 4.1 Stäbe - Schnittgrößen'!E546</f>
        <v>-1.78</v>
      </c>
      <c r="O551" s="27">
        <f>'LK2 - 4.1 Stäbe - Schnittgrößen'!F546</f>
        <v>3.81</v>
      </c>
      <c r="Q551" s="44"/>
      <c r="R551" s="299"/>
      <c r="S551" s="15"/>
      <c r="T551" s="15" t="str">
        <f>'LK3 - 4.1 Stäbe - Schnittgrößen'!B546</f>
        <v>Min My</v>
      </c>
      <c r="U551" s="27">
        <f>'LK3 - 4.1 Stäbe - Schnittgrößen'!D546</f>
        <v>-418.31</v>
      </c>
      <c r="V551" s="27">
        <f>'LK3 - 4.1 Stäbe - Schnittgrößen'!E546</f>
        <v>-3.24</v>
      </c>
      <c r="W551" s="27">
        <f>'LK3 - 4.1 Stäbe - Schnittgrößen'!F546</f>
        <v>8.89</v>
      </c>
      <c r="Y551" s="44"/>
      <c r="Z551" s="299"/>
      <c r="AA551" s="15"/>
      <c r="AB551" s="15" t="str">
        <f>'LK6 - 4.1 Stäbe - Schnittgrößen'!B546</f>
        <v>Min My</v>
      </c>
      <c r="AC551" s="27">
        <f>'LK6 - 4.1 Stäbe - Schnittgrößen'!D546</f>
        <v>-364.66</v>
      </c>
      <c r="AD551" s="27">
        <f>'LK6 - 4.1 Stäbe - Schnittgrößen'!E546</f>
        <v>-2.4500000000000002</v>
      </c>
      <c r="AE551" s="27">
        <f>'LK6 - 4.1 Stäbe - Schnittgrößen'!F546</f>
        <v>5.42</v>
      </c>
    </row>
    <row r="552" spans="1:31" x14ac:dyDescent="0.3">
      <c r="A552" s="192"/>
      <c r="B552" s="298"/>
      <c r="C552" s="15">
        <f>'LK1 - 4.1 Stäbe - Schnittgrößen'!A547</f>
        <v>69</v>
      </c>
      <c r="D552" s="15">
        <f>'LK1 - 4.1 Stäbe - Schnittgrößen'!B547</f>
        <v>66</v>
      </c>
      <c r="E552" s="27">
        <f>'LK1 - 4.1 Stäbe - Schnittgrößen'!D547</f>
        <v>-308.42</v>
      </c>
      <c r="F552" s="27">
        <f>'LK1 - 4.1 Stäbe - Schnittgrößen'!E547</f>
        <v>-1.97</v>
      </c>
      <c r="G552" s="27">
        <f>'LK1 - 4.1 Stäbe - Schnittgrößen'!F547</f>
        <v>6.56</v>
      </c>
      <c r="I552" s="192"/>
      <c r="J552" s="298"/>
      <c r="K552" s="15">
        <f>'LK2 - 4.1 Stäbe - Schnittgrößen'!A547</f>
        <v>69</v>
      </c>
      <c r="L552" s="15">
        <f>'LK2 - 4.1 Stäbe - Schnittgrößen'!B547</f>
        <v>66</v>
      </c>
      <c r="M552" s="27">
        <f>'LK2 - 4.1 Stäbe - Schnittgrößen'!D547</f>
        <v>-253.55</v>
      </c>
      <c r="N552" s="27">
        <f>'LK2 - 4.1 Stäbe - Schnittgrößen'!E547</f>
        <v>-1.3</v>
      </c>
      <c r="O552" s="27">
        <f>'LK2 - 4.1 Stäbe - Schnittgrößen'!F547</f>
        <v>3.81</v>
      </c>
      <c r="Q552" s="192"/>
      <c r="R552" s="298"/>
      <c r="S552" s="15">
        <f>'LK3 - 4.1 Stäbe - Schnittgrößen'!A547</f>
        <v>69</v>
      </c>
      <c r="T552" s="15">
        <f>'LK3 - 4.1 Stäbe - Schnittgrößen'!B547</f>
        <v>66</v>
      </c>
      <c r="U552" s="27">
        <f>'LK3 - 4.1 Stäbe - Schnittgrößen'!D547</f>
        <v>-418.31</v>
      </c>
      <c r="V552" s="27">
        <f>'LK3 - 4.1 Stäbe - Schnittgrößen'!E547</f>
        <v>-2.64</v>
      </c>
      <c r="W552" s="27">
        <f>'LK3 - 4.1 Stäbe - Schnittgrößen'!F547</f>
        <v>8.89</v>
      </c>
      <c r="Y552" s="192"/>
      <c r="Z552" s="298"/>
      <c r="AA552" s="15">
        <f>'LK6 - 4.1 Stäbe - Schnittgrößen'!A547</f>
        <v>69</v>
      </c>
      <c r="AB552" s="15">
        <f>'LK6 - 4.1 Stäbe - Schnittgrößen'!B547</f>
        <v>66</v>
      </c>
      <c r="AC552" s="27">
        <f>'LK6 - 4.1 Stäbe - Schnittgrößen'!D547</f>
        <v>-364.66</v>
      </c>
      <c r="AD552" s="27">
        <f>'LK6 - 4.1 Stäbe - Schnittgrößen'!E547</f>
        <v>-1.72</v>
      </c>
      <c r="AE552" s="27">
        <f>'LK6 - 4.1 Stäbe - Schnittgrößen'!F547</f>
        <v>5.42</v>
      </c>
    </row>
    <row r="553" spans="1:31" x14ac:dyDescent="0.3">
      <c r="A553" s="44"/>
      <c r="B553" s="299"/>
      <c r="C553" s="15"/>
      <c r="D553" s="15">
        <f>'LK1 - 4.1 Stäbe - Schnittgrößen'!B548</f>
        <v>67</v>
      </c>
      <c r="E553" s="27">
        <f>'LK1 - 4.1 Stäbe - Schnittgrößen'!D548</f>
        <v>-308.42</v>
      </c>
      <c r="F553" s="27">
        <f>'LK1 - 4.1 Stäbe - Schnittgrößen'!E548</f>
        <v>-2.58</v>
      </c>
      <c r="G553" s="27">
        <f>'LK1 - 4.1 Stäbe - Schnittgrößen'!F548</f>
        <v>6.4</v>
      </c>
      <c r="I553" s="44"/>
      <c r="J553" s="299"/>
      <c r="K553" s="15"/>
      <c r="L553" s="15">
        <f>'LK2 - 4.1 Stäbe - Schnittgrößen'!B548</f>
        <v>67</v>
      </c>
      <c r="M553" s="27">
        <f>'LK2 - 4.1 Stäbe - Schnittgrößen'!D548</f>
        <v>-253.55</v>
      </c>
      <c r="N553" s="27">
        <f>'LK2 - 4.1 Stäbe - Schnittgrößen'!E548</f>
        <v>-1.93</v>
      </c>
      <c r="O553" s="27">
        <f>'LK2 - 4.1 Stäbe - Schnittgrößen'!F548</f>
        <v>3.7</v>
      </c>
      <c r="Q553" s="44"/>
      <c r="R553" s="299"/>
      <c r="S553" s="15"/>
      <c r="T553" s="15">
        <f>'LK3 - 4.1 Stäbe - Schnittgrößen'!B548</f>
        <v>67</v>
      </c>
      <c r="U553" s="27">
        <f>'LK3 - 4.1 Stäbe - Schnittgrößen'!D548</f>
        <v>-418.31</v>
      </c>
      <c r="V553" s="27">
        <f>'LK3 - 4.1 Stäbe - Schnittgrößen'!E548</f>
        <v>-3.53</v>
      </c>
      <c r="W553" s="27">
        <f>'LK3 - 4.1 Stäbe - Schnittgrößen'!F548</f>
        <v>8.68</v>
      </c>
      <c r="Y553" s="44"/>
      <c r="Z553" s="299"/>
      <c r="AA553" s="15"/>
      <c r="AB553" s="15">
        <f>'LK6 - 4.1 Stäbe - Schnittgrößen'!B548</f>
        <v>67</v>
      </c>
      <c r="AC553" s="27">
        <f>'LK6 - 4.1 Stäbe - Schnittgrößen'!D548</f>
        <v>-364.66</v>
      </c>
      <c r="AD553" s="27">
        <f>'LK6 - 4.1 Stäbe - Schnittgrößen'!E548</f>
        <v>-2.67</v>
      </c>
      <c r="AE553" s="27">
        <f>'LK6 - 4.1 Stäbe - Schnittgrößen'!F548</f>
        <v>5.27</v>
      </c>
    </row>
    <row r="554" spans="1:31" x14ac:dyDescent="0.3">
      <c r="A554" s="44"/>
      <c r="B554" s="299"/>
      <c r="C554" s="15"/>
      <c r="D554" s="15" t="str">
        <f>'LK1 - 4.1 Stäbe - Schnittgrößen'!B549</f>
        <v>Max N</v>
      </c>
      <c r="E554" s="27">
        <f>'LK1 - 4.1 Stäbe - Schnittgrößen'!D549</f>
        <v>-308.42</v>
      </c>
      <c r="F554" s="27">
        <f>'LK1 - 4.1 Stäbe - Schnittgrößen'!E549</f>
        <v>-2.58</v>
      </c>
      <c r="G554" s="27">
        <f>'LK1 - 4.1 Stäbe - Schnittgrößen'!F549</f>
        <v>6.4</v>
      </c>
      <c r="I554" s="44"/>
      <c r="J554" s="299"/>
      <c r="K554" s="15"/>
      <c r="L554" s="15" t="str">
        <f>'LK2 - 4.1 Stäbe - Schnittgrößen'!B549</f>
        <v>Max N</v>
      </c>
      <c r="M554" s="27">
        <f>'LK2 - 4.1 Stäbe - Schnittgrößen'!D549</f>
        <v>-253.55</v>
      </c>
      <c r="N554" s="27">
        <f>'LK2 - 4.1 Stäbe - Schnittgrößen'!E549</f>
        <v>-1.93</v>
      </c>
      <c r="O554" s="27">
        <f>'LK2 - 4.1 Stäbe - Schnittgrößen'!F549</f>
        <v>3.7</v>
      </c>
      <c r="Q554" s="44"/>
      <c r="R554" s="299"/>
      <c r="S554" s="15"/>
      <c r="T554" s="15" t="str">
        <f>'LK3 - 4.1 Stäbe - Schnittgrößen'!B549</f>
        <v>Max N</v>
      </c>
      <c r="U554" s="27">
        <f>'LK3 - 4.1 Stäbe - Schnittgrößen'!D549</f>
        <v>-418.31</v>
      </c>
      <c r="V554" s="27">
        <f>'LK3 - 4.1 Stäbe - Schnittgrößen'!E549</f>
        <v>-3.53</v>
      </c>
      <c r="W554" s="27">
        <f>'LK3 - 4.1 Stäbe - Schnittgrößen'!F549</f>
        <v>8.68</v>
      </c>
      <c r="Y554" s="44"/>
      <c r="Z554" s="299"/>
      <c r="AA554" s="15"/>
      <c r="AB554" s="15" t="str">
        <f>'LK6 - 4.1 Stäbe - Schnittgrößen'!B549</f>
        <v>Max N</v>
      </c>
      <c r="AC554" s="27">
        <f>'LK6 - 4.1 Stäbe - Schnittgrößen'!D549</f>
        <v>-364.66</v>
      </c>
      <c r="AD554" s="27">
        <f>'LK6 - 4.1 Stäbe - Schnittgrößen'!E549</f>
        <v>-2.67</v>
      </c>
      <c r="AE554" s="27">
        <f>'LK6 - 4.1 Stäbe - Schnittgrößen'!F549</f>
        <v>5.27</v>
      </c>
    </row>
    <row r="555" spans="1:31" x14ac:dyDescent="0.3">
      <c r="A555" s="44"/>
      <c r="B555" s="299"/>
      <c r="C555" s="15"/>
      <c r="D555" s="15" t="str">
        <f>'LK1 - 4.1 Stäbe - Schnittgrößen'!B550</f>
        <v>Min N</v>
      </c>
      <c r="E555" s="27">
        <f>'LK1 - 4.1 Stäbe - Schnittgrößen'!D550</f>
        <v>-308.42</v>
      </c>
      <c r="F555" s="27">
        <f>'LK1 - 4.1 Stäbe - Schnittgrößen'!E550</f>
        <v>-1.97</v>
      </c>
      <c r="G555" s="27">
        <f>'LK1 - 4.1 Stäbe - Schnittgrößen'!F550</f>
        <v>6.56</v>
      </c>
      <c r="I555" s="44"/>
      <c r="J555" s="299"/>
      <c r="K555" s="15"/>
      <c r="L555" s="15" t="str">
        <f>'LK2 - 4.1 Stäbe - Schnittgrößen'!B550</f>
        <v>Min N</v>
      </c>
      <c r="M555" s="27">
        <f>'LK2 - 4.1 Stäbe - Schnittgrößen'!D550</f>
        <v>-253.55</v>
      </c>
      <c r="N555" s="27">
        <f>'LK2 - 4.1 Stäbe - Schnittgrößen'!E550</f>
        <v>-1.3</v>
      </c>
      <c r="O555" s="27">
        <f>'LK2 - 4.1 Stäbe - Schnittgrößen'!F550</f>
        <v>3.81</v>
      </c>
      <c r="Q555" s="44"/>
      <c r="R555" s="299"/>
      <c r="S555" s="15"/>
      <c r="T555" s="15" t="str">
        <f>'LK3 - 4.1 Stäbe - Schnittgrößen'!B550</f>
        <v>Min N</v>
      </c>
      <c r="U555" s="27">
        <f>'LK3 - 4.1 Stäbe - Schnittgrößen'!D550</f>
        <v>-418.31</v>
      </c>
      <c r="V555" s="27">
        <f>'LK3 - 4.1 Stäbe - Schnittgrößen'!E550</f>
        <v>-2.64</v>
      </c>
      <c r="W555" s="27">
        <f>'LK3 - 4.1 Stäbe - Schnittgrößen'!F550</f>
        <v>8.89</v>
      </c>
      <c r="Y555" s="44"/>
      <c r="Z555" s="299"/>
      <c r="AA555" s="15"/>
      <c r="AB555" s="15" t="str">
        <f>'LK6 - 4.1 Stäbe - Schnittgrößen'!B550</f>
        <v>Min N</v>
      </c>
      <c r="AC555" s="27">
        <f>'LK6 - 4.1 Stäbe - Schnittgrößen'!D550</f>
        <v>-364.66</v>
      </c>
      <c r="AD555" s="27">
        <f>'LK6 - 4.1 Stäbe - Schnittgrößen'!E550</f>
        <v>-1.72</v>
      </c>
      <c r="AE555" s="27">
        <f>'LK6 - 4.1 Stäbe - Schnittgrößen'!F550</f>
        <v>5.42</v>
      </c>
    </row>
    <row r="556" spans="1:31" x14ac:dyDescent="0.3">
      <c r="A556" s="44"/>
      <c r="B556" s="299"/>
      <c r="C556" s="15"/>
      <c r="D556" s="15" t="str">
        <f>'LK1 - 4.1 Stäbe - Schnittgrößen'!B551</f>
        <v>Max Vz</v>
      </c>
      <c r="E556" s="27">
        <f>'LK1 - 4.1 Stäbe - Schnittgrößen'!D551</f>
        <v>-308.42</v>
      </c>
      <c r="F556" s="27">
        <f>'LK1 - 4.1 Stäbe - Schnittgrößen'!E551</f>
        <v>-1.97</v>
      </c>
      <c r="G556" s="27">
        <f>'LK1 - 4.1 Stäbe - Schnittgrößen'!F551</f>
        <v>6.56</v>
      </c>
      <c r="I556" s="44"/>
      <c r="J556" s="299"/>
      <c r="K556" s="15"/>
      <c r="L556" s="15" t="str">
        <f>'LK2 - 4.1 Stäbe - Schnittgrößen'!B551</f>
        <v>Max Vz</v>
      </c>
      <c r="M556" s="27">
        <f>'LK2 - 4.1 Stäbe - Schnittgrößen'!D551</f>
        <v>-253.55</v>
      </c>
      <c r="N556" s="27">
        <f>'LK2 - 4.1 Stäbe - Schnittgrößen'!E551</f>
        <v>-1.3</v>
      </c>
      <c r="O556" s="27">
        <f>'LK2 - 4.1 Stäbe - Schnittgrößen'!F551</f>
        <v>3.81</v>
      </c>
      <c r="Q556" s="44"/>
      <c r="R556" s="299"/>
      <c r="S556" s="15"/>
      <c r="T556" s="15" t="str">
        <f>'LK3 - 4.1 Stäbe - Schnittgrößen'!B551</f>
        <v>Max Vz</v>
      </c>
      <c r="U556" s="27">
        <f>'LK3 - 4.1 Stäbe - Schnittgrößen'!D551</f>
        <v>-418.31</v>
      </c>
      <c r="V556" s="27">
        <f>'LK3 - 4.1 Stäbe - Schnittgrößen'!E551</f>
        <v>-2.64</v>
      </c>
      <c r="W556" s="27">
        <f>'LK3 - 4.1 Stäbe - Schnittgrößen'!F551</f>
        <v>8.89</v>
      </c>
      <c r="Y556" s="44"/>
      <c r="Z556" s="299"/>
      <c r="AA556" s="15"/>
      <c r="AB556" s="15" t="str">
        <f>'LK6 - 4.1 Stäbe - Schnittgrößen'!B551</f>
        <v>Max Vz</v>
      </c>
      <c r="AC556" s="27">
        <f>'LK6 - 4.1 Stäbe - Schnittgrößen'!D551</f>
        <v>-364.66</v>
      </c>
      <c r="AD556" s="27">
        <f>'LK6 - 4.1 Stäbe - Schnittgrößen'!E551</f>
        <v>-1.72</v>
      </c>
      <c r="AE556" s="27">
        <f>'LK6 - 4.1 Stäbe - Schnittgrößen'!F551</f>
        <v>5.42</v>
      </c>
    </row>
    <row r="557" spans="1:31" x14ac:dyDescent="0.3">
      <c r="A557" s="44"/>
      <c r="B557" s="299"/>
      <c r="C557" s="15"/>
      <c r="D557" s="15" t="str">
        <f>'LK1 - 4.1 Stäbe - Schnittgrößen'!B552</f>
        <v>Min Vz</v>
      </c>
      <c r="E557" s="27">
        <f>'LK1 - 4.1 Stäbe - Schnittgrößen'!D552</f>
        <v>-308.42</v>
      </c>
      <c r="F557" s="27">
        <f>'LK1 - 4.1 Stäbe - Schnittgrößen'!E552</f>
        <v>-2.58</v>
      </c>
      <c r="G557" s="27">
        <f>'LK1 - 4.1 Stäbe - Schnittgrößen'!F552</f>
        <v>6.4</v>
      </c>
      <c r="I557" s="44"/>
      <c r="J557" s="299"/>
      <c r="K557" s="15"/>
      <c r="L557" s="15" t="str">
        <f>'LK2 - 4.1 Stäbe - Schnittgrößen'!B552</f>
        <v>Min Vz</v>
      </c>
      <c r="M557" s="27">
        <f>'LK2 - 4.1 Stäbe - Schnittgrößen'!D552</f>
        <v>-253.55</v>
      </c>
      <c r="N557" s="27">
        <f>'LK2 - 4.1 Stäbe - Schnittgrößen'!E552</f>
        <v>-1.93</v>
      </c>
      <c r="O557" s="27">
        <f>'LK2 - 4.1 Stäbe - Schnittgrößen'!F552</f>
        <v>3.7</v>
      </c>
      <c r="Q557" s="44"/>
      <c r="R557" s="299"/>
      <c r="S557" s="15"/>
      <c r="T557" s="15" t="str">
        <f>'LK3 - 4.1 Stäbe - Schnittgrößen'!B552</f>
        <v>Min Vz</v>
      </c>
      <c r="U557" s="27">
        <f>'LK3 - 4.1 Stäbe - Schnittgrößen'!D552</f>
        <v>-418.31</v>
      </c>
      <c r="V557" s="27">
        <f>'LK3 - 4.1 Stäbe - Schnittgrößen'!E552</f>
        <v>-3.53</v>
      </c>
      <c r="W557" s="27">
        <f>'LK3 - 4.1 Stäbe - Schnittgrößen'!F552</f>
        <v>8.68</v>
      </c>
      <c r="Y557" s="44"/>
      <c r="Z557" s="299"/>
      <c r="AA557" s="15"/>
      <c r="AB557" s="15" t="str">
        <f>'LK6 - 4.1 Stäbe - Schnittgrößen'!B552</f>
        <v>Min Vz</v>
      </c>
      <c r="AC557" s="27">
        <f>'LK6 - 4.1 Stäbe - Schnittgrößen'!D552</f>
        <v>-364.66</v>
      </c>
      <c r="AD557" s="27">
        <f>'LK6 - 4.1 Stäbe - Schnittgrößen'!E552</f>
        <v>-2.67</v>
      </c>
      <c r="AE557" s="27">
        <f>'LK6 - 4.1 Stäbe - Schnittgrößen'!F552</f>
        <v>5.27</v>
      </c>
    </row>
    <row r="558" spans="1:31" x14ac:dyDescent="0.3">
      <c r="A558" s="44"/>
      <c r="B558" s="299"/>
      <c r="C558" s="15"/>
      <c r="D558" s="15" t="str">
        <f>'LK1 - 4.1 Stäbe - Schnittgrößen'!B553</f>
        <v>Max My</v>
      </c>
      <c r="E558" s="27">
        <f>'LK1 - 4.1 Stäbe - Schnittgrößen'!D553</f>
        <v>-308.42</v>
      </c>
      <c r="F558" s="27">
        <f>'LK1 - 4.1 Stäbe - Schnittgrößen'!E553</f>
        <v>-1.97</v>
      </c>
      <c r="G558" s="27">
        <f>'LK1 - 4.1 Stäbe - Schnittgrößen'!F553</f>
        <v>6.56</v>
      </c>
      <c r="I558" s="44"/>
      <c r="J558" s="299"/>
      <c r="K558" s="15"/>
      <c r="L558" s="15" t="str">
        <f>'LK2 - 4.1 Stäbe - Schnittgrößen'!B553</f>
        <v>Max My</v>
      </c>
      <c r="M558" s="27">
        <f>'LK2 - 4.1 Stäbe - Schnittgrößen'!D553</f>
        <v>-253.55</v>
      </c>
      <c r="N558" s="27">
        <f>'LK2 - 4.1 Stäbe - Schnittgrößen'!E553</f>
        <v>-1.3</v>
      </c>
      <c r="O558" s="27">
        <f>'LK2 - 4.1 Stäbe - Schnittgrößen'!F553</f>
        <v>3.81</v>
      </c>
      <c r="Q558" s="44"/>
      <c r="R558" s="299"/>
      <c r="S558" s="15"/>
      <c r="T558" s="15" t="str">
        <f>'LK3 - 4.1 Stäbe - Schnittgrößen'!B553</f>
        <v>Max My</v>
      </c>
      <c r="U558" s="27">
        <f>'LK3 - 4.1 Stäbe - Schnittgrößen'!D553</f>
        <v>-418.31</v>
      </c>
      <c r="V558" s="27">
        <f>'LK3 - 4.1 Stäbe - Schnittgrößen'!E553</f>
        <v>-2.64</v>
      </c>
      <c r="W558" s="27">
        <f>'LK3 - 4.1 Stäbe - Schnittgrößen'!F553</f>
        <v>8.89</v>
      </c>
      <c r="Y558" s="44"/>
      <c r="Z558" s="299"/>
      <c r="AA558" s="15"/>
      <c r="AB558" s="15" t="str">
        <f>'LK6 - 4.1 Stäbe - Schnittgrößen'!B553</f>
        <v>Max My</v>
      </c>
      <c r="AC558" s="27">
        <f>'LK6 - 4.1 Stäbe - Schnittgrößen'!D553</f>
        <v>-364.66</v>
      </c>
      <c r="AD558" s="27">
        <f>'LK6 - 4.1 Stäbe - Schnittgrößen'!E553</f>
        <v>-1.72</v>
      </c>
      <c r="AE558" s="27">
        <f>'LK6 - 4.1 Stäbe - Schnittgrößen'!F553</f>
        <v>5.42</v>
      </c>
    </row>
    <row r="559" spans="1:31" x14ac:dyDescent="0.3">
      <c r="A559" s="44"/>
      <c r="B559" s="299"/>
      <c r="C559" s="15"/>
      <c r="D559" s="15" t="str">
        <f>'LK1 - 4.1 Stäbe - Schnittgrößen'!B554</f>
        <v>Min My</v>
      </c>
      <c r="E559" s="27">
        <f>'LK1 - 4.1 Stäbe - Schnittgrößen'!D554</f>
        <v>-308.42</v>
      </c>
      <c r="F559" s="27">
        <f>'LK1 - 4.1 Stäbe - Schnittgrößen'!E554</f>
        <v>-2.58</v>
      </c>
      <c r="G559" s="27">
        <f>'LK1 - 4.1 Stäbe - Schnittgrößen'!F554</f>
        <v>6.4</v>
      </c>
      <c r="I559" s="44"/>
      <c r="J559" s="299"/>
      <c r="K559" s="15"/>
      <c r="L559" s="15" t="str">
        <f>'LK2 - 4.1 Stäbe - Schnittgrößen'!B554</f>
        <v>Min My</v>
      </c>
      <c r="M559" s="27">
        <f>'LK2 - 4.1 Stäbe - Schnittgrößen'!D554</f>
        <v>-253.55</v>
      </c>
      <c r="N559" s="27">
        <f>'LK2 - 4.1 Stäbe - Schnittgrößen'!E554</f>
        <v>-1.93</v>
      </c>
      <c r="O559" s="27">
        <f>'LK2 - 4.1 Stäbe - Schnittgrößen'!F554</f>
        <v>3.7</v>
      </c>
      <c r="Q559" s="44"/>
      <c r="R559" s="299"/>
      <c r="S559" s="15"/>
      <c r="T559" s="15" t="str">
        <f>'LK3 - 4.1 Stäbe - Schnittgrößen'!B554</f>
        <v>Min My</v>
      </c>
      <c r="U559" s="27">
        <f>'LK3 - 4.1 Stäbe - Schnittgrößen'!D554</f>
        <v>-418.31</v>
      </c>
      <c r="V559" s="27">
        <f>'LK3 - 4.1 Stäbe - Schnittgrößen'!E554</f>
        <v>-3.53</v>
      </c>
      <c r="W559" s="27">
        <f>'LK3 - 4.1 Stäbe - Schnittgrößen'!F554</f>
        <v>8.68</v>
      </c>
      <c r="Y559" s="44"/>
      <c r="Z559" s="299"/>
      <c r="AA559" s="15"/>
      <c r="AB559" s="15" t="str">
        <f>'LK6 - 4.1 Stäbe - Schnittgrößen'!B554</f>
        <v>Min My</v>
      </c>
      <c r="AC559" s="27">
        <f>'LK6 - 4.1 Stäbe - Schnittgrößen'!D554</f>
        <v>-364.66</v>
      </c>
      <c r="AD559" s="27">
        <f>'LK6 - 4.1 Stäbe - Schnittgrößen'!E554</f>
        <v>-2.67</v>
      </c>
      <c r="AE559" s="27">
        <f>'LK6 - 4.1 Stäbe - Schnittgrößen'!F554</f>
        <v>5.27</v>
      </c>
    </row>
    <row r="560" spans="1:31" x14ac:dyDescent="0.3">
      <c r="A560" s="192"/>
      <c r="B560" s="298"/>
      <c r="C560" s="15">
        <f>'LK1 - 4.1 Stäbe - Schnittgrößen'!A555</f>
        <v>70</v>
      </c>
      <c r="D560" s="15">
        <f>'LK1 - 4.1 Stäbe - Schnittgrößen'!B555</f>
        <v>67</v>
      </c>
      <c r="E560" s="27">
        <f>'LK1 - 4.1 Stäbe - Schnittgrößen'!D555</f>
        <v>-308.42</v>
      </c>
      <c r="F560" s="27">
        <f>'LK1 - 4.1 Stäbe - Schnittgrößen'!E555</f>
        <v>-2.19</v>
      </c>
      <c r="G560" s="27">
        <f>'LK1 - 4.1 Stäbe - Schnittgrößen'!F555</f>
        <v>6.4</v>
      </c>
      <c r="I560" s="192"/>
      <c r="J560" s="298"/>
      <c r="K560" s="15">
        <f>'LK2 - 4.1 Stäbe - Schnittgrößen'!A555</f>
        <v>70</v>
      </c>
      <c r="L560" s="15">
        <f>'LK2 - 4.1 Stäbe - Schnittgrößen'!B555</f>
        <v>67</v>
      </c>
      <c r="M560" s="27">
        <f>'LK2 - 4.1 Stäbe - Schnittgrößen'!D555</f>
        <v>-253.55</v>
      </c>
      <c r="N560" s="27">
        <f>'LK2 - 4.1 Stäbe - Schnittgrößen'!E555</f>
        <v>-1.47</v>
      </c>
      <c r="O560" s="27">
        <f>'LK2 - 4.1 Stäbe - Schnittgrößen'!F555</f>
        <v>3.7</v>
      </c>
      <c r="Q560" s="192"/>
      <c r="R560" s="298"/>
      <c r="S560" s="15">
        <f>'LK3 - 4.1 Stäbe - Schnittgrößen'!A555</f>
        <v>70</v>
      </c>
      <c r="T560" s="15">
        <f>'LK3 - 4.1 Stäbe - Schnittgrößen'!B555</f>
        <v>67</v>
      </c>
      <c r="U560" s="27">
        <f>'LK3 - 4.1 Stäbe - Schnittgrößen'!D555</f>
        <v>-418.31</v>
      </c>
      <c r="V560" s="27">
        <f>'LK3 - 4.1 Stäbe - Schnittgrößen'!E555</f>
        <v>-2.93</v>
      </c>
      <c r="W560" s="27">
        <f>'LK3 - 4.1 Stäbe - Schnittgrößen'!F555</f>
        <v>8.68</v>
      </c>
      <c r="Y560" s="192"/>
      <c r="Z560" s="298"/>
      <c r="AA560" s="15">
        <f>'LK6 - 4.1 Stäbe - Schnittgrößen'!A555</f>
        <v>70</v>
      </c>
      <c r="AB560" s="15">
        <f>'LK6 - 4.1 Stäbe - Schnittgrößen'!B555</f>
        <v>67</v>
      </c>
      <c r="AC560" s="27">
        <f>'LK6 - 4.1 Stäbe - Schnittgrößen'!D555</f>
        <v>-364.66</v>
      </c>
      <c r="AD560" s="27">
        <f>'LK6 - 4.1 Stäbe - Schnittgrößen'!E555</f>
        <v>-1.95</v>
      </c>
      <c r="AE560" s="27">
        <f>'LK6 - 4.1 Stäbe - Schnittgrößen'!F555</f>
        <v>5.27</v>
      </c>
    </row>
    <row r="561" spans="1:31" x14ac:dyDescent="0.3">
      <c r="A561" s="44"/>
      <c r="B561" s="299"/>
      <c r="C561" s="15"/>
      <c r="D561" s="15">
        <f>'LK1 - 4.1 Stäbe - Schnittgrößen'!B556</f>
        <v>68</v>
      </c>
      <c r="E561" s="27">
        <f>'LK1 - 4.1 Stäbe - Schnittgrößen'!D556</f>
        <v>-308.42</v>
      </c>
      <c r="F561" s="27">
        <f>'LK1 - 4.1 Stäbe - Schnittgrößen'!E556</f>
        <v>-2.8</v>
      </c>
      <c r="G561" s="27">
        <f>'LK1 - 4.1 Stäbe - Schnittgrößen'!F556</f>
        <v>6.23</v>
      </c>
      <c r="I561" s="44"/>
      <c r="J561" s="299"/>
      <c r="K561" s="15"/>
      <c r="L561" s="15">
        <f>'LK2 - 4.1 Stäbe - Schnittgrößen'!B556</f>
        <v>68</v>
      </c>
      <c r="M561" s="27">
        <f>'LK2 - 4.1 Stäbe - Schnittgrößen'!D556</f>
        <v>-253.54</v>
      </c>
      <c r="N561" s="27">
        <f>'LK2 - 4.1 Stäbe - Schnittgrößen'!E556</f>
        <v>-2.1</v>
      </c>
      <c r="O561" s="27">
        <f>'LK2 - 4.1 Stäbe - Schnittgrößen'!F556</f>
        <v>3.57</v>
      </c>
      <c r="Q561" s="44"/>
      <c r="R561" s="299"/>
      <c r="S561" s="15"/>
      <c r="T561" s="15">
        <f>'LK3 - 4.1 Stäbe - Schnittgrößen'!B556</f>
        <v>68</v>
      </c>
      <c r="U561" s="27">
        <f>'LK3 - 4.1 Stäbe - Schnittgrößen'!D556</f>
        <v>-418.31</v>
      </c>
      <c r="V561" s="27">
        <f>'LK3 - 4.1 Stäbe - Schnittgrößen'!E556</f>
        <v>-3.82</v>
      </c>
      <c r="W561" s="27">
        <f>'LK3 - 4.1 Stäbe - Schnittgrößen'!F556</f>
        <v>8.4499999999999993</v>
      </c>
      <c r="Y561" s="44"/>
      <c r="Z561" s="299"/>
      <c r="AA561" s="15"/>
      <c r="AB561" s="15">
        <f>'LK6 - 4.1 Stäbe - Schnittgrößen'!B556</f>
        <v>68</v>
      </c>
      <c r="AC561" s="27">
        <f>'LK6 - 4.1 Stäbe - Schnittgrößen'!D556</f>
        <v>-364.65</v>
      </c>
      <c r="AD561" s="27">
        <f>'LK6 - 4.1 Stäbe - Schnittgrößen'!E556</f>
        <v>-2.89</v>
      </c>
      <c r="AE561" s="27">
        <f>'LK6 - 4.1 Stäbe - Schnittgrößen'!F556</f>
        <v>5.0999999999999996</v>
      </c>
    </row>
    <row r="562" spans="1:31" x14ac:dyDescent="0.3">
      <c r="A562" s="44"/>
      <c r="B562" s="299"/>
      <c r="C562" s="15"/>
      <c r="D562" s="15" t="str">
        <f>'LK1 - 4.1 Stäbe - Schnittgrößen'!B557</f>
        <v>Max N</v>
      </c>
      <c r="E562" s="27">
        <f>'LK1 - 4.1 Stäbe - Schnittgrößen'!D557</f>
        <v>-308.42</v>
      </c>
      <c r="F562" s="27">
        <f>'LK1 - 4.1 Stäbe - Schnittgrößen'!E557</f>
        <v>-2.8</v>
      </c>
      <c r="G562" s="27">
        <f>'LK1 - 4.1 Stäbe - Schnittgrößen'!F557</f>
        <v>6.23</v>
      </c>
      <c r="I562" s="44"/>
      <c r="J562" s="299"/>
      <c r="K562" s="15"/>
      <c r="L562" s="15" t="str">
        <f>'LK2 - 4.1 Stäbe - Schnittgrößen'!B557</f>
        <v>Max N</v>
      </c>
      <c r="M562" s="27">
        <f>'LK2 - 4.1 Stäbe - Schnittgrößen'!D557</f>
        <v>-253.54</v>
      </c>
      <c r="N562" s="27">
        <f>'LK2 - 4.1 Stäbe - Schnittgrößen'!E557</f>
        <v>-2.1</v>
      </c>
      <c r="O562" s="27">
        <f>'LK2 - 4.1 Stäbe - Schnittgrößen'!F557</f>
        <v>3.57</v>
      </c>
      <c r="Q562" s="44"/>
      <c r="R562" s="299"/>
      <c r="S562" s="15"/>
      <c r="T562" s="15" t="str">
        <f>'LK3 - 4.1 Stäbe - Schnittgrößen'!B557</f>
        <v>Max N</v>
      </c>
      <c r="U562" s="27">
        <f>'LK3 - 4.1 Stäbe - Schnittgrößen'!D557</f>
        <v>-418.31</v>
      </c>
      <c r="V562" s="27">
        <f>'LK3 - 4.1 Stäbe - Schnittgrößen'!E557</f>
        <v>-3.82</v>
      </c>
      <c r="W562" s="27">
        <f>'LK3 - 4.1 Stäbe - Schnittgrößen'!F557</f>
        <v>8.4499999999999993</v>
      </c>
      <c r="Y562" s="44"/>
      <c r="Z562" s="299"/>
      <c r="AA562" s="15"/>
      <c r="AB562" s="15" t="str">
        <f>'LK6 - 4.1 Stäbe - Schnittgrößen'!B557</f>
        <v>Max N</v>
      </c>
      <c r="AC562" s="27">
        <f>'LK6 - 4.1 Stäbe - Schnittgrößen'!D557</f>
        <v>-364.65</v>
      </c>
      <c r="AD562" s="27">
        <f>'LK6 - 4.1 Stäbe - Schnittgrößen'!E557</f>
        <v>-2.89</v>
      </c>
      <c r="AE562" s="27">
        <f>'LK6 - 4.1 Stäbe - Schnittgrößen'!F557</f>
        <v>5.0999999999999996</v>
      </c>
    </row>
    <row r="563" spans="1:31" x14ac:dyDescent="0.3">
      <c r="A563" s="44"/>
      <c r="B563" s="299"/>
      <c r="C563" s="15"/>
      <c r="D563" s="15" t="str">
        <f>'LK1 - 4.1 Stäbe - Schnittgrößen'!B558</f>
        <v>Min N</v>
      </c>
      <c r="E563" s="27">
        <f>'LK1 - 4.1 Stäbe - Schnittgrößen'!D558</f>
        <v>-308.42</v>
      </c>
      <c r="F563" s="27">
        <f>'LK1 - 4.1 Stäbe - Schnittgrößen'!E558</f>
        <v>-2.19</v>
      </c>
      <c r="G563" s="27">
        <f>'LK1 - 4.1 Stäbe - Schnittgrößen'!F558</f>
        <v>6.4</v>
      </c>
      <c r="I563" s="44"/>
      <c r="J563" s="299"/>
      <c r="K563" s="15"/>
      <c r="L563" s="15" t="str">
        <f>'LK2 - 4.1 Stäbe - Schnittgrößen'!B558</f>
        <v>Min N</v>
      </c>
      <c r="M563" s="27">
        <f>'LK2 - 4.1 Stäbe - Schnittgrößen'!D558</f>
        <v>-253.55</v>
      </c>
      <c r="N563" s="27">
        <f>'LK2 - 4.1 Stäbe - Schnittgrößen'!E558</f>
        <v>-1.47</v>
      </c>
      <c r="O563" s="27">
        <f>'LK2 - 4.1 Stäbe - Schnittgrößen'!F558</f>
        <v>3.7</v>
      </c>
      <c r="Q563" s="44"/>
      <c r="R563" s="299"/>
      <c r="S563" s="15"/>
      <c r="T563" s="15" t="str">
        <f>'LK3 - 4.1 Stäbe - Schnittgrößen'!B558</f>
        <v>Min N</v>
      </c>
      <c r="U563" s="27">
        <f>'LK3 - 4.1 Stäbe - Schnittgrößen'!D558</f>
        <v>-418.31</v>
      </c>
      <c r="V563" s="27">
        <f>'LK3 - 4.1 Stäbe - Schnittgrößen'!E558</f>
        <v>-2.93</v>
      </c>
      <c r="W563" s="27">
        <f>'LK3 - 4.1 Stäbe - Schnittgrößen'!F558</f>
        <v>8.68</v>
      </c>
      <c r="Y563" s="44"/>
      <c r="Z563" s="299"/>
      <c r="AA563" s="15"/>
      <c r="AB563" s="15" t="str">
        <f>'LK6 - 4.1 Stäbe - Schnittgrößen'!B558</f>
        <v>Min N</v>
      </c>
      <c r="AC563" s="27">
        <f>'LK6 - 4.1 Stäbe - Schnittgrößen'!D558</f>
        <v>-364.66</v>
      </c>
      <c r="AD563" s="27">
        <f>'LK6 - 4.1 Stäbe - Schnittgrößen'!E558</f>
        <v>-1.95</v>
      </c>
      <c r="AE563" s="27">
        <f>'LK6 - 4.1 Stäbe - Schnittgrößen'!F558</f>
        <v>5.27</v>
      </c>
    </row>
    <row r="564" spans="1:31" x14ac:dyDescent="0.3">
      <c r="A564" s="44"/>
      <c r="B564" s="299"/>
      <c r="C564" s="15"/>
      <c r="D564" s="15" t="str">
        <f>'LK1 - 4.1 Stäbe - Schnittgrößen'!B559</f>
        <v>Max Vz</v>
      </c>
      <c r="E564" s="27">
        <f>'LK1 - 4.1 Stäbe - Schnittgrößen'!D559</f>
        <v>-308.42</v>
      </c>
      <c r="F564" s="27">
        <f>'LK1 - 4.1 Stäbe - Schnittgrößen'!E559</f>
        <v>-2.19</v>
      </c>
      <c r="G564" s="27">
        <f>'LK1 - 4.1 Stäbe - Schnittgrößen'!F559</f>
        <v>6.4</v>
      </c>
      <c r="I564" s="44"/>
      <c r="J564" s="299"/>
      <c r="K564" s="15"/>
      <c r="L564" s="15" t="str">
        <f>'LK2 - 4.1 Stäbe - Schnittgrößen'!B559</f>
        <v>Max Vz</v>
      </c>
      <c r="M564" s="27">
        <f>'LK2 - 4.1 Stäbe - Schnittgrößen'!D559</f>
        <v>-253.55</v>
      </c>
      <c r="N564" s="27">
        <f>'LK2 - 4.1 Stäbe - Schnittgrößen'!E559</f>
        <v>-1.47</v>
      </c>
      <c r="O564" s="27">
        <f>'LK2 - 4.1 Stäbe - Schnittgrößen'!F559</f>
        <v>3.7</v>
      </c>
      <c r="Q564" s="44"/>
      <c r="R564" s="299"/>
      <c r="S564" s="15"/>
      <c r="T564" s="15" t="str">
        <f>'LK3 - 4.1 Stäbe - Schnittgrößen'!B559</f>
        <v>Max Vz</v>
      </c>
      <c r="U564" s="27">
        <f>'LK3 - 4.1 Stäbe - Schnittgrößen'!D559</f>
        <v>-418.31</v>
      </c>
      <c r="V564" s="27">
        <f>'LK3 - 4.1 Stäbe - Schnittgrößen'!E559</f>
        <v>-2.93</v>
      </c>
      <c r="W564" s="27">
        <f>'LK3 - 4.1 Stäbe - Schnittgrößen'!F559</f>
        <v>8.68</v>
      </c>
      <c r="Y564" s="44"/>
      <c r="Z564" s="299"/>
      <c r="AA564" s="15"/>
      <c r="AB564" s="15" t="str">
        <f>'LK6 - 4.1 Stäbe - Schnittgrößen'!B559</f>
        <v>Max Vz</v>
      </c>
      <c r="AC564" s="27">
        <f>'LK6 - 4.1 Stäbe - Schnittgrößen'!D559</f>
        <v>-364.66</v>
      </c>
      <c r="AD564" s="27">
        <f>'LK6 - 4.1 Stäbe - Schnittgrößen'!E559</f>
        <v>-1.95</v>
      </c>
      <c r="AE564" s="27">
        <f>'LK6 - 4.1 Stäbe - Schnittgrößen'!F559</f>
        <v>5.27</v>
      </c>
    </row>
    <row r="565" spans="1:31" x14ac:dyDescent="0.3">
      <c r="A565" s="44"/>
      <c r="B565" s="299"/>
      <c r="C565" s="15"/>
      <c r="D565" s="15" t="str">
        <f>'LK1 - 4.1 Stäbe - Schnittgrößen'!B560</f>
        <v>Min Vz</v>
      </c>
      <c r="E565" s="27">
        <f>'LK1 - 4.1 Stäbe - Schnittgrößen'!D560</f>
        <v>-308.42</v>
      </c>
      <c r="F565" s="27">
        <f>'LK1 - 4.1 Stäbe - Schnittgrößen'!E560</f>
        <v>-2.8</v>
      </c>
      <c r="G565" s="27">
        <f>'LK1 - 4.1 Stäbe - Schnittgrößen'!F560</f>
        <v>6.23</v>
      </c>
      <c r="I565" s="44"/>
      <c r="J565" s="299"/>
      <c r="K565" s="15"/>
      <c r="L565" s="15" t="str">
        <f>'LK2 - 4.1 Stäbe - Schnittgrößen'!B560</f>
        <v>Min Vz</v>
      </c>
      <c r="M565" s="27">
        <f>'LK2 - 4.1 Stäbe - Schnittgrößen'!D560</f>
        <v>-253.54</v>
      </c>
      <c r="N565" s="27">
        <f>'LK2 - 4.1 Stäbe - Schnittgrößen'!E560</f>
        <v>-2.1</v>
      </c>
      <c r="O565" s="27">
        <f>'LK2 - 4.1 Stäbe - Schnittgrößen'!F560</f>
        <v>3.57</v>
      </c>
      <c r="Q565" s="44"/>
      <c r="R565" s="299"/>
      <c r="S565" s="15"/>
      <c r="T565" s="15" t="str">
        <f>'LK3 - 4.1 Stäbe - Schnittgrößen'!B560</f>
        <v>Min Vz</v>
      </c>
      <c r="U565" s="27">
        <f>'LK3 - 4.1 Stäbe - Schnittgrößen'!D560</f>
        <v>-418.31</v>
      </c>
      <c r="V565" s="27">
        <f>'LK3 - 4.1 Stäbe - Schnittgrößen'!E560</f>
        <v>-3.82</v>
      </c>
      <c r="W565" s="27">
        <f>'LK3 - 4.1 Stäbe - Schnittgrößen'!F560</f>
        <v>8.4499999999999993</v>
      </c>
      <c r="Y565" s="44"/>
      <c r="Z565" s="299"/>
      <c r="AA565" s="15"/>
      <c r="AB565" s="15" t="str">
        <f>'LK6 - 4.1 Stäbe - Schnittgrößen'!B560</f>
        <v>Min Vz</v>
      </c>
      <c r="AC565" s="27">
        <f>'LK6 - 4.1 Stäbe - Schnittgrößen'!D560</f>
        <v>-364.65</v>
      </c>
      <c r="AD565" s="27">
        <f>'LK6 - 4.1 Stäbe - Schnittgrößen'!E560</f>
        <v>-2.89</v>
      </c>
      <c r="AE565" s="27">
        <f>'LK6 - 4.1 Stäbe - Schnittgrößen'!F560</f>
        <v>5.0999999999999996</v>
      </c>
    </row>
    <row r="566" spans="1:31" x14ac:dyDescent="0.3">
      <c r="A566" s="44"/>
      <c r="B566" s="299"/>
      <c r="C566" s="15"/>
      <c r="D566" s="15" t="str">
        <f>'LK1 - 4.1 Stäbe - Schnittgrößen'!B561</f>
        <v>Max My</v>
      </c>
      <c r="E566" s="27">
        <f>'LK1 - 4.1 Stäbe - Schnittgrößen'!D561</f>
        <v>-308.42</v>
      </c>
      <c r="F566" s="27">
        <f>'LK1 - 4.1 Stäbe - Schnittgrößen'!E561</f>
        <v>-2.19</v>
      </c>
      <c r="G566" s="27">
        <f>'LK1 - 4.1 Stäbe - Schnittgrößen'!F561</f>
        <v>6.4</v>
      </c>
      <c r="I566" s="44"/>
      <c r="J566" s="299"/>
      <c r="K566" s="15"/>
      <c r="L566" s="15" t="str">
        <f>'LK2 - 4.1 Stäbe - Schnittgrößen'!B561</f>
        <v>Max My</v>
      </c>
      <c r="M566" s="27">
        <f>'LK2 - 4.1 Stäbe - Schnittgrößen'!D561</f>
        <v>-253.55</v>
      </c>
      <c r="N566" s="27">
        <f>'LK2 - 4.1 Stäbe - Schnittgrößen'!E561</f>
        <v>-1.47</v>
      </c>
      <c r="O566" s="27">
        <f>'LK2 - 4.1 Stäbe - Schnittgrößen'!F561</f>
        <v>3.7</v>
      </c>
      <c r="Q566" s="44"/>
      <c r="R566" s="299"/>
      <c r="S566" s="15"/>
      <c r="T566" s="15" t="str">
        <f>'LK3 - 4.1 Stäbe - Schnittgrößen'!B561</f>
        <v>Max My</v>
      </c>
      <c r="U566" s="27">
        <f>'LK3 - 4.1 Stäbe - Schnittgrößen'!D561</f>
        <v>-418.31</v>
      </c>
      <c r="V566" s="27">
        <f>'LK3 - 4.1 Stäbe - Schnittgrößen'!E561</f>
        <v>-2.93</v>
      </c>
      <c r="W566" s="27">
        <f>'LK3 - 4.1 Stäbe - Schnittgrößen'!F561</f>
        <v>8.68</v>
      </c>
      <c r="Y566" s="44"/>
      <c r="Z566" s="299"/>
      <c r="AA566" s="15"/>
      <c r="AB566" s="15" t="str">
        <f>'LK6 - 4.1 Stäbe - Schnittgrößen'!B561</f>
        <v>Max My</v>
      </c>
      <c r="AC566" s="27">
        <f>'LK6 - 4.1 Stäbe - Schnittgrößen'!D561</f>
        <v>-364.66</v>
      </c>
      <c r="AD566" s="27">
        <f>'LK6 - 4.1 Stäbe - Schnittgrößen'!E561</f>
        <v>-1.95</v>
      </c>
      <c r="AE566" s="27">
        <f>'LK6 - 4.1 Stäbe - Schnittgrößen'!F561</f>
        <v>5.27</v>
      </c>
    </row>
    <row r="567" spans="1:31" x14ac:dyDescent="0.3">
      <c r="A567" s="44"/>
      <c r="B567" s="299"/>
      <c r="C567" s="15"/>
      <c r="D567" s="15" t="str">
        <f>'LK1 - 4.1 Stäbe - Schnittgrößen'!B562</f>
        <v>Min My</v>
      </c>
      <c r="E567" s="27">
        <f>'LK1 - 4.1 Stäbe - Schnittgrößen'!D562</f>
        <v>-308.42</v>
      </c>
      <c r="F567" s="27">
        <f>'LK1 - 4.1 Stäbe - Schnittgrößen'!E562</f>
        <v>-2.8</v>
      </c>
      <c r="G567" s="27">
        <f>'LK1 - 4.1 Stäbe - Schnittgrößen'!F562</f>
        <v>6.23</v>
      </c>
      <c r="I567" s="44"/>
      <c r="J567" s="299"/>
      <c r="K567" s="15"/>
      <c r="L567" s="15" t="str">
        <f>'LK2 - 4.1 Stäbe - Schnittgrößen'!B562</f>
        <v>Min My</v>
      </c>
      <c r="M567" s="27">
        <f>'LK2 - 4.1 Stäbe - Schnittgrößen'!D562</f>
        <v>-253.54</v>
      </c>
      <c r="N567" s="27">
        <f>'LK2 - 4.1 Stäbe - Schnittgrößen'!E562</f>
        <v>-2.1</v>
      </c>
      <c r="O567" s="27">
        <f>'LK2 - 4.1 Stäbe - Schnittgrößen'!F562</f>
        <v>3.57</v>
      </c>
      <c r="Q567" s="44"/>
      <c r="R567" s="299"/>
      <c r="S567" s="15"/>
      <c r="T567" s="15" t="str">
        <f>'LK3 - 4.1 Stäbe - Schnittgrößen'!B562</f>
        <v>Min My</v>
      </c>
      <c r="U567" s="27">
        <f>'LK3 - 4.1 Stäbe - Schnittgrößen'!D562</f>
        <v>-418.31</v>
      </c>
      <c r="V567" s="27">
        <f>'LK3 - 4.1 Stäbe - Schnittgrößen'!E562</f>
        <v>-3.82</v>
      </c>
      <c r="W567" s="27">
        <f>'LK3 - 4.1 Stäbe - Schnittgrößen'!F562</f>
        <v>8.4499999999999993</v>
      </c>
      <c r="Y567" s="44"/>
      <c r="Z567" s="299"/>
      <c r="AA567" s="15"/>
      <c r="AB567" s="15" t="str">
        <f>'LK6 - 4.1 Stäbe - Schnittgrößen'!B562</f>
        <v>Min My</v>
      </c>
      <c r="AC567" s="27">
        <f>'LK6 - 4.1 Stäbe - Schnittgrößen'!D562</f>
        <v>-364.65</v>
      </c>
      <c r="AD567" s="27">
        <f>'LK6 - 4.1 Stäbe - Schnittgrößen'!E562</f>
        <v>-2.89</v>
      </c>
      <c r="AE567" s="27">
        <f>'LK6 - 4.1 Stäbe - Schnittgrößen'!F562</f>
        <v>5.0999999999999996</v>
      </c>
    </row>
    <row r="568" spans="1:31" x14ac:dyDescent="0.3">
      <c r="A568" s="192"/>
      <c r="B568" s="298"/>
      <c r="C568" s="15">
        <f>'LK1 - 4.1 Stäbe - Schnittgrößen'!A563</f>
        <v>71</v>
      </c>
      <c r="D568" s="15">
        <f>'LK1 - 4.1 Stäbe - Schnittgrößen'!B563</f>
        <v>68</v>
      </c>
      <c r="E568" s="27">
        <f>'LK1 - 4.1 Stäbe - Schnittgrößen'!D563</f>
        <v>-308.42</v>
      </c>
      <c r="F568" s="27">
        <f>'LK1 - 4.1 Stäbe - Schnittgrößen'!E563</f>
        <v>-2.4</v>
      </c>
      <c r="G568" s="27">
        <f>'LK1 - 4.1 Stäbe - Schnittgrößen'!F563</f>
        <v>6.23</v>
      </c>
      <c r="I568" s="192"/>
      <c r="J568" s="298"/>
      <c r="K568" s="15">
        <f>'LK2 - 4.1 Stäbe - Schnittgrößen'!A563</f>
        <v>71</v>
      </c>
      <c r="L568" s="15">
        <f>'LK2 - 4.1 Stäbe - Schnittgrößen'!B563</f>
        <v>68</v>
      </c>
      <c r="M568" s="27">
        <f>'LK2 - 4.1 Stäbe - Schnittgrößen'!D563</f>
        <v>-253.54</v>
      </c>
      <c r="N568" s="27">
        <f>'LK2 - 4.1 Stäbe - Schnittgrößen'!E563</f>
        <v>-1.64</v>
      </c>
      <c r="O568" s="27">
        <f>'LK2 - 4.1 Stäbe - Schnittgrößen'!F563</f>
        <v>3.57</v>
      </c>
      <c r="Q568" s="192"/>
      <c r="R568" s="298"/>
      <c r="S568" s="15">
        <f>'LK3 - 4.1 Stäbe - Schnittgrößen'!A563</f>
        <v>71</v>
      </c>
      <c r="T568" s="15">
        <f>'LK3 - 4.1 Stäbe - Schnittgrößen'!B563</f>
        <v>68</v>
      </c>
      <c r="U568" s="27">
        <f>'LK3 - 4.1 Stäbe - Schnittgrößen'!D563</f>
        <v>-418.31</v>
      </c>
      <c r="V568" s="27">
        <f>'LK3 - 4.1 Stäbe - Schnittgrößen'!E563</f>
        <v>-3.23</v>
      </c>
      <c r="W568" s="27">
        <f>'LK3 - 4.1 Stäbe - Schnittgrößen'!F563</f>
        <v>8.4499999999999993</v>
      </c>
      <c r="Y568" s="192"/>
      <c r="Z568" s="298"/>
      <c r="AA568" s="15">
        <f>'LK6 - 4.1 Stäbe - Schnittgrößen'!A563</f>
        <v>71</v>
      </c>
      <c r="AB568" s="15">
        <f>'LK6 - 4.1 Stäbe - Schnittgrößen'!B563</f>
        <v>68</v>
      </c>
      <c r="AC568" s="27">
        <f>'LK6 - 4.1 Stäbe - Schnittgrößen'!D563</f>
        <v>-364.65</v>
      </c>
      <c r="AD568" s="27">
        <f>'LK6 - 4.1 Stäbe - Schnittgrößen'!E563</f>
        <v>-2.1800000000000002</v>
      </c>
      <c r="AE568" s="27">
        <f>'LK6 - 4.1 Stäbe - Schnittgrößen'!F563</f>
        <v>5.0999999999999996</v>
      </c>
    </row>
    <row r="569" spans="1:31" x14ac:dyDescent="0.3">
      <c r="A569" s="44"/>
      <c r="B569" s="299"/>
      <c r="C569" s="15"/>
      <c r="D569" s="15">
        <f>'LK1 - 4.1 Stäbe - Schnittgrößen'!B564</f>
        <v>69</v>
      </c>
      <c r="E569" s="27">
        <f>'LK1 - 4.1 Stäbe - Schnittgrößen'!D564</f>
        <v>-308.42</v>
      </c>
      <c r="F569" s="27">
        <f>'LK1 - 4.1 Stäbe - Schnittgrößen'!E564</f>
        <v>-3.01</v>
      </c>
      <c r="G569" s="27">
        <f>'LK1 - 4.1 Stäbe - Schnittgrößen'!F564</f>
        <v>6.05</v>
      </c>
      <c r="I569" s="44"/>
      <c r="J569" s="299"/>
      <c r="K569" s="15"/>
      <c r="L569" s="15">
        <f>'LK2 - 4.1 Stäbe - Schnittgrößen'!B564</f>
        <v>69</v>
      </c>
      <c r="M569" s="27">
        <f>'LK2 - 4.1 Stäbe - Schnittgrößen'!D564</f>
        <v>-253.54</v>
      </c>
      <c r="N569" s="27">
        <f>'LK2 - 4.1 Stäbe - Schnittgrößen'!E564</f>
        <v>-2.27</v>
      </c>
      <c r="O569" s="27">
        <f>'LK2 - 4.1 Stäbe - Schnittgrößen'!F564</f>
        <v>3.44</v>
      </c>
      <c r="Q569" s="44"/>
      <c r="R569" s="299"/>
      <c r="S569" s="15"/>
      <c r="T569" s="15">
        <f>'LK3 - 4.1 Stäbe - Schnittgrößen'!B564</f>
        <v>69</v>
      </c>
      <c r="U569" s="27">
        <f>'LK3 - 4.1 Stäbe - Schnittgrößen'!D564</f>
        <v>-418.31</v>
      </c>
      <c r="V569" s="27">
        <f>'LK3 - 4.1 Stäbe - Schnittgrößen'!E564</f>
        <v>-4.12</v>
      </c>
      <c r="W569" s="27">
        <f>'LK3 - 4.1 Stäbe - Schnittgrößen'!F564</f>
        <v>8.1999999999999993</v>
      </c>
      <c r="Y569" s="44"/>
      <c r="Z569" s="299"/>
      <c r="AA569" s="15"/>
      <c r="AB569" s="15">
        <f>'LK6 - 4.1 Stäbe - Schnittgrößen'!B564</f>
        <v>69</v>
      </c>
      <c r="AC569" s="27">
        <f>'LK6 - 4.1 Stäbe - Schnittgrößen'!D564</f>
        <v>-364.65</v>
      </c>
      <c r="AD569" s="27">
        <f>'LK6 - 4.1 Stäbe - Schnittgrößen'!E564</f>
        <v>-3.12</v>
      </c>
      <c r="AE569" s="27">
        <f>'LK6 - 4.1 Stäbe - Schnittgrößen'!F564</f>
        <v>4.92</v>
      </c>
    </row>
    <row r="570" spans="1:31" x14ac:dyDescent="0.3">
      <c r="A570" s="44"/>
      <c r="B570" s="299"/>
      <c r="C570" s="15"/>
      <c r="D570" s="15" t="str">
        <f>'LK1 - 4.1 Stäbe - Schnittgrößen'!B565</f>
        <v>Max N</v>
      </c>
      <c r="E570" s="27">
        <f>'LK1 - 4.1 Stäbe - Schnittgrößen'!D565</f>
        <v>-308.42</v>
      </c>
      <c r="F570" s="27">
        <f>'LK1 - 4.1 Stäbe - Schnittgrößen'!E565</f>
        <v>-3.01</v>
      </c>
      <c r="G570" s="27">
        <f>'LK1 - 4.1 Stäbe - Schnittgrößen'!F565</f>
        <v>6.05</v>
      </c>
      <c r="I570" s="44"/>
      <c r="J570" s="299"/>
      <c r="K570" s="15"/>
      <c r="L570" s="15" t="str">
        <f>'LK2 - 4.1 Stäbe - Schnittgrößen'!B565</f>
        <v>Max N</v>
      </c>
      <c r="M570" s="27">
        <f>'LK2 - 4.1 Stäbe - Schnittgrößen'!D565</f>
        <v>-253.54</v>
      </c>
      <c r="N570" s="27">
        <f>'LK2 - 4.1 Stäbe - Schnittgrößen'!E565</f>
        <v>-2.27</v>
      </c>
      <c r="O570" s="27">
        <f>'LK2 - 4.1 Stäbe - Schnittgrößen'!F565</f>
        <v>3.44</v>
      </c>
      <c r="Q570" s="44"/>
      <c r="R570" s="299"/>
      <c r="S570" s="15"/>
      <c r="T570" s="15" t="str">
        <f>'LK3 - 4.1 Stäbe - Schnittgrößen'!B565</f>
        <v>Max N</v>
      </c>
      <c r="U570" s="27">
        <f>'LK3 - 4.1 Stäbe - Schnittgrößen'!D565</f>
        <v>-418.31</v>
      </c>
      <c r="V570" s="27">
        <f>'LK3 - 4.1 Stäbe - Schnittgrößen'!E565</f>
        <v>-4.12</v>
      </c>
      <c r="W570" s="27">
        <f>'LK3 - 4.1 Stäbe - Schnittgrößen'!F565</f>
        <v>8.1999999999999993</v>
      </c>
      <c r="Y570" s="44"/>
      <c r="Z570" s="299"/>
      <c r="AA570" s="15"/>
      <c r="AB570" s="15" t="str">
        <f>'LK6 - 4.1 Stäbe - Schnittgrößen'!B565</f>
        <v>Max N</v>
      </c>
      <c r="AC570" s="27">
        <f>'LK6 - 4.1 Stäbe - Schnittgrößen'!D565</f>
        <v>-364.65</v>
      </c>
      <c r="AD570" s="27">
        <f>'LK6 - 4.1 Stäbe - Schnittgrößen'!E565</f>
        <v>-3.12</v>
      </c>
      <c r="AE570" s="27">
        <f>'LK6 - 4.1 Stäbe - Schnittgrößen'!F565</f>
        <v>4.92</v>
      </c>
    </row>
    <row r="571" spans="1:31" x14ac:dyDescent="0.3">
      <c r="A571" s="44"/>
      <c r="B571" s="299"/>
      <c r="C571" s="15"/>
      <c r="D571" s="15" t="str">
        <f>'LK1 - 4.1 Stäbe - Schnittgrößen'!B566</f>
        <v>Min N</v>
      </c>
      <c r="E571" s="27">
        <f>'LK1 - 4.1 Stäbe - Schnittgrößen'!D566</f>
        <v>-308.42</v>
      </c>
      <c r="F571" s="27">
        <f>'LK1 - 4.1 Stäbe - Schnittgrößen'!E566</f>
        <v>-2.4</v>
      </c>
      <c r="G571" s="27">
        <f>'LK1 - 4.1 Stäbe - Schnittgrößen'!F566</f>
        <v>6.23</v>
      </c>
      <c r="I571" s="44"/>
      <c r="J571" s="299"/>
      <c r="K571" s="15"/>
      <c r="L571" s="15" t="str">
        <f>'LK2 - 4.1 Stäbe - Schnittgrößen'!B566</f>
        <v>Min N</v>
      </c>
      <c r="M571" s="27">
        <f>'LK2 - 4.1 Stäbe - Schnittgrößen'!D566</f>
        <v>-253.54</v>
      </c>
      <c r="N571" s="27">
        <f>'LK2 - 4.1 Stäbe - Schnittgrößen'!E566</f>
        <v>-1.64</v>
      </c>
      <c r="O571" s="27">
        <f>'LK2 - 4.1 Stäbe - Schnittgrößen'!F566</f>
        <v>3.57</v>
      </c>
      <c r="Q571" s="44"/>
      <c r="R571" s="299"/>
      <c r="S571" s="15"/>
      <c r="T571" s="15" t="str">
        <f>'LK3 - 4.1 Stäbe - Schnittgrößen'!B566</f>
        <v>Min N</v>
      </c>
      <c r="U571" s="27">
        <f>'LK3 - 4.1 Stäbe - Schnittgrößen'!D566</f>
        <v>-418.31</v>
      </c>
      <c r="V571" s="27">
        <f>'LK3 - 4.1 Stäbe - Schnittgrößen'!E566</f>
        <v>-3.23</v>
      </c>
      <c r="W571" s="27">
        <f>'LK3 - 4.1 Stäbe - Schnittgrößen'!F566</f>
        <v>8.4499999999999993</v>
      </c>
      <c r="Y571" s="44"/>
      <c r="Z571" s="299"/>
      <c r="AA571" s="15"/>
      <c r="AB571" s="15" t="str">
        <f>'LK6 - 4.1 Stäbe - Schnittgrößen'!B566</f>
        <v>Min N</v>
      </c>
      <c r="AC571" s="27">
        <f>'LK6 - 4.1 Stäbe - Schnittgrößen'!D566</f>
        <v>-364.65</v>
      </c>
      <c r="AD571" s="27">
        <f>'LK6 - 4.1 Stäbe - Schnittgrößen'!E566</f>
        <v>-2.1800000000000002</v>
      </c>
      <c r="AE571" s="27">
        <f>'LK6 - 4.1 Stäbe - Schnittgrößen'!F566</f>
        <v>5.0999999999999996</v>
      </c>
    </row>
    <row r="572" spans="1:31" x14ac:dyDescent="0.3">
      <c r="A572" s="44"/>
      <c r="B572" s="299"/>
      <c r="C572" s="15"/>
      <c r="D572" s="15" t="str">
        <f>'LK1 - 4.1 Stäbe - Schnittgrößen'!B567</f>
        <v>Max Vz</v>
      </c>
      <c r="E572" s="27">
        <f>'LK1 - 4.1 Stäbe - Schnittgrößen'!D567</f>
        <v>-308.42</v>
      </c>
      <c r="F572" s="27">
        <f>'LK1 - 4.1 Stäbe - Schnittgrößen'!E567</f>
        <v>-2.4</v>
      </c>
      <c r="G572" s="27">
        <f>'LK1 - 4.1 Stäbe - Schnittgrößen'!F567</f>
        <v>6.23</v>
      </c>
      <c r="I572" s="44"/>
      <c r="J572" s="299"/>
      <c r="K572" s="15"/>
      <c r="L572" s="15" t="str">
        <f>'LK2 - 4.1 Stäbe - Schnittgrößen'!B567</f>
        <v>Max Vz</v>
      </c>
      <c r="M572" s="27">
        <f>'LK2 - 4.1 Stäbe - Schnittgrößen'!D567</f>
        <v>-253.54</v>
      </c>
      <c r="N572" s="27">
        <f>'LK2 - 4.1 Stäbe - Schnittgrößen'!E567</f>
        <v>-1.64</v>
      </c>
      <c r="O572" s="27">
        <f>'LK2 - 4.1 Stäbe - Schnittgrößen'!F567</f>
        <v>3.57</v>
      </c>
      <c r="Q572" s="44"/>
      <c r="R572" s="299"/>
      <c r="S572" s="15"/>
      <c r="T572" s="15" t="str">
        <f>'LK3 - 4.1 Stäbe - Schnittgrößen'!B567</f>
        <v>Max Vz</v>
      </c>
      <c r="U572" s="27">
        <f>'LK3 - 4.1 Stäbe - Schnittgrößen'!D567</f>
        <v>-418.31</v>
      </c>
      <c r="V572" s="27">
        <f>'LK3 - 4.1 Stäbe - Schnittgrößen'!E567</f>
        <v>-3.23</v>
      </c>
      <c r="W572" s="27">
        <f>'LK3 - 4.1 Stäbe - Schnittgrößen'!F567</f>
        <v>8.4499999999999993</v>
      </c>
      <c r="Y572" s="44"/>
      <c r="Z572" s="299"/>
      <c r="AA572" s="15"/>
      <c r="AB572" s="15" t="str">
        <f>'LK6 - 4.1 Stäbe - Schnittgrößen'!B567</f>
        <v>Max Vz</v>
      </c>
      <c r="AC572" s="27">
        <f>'LK6 - 4.1 Stäbe - Schnittgrößen'!D567</f>
        <v>-364.65</v>
      </c>
      <c r="AD572" s="27">
        <f>'LK6 - 4.1 Stäbe - Schnittgrößen'!E567</f>
        <v>-2.1800000000000002</v>
      </c>
      <c r="AE572" s="27">
        <f>'LK6 - 4.1 Stäbe - Schnittgrößen'!F567</f>
        <v>5.0999999999999996</v>
      </c>
    </row>
    <row r="573" spans="1:31" x14ac:dyDescent="0.3">
      <c r="A573" s="44"/>
      <c r="B573" s="299"/>
      <c r="C573" s="15"/>
      <c r="D573" s="15" t="str">
        <f>'LK1 - 4.1 Stäbe - Schnittgrößen'!B568</f>
        <v>Min Vz</v>
      </c>
      <c r="E573" s="27">
        <f>'LK1 - 4.1 Stäbe - Schnittgrößen'!D568</f>
        <v>-308.42</v>
      </c>
      <c r="F573" s="27">
        <f>'LK1 - 4.1 Stäbe - Schnittgrößen'!E568</f>
        <v>-3.01</v>
      </c>
      <c r="G573" s="27">
        <f>'LK1 - 4.1 Stäbe - Schnittgrößen'!F568</f>
        <v>6.05</v>
      </c>
      <c r="I573" s="44"/>
      <c r="J573" s="299"/>
      <c r="K573" s="15"/>
      <c r="L573" s="15" t="str">
        <f>'LK2 - 4.1 Stäbe - Schnittgrößen'!B568</f>
        <v>Min Vz</v>
      </c>
      <c r="M573" s="27">
        <f>'LK2 - 4.1 Stäbe - Schnittgrößen'!D568</f>
        <v>-253.54</v>
      </c>
      <c r="N573" s="27">
        <f>'LK2 - 4.1 Stäbe - Schnittgrößen'!E568</f>
        <v>-2.27</v>
      </c>
      <c r="O573" s="27">
        <f>'LK2 - 4.1 Stäbe - Schnittgrößen'!F568</f>
        <v>3.44</v>
      </c>
      <c r="Q573" s="44"/>
      <c r="R573" s="299"/>
      <c r="S573" s="15"/>
      <c r="T573" s="15" t="str">
        <f>'LK3 - 4.1 Stäbe - Schnittgrößen'!B568</f>
        <v>Min Vz</v>
      </c>
      <c r="U573" s="27">
        <f>'LK3 - 4.1 Stäbe - Schnittgrößen'!D568</f>
        <v>-418.31</v>
      </c>
      <c r="V573" s="27">
        <f>'LK3 - 4.1 Stäbe - Schnittgrößen'!E568</f>
        <v>-4.12</v>
      </c>
      <c r="W573" s="27">
        <f>'LK3 - 4.1 Stäbe - Schnittgrößen'!F568</f>
        <v>8.1999999999999993</v>
      </c>
      <c r="Y573" s="44"/>
      <c r="Z573" s="299"/>
      <c r="AA573" s="15"/>
      <c r="AB573" s="15" t="str">
        <f>'LK6 - 4.1 Stäbe - Schnittgrößen'!B568</f>
        <v>Min Vz</v>
      </c>
      <c r="AC573" s="27">
        <f>'LK6 - 4.1 Stäbe - Schnittgrößen'!D568</f>
        <v>-364.65</v>
      </c>
      <c r="AD573" s="27">
        <f>'LK6 - 4.1 Stäbe - Schnittgrößen'!E568</f>
        <v>-3.12</v>
      </c>
      <c r="AE573" s="27">
        <f>'LK6 - 4.1 Stäbe - Schnittgrößen'!F568</f>
        <v>4.92</v>
      </c>
    </row>
    <row r="574" spans="1:31" x14ac:dyDescent="0.3">
      <c r="A574" s="44"/>
      <c r="B574" s="299"/>
      <c r="C574" s="15"/>
      <c r="D574" s="15" t="str">
        <f>'LK1 - 4.1 Stäbe - Schnittgrößen'!B569</f>
        <v>Max My</v>
      </c>
      <c r="E574" s="27">
        <f>'LK1 - 4.1 Stäbe - Schnittgrößen'!D569</f>
        <v>-308.42</v>
      </c>
      <c r="F574" s="27">
        <f>'LK1 - 4.1 Stäbe - Schnittgrößen'!E569</f>
        <v>-2.4</v>
      </c>
      <c r="G574" s="27">
        <f>'LK1 - 4.1 Stäbe - Schnittgrößen'!F569</f>
        <v>6.23</v>
      </c>
      <c r="I574" s="44"/>
      <c r="J574" s="299"/>
      <c r="K574" s="15"/>
      <c r="L574" s="15" t="str">
        <f>'LK2 - 4.1 Stäbe - Schnittgrößen'!B569</f>
        <v>Max My</v>
      </c>
      <c r="M574" s="27">
        <f>'LK2 - 4.1 Stäbe - Schnittgrößen'!D569</f>
        <v>-253.54</v>
      </c>
      <c r="N574" s="27">
        <f>'LK2 - 4.1 Stäbe - Schnittgrößen'!E569</f>
        <v>-1.64</v>
      </c>
      <c r="O574" s="27">
        <f>'LK2 - 4.1 Stäbe - Schnittgrößen'!F569</f>
        <v>3.57</v>
      </c>
      <c r="Q574" s="44"/>
      <c r="R574" s="299"/>
      <c r="S574" s="15"/>
      <c r="T574" s="15" t="str">
        <f>'LK3 - 4.1 Stäbe - Schnittgrößen'!B569</f>
        <v>Max My</v>
      </c>
      <c r="U574" s="27">
        <f>'LK3 - 4.1 Stäbe - Schnittgrößen'!D569</f>
        <v>-418.31</v>
      </c>
      <c r="V574" s="27">
        <f>'LK3 - 4.1 Stäbe - Schnittgrößen'!E569</f>
        <v>-3.23</v>
      </c>
      <c r="W574" s="27">
        <f>'LK3 - 4.1 Stäbe - Schnittgrößen'!F569</f>
        <v>8.4499999999999993</v>
      </c>
      <c r="Y574" s="44"/>
      <c r="Z574" s="299"/>
      <c r="AA574" s="15"/>
      <c r="AB574" s="15" t="str">
        <f>'LK6 - 4.1 Stäbe - Schnittgrößen'!B569</f>
        <v>Max My</v>
      </c>
      <c r="AC574" s="27">
        <f>'LK6 - 4.1 Stäbe - Schnittgrößen'!D569</f>
        <v>-364.65</v>
      </c>
      <c r="AD574" s="27">
        <f>'LK6 - 4.1 Stäbe - Schnittgrößen'!E569</f>
        <v>-2.1800000000000002</v>
      </c>
      <c r="AE574" s="27">
        <f>'LK6 - 4.1 Stäbe - Schnittgrößen'!F569</f>
        <v>5.0999999999999996</v>
      </c>
    </row>
    <row r="575" spans="1:31" x14ac:dyDescent="0.3">
      <c r="A575" s="44"/>
      <c r="B575" s="299"/>
      <c r="C575" s="15"/>
      <c r="D575" s="15" t="str">
        <f>'LK1 - 4.1 Stäbe - Schnittgrößen'!B570</f>
        <v>Min My</v>
      </c>
      <c r="E575" s="27">
        <f>'LK1 - 4.1 Stäbe - Schnittgrößen'!D570</f>
        <v>-308.42</v>
      </c>
      <c r="F575" s="27">
        <f>'LK1 - 4.1 Stäbe - Schnittgrößen'!E570</f>
        <v>-3.01</v>
      </c>
      <c r="G575" s="27">
        <f>'LK1 - 4.1 Stäbe - Schnittgrößen'!F570</f>
        <v>6.05</v>
      </c>
      <c r="I575" s="44"/>
      <c r="J575" s="299"/>
      <c r="K575" s="15"/>
      <c r="L575" s="15" t="str">
        <f>'LK2 - 4.1 Stäbe - Schnittgrößen'!B570</f>
        <v>Min My</v>
      </c>
      <c r="M575" s="27">
        <f>'LK2 - 4.1 Stäbe - Schnittgrößen'!D570</f>
        <v>-253.54</v>
      </c>
      <c r="N575" s="27">
        <f>'LK2 - 4.1 Stäbe - Schnittgrößen'!E570</f>
        <v>-2.27</v>
      </c>
      <c r="O575" s="27">
        <f>'LK2 - 4.1 Stäbe - Schnittgrößen'!F570</f>
        <v>3.44</v>
      </c>
      <c r="Q575" s="44"/>
      <c r="R575" s="299"/>
      <c r="S575" s="15"/>
      <c r="T575" s="15" t="str">
        <f>'LK3 - 4.1 Stäbe - Schnittgrößen'!B570</f>
        <v>Min My</v>
      </c>
      <c r="U575" s="27">
        <f>'LK3 - 4.1 Stäbe - Schnittgrößen'!D570</f>
        <v>-418.31</v>
      </c>
      <c r="V575" s="27">
        <f>'LK3 - 4.1 Stäbe - Schnittgrößen'!E570</f>
        <v>-4.12</v>
      </c>
      <c r="W575" s="27">
        <f>'LK3 - 4.1 Stäbe - Schnittgrößen'!F570</f>
        <v>8.1999999999999993</v>
      </c>
      <c r="Y575" s="44"/>
      <c r="Z575" s="299"/>
      <c r="AA575" s="15"/>
      <c r="AB575" s="15" t="str">
        <f>'LK6 - 4.1 Stäbe - Schnittgrößen'!B570</f>
        <v>Min My</v>
      </c>
      <c r="AC575" s="27">
        <f>'LK6 - 4.1 Stäbe - Schnittgrößen'!D570</f>
        <v>-364.65</v>
      </c>
      <c r="AD575" s="27">
        <f>'LK6 - 4.1 Stäbe - Schnittgrößen'!E570</f>
        <v>-3.12</v>
      </c>
      <c r="AE575" s="27">
        <f>'LK6 - 4.1 Stäbe - Schnittgrößen'!F570</f>
        <v>4.92</v>
      </c>
    </row>
    <row r="576" spans="1:31" x14ac:dyDescent="0.3">
      <c r="A576" s="192"/>
      <c r="B576" s="298"/>
      <c r="C576" s="15">
        <f>'LK1 - 4.1 Stäbe - Schnittgrößen'!A571</f>
        <v>72</v>
      </c>
      <c r="D576" s="15">
        <f>'LK1 - 4.1 Stäbe - Schnittgrößen'!B571</f>
        <v>69</v>
      </c>
      <c r="E576" s="27">
        <f>'LK1 - 4.1 Stäbe - Schnittgrößen'!D571</f>
        <v>-308.42</v>
      </c>
      <c r="F576" s="27">
        <f>'LK1 - 4.1 Stäbe - Schnittgrößen'!E571</f>
        <v>-2.62</v>
      </c>
      <c r="G576" s="27">
        <f>'LK1 - 4.1 Stäbe - Schnittgrößen'!F571</f>
        <v>6.05</v>
      </c>
      <c r="I576" s="192"/>
      <c r="J576" s="298"/>
      <c r="K576" s="15">
        <f>'LK2 - 4.1 Stäbe - Schnittgrößen'!A571</f>
        <v>72</v>
      </c>
      <c r="L576" s="15">
        <f>'LK2 - 4.1 Stäbe - Schnittgrößen'!B571</f>
        <v>69</v>
      </c>
      <c r="M576" s="27">
        <f>'LK2 - 4.1 Stäbe - Schnittgrößen'!D571</f>
        <v>-253.54</v>
      </c>
      <c r="N576" s="27">
        <f>'LK2 - 4.1 Stäbe - Schnittgrößen'!E571</f>
        <v>-1.83</v>
      </c>
      <c r="O576" s="27">
        <f>'LK2 - 4.1 Stäbe - Schnittgrößen'!F571</f>
        <v>3.44</v>
      </c>
      <c r="Q576" s="192"/>
      <c r="R576" s="298"/>
      <c r="S576" s="15">
        <f>'LK3 - 4.1 Stäbe - Schnittgrößen'!A571</f>
        <v>72</v>
      </c>
      <c r="T576" s="15">
        <f>'LK3 - 4.1 Stäbe - Schnittgrößen'!B571</f>
        <v>69</v>
      </c>
      <c r="U576" s="27">
        <f>'LK3 - 4.1 Stäbe - Schnittgrößen'!D571</f>
        <v>-418.31</v>
      </c>
      <c r="V576" s="27">
        <f>'LK3 - 4.1 Stäbe - Schnittgrößen'!E571</f>
        <v>-3.53</v>
      </c>
      <c r="W576" s="27">
        <f>'LK3 - 4.1 Stäbe - Schnittgrößen'!F571</f>
        <v>8.1999999999999993</v>
      </c>
      <c r="Y576" s="192"/>
      <c r="Z576" s="298"/>
      <c r="AA576" s="15">
        <f>'LK6 - 4.1 Stäbe - Schnittgrößen'!A571</f>
        <v>72</v>
      </c>
      <c r="AB576" s="15">
        <f>'LK6 - 4.1 Stäbe - Schnittgrößen'!B571</f>
        <v>69</v>
      </c>
      <c r="AC576" s="27">
        <f>'LK6 - 4.1 Stäbe - Schnittgrößen'!D571</f>
        <v>-364.65</v>
      </c>
      <c r="AD576" s="27">
        <f>'LK6 - 4.1 Stäbe - Schnittgrößen'!E571</f>
        <v>-2.44</v>
      </c>
      <c r="AE576" s="27">
        <f>'LK6 - 4.1 Stäbe - Schnittgrößen'!F571</f>
        <v>4.92</v>
      </c>
    </row>
    <row r="577" spans="1:31" x14ac:dyDescent="0.3">
      <c r="A577" s="44"/>
      <c r="B577" s="299"/>
      <c r="C577" s="15"/>
      <c r="D577" s="15">
        <f>'LK1 - 4.1 Stäbe - Schnittgrößen'!B572</f>
        <v>70</v>
      </c>
      <c r="E577" s="27">
        <f>'LK1 - 4.1 Stäbe - Schnittgrößen'!D572</f>
        <v>-308.41000000000003</v>
      </c>
      <c r="F577" s="27">
        <f>'LK1 - 4.1 Stäbe - Schnittgrößen'!E572</f>
        <v>-3.23</v>
      </c>
      <c r="G577" s="27">
        <f>'LK1 - 4.1 Stäbe - Schnittgrößen'!F572</f>
        <v>5.85</v>
      </c>
      <c r="I577" s="44"/>
      <c r="J577" s="299"/>
      <c r="K577" s="15"/>
      <c r="L577" s="15">
        <f>'LK2 - 4.1 Stäbe - Schnittgrößen'!B572</f>
        <v>70</v>
      </c>
      <c r="M577" s="27">
        <f>'LK2 - 4.1 Stäbe - Schnittgrößen'!D572</f>
        <v>-253.54</v>
      </c>
      <c r="N577" s="27">
        <f>'LK2 - 4.1 Stäbe - Schnittgrößen'!E572</f>
        <v>-2.4500000000000002</v>
      </c>
      <c r="O577" s="27">
        <f>'LK2 - 4.1 Stäbe - Schnittgrößen'!F572</f>
        <v>3.3</v>
      </c>
      <c r="Q577" s="44"/>
      <c r="R577" s="299"/>
      <c r="S577" s="15"/>
      <c r="T577" s="15">
        <f>'LK3 - 4.1 Stäbe - Schnittgrößen'!B572</f>
        <v>70</v>
      </c>
      <c r="U577" s="27">
        <f>'LK3 - 4.1 Stäbe - Schnittgrößen'!D572</f>
        <v>-418.3</v>
      </c>
      <c r="V577" s="27">
        <f>'LK3 - 4.1 Stäbe - Schnittgrößen'!E572</f>
        <v>-4.41</v>
      </c>
      <c r="W577" s="27">
        <f>'LK3 - 4.1 Stäbe - Schnittgrößen'!F572</f>
        <v>7.93</v>
      </c>
      <c r="Y577" s="44"/>
      <c r="Z577" s="299"/>
      <c r="AA577" s="15"/>
      <c r="AB577" s="15">
        <f>'LK6 - 4.1 Stäbe - Schnittgrößen'!B572</f>
        <v>70</v>
      </c>
      <c r="AC577" s="27">
        <f>'LK6 - 4.1 Stäbe - Schnittgrößen'!D572</f>
        <v>-364.64</v>
      </c>
      <c r="AD577" s="27">
        <f>'LK6 - 4.1 Stäbe - Schnittgrößen'!E572</f>
        <v>-3.37</v>
      </c>
      <c r="AE577" s="27">
        <f>'LK6 - 4.1 Stäbe - Schnittgrößen'!F572</f>
        <v>4.72</v>
      </c>
    </row>
    <row r="578" spans="1:31" x14ac:dyDescent="0.3">
      <c r="A578" s="44"/>
      <c r="B578" s="299"/>
      <c r="C578" s="15"/>
      <c r="D578" s="15" t="str">
        <f>'LK1 - 4.1 Stäbe - Schnittgrößen'!B573</f>
        <v>Max N</v>
      </c>
      <c r="E578" s="27">
        <f>'LK1 - 4.1 Stäbe - Schnittgrößen'!D573</f>
        <v>-308.41000000000003</v>
      </c>
      <c r="F578" s="27">
        <f>'LK1 - 4.1 Stäbe - Schnittgrößen'!E573</f>
        <v>-3.23</v>
      </c>
      <c r="G578" s="27">
        <f>'LK1 - 4.1 Stäbe - Schnittgrößen'!F573</f>
        <v>5.85</v>
      </c>
      <c r="I578" s="44"/>
      <c r="J578" s="299"/>
      <c r="K578" s="15"/>
      <c r="L578" s="15" t="str">
        <f>'LK2 - 4.1 Stäbe - Schnittgrößen'!B573</f>
        <v>Max N</v>
      </c>
      <c r="M578" s="27">
        <f>'LK2 - 4.1 Stäbe - Schnittgrößen'!D573</f>
        <v>-253.54</v>
      </c>
      <c r="N578" s="27">
        <f>'LK2 - 4.1 Stäbe - Schnittgrößen'!E573</f>
        <v>-2.4500000000000002</v>
      </c>
      <c r="O578" s="27">
        <f>'LK2 - 4.1 Stäbe - Schnittgrößen'!F573</f>
        <v>3.3</v>
      </c>
      <c r="Q578" s="44"/>
      <c r="R578" s="299"/>
      <c r="S578" s="15"/>
      <c r="T578" s="15" t="str">
        <f>'LK3 - 4.1 Stäbe - Schnittgrößen'!B573</f>
        <v>Max N</v>
      </c>
      <c r="U578" s="27">
        <f>'LK3 - 4.1 Stäbe - Schnittgrößen'!D573</f>
        <v>-418.3</v>
      </c>
      <c r="V578" s="27">
        <f>'LK3 - 4.1 Stäbe - Schnittgrößen'!E573</f>
        <v>-4.41</v>
      </c>
      <c r="W578" s="27">
        <f>'LK3 - 4.1 Stäbe - Schnittgrößen'!F573</f>
        <v>7.93</v>
      </c>
      <c r="Y578" s="44"/>
      <c r="Z578" s="299"/>
      <c r="AA578" s="15"/>
      <c r="AB578" s="15" t="str">
        <f>'LK6 - 4.1 Stäbe - Schnittgrößen'!B573</f>
        <v>Max N</v>
      </c>
      <c r="AC578" s="27">
        <f>'LK6 - 4.1 Stäbe - Schnittgrößen'!D573</f>
        <v>-364.64</v>
      </c>
      <c r="AD578" s="27">
        <f>'LK6 - 4.1 Stäbe - Schnittgrößen'!E573</f>
        <v>-3.37</v>
      </c>
      <c r="AE578" s="27">
        <f>'LK6 - 4.1 Stäbe - Schnittgrößen'!F573</f>
        <v>4.72</v>
      </c>
    </row>
    <row r="579" spans="1:31" x14ac:dyDescent="0.3">
      <c r="A579" s="44"/>
      <c r="B579" s="299"/>
      <c r="C579" s="15"/>
      <c r="D579" s="15" t="str">
        <f>'LK1 - 4.1 Stäbe - Schnittgrößen'!B574</f>
        <v>Min N</v>
      </c>
      <c r="E579" s="27">
        <f>'LK1 - 4.1 Stäbe - Schnittgrößen'!D574</f>
        <v>-308.42</v>
      </c>
      <c r="F579" s="27">
        <f>'LK1 - 4.1 Stäbe - Schnittgrößen'!E574</f>
        <v>-2.62</v>
      </c>
      <c r="G579" s="27">
        <f>'LK1 - 4.1 Stäbe - Schnittgrößen'!F574</f>
        <v>6.05</v>
      </c>
      <c r="I579" s="44"/>
      <c r="J579" s="299"/>
      <c r="K579" s="15"/>
      <c r="L579" s="15" t="str">
        <f>'LK2 - 4.1 Stäbe - Schnittgrößen'!B574</f>
        <v>Min N</v>
      </c>
      <c r="M579" s="27">
        <f>'LK2 - 4.1 Stäbe - Schnittgrößen'!D574</f>
        <v>-253.54</v>
      </c>
      <c r="N579" s="27">
        <f>'LK2 - 4.1 Stäbe - Schnittgrößen'!E574</f>
        <v>-1.83</v>
      </c>
      <c r="O579" s="27">
        <f>'LK2 - 4.1 Stäbe - Schnittgrößen'!F574</f>
        <v>3.44</v>
      </c>
      <c r="Q579" s="44"/>
      <c r="R579" s="299"/>
      <c r="S579" s="15"/>
      <c r="T579" s="15" t="str">
        <f>'LK3 - 4.1 Stäbe - Schnittgrößen'!B574</f>
        <v>Min N</v>
      </c>
      <c r="U579" s="27">
        <f>'LK3 - 4.1 Stäbe - Schnittgrößen'!D574</f>
        <v>-418.31</v>
      </c>
      <c r="V579" s="27">
        <f>'LK3 - 4.1 Stäbe - Schnittgrößen'!E574</f>
        <v>-3.53</v>
      </c>
      <c r="W579" s="27">
        <f>'LK3 - 4.1 Stäbe - Schnittgrößen'!F574</f>
        <v>8.1999999999999993</v>
      </c>
      <c r="Y579" s="44"/>
      <c r="Z579" s="299"/>
      <c r="AA579" s="15"/>
      <c r="AB579" s="15" t="str">
        <f>'LK6 - 4.1 Stäbe - Schnittgrößen'!B574</f>
        <v>Min N</v>
      </c>
      <c r="AC579" s="27">
        <f>'LK6 - 4.1 Stäbe - Schnittgrößen'!D574</f>
        <v>-364.65</v>
      </c>
      <c r="AD579" s="27">
        <f>'LK6 - 4.1 Stäbe - Schnittgrößen'!E574</f>
        <v>-2.44</v>
      </c>
      <c r="AE579" s="27">
        <f>'LK6 - 4.1 Stäbe - Schnittgrößen'!F574</f>
        <v>4.92</v>
      </c>
    </row>
    <row r="580" spans="1:31" x14ac:dyDescent="0.3">
      <c r="A580" s="44"/>
      <c r="B580" s="299"/>
      <c r="C580" s="15"/>
      <c r="D580" s="15" t="str">
        <f>'LK1 - 4.1 Stäbe - Schnittgrößen'!B575</f>
        <v>Max Vz</v>
      </c>
      <c r="E580" s="27">
        <f>'LK1 - 4.1 Stäbe - Schnittgrößen'!D575</f>
        <v>-308.42</v>
      </c>
      <c r="F580" s="27">
        <f>'LK1 - 4.1 Stäbe - Schnittgrößen'!E575</f>
        <v>-2.62</v>
      </c>
      <c r="G580" s="27">
        <f>'LK1 - 4.1 Stäbe - Schnittgrößen'!F575</f>
        <v>6.05</v>
      </c>
      <c r="I580" s="44"/>
      <c r="J580" s="299"/>
      <c r="K580" s="15"/>
      <c r="L580" s="15" t="str">
        <f>'LK2 - 4.1 Stäbe - Schnittgrößen'!B575</f>
        <v>Max Vz</v>
      </c>
      <c r="M580" s="27">
        <f>'LK2 - 4.1 Stäbe - Schnittgrößen'!D575</f>
        <v>-253.54</v>
      </c>
      <c r="N580" s="27">
        <f>'LK2 - 4.1 Stäbe - Schnittgrößen'!E575</f>
        <v>-1.83</v>
      </c>
      <c r="O580" s="27">
        <f>'LK2 - 4.1 Stäbe - Schnittgrößen'!F575</f>
        <v>3.44</v>
      </c>
      <c r="Q580" s="44"/>
      <c r="R580" s="299"/>
      <c r="S580" s="15"/>
      <c r="T580" s="15" t="str">
        <f>'LK3 - 4.1 Stäbe - Schnittgrößen'!B575</f>
        <v>Max Vz</v>
      </c>
      <c r="U580" s="27">
        <f>'LK3 - 4.1 Stäbe - Schnittgrößen'!D575</f>
        <v>-418.31</v>
      </c>
      <c r="V580" s="27">
        <f>'LK3 - 4.1 Stäbe - Schnittgrößen'!E575</f>
        <v>-3.53</v>
      </c>
      <c r="W580" s="27">
        <f>'LK3 - 4.1 Stäbe - Schnittgrößen'!F575</f>
        <v>8.1999999999999993</v>
      </c>
      <c r="Y580" s="44"/>
      <c r="Z580" s="299"/>
      <c r="AA580" s="15"/>
      <c r="AB580" s="15" t="str">
        <f>'LK6 - 4.1 Stäbe - Schnittgrößen'!B575</f>
        <v>Max Vz</v>
      </c>
      <c r="AC580" s="27">
        <f>'LK6 - 4.1 Stäbe - Schnittgrößen'!D575</f>
        <v>-364.65</v>
      </c>
      <c r="AD580" s="27">
        <f>'LK6 - 4.1 Stäbe - Schnittgrößen'!E575</f>
        <v>-2.44</v>
      </c>
      <c r="AE580" s="27">
        <f>'LK6 - 4.1 Stäbe - Schnittgrößen'!F575</f>
        <v>4.92</v>
      </c>
    </row>
    <row r="581" spans="1:31" x14ac:dyDescent="0.3">
      <c r="A581" s="44"/>
      <c r="B581" s="299"/>
      <c r="C581" s="15"/>
      <c r="D581" s="15" t="str">
        <f>'LK1 - 4.1 Stäbe - Schnittgrößen'!B576</f>
        <v>Min Vz</v>
      </c>
      <c r="E581" s="27">
        <f>'LK1 - 4.1 Stäbe - Schnittgrößen'!D576</f>
        <v>-308.41000000000003</v>
      </c>
      <c r="F581" s="27">
        <f>'LK1 - 4.1 Stäbe - Schnittgrößen'!E576</f>
        <v>-3.23</v>
      </c>
      <c r="G581" s="27">
        <f>'LK1 - 4.1 Stäbe - Schnittgrößen'!F576</f>
        <v>5.85</v>
      </c>
      <c r="I581" s="44"/>
      <c r="J581" s="299"/>
      <c r="K581" s="15"/>
      <c r="L581" s="15" t="str">
        <f>'LK2 - 4.1 Stäbe - Schnittgrößen'!B576</f>
        <v>Min Vz</v>
      </c>
      <c r="M581" s="27">
        <f>'LK2 - 4.1 Stäbe - Schnittgrößen'!D576</f>
        <v>-253.54</v>
      </c>
      <c r="N581" s="27">
        <f>'LK2 - 4.1 Stäbe - Schnittgrößen'!E576</f>
        <v>-2.4500000000000002</v>
      </c>
      <c r="O581" s="27">
        <f>'LK2 - 4.1 Stäbe - Schnittgrößen'!F576</f>
        <v>3.3</v>
      </c>
      <c r="Q581" s="44"/>
      <c r="R581" s="299"/>
      <c r="S581" s="15"/>
      <c r="T581" s="15" t="str">
        <f>'LK3 - 4.1 Stäbe - Schnittgrößen'!B576</f>
        <v>Min Vz</v>
      </c>
      <c r="U581" s="27">
        <f>'LK3 - 4.1 Stäbe - Schnittgrößen'!D576</f>
        <v>-418.3</v>
      </c>
      <c r="V581" s="27">
        <f>'LK3 - 4.1 Stäbe - Schnittgrößen'!E576</f>
        <v>-4.41</v>
      </c>
      <c r="W581" s="27">
        <f>'LK3 - 4.1 Stäbe - Schnittgrößen'!F576</f>
        <v>7.93</v>
      </c>
      <c r="Y581" s="44"/>
      <c r="Z581" s="299"/>
      <c r="AA581" s="15"/>
      <c r="AB581" s="15" t="str">
        <f>'LK6 - 4.1 Stäbe - Schnittgrößen'!B576</f>
        <v>Min Vz</v>
      </c>
      <c r="AC581" s="27">
        <f>'LK6 - 4.1 Stäbe - Schnittgrößen'!D576</f>
        <v>-364.64</v>
      </c>
      <c r="AD581" s="27">
        <f>'LK6 - 4.1 Stäbe - Schnittgrößen'!E576</f>
        <v>-3.37</v>
      </c>
      <c r="AE581" s="27">
        <f>'LK6 - 4.1 Stäbe - Schnittgrößen'!F576</f>
        <v>4.72</v>
      </c>
    </row>
    <row r="582" spans="1:31" x14ac:dyDescent="0.3">
      <c r="A582" s="44"/>
      <c r="B582" s="299"/>
      <c r="C582" s="15"/>
      <c r="D582" s="15" t="str">
        <f>'LK1 - 4.1 Stäbe - Schnittgrößen'!B577</f>
        <v>Max My</v>
      </c>
      <c r="E582" s="27">
        <f>'LK1 - 4.1 Stäbe - Schnittgrößen'!D577</f>
        <v>-308.42</v>
      </c>
      <c r="F582" s="27">
        <f>'LK1 - 4.1 Stäbe - Schnittgrößen'!E577</f>
        <v>-2.62</v>
      </c>
      <c r="G582" s="27">
        <f>'LK1 - 4.1 Stäbe - Schnittgrößen'!F577</f>
        <v>6.05</v>
      </c>
      <c r="I582" s="44"/>
      <c r="J582" s="299"/>
      <c r="K582" s="15"/>
      <c r="L582" s="15" t="str">
        <f>'LK2 - 4.1 Stäbe - Schnittgrößen'!B577</f>
        <v>Max My</v>
      </c>
      <c r="M582" s="27">
        <f>'LK2 - 4.1 Stäbe - Schnittgrößen'!D577</f>
        <v>-253.54</v>
      </c>
      <c r="N582" s="27">
        <f>'LK2 - 4.1 Stäbe - Schnittgrößen'!E577</f>
        <v>-1.83</v>
      </c>
      <c r="O582" s="27">
        <f>'LK2 - 4.1 Stäbe - Schnittgrößen'!F577</f>
        <v>3.44</v>
      </c>
      <c r="Q582" s="44"/>
      <c r="R582" s="299"/>
      <c r="S582" s="15"/>
      <c r="T582" s="15" t="str">
        <f>'LK3 - 4.1 Stäbe - Schnittgrößen'!B577</f>
        <v>Max My</v>
      </c>
      <c r="U582" s="27">
        <f>'LK3 - 4.1 Stäbe - Schnittgrößen'!D577</f>
        <v>-418.31</v>
      </c>
      <c r="V582" s="27">
        <f>'LK3 - 4.1 Stäbe - Schnittgrößen'!E577</f>
        <v>-3.53</v>
      </c>
      <c r="W582" s="27">
        <f>'LK3 - 4.1 Stäbe - Schnittgrößen'!F577</f>
        <v>8.1999999999999993</v>
      </c>
      <c r="Y582" s="44"/>
      <c r="Z582" s="299"/>
      <c r="AA582" s="15"/>
      <c r="AB582" s="15" t="str">
        <f>'LK6 - 4.1 Stäbe - Schnittgrößen'!B577</f>
        <v>Max My</v>
      </c>
      <c r="AC582" s="27">
        <f>'LK6 - 4.1 Stäbe - Schnittgrößen'!D577</f>
        <v>-364.65</v>
      </c>
      <c r="AD582" s="27">
        <f>'LK6 - 4.1 Stäbe - Schnittgrößen'!E577</f>
        <v>-2.44</v>
      </c>
      <c r="AE582" s="27">
        <f>'LK6 - 4.1 Stäbe - Schnittgrößen'!F577</f>
        <v>4.92</v>
      </c>
    </row>
    <row r="583" spans="1:31" x14ac:dyDescent="0.3">
      <c r="A583" s="44"/>
      <c r="B583" s="299"/>
      <c r="C583" s="15"/>
      <c r="D583" s="15" t="str">
        <f>'LK1 - 4.1 Stäbe - Schnittgrößen'!B578</f>
        <v>Min My</v>
      </c>
      <c r="E583" s="27">
        <f>'LK1 - 4.1 Stäbe - Schnittgrößen'!D578</f>
        <v>-308.41000000000003</v>
      </c>
      <c r="F583" s="27">
        <f>'LK1 - 4.1 Stäbe - Schnittgrößen'!E578</f>
        <v>-3.23</v>
      </c>
      <c r="G583" s="27">
        <f>'LK1 - 4.1 Stäbe - Schnittgrößen'!F578</f>
        <v>5.85</v>
      </c>
      <c r="I583" s="44"/>
      <c r="J583" s="299"/>
      <c r="K583" s="15"/>
      <c r="L583" s="15" t="str">
        <f>'LK2 - 4.1 Stäbe - Schnittgrößen'!B578</f>
        <v>Min My</v>
      </c>
      <c r="M583" s="27">
        <f>'LK2 - 4.1 Stäbe - Schnittgrößen'!D578</f>
        <v>-253.54</v>
      </c>
      <c r="N583" s="27">
        <f>'LK2 - 4.1 Stäbe - Schnittgrößen'!E578</f>
        <v>-2.4500000000000002</v>
      </c>
      <c r="O583" s="27">
        <f>'LK2 - 4.1 Stäbe - Schnittgrößen'!F578</f>
        <v>3.3</v>
      </c>
      <c r="Q583" s="44"/>
      <c r="R583" s="299"/>
      <c r="S583" s="15"/>
      <c r="T583" s="15" t="str">
        <f>'LK3 - 4.1 Stäbe - Schnittgrößen'!B578</f>
        <v>Min My</v>
      </c>
      <c r="U583" s="27">
        <f>'LK3 - 4.1 Stäbe - Schnittgrößen'!D578</f>
        <v>-418.3</v>
      </c>
      <c r="V583" s="27">
        <f>'LK3 - 4.1 Stäbe - Schnittgrößen'!E578</f>
        <v>-4.41</v>
      </c>
      <c r="W583" s="27">
        <f>'LK3 - 4.1 Stäbe - Schnittgrößen'!F578</f>
        <v>7.93</v>
      </c>
      <c r="Y583" s="44"/>
      <c r="Z583" s="299"/>
      <c r="AA583" s="15"/>
      <c r="AB583" s="15" t="str">
        <f>'LK6 - 4.1 Stäbe - Schnittgrößen'!B578</f>
        <v>Min My</v>
      </c>
      <c r="AC583" s="27">
        <f>'LK6 - 4.1 Stäbe - Schnittgrößen'!D578</f>
        <v>-364.64</v>
      </c>
      <c r="AD583" s="27">
        <f>'LK6 - 4.1 Stäbe - Schnittgrößen'!E578</f>
        <v>-3.37</v>
      </c>
      <c r="AE583" s="27">
        <f>'LK6 - 4.1 Stäbe - Schnittgrößen'!F578</f>
        <v>4.72</v>
      </c>
    </row>
    <row r="584" spans="1:31" x14ac:dyDescent="0.3">
      <c r="A584" s="192"/>
      <c r="B584" s="298"/>
      <c r="C584" s="15">
        <f>'LK1 - 4.1 Stäbe - Schnittgrößen'!A579</f>
        <v>73</v>
      </c>
      <c r="D584" s="15">
        <f>'LK1 - 4.1 Stäbe - Schnittgrößen'!B579</f>
        <v>70</v>
      </c>
      <c r="E584" s="27">
        <f>'LK1 - 4.1 Stäbe - Schnittgrößen'!D579</f>
        <v>-308.41000000000003</v>
      </c>
      <c r="F584" s="27">
        <f>'LK1 - 4.1 Stäbe - Schnittgrößen'!E579</f>
        <v>-2.84</v>
      </c>
      <c r="G584" s="27">
        <f>'LK1 - 4.1 Stäbe - Schnittgrößen'!F579</f>
        <v>5.85</v>
      </c>
      <c r="I584" s="192"/>
      <c r="J584" s="298"/>
      <c r="K584" s="15">
        <f>'LK2 - 4.1 Stäbe - Schnittgrößen'!A579</f>
        <v>73</v>
      </c>
      <c r="L584" s="15">
        <f>'LK2 - 4.1 Stäbe - Schnittgrößen'!B579</f>
        <v>70</v>
      </c>
      <c r="M584" s="27">
        <f>'LK2 - 4.1 Stäbe - Schnittgrößen'!D579</f>
        <v>-253.54</v>
      </c>
      <c r="N584" s="27">
        <f>'LK2 - 4.1 Stäbe - Schnittgrößen'!E579</f>
        <v>-2.04</v>
      </c>
      <c r="O584" s="27">
        <f>'LK2 - 4.1 Stäbe - Schnittgrößen'!F579</f>
        <v>3.3</v>
      </c>
      <c r="Q584" s="192"/>
      <c r="R584" s="298"/>
      <c r="S584" s="15">
        <f>'LK3 - 4.1 Stäbe - Schnittgrößen'!A579</f>
        <v>73</v>
      </c>
      <c r="T584" s="15">
        <f>'LK3 - 4.1 Stäbe - Schnittgrößen'!B579</f>
        <v>70</v>
      </c>
      <c r="U584" s="27">
        <f>'LK3 - 4.1 Stäbe - Schnittgrößen'!D579</f>
        <v>-418.3</v>
      </c>
      <c r="V584" s="27">
        <f>'LK3 - 4.1 Stäbe - Schnittgrößen'!E579</f>
        <v>-3.83</v>
      </c>
      <c r="W584" s="27">
        <f>'LK3 - 4.1 Stäbe - Schnittgrößen'!F579</f>
        <v>7.93</v>
      </c>
      <c r="Y584" s="192"/>
      <c r="Z584" s="298"/>
      <c r="AA584" s="15">
        <f>'LK6 - 4.1 Stäbe - Schnittgrößen'!A579</f>
        <v>73</v>
      </c>
      <c r="AB584" s="15">
        <f>'LK6 - 4.1 Stäbe - Schnittgrößen'!B579</f>
        <v>70</v>
      </c>
      <c r="AC584" s="27">
        <f>'LK6 - 4.1 Stäbe - Schnittgrößen'!D579</f>
        <v>-364.64</v>
      </c>
      <c r="AD584" s="27">
        <f>'LK6 - 4.1 Stäbe - Schnittgrößen'!E579</f>
        <v>-2.73</v>
      </c>
      <c r="AE584" s="27">
        <f>'LK6 - 4.1 Stäbe - Schnittgrößen'!F579</f>
        <v>4.72</v>
      </c>
    </row>
    <row r="585" spans="1:31" x14ac:dyDescent="0.3">
      <c r="A585" s="44"/>
      <c r="B585" s="299"/>
      <c r="C585" s="15"/>
      <c r="D585" s="15">
        <f>'LK1 - 4.1 Stäbe - Schnittgrößen'!B580</f>
        <v>71</v>
      </c>
      <c r="E585" s="27">
        <f>'LK1 - 4.1 Stäbe - Schnittgrößen'!D580</f>
        <v>-308.41000000000003</v>
      </c>
      <c r="F585" s="27">
        <f>'LK1 - 4.1 Stäbe - Schnittgrößen'!E580</f>
        <v>-3.45</v>
      </c>
      <c r="G585" s="27">
        <f>'LK1 - 4.1 Stäbe - Schnittgrößen'!F580</f>
        <v>5.63</v>
      </c>
      <c r="I585" s="44"/>
      <c r="J585" s="299"/>
      <c r="K585" s="15"/>
      <c r="L585" s="15">
        <f>'LK2 - 4.1 Stäbe - Schnittgrößen'!B580</f>
        <v>71</v>
      </c>
      <c r="M585" s="27">
        <f>'LK2 - 4.1 Stäbe - Schnittgrößen'!D580</f>
        <v>-253.54</v>
      </c>
      <c r="N585" s="27">
        <f>'LK2 - 4.1 Stäbe - Schnittgrößen'!E580</f>
        <v>-2.66</v>
      </c>
      <c r="O585" s="27">
        <f>'LK2 - 4.1 Stäbe - Schnittgrößen'!F580</f>
        <v>3.13</v>
      </c>
      <c r="Q585" s="44"/>
      <c r="R585" s="299"/>
      <c r="S585" s="15"/>
      <c r="T585" s="15">
        <f>'LK3 - 4.1 Stäbe - Schnittgrößen'!B580</f>
        <v>71</v>
      </c>
      <c r="U585" s="27">
        <f>'LK3 - 4.1 Stäbe - Schnittgrößen'!D580</f>
        <v>-418.3</v>
      </c>
      <c r="V585" s="27">
        <f>'LK3 - 4.1 Stäbe - Schnittgrößen'!E580</f>
        <v>-4.71</v>
      </c>
      <c r="W585" s="27">
        <f>'LK3 - 4.1 Stäbe - Schnittgrößen'!F580</f>
        <v>7.64</v>
      </c>
      <c r="Y585" s="44"/>
      <c r="Z585" s="299"/>
      <c r="AA585" s="15"/>
      <c r="AB585" s="15">
        <f>'LK6 - 4.1 Stäbe - Schnittgrößen'!B580</f>
        <v>71</v>
      </c>
      <c r="AC585" s="27">
        <f>'LK6 - 4.1 Stäbe - Schnittgrößen'!D580</f>
        <v>-364.64</v>
      </c>
      <c r="AD585" s="27">
        <f>'LK6 - 4.1 Stäbe - Schnittgrößen'!E580</f>
        <v>-3.65</v>
      </c>
      <c r="AE585" s="27">
        <f>'LK6 - 4.1 Stäbe - Schnittgrößen'!F580</f>
        <v>4.51</v>
      </c>
    </row>
    <row r="586" spans="1:31" x14ac:dyDescent="0.3">
      <c r="A586" s="44"/>
      <c r="B586" s="299"/>
      <c r="C586" s="15"/>
      <c r="D586" s="15" t="str">
        <f>'LK1 - 4.1 Stäbe - Schnittgrößen'!B581</f>
        <v>Max N</v>
      </c>
      <c r="E586" s="27">
        <f>'LK1 - 4.1 Stäbe - Schnittgrößen'!D581</f>
        <v>-308.41000000000003</v>
      </c>
      <c r="F586" s="27">
        <f>'LK1 - 4.1 Stäbe - Schnittgrößen'!E581</f>
        <v>-3.45</v>
      </c>
      <c r="G586" s="27">
        <f>'LK1 - 4.1 Stäbe - Schnittgrößen'!F581</f>
        <v>5.63</v>
      </c>
      <c r="I586" s="44"/>
      <c r="J586" s="299"/>
      <c r="K586" s="15"/>
      <c r="L586" s="15" t="str">
        <f>'LK2 - 4.1 Stäbe - Schnittgrößen'!B581</f>
        <v>Max N</v>
      </c>
      <c r="M586" s="27">
        <f>'LK2 - 4.1 Stäbe - Schnittgrößen'!D581</f>
        <v>-253.54</v>
      </c>
      <c r="N586" s="27">
        <f>'LK2 - 4.1 Stäbe - Schnittgrößen'!E581</f>
        <v>-2.66</v>
      </c>
      <c r="O586" s="27">
        <f>'LK2 - 4.1 Stäbe - Schnittgrößen'!F581</f>
        <v>3.13</v>
      </c>
      <c r="Q586" s="44"/>
      <c r="R586" s="299"/>
      <c r="S586" s="15"/>
      <c r="T586" s="15" t="str">
        <f>'LK3 - 4.1 Stäbe - Schnittgrößen'!B581</f>
        <v>Max N</v>
      </c>
      <c r="U586" s="27">
        <f>'LK3 - 4.1 Stäbe - Schnittgrößen'!D581</f>
        <v>-418.3</v>
      </c>
      <c r="V586" s="27">
        <f>'LK3 - 4.1 Stäbe - Schnittgrößen'!E581</f>
        <v>-4.71</v>
      </c>
      <c r="W586" s="27">
        <f>'LK3 - 4.1 Stäbe - Schnittgrößen'!F581</f>
        <v>7.64</v>
      </c>
      <c r="Y586" s="44"/>
      <c r="Z586" s="299"/>
      <c r="AA586" s="15"/>
      <c r="AB586" s="15" t="str">
        <f>'LK6 - 4.1 Stäbe - Schnittgrößen'!B581</f>
        <v>Max N</v>
      </c>
      <c r="AC586" s="27">
        <f>'LK6 - 4.1 Stäbe - Schnittgrößen'!D581</f>
        <v>-364.64</v>
      </c>
      <c r="AD586" s="27">
        <f>'LK6 - 4.1 Stäbe - Schnittgrößen'!E581</f>
        <v>-3.65</v>
      </c>
      <c r="AE586" s="27">
        <f>'LK6 - 4.1 Stäbe - Schnittgrößen'!F581</f>
        <v>4.51</v>
      </c>
    </row>
    <row r="587" spans="1:31" x14ac:dyDescent="0.3">
      <c r="A587" s="44"/>
      <c r="B587" s="299"/>
      <c r="C587" s="15"/>
      <c r="D587" s="15" t="str">
        <f>'LK1 - 4.1 Stäbe - Schnittgrößen'!B582</f>
        <v>Min N</v>
      </c>
      <c r="E587" s="27">
        <f>'LK1 - 4.1 Stäbe - Schnittgrößen'!D582</f>
        <v>-308.41000000000003</v>
      </c>
      <c r="F587" s="27">
        <f>'LK1 - 4.1 Stäbe - Schnittgrößen'!E582</f>
        <v>-2.84</v>
      </c>
      <c r="G587" s="27">
        <f>'LK1 - 4.1 Stäbe - Schnittgrößen'!F582</f>
        <v>5.85</v>
      </c>
      <c r="I587" s="44"/>
      <c r="J587" s="299"/>
      <c r="K587" s="15"/>
      <c r="L587" s="15" t="str">
        <f>'LK2 - 4.1 Stäbe - Schnittgrößen'!B582</f>
        <v>Min N</v>
      </c>
      <c r="M587" s="27">
        <f>'LK2 - 4.1 Stäbe - Schnittgrößen'!D582</f>
        <v>-253.54</v>
      </c>
      <c r="N587" s="27">
        <f>'LK2 - 4.1 Stäbe - Schnittgrößen'!E582</f>
        <v>-2.04</v>
      </c>
      <c r="O587" s="27">
        <f>'LK2 - 4.1 Stäbe - Schnittgrößen'!F582</f>
        <v>3.3</v>
      </c>
      <c r="Q587" s="44"/>
      <c r="R587" s="299"/>
      <c r="S587" s="15"/>
      <c r="T587" s="15" t="str">
        <f>'LK3 - 4.1 Stäbe - Schnittgrößen'!B582</f>
        <v>Min N</v>
      </c>
      <c r="U587" s="27">
        <f>'LK3 - 4.1 Stäbe - Schnittgrößen'!D582</f>
        <v>-418.3</v>
      </c>
      <c r="V587" s="27">
        <f>'LK3 - 4.1 Stäbe - Schnittgrößen'!E582</f>
        <v>-3.83</v>
      </c>
      <c r="W587" s="27">
        <f>'LK3 - 4.1 Stäbe - Schnittgrößen'!F582</f>
        <v>7.93</v>
      </c>
      <c r="Y587" s="44"/>
      <c r="Z587" s="299"/>
      <c r="AA587" s="15"/>
      <c r="AB587" s="15" t="str">
        <f>'LK6 - 4.1 Stäbe - Schnittgrößen'!B582</f>
        <v>Min N</v>
      </c>
      <c r="AC587" s="27">
        <f>'LK6 - 4.1 Stäbe - Schnittgrößen'!D582</f>
        <v>-364.64</v>
      </c>
      <c r="AD587" s="27">
        <f>'LK6 - 4.1 Stäbe - Schnittgrößen'!E582</f>
        <v>-2.73</v>
      </c>
      <c r="AE587" s="27">
        <f>'LK6 - 4.1 Stäbe - Schnittgrößen'!F582</f>
        <v>4.72</v>
      </c>
    </row>
    <row r="588" spans="1:31" x14ac:dyDescent="0.3">
      <c r="A588" s="44"/>
      <c r="B588" s="299"/>
      <c r="C588" s="15"/>
      <c r="D588" s="15" t="str">
        <f>'LK1 - 4.1 Stäbe - Schnittgrößen'!B583</f>
        <v>Max Vz</v>
      </c>
      <c r="E588" s="27">
        <f>'LK1 - 4.1 Stäbe - Schnittgrößen'!D583</f>
        <v>-308.41000000000003</v>
      </c>
      <c r="F588" s="27">
        <f>'LK1 - 4.1 Stäbe - Schnittgrößen'!E583</f>
        <v>-2.84</v>
      </c>
      <c r="G588" s="27">
        <f>'LK1 - 4.1 Stäbe - Schnittgrößen'!F583</f>
        <v>5.85</v>
      </c>
      <c r="I588" s="44"/>
      <c r="J588" s="299"/>
      <c r="K588" s="15"/>
      <c r="L588" s="15" t="str">
        <f>'LK2 - 4.1 Stäbe - Schnittgrößen'!B583</f>
        <v>Max Vz</v>
      </c>
      <c r="M588" s="27">
        <f>'LK2 - 4.1 Stäbe - Schnittgrößen'!D583</f>
        <v>-253.54</v>
      </c>
      <c r="N588" s="27">
        <f>'LK2 - 4.1 Stäbe - Schnittgrößen'!E583</f>
        <v>-2.04</v>
      </c>
      <c r="O588" s="27">
        <f>'LK2 - 4.1 Stäbe - Schnittgrößen'!F583</f>
        <v>3.3</v>
      </c>
      <c r="Q588" s="44"/>
      <c r="R588" s="299"/>
      <c r="S588" s="15"/>
      <c r="T588" s="15" t="str">
        <f>'LK3 - 4.1 Stäbe - Schnittgrößen'!B583</f>
        <v>Max Vz</v>
      </c>
      <c r="U588" s="27">
        <f>'LK3 - 4.1 Stäbe - Schnittgrößen'!D583</f>
        <v>-418.3</v>
      </c>
      <c r="V588" s="27">
        <f>'LK3 - 4.1 Stäbe - Schnittgrößen'!E583</f>
        <v>-3.83</v>
      </c>
      <c r="W588" s="27">
        <f>'LK3 - 4.1 Stäbe - Schnittgrößen'!F583</f>
        <v>7.93</v>
      </c>
      <c r="Y588" s="44"/>
      <c r="Z588" s="299"/>
      <c r="AA588" s="15"/>
      <c r="AB588" s="15" t="str">
        <f>'LK6 - 4.1 Stäbe - Schnittgrößen'!B583</f>
        <v>Max Vz</v>
      </c>
      <c r="AC588" s="27">
        <f>'LK6 - 4.1 Stäbe - Schnittgrößen'!D583</f>
        <v>-364.64</v>
      </c>
      <c r="AD588" s="27">
        <f>'LK6 - 4.1 Stäbe - Schnittgrößen'!E583</f>
        <v>-2.73</v>
      </c>
      <c r="AE588" s="27">
        <f>'LK6 - 4.1 Stäbe - Schnittgrößen'!F583</f>
        <v>4.72</v>
      </c>
    </row>
    <row r="589" spans="1:31" x14ac:dyDescent="0.3">
      <c r="A589" s="44"/>
      <c r="B589" s="299"/>
      <c r="C589" s="15"/>
      <c r="D589" s="15" t="str">
        <f>'LK1 - 4.1 Stäbe - Schnittgrößen'!B584</f>
        <v>Min Vz</v>
      </c>
      <c r="E589" s="27">
        <f>'LK1 - 4.1 Stäbe - Schnittgrößen'!D584</f>
        <v>-308.41000000000003</v>
      </c>
      <c r="F589" s="27">
        <f>'LK1 - 4.1 Stäbe - Schnittgrößen'!E584</f>
        <v>-3.45</v>
      </c>
      <c r="G589" s="27">
        <f>'LK1 - 4.1 Stäbe - Schnittgrößen'!F584</f>
        <v>5.63</v>
      </c>
      <c r="I589" s="44"/>
      <c r="J589" s="299"/>
      <c r="K589" s="15"/>
      <c r="L589" s="15" t="str">
        <f>'LK2 - 4.1 Stäbe - Schnittgrößen'!B584</f>
        <v>Min Vz</v>
      </c>
      <c r="M589" s="27">
        <f>'LK2 - 4.1 Stäbe - Schnittgrößen'!D584</f>
        <v>-253.54</v>
      </c>
      <c r="N589" s="27">
        <f>'LK2 - 4.1 Stäbe - Schnittgrößen'!E584</f>
        <v>-2.66</v>
      </c>
      <c r="O589" s="27">
        <f>'LK2 - 4.1 Stäbe - Schnittgrößen'!F584</f>
        <v>3.13</v>
      </c>
      <c r="Q589" s="44"/>
      <c r="R589" s="299"/>
      <c r="S589" s="15"/>
      <c r="T589" s="15" t="str">
        <f>'LK3 - 4.1 Stäbe - Schnittgrößen'!B584</f>
        <v>Min Vz</v>
      </c>
      <c r="U589" s="27">
        <f>'LK3 - 4.1 Stäbe - Schnittgrößen'!D584</f>
        <v>-418.3</v>
      </c>
      <c r="V589" s="27">
        <f>'LK3 - 4.1 Stäbe - Schnittgrößen'!E584</f>
        <v>-4.71</v>
      </c>
      <c r="W589" s="27">
        <f>'LK3 - 4.1 Stäbe - Schnittgrößen'!F584</f>
        <v>7.64</v>
      </c>
      <c r="Y589" s="44"/>
      <c r="Z589" s="299"/>
      <c r="AA589" s="15"/>
      <c r="AB589" s="15" t="str">
        <f>'LK6 - 4.1 Stäbe - Schnittgrößen'!B584</f>
        <v>Min Vz</v>
      </c>
      <c r="AC589" s="27">
        <f>'LK6 - 4.1 Stäbe - Schnittgrößen'!D584</f>
        <v>-364.64</v>
      </c>
      <c r="AD589" s="27">
        <f>'LK6 - 4.1 Stäbe - Schnittgrößen'!E584</f>
        <v>-3.65</v>
      </c>
      <c r="AE589" s="27">
        <f>'LK6 - 4.1 Stäbe - Schnittgrößen'!F584</f>
        <v>4.51</v>
      </c>
    </row>
    <row r="590" spans="1:31" x14ac:dyDescent="0.3">
      <c r="A590" s="44"/>
      <c r="B590" s="299"/>
      <c r="C590" s="15"/>
      <c r="D590" s="15" t="str">
        <f>'LK1 - 4.1 Stäbe - Schnittgrößen'!B585</f>
        <v>Max My</v>
      </c>
      <c r="E590" s="27">
        <f>'LK1 - 4.1 Stäbe - Schnittgrößen'!D585</f>
        <v>-308.41000000000003</v>
      </c>
      <c r="F590" s="27">
        <f>'LK1 - 4.1 Stäbe - Schnittgrößen'!E585</f>
        <v>-2.84</v>
      </c>
      <c r="G590" s="27">
        <f>'LK1 - 4.1 Stäbe - Schnittgrößen'!F585</f>
        <v>5.85</v>
      </c>
      <c r="I590" s="44"/>
      <c r="J590" s="299"/>
      <c r="K590" s="15"/>
      <c r="L590" s="15" t="str">
        <f>'LK2 - 4.1 Stäbe - Schnittgrößen'!B585</f>
        <v>Max My</v>
      </c>
      <c r="M590" s="27">
        <f>'LK2 - 4.1 Stäbe - Schnittgrößen'!D585</f>
        <v>-253.54</v>
      </c>
      <c r="N590" s="27">
        <f>'LK2 - 4.1 Stäbe - Schnittgrößen'!E585</f>
        <v>-2.04</v>
      </c>
      <c r="O590" s="27">
        <f>'LK2 - 4.1 Stäbe - Schnittgrößen'!F585</f>
        <v>3.3</v>
      </c>
      <c r="Q590" s="44"/>
      <c r="R590" s="299"/>
      <c r="S590" s="15"/>
      <c r="T590" s="15" t="str">
        <f>'LK3 - 4.1 Stäbe - Schnittgrößen'!B585</f>
        <v>Max My</v>
      </c>
      <c r="U590" s="27">
        <f>'LK3 - 4.1 Stäbe - Schnittgrößen'!D585</f>
        <v>-418.3</v>
      </c>
      <c r="V590" s="27">
        <f>'LK3 - 4.1 Stäbe - Schnittgrößen'!E585</f>
        <v>-3.83</v>
      </c>
      <c r="W590" s="27">
        <f>'LK3 - 4.1 Stäbe - Schnittgrößen'!F585</f>
        <v>7.93</v>
      </c>
      <c r="Y590" s="44"/>
      <c r="Z590" s="299"/>
      <c r="AA590" s="15"/>
      <c r="AB590" s="15" t="str">
        <f>'LK6 - 4.1 Stäbe - Schnittgrößen'!B585</f>
        <v>Max My</v>
      </c>
      <c r="AC590" s="27">
        <f>'LK6 - 4.1 Stäbe - Schnittgrößen'!D585</f>
        <v>-364.64</v>
      </c>
      <c r="AD590" s="27">
        <f>'LK6 - 4.1 Stäbe - Schnittgrößen'!E585</f>
        <v>-2.73</v>
      </c>
      <c r="AE590" s="27">
        <f>'LK6 - 4.1 Stäbe - Schnittgrößen'!F585</f>
        <v>4.72</v>
      </c>
    </row>
    <row r="591" spans="1:31" x14ac:dyDescent="0.3">
      <c r="A591" s="44"/>
      <c r="B591" s="299"/>
      <c r="C591" s="15"/>
      <c r="D591" s="15" t="str">
        <f>'LK1 - 4.1 Stäbe - Schnittgrößen'!B586</f>
        <v>Min My</v>
      </c>
      <c r="E591" s="27">
        <f>'LK1 - 4.1 Stäbe - Schnittgrößen'!D586</f>
        <v>-308.41000000000003</v>
      </c>
      <c r="F591" s="27">
        <f>'LK1 - 4.1 Stäbe - Schnittgrößen'!E586</f>
        <v>-3.45</v>
      </c>
      <c r="G591" s="27">
        <f>'LK1 - 4.1 Stäbe - Schnittgrößen'!F586</f>
        <v>5.63</v>
      </c>
      <c r="I591" s="44"/>
      <c r="J591" s="299"/>
      <c r="K591" s="15"/>
      <c r="L591" s="15" t="str">
        <f>'LK2 - 4.1 Stäbe - Schnittgrößen'!B586</f>
        <v>Min My</v>
      </c>
      <c r="M591" s="27">
        <f>'LK2 - 4.1 Stäbe - Schnittgrößen'!D586</f>
        <v>-253.54</v>
      </c>
      <c r="N591" s="27">
        <f>'LK2 - 4.1 Stäbe - Schnittgrößen'!E586</f>
        <v>-2.66</v>
      </c>
      <c r="O591" s="27">
        <f>'LK2 - 4.1 Stäbe - Schnittgrößen'!F586</f>
        <v>3.13</v>
      </c>
      <c r="Q591" s="44"/>
      <c r="R591" s="299"/>
      <c r="S591" s="15"/>
      <c r="T591" s="15" t="str">
        <f>'LK3 - 4.1 Stäbe - Schnittgrößen'!B586</f>
        <v>Min My</v>
      </c>
      <c r="U591" s="27">
        <f>'LK3 - 4.1 Stäbe - Schnittgrößen'!D586</f>
        <v>-418.3</v>
      </c>
      <c r="V591" s="27">
        <f>'LK3 - 4.1 Stäbe - Schnittgrößen'!E586</f>
        <v>-4.71</v>
      </c>
      <c r="W591" s="27">
        <f>'LK3 - 4.1 Stäbe - Schnittgrößen'!F586</f>
        <v>7.64</v>
      </c>
      <c r="Y591" s="44"/>
      <c r="Z591" s="299"/>
      <c r="AA591" s="15"/>
      <c r="AB591" s="15" t="str">
        <f>'LK6 - 4.1 Stäbe - Schnittgrößen'!B586</f>
        <v>Min My</v>
      </c>
      <c r="AC591" s="27">
        <f>'LK6 - 4.1 Stäbe - Schnittgrößen'!D586</f>
        <v>-364.64</v>
      </c>
      <c r="AD591" s="27">
        <f>'LK6 - 4.1 Stäbe - Schnittgrößen'!E586</f>
        <v>-3.65</v>
      </c>
      <c r="AE591" s="27">
        <f>'LK6 - 4.1 Stäbe - Schnittgrößen'!F586</f>
        <v>4.51</v>
      </c>
    </row>
    <row r="592" spans="1:31" x14ac:dyDescent="0.3">
      <c r="A592" s="192"/>
      <c r="B592" s="298"/>
      <c r="C592" s="15">
        <f>'LK1 - 4.1 Stäbe - Schnittgrößen'!A587</f>
        <v>74</v>
      </c>
      <c r="D592" s="15">
        <f>'LK1 - 4.1 Stäbe - Schnittgrößen'!B587</f>
        <v>71</v>
      </c>
      <c r="E592" s="27">
        <f>'LK1 - 4.1 Stäbe - Schnittgrößen'!D587</f>
        <v>-308.41000000000003</v>
      </c>
      <c r="F592" s="27">
        <f>'LK1 - 4.1 Stäbe - Schnittgrößen'!E587</f>
        <v>-3.07</v>
      </c>
      <c r="G592" s="27">
        <f>'LK1 - 4.1 Stäbe - Schnittgrößen'!F587</f>
        <v>5.63</v>
      </c>
      <c r="I592" s="192"/>
      <c r="J592" s="298"/>
      <c r="K592" s="15">
        <f>'LK2 - 4.1 Stäbe - Schnittgrößen'!A587</f>
        <v>74</v>
      </c>
      <c r="L592" s="15">
        <f>'LK2 - 4.1 Stäbe - Schnittgrößen'!B587</f>
        <v>71</v>
      </c>
      <c r="M592" s="27">
        <f>'LK2 - 4.1 Stäbe - Schnittgrößen'!D587</f>
        <v>-253.54</v>
      </c>
      <c r="N592" s="27">
        <f>'LK2 - 4.1 Stäbe - Schnittgrößen'!E587</f>
        <v>-2.29</v>
      </c>
      <c r="O592" s="27">
        <f>'LK2 - 4.1 Stäbe - Schnittgrößen'!F587</f>
        <v>3.13</v>
      </c>
      <c r="Q592" s="192"/>
      <c r="R592" s="298"/>
      <c r="S592" s="15">
        <f>'LK3 - 4.1 Stäbe - Schnittgrößen'!A587</f>
        <v>74</v>
      </c>
      <c r="T592" s="15">
        <f>'LK3 - 4.1 Stäbe - Schnittgrößen'!B587</f>
        <v>71</v>
      </c>
      <c r="U592" s="27">
        <f>'LK3 - 4.1 Stäbe - Schnittgrößen'!D587</f>
        <v>-418.3</v>
      </c>
      <c r="V592" s="27">
        <f>'LK3 - 4.1 Stäbe - Schnittgrößen'!E587</f>
        <v>-4.13</v>
      </c>
      <c r="W592" s="27">
        <f>'LK3 - 4.1 Stäbe - Schnittgrößen'!F587</f>
        <v>7.64</v>
      </c>
      <c r="Y592" s="192"/>
      <c r="Z592" s="298"/>
      <c r="AA592" s="15">
        <f>'LK6 - 4.1 Stäbe - Schnittgrößen'!A587</f>
        <v>74</v>
      </c>
      <c r="AB592" s="15">
        <f>'LK6 - 4.1 Stäbe - Schnittgrößen'!B587</f>
        <v>71</v>
      </c>
      <c r="AC592" s="27">
        <f>'LK6 - 4.1 Stäbe - Schnittgrößen'!D587</f>
        <v>-364.64</v>
      </c>
      <c r="AD592" s="27">
        <f>'LK6 - 4.1 Stäbe - Schnittgrößen'!E587</f>
        <v>-3.07</v>
      </c>
      <c r="AE592" s="27">
        <f>'LK6 - 4.1 Stäbe - Schnittgrößen'!F587</f>
        <v>4.51</v>
      </c>
    </row>
    <row r="593" spans="1:31" x14ac:dyDescent="0.3">
      <c r="A593" s="44"/>
      <c r="B593" s="299"/>
      <c r="C593" s="15"/>
      <c r="D593" s="15">
        <f>'LK1 - 4.1 Stäbe - Schnittgrößen'!B588</f>
        <v>72</v>
      </c>
      <c r="E593" s="27">
        <f>'LK1 - 4.1 Stäbe - Schnittgrößen'!D588</f>
        <v>-308.41000000000003</v>
      </c>
      <c r="F593" s="27">
        <f>'LK1 - 4.1 Stäbe - Schnittgrößen'!E588</f>
        <v>-3.67</v>
      </c>
      <c r="G593" s="27">
        <f>'LK1 - 4.1 Stäbe - Schnittgrößen'!F588</f>
        <v>5.4</v>
      </c>
      <c r="I593" s="44"/>
      <c r="J593" s="299"/>
      <c r="K593" s="15"/>
      <c r="L593" s="15">
        <f>'LK2 - 4.1 Stäbe - Schnittgrößen'!B588</f>
        <v>72</v>
      </c>
      <c r="M593" s="27">
        <f>'LK2 - 4.1 Stäbe - Schnittgrößen'!D588</f>
        <v>-253.53</v>
      </c>
      <c r="N593" s="27">
        <f>'LK2 - 4.1 Stäbe - Schnittgrößen'!E588</f>
        <v>-2.91</v>
      </c>
      <c r="O593" s="27">
        <f>'LK2 - 4.1 Stäbe - Schnittgrößen'!F588</f>
        <v>2.96</v>
      </c>
      <c r="Q593" s="44"/>
      <c r="R593" s="299"/>
      <c r="S593" s="15"/>
      <c r="T593" s="15">
        <f>'LK3 - 4.1 Stäbe - Schnittgrößen'!B588</f>
        <v>72</v>
      </c>
      <c r="U593" s="27">
        <f>'LK3 - 4.1 Stäbe - Schnittgrößen'!D588</f>
        <v>-418.3</v>
      </c>
      <c r="V593" s="27">
        <f>'LK3 - 4.1 Stäbe - Schnittgrößen'!E588</f>
        <v>-5.01</v>
      </c>
      <c r="W593" s="27">
        <f>'LK3 - 4.1 Stäbe - Schnittgrößen'!F588</f>
        <v>7.33</v>
      </c>
      <c r="Y593" s="44"/>
      <c r="Z593" s="299"/>
      <c r="AA593" s="15"/>
      <c r="AB593" s="15">
        <f>'LK6 - 4.1 Stäbe - Schnittgrößen'!B588</f>
        <v>72</v>
      </c>
      <c r="AC593" s="27">
        <f>'LK6 - 4.1 Stäbe - Schnittgrößen'!D588</f>
        <v>-364.63</v>
      </c>
      <c r="AD593" s="27">
        <f>'LK6 - 4.1 Stäbe - Schnittgrößen'!E588</f>
        <v>-3.99</v>
      </c>
      <c r="AE593" s="27">
        <f>'LK6 - 4.1 Stäbe - Schnittgrößen'!F588</f>
        <v>4.2699999999999996</v>
      </c>
    </row>
    <row r="594" spans="1:31" x14ac:dyDescent="0.3">
      <c r="A594" s="44"/>
      <c r="B594" s="299"/>
      <c r="C594" s="15"/>
      <c r="D594" s="15" t="str">
        <f>'LK1 - 4.1 Stäbe - Schnittgrößen'!B589</f>
        <v>Max N</v>
      </c>
      <c r="E594" s="27">
        <f>'LK1 - 4.1 Stäbe - Schnittgrößen'!D589</f>
        <v>-308.41000000000003</v>
      </c>
      <c r="F594" s="27">
        <f>'LK1 - 4.1 Stäbe - Schnittgrößen'!E589</f>
        <v>-3.67</v>
      </c>
      <c r="G594" s="27">
        <f>'LK1 - 4.1 Stäbe - Schnittgrößen'!F589</f>
        <v>5.4</v>
      </c>
      <c r="I594" s="44"/>
      <c r="J594" s="299"/>
      <c r="K594" s="15"/>
      <c r="L594" s="15" t="str">
        <f>'LK2 - 4.1 Stäbe - Schnittgrößen'!B589</f>
        <v>Max N</v>
      </c>
      <c r="M594" s="27">
        <f>'LK2 - 4.1 Stäbe - Schnittgrößen'!D589</f>
        <v>-253.53</v>
      </c>
      <c r="N594" s="27">
        <f>'LK2 - 4.1 Stäbe - Schnittgrößen'!E589</f>
        <v>-2.91</v>
      </c>
      <c r="O594" s="27">
        <f>'LK2 - 4.1 Stäbe - Schnittgrößen'!F589</f>
        <v>2.96</v>
      </c>
      <c r="Q594" s="44"/>
      <c r="R594" s="299"/>
      <c r="S594" s="15"/>
      <c r="T594" s="15" t="str">
        <f>'LK3 - 4.1 Stäbe - Schnittgrößen'!B589</f>
        <v>Max N</v>
      </c>
      <c r="U594" s="27">
        <f>'LK3 - 4.1 Stäbe - Schnittgrößen'!D589</f>
        <v>-418.3</v>
      </c>
      <c r="V594" s="27">
        <f>'LK3 - 4.1 Stäbe - Schnittgrößen'!E589</f>
        <v>-5.01</v>
      </c>
      <c r="W594" s="27">
        <f>'LK3 - 4.1 Stäbe - Schnittgrößen'!F589</f>
        <v>7.33</v>
      </c>
      <c r="Y594" s="44"/>
      <c r="Z594" s="299"/>
      <c r="AA594" s="15"/>
      <c r="AB594" s="15" t="str">
        <f>'LK6 - 4.1 Stäbe - Schnittgrößen'!B589</f>
        <v>Max N</v>
      </c>
      <c r="AC594" s="27">
        <f>'LK6 - 4.1 Stäbe - Schnittgrößen'!D589</f>
        <v>-364.63</v>
      </c>
      <c r="AD594" s="27">
        <f>'LK6 - 4.1 Stäbe - Schnittgrößen'!E589</f>
        <v>-3.99</v>
      </c>
      <c r="AE594" s="27">
        <f>'LK6 - 4.1 Stäbe - Schnittgrößen'!F589</f>
        <v>4.2699999999999996</v>
      </c>
    </row>
    <row r="595" spans="1:31" x14ac:dyDescent="0.3">
      <c r="A595" s="44"/>
      <c r="B595" s="299"/>
      <c r="C595" s="15"/>
      <c r="D595" s="15" t="str">
        <f>'LK1 - 4.1 Stäbe - Schnittgrößen'!B590</f>
        <v>Min N</v>
      </c>
      <c r="E595" s="27">
        <f>'LK1 - 4.1 Stäbe - Schnittgrößen'!D590</f>
        <v>-308.41000000000003</v>
      </c>
      <c r="F595" s="27">
        <f>'LK1 - 4.1 Stäbe - Schnittgrößen'!E590</f>
        <v>-3.07</v>
      </c>
      <c r="G595" s="27">
        <f>'LK1 - 4.1 Stäbe - Schnittgrößen'!F590</f>
        <v>5.63</v>
      </c>
      <c r="I595" s="44"/>
      <c r="J595" s="299"/>
      <c r="K595" s="15"/>
      <c r="L595" s="15" t="str">
        <f>'LK2 - 4.1 Stäbe - Schnittgrößen'!B590</f>
        <v>Min N</v>
      </c>
      <c r="M595" s="27">
        <f>'LK2 - 4.1 Stäbe - Schnittgrößen'!D590</f>
        <v>-253.54</v>
      </c>
      <c r="N595" s="27">
        <f>'LK2 - 4.1 Stäbe - Schnittgrößen'!E590</f>
        <v>-2.29</v>
      </c>
      <c r="O595" s="27">
        <f>'LK2 - 4.1 Stäbe - Schnittgrößen'!F590</f>
        <v>3.13</v>
      </c>
      <c r="Q595" s="44"/>
      <c r="R595" s="299"/>
      <c r="S595" s="15"/>
      <c r="T595" s="15" t="str">
        <f>'LK3 - 4.1 Stäbe - Schnittgrößen'!B590</f>
        <v>Min N</v>
      </c>
      <c r="U595" s="27">
        <f>'LK3 - 4.1 Stäbe - Schnittgrößen'!D590</f>
        <v>-418.3</v>
      </c>
      <c r="V595" s="27">
        <f>'LK3 - 4.1 Stäbe - Schnittgrößen'!E590</f>
        <v>-4.13</v>
      </c>
      <c r="W595" s="27">
        <f>'LK3 - 4.1 Stäbe - Schnittgrößen'!F590</f>
        <v>7.64</v>
      </c>
      <c r="Y595" s="44"/>
      <c r="Z595" s="299"/>
      <c r="AA595" s="15"/>
      <c r="AB595" s="15" t="str">
        <f>'LK6 - 4.1 Stäbe - Schnittgrößen'!B590</f>
        <v>Min N</v>
      </c>
      <c r="AC595" s="27">
        <f>'LK6 - 4.1 Stäbe - Schnittgrößen'!D590</f>
        <v>-364.64</v>
      </c>
      <c r="AD595" s="27">
        <f>'LK6 - 4.1 Stäbe - Schnittgrößen'!E590</f>
        <v>-3.07</v>
      </c>
      <c r="AE595" s="27">
        <f>'LK6 - 4.1 Stäbe - Schnittgrößen'!F590</f>
        <v>4.51</v>
      </c>
    </row>
    <row r="596" spans="1:31" x14ac:dyDescent="0.3">
      <c r="A596" s="44"/>
      <c r="B596" s="299"/>
      <c r="C596" s="15"/>
      <c r="D596" s="15" t="str">
        <f>'LK1 - 4.1 Stäbe - Schnittgrößen'!B591</f>
        <v>Max Vz</v>
      </c>
      <c r="E596" s="27">
        <f>'LK1 - 4.1 Stäbe - Schnittgrößen'!D591</f>
        <v>-308.41000000000003</v>
      </c>
      <c r="F596" s="27">
        <f>'LK1 - 4.1 Stäbe - Schnittgrößen'!E591</f>
        <v>-3.07</v>
      </c>
      <c r="G596" s="27">
        <f>'LK1 - 4.1 Stäbe - Schnittgrößen'!F591</f>
        <v>5.63</v>
      </c>
      <c r="I596" s="44"/>
      <c r="J596" s="299"/>
      <c r="K596" s="15"/>
      <c r="L596" s="15" t="str">
        <f>'LK2 - 4.1 Stäbe - Schnittgrößen'!B591</f>
        <v>Max Vz</v>
      </c>
      <c r="M596" s="27">
        <f>'LK2 - 4.1 Stäbe - Schnittgrößen'!D591</f>
        <v>-253.54</v>
      </c>
      <c r="N596" s="27">
        <f>'LK2 - 4.1 Stäbe - Schnittgrößen'!E591</f>
        <v>-2.29</v>
      </c>
      <c r="O596" s="27">
        <f>'LK2 - 4.1 Stäbe - Schnittgrößen'!F591</f>
        <v>3.13</v>
      </c>
      <c r="Q596" s="44"/>
      <c r="R596" s="299"/>
      <c r="S596" s="15"/>
      <c r="T596" s="15" t="str">
        <f>'LK3 - 4.1 Stäbe - Schnittgrößen'!B591</f>
        <v>Max Vz</v>
      </c>
      <c r="U596" s="27">
        <f>'LK3 - 4.1 Stäbe - Schnittgrößen'!D591</f>
        <v>-418.3</v>
      </c>
      <c r="V596" s="27">
        <f>'LK3 - 4.1 Stäbe - Schnittgrößen'!E591</f>
        <v>-4.13</v>
      </c>
      <c r="W596" s="27">
        <f>'LK3 - 4.1 Stäbe - Schnittgrößen'!F591</f>
        <v>7.64</v>
      </c>
      <c r="Y596" s="44"/>
      <c r="Z596" s="299"/>
      <c r="AA596" s="15"/>
      <c r="AB596" s="15" t="str">
        <f>'LK6 - 4.1 Stäbe - Schnittgrößen'!B591</f>
        <v>Max Vz</v>
      </c>
      <c r="AC596" s="27">
        <f>'LK6 - 4.1 Stäbe - Schnittgrößen'!D591</f>
        <v>-364.64</v>
      </c>
      <c r="AD596" s="27">
        <f>'LK6 - 4.1 Stäbe - Schnittgrößen'!E591</f>
        <v>-3.07</v>
      </c>
      <c r="AE596" s="27">
        <f>'LK6 - 4.1 Stäbe - Schnittgrößen'!F591</f>
        <v>4.51</v>
      </c>
    </row>
    <row r="597" spans="1:31" x14ac:dyDescent="0.3">
      <c r="A597" s="44"/>
      <c r="B597" s="299"/>
      <c r="C597" s="15"/>
      <c r="D597" s="15" t="str">
        <f>'LK1 - 4.1 Stäbe - Schnittgrößen'!B592</f>
        <v>Min Vz</v>
      </c>
      <c r="E597" s="27">
        <f>'LK1 - 4.1 Stäbe - Schnittgrößen'!D592</f>
        <v>-308.41000000000003</v>
      </c>
      <c r="F597" s="27">
        <f>'LK1 - 4.1 Stäbe - Schnittgrößen'!E592</f>
        <v>-3.67</v>
      </c>
      <c r="G597" s="27">
        <f>'LK1 - 4.1 Stäbe - Schnittgrößen'!F592</f>
        <v>5.4</v>
      </c>
      <c r="I597" s="44"/>
      <c r="J597" s="299"/>
      <c r="K597" s="15"/>
      <c r="L597" s="15" t="str">
        <f>'LK2 - 4.1 Stäbe - Schnittgrößen'!B592</f>
        <v>Min Vz</v>
      </c>
      <c r="M597" s="27">
        <f>'LK2 - 4.1 Stäbe - Schnittgrößen'!D592</f>
        <v>-253.53</v>
      </c>
      <c r="N597" s="27">
        <f>'LK2 - 4.1 Stäbe - Schnittgrößen'!E592</f>
        <v>-2.91</v>
      </c>
      <c r="O597" s="27">
        <f>'LK2 - 4.1 Stäbe - Schnittgrößen'!F592</f>
        <v>2.96</v>
      </c>
      <c r="Q597" s="44"/>
      <c r="R597" s="299"/>
      <c r="S597" s="15"/>
      <c r="T597" s="15" t="str">
        <f>'LK3 - 4.1 Stäbe - Schnittgrößen'!B592</f>
        <v>Min Vz</v>
      </c>
      <c r="U597" s="27">
        <f>'LK3 - 4.1 Stäbe - Schnittgrößen'!D592</f>
        <v>-418.3</v>
      </c>
      <c r="V597" s="27">
        <f>'LK3 - 4.1 Stäbe - Schnittgrößen'!E592</f>
        <v>-5.01</v>
      </c>
      <c r="W597" s="27">
        <f>'LK3 - 4.1 Stäbe - Schnittgrößen'!F592</f>
        <v>7.33</v>
      </c>
      <c r="Y597" s="44"/>
      <c r="Z597" s="299"/>
      <c r="AA597" s="15"/>
      <c r="AB597" s="15" t="str">
        <f>'LK6 - 4.1 Stäbe - Schnittgrößen'!B592</f>
        <v>Min Vz</v>
      </c>
      <c r="AC597" s="27">
        <f>'LK6 - 4.1 Stäbe - Schnittgrößen'!D592</f>
        <v>-364.63</v>
      </c>
      <c r="AD597" s="27">
        <f>'LK6 - 4.1 Stäbe - Schnittgrößen'!E592</f>
        <v>-3.99</v>
      </c>
      <c r="AE597" s="27">
        <f>'LK6 - 4.1 Stäbe - Schnittgrößen'!F592</f>
        <v>4.2699999999999996</v>
      </c>
    </row>
    <row r="598" spans="1:31" x14ac:dyDescent="0.3">
      <c r="A598" s="44"/>
      <c r="B598" s="299"/>
      <c r="C598" s="15"/>
      <c r="D598" s="15" t="str">
        <f>'LK1 - 4.1 Stäbe - Schnittgrößen'!B593</f>
        <v>Max My</v>
      </c>
      <c r="E598" s="27">
        <f>'LK1 - 4.1 Stäbe - Schnittgrößen'!D593</f>
        <v>-308.41000000000003</v>
      </c>
      <c r="F598" s="27">
        <f>'LK1 - 4.1 Stäbe - Schnittgrößen'!E593</f>
        <v>-3.07</v>
      </c>
      <c r="G598" s="27">
        <f>'LK1 - 4.1 Stäbe - Schnittgrößen'!F593</f>
        <v>5.63</v>
      </c>
      <c r="I598" s="44"/>
      <c r="J598" s="299"/>
      <c r="K598" s="15"/>
      <c r="L598" s="15" t="str">
        <f>'LK2 - 4.1 Stäbe - Schnittgrößen'!B593</f>
        <v>Max My</v>
      </c>
      <c r="M598" s="27">
        <f>'LK2 - 4.1 Stäbe - Schnittgrößen'!D593</f>
        <v>-253.54</v>
      </c>
      <c r="N598" s="27">
        <f>'LK2 - 4.1 Stäbe - Schnittgrößen'!E593</f>
        <v>-2.29</v>
      </c>
      <c r="O598" s="27">
        <f>'LK2 - 4.1 Stäbe - Schnittgrößen'!F593</f>
        <v>3.13</v>
      </c>
      <c r="Q598" s="44"/>
      <c r="R598" s="299"/>
      <c r="S598" s="15"/>
      <c r="T598" s="15" t="str">
        <f>'LK3 - 4.1 Stäbe - Schnittgrößen'!B593</f>
        <v>Max My</v>
      </c>
      <c r="U598" s="27">
        <f>'LK3 - 4.1 Stäbe - Schnittgrößen'!D593</f>
        <v>-418.3</v>
      </c>
      <c r="V598" s="27">
        <f>'LK3 - 4.1 Stäbe - Schnittgrößen'!E593</f>
        <v>-4.13</v>
      </c>
      <c r="W598" s="27">
        <f>'LK3 - 4.1 Stäbe - Schnittgrößen'!F593</f>
        <v>7.64</v>
      </c>
      <c r="Y598" s="44"/>
      <c r="Z598" s="299"/>
      <c r="AA598" s="15"/>
      <c r="AB598" s="15" t="str">
        <f>'LK6 - 4.1 Stäbe - Schnittgrößen'!B593</f>
        <v>Max My</v>
      </c>
      <c r="AC598" s="27">
        <f>'LK6 - 4.1 Stäbe - Schnittgrößen'!D593</f>
        <v>-364.64</v>
      </c>
      <c r="AD598" s="27">
        <f>'LK6 - 4.1 Stäbe - Schnittgrößen'!E593</f>
        <v>-3.07</v>
      </c>
      <c r="AE598" s="27">
        <f>'LK6 - 4.1 Stäbe - Schnittgrößen'!F593</f>
        <v>4.51</v>
      </c>
    </row>
    <row r="599" spans="1:31" x14ac:dyDescent="0.3">
      <c r="A599" s="44"/>
      <c r="B599" s="299"/>
      <c r="C599" s="15"/>
      <c r="D599" s="15" t="str">
        <f>'LK1 - 4.1 Stäbe - Schnittgrößen'!B594</f>
        <v>Min My</v>
      </c>
      <c r="E599" s="27">
        <f>'LK1 - 4.1 Stäbe - Schnittgrößen'!D594</f>
        <v>-308.41000000000003</v>
      </c>
      <c r="F599" s="27">
        <f>'LK1 - 4.1 Stäbe - Schnittgrößen'!E594</f>
        <v>-3.67</v>
      </c>
      <c r="G599" s="27">
        <f>'LK1 - 4.1 Stäbe - Schnittgrößen'!F594</f>
        <v>5.4</v>
      </c>
      <c r="I599" s="44"/>
      <c r="J599" s="299"/>
      <c r="K599" s="15"/>
      <c r="L599" s="15" t="str">
        <f>'LK2 - 4.1 Stäbe - Schnittgrößen'!B594</f>
        <v>Min My</v>
      </c>
      <c r="M599" s="27">
        <f>'LK2 - 4.1 Stäbe - Schnittgrößen'!D594</f>
        <v>-253.53</v>
      </c>
      <c r="N599" s="27">
        <f>'LK2 - 4.1 Stäbe - Schnittgrößen'!E594</f>
        <v>-2.91</v>
      </c>
      <c r="O599" s="27">
        <f>'LK2 - 4.1 Stäbe - Schnittgrößen'!F594</f>
        <v>2.96</v>
      </c>
      <c r="Q599" s="44"/>
      <c r="R599" s="299"/>
      <c r="S599" s="15"/>
      <c r="T599" s="15" t="str">
        <f>'LK3 - 4.1 Stäbe - Schnittgrößen'!B594</f>
        <v>Min My</v>
      </c>
      <c r="U599" s="27">
        <f>'LK3 - 4.1 Stäbe - Schnittgrößen'!D594</f>
        <v>-418.3</v>
      </c>
      <c r="V599" s="27">
        <f>'LK3 - 4.1 Stäbe - Schnittgrößen'!E594</f>
        <v>-5.01</v>
      </c>
      <c r="W599" s="27">
        <f>'LK3 - 4.1 Stäbe - Schnittgrößen'!F594</f>
        <v>7.33</v>
      </c>
      <c r="Y599" s="44"/>
      <c r="Z599" s="299"/>
      <c r="AA599" s="15"/>
      <c r="AB599" s="15" t="str">
        <f>'LK6 - 4.1 Stäbe - Schnittgrößen'!B594</f>
        <v>Min My</v>
      </c>
      <c r="AC599" s="27">
        <f>'LK6 - 4.1 Stäbe - Schnittgrößen'!D594</f>
        <v>-364.63</v>
      </c>
      <c r="AD599" s="27">
        <f>'LK6 - 4.1 Stäbe - Schnittgrößen'!E594</f>
        <v>-3.99</v>
      </c>
      <c r="AE599" s="27">
        <f>'LK6 - 4.1 Stäbe - Schnittgrößen'!F594</f>
        <v>4.2699999999999996</v>
      </c>
    </row>
    <row r="600" spans="1:31" x14ac:dyDescent="0.3">
      <c r="A600" s="192"/>
      <c r="B600" s="298"/>
      <c r="C600" s="15">
        <f>'LK1 - 4.1 Stäbe - Schnittgrößen'!A595</f>
        <v>75</v>
      </c>
      <c r="D600" s="15">
        <f>'LK1 - 4.1 Stäbe - Schnittgrößen'!B595</f>
        <v>72</v>
      </c>
      <c r="E600" s="27">
        <f>'LK1 - 4.1 Stäbe - Schnittgrößen'!D595</f>
        <v>-308.41000000000003</v>
      </c>
      <c r="F600" s="27">
        <f>'LK1 - 4.1 Stäbe - Schnittgrößen'!E595</f>
        <v>-3.3</v>
      </c>
      <c r="G600" s="27">
        <f>'LK1 - 4.1 Stäbe - Schnittgrößen'!F595</f>
        <v>5.4</v>
      </c>
      <c r="I600" s="192"/>
      <c r="J600" s="298"/>
      <c r="K600" s="15">
        <f>'LK2 - 4.1 Stäbe - Schnittgrößen'!A595</f>
        <v>75</v>
      </c>
      <c r="L600" s="15">
        <f>'LK2 - 4.1 Stäbe - Schnittgrößen'!B595</f>
        <v>72</v>
      </c>
      <c r="M600" s="27">
        <f>'LK2 - 4.1 Stäbe - Schnittgrößen'!D595</f>
        <v>-253.53</v>
      </c>
      <c r="N600" s="27">
        <f>'LK2 - 4.1 Stäbe - Schnittgrößen'!E595</f>
        <v>-2.61</v>
      </c>
      <c r="O600" s="27">
        <f>'LK2 - 4.1 Stäbe - Schnittgrößen'!F595</f>
        <v>2.96</v>
      </c>
      <c r="Q600" s="192"/>
      <c r="R600" s="298"/>
      <c r="S600" s="15">
        <f>'LK3 - 4.1 Stäbe - Schnittgrößen'!A595</f>
        <v>75</v>
      </c>
      <c r="T600" s="15">
        <f>'LK3 - 4.1 Stäbe - Schnittgrößen'!B595</f>
        <v>72</v>
      </c>
      <c r="U600" s="27">
        <f>'LK3 - 4.1 Stäbe - Schnittgrößen'!D595</f>
        <v>-418.3</v>
      </c>
      <c r="V600" s="27">
        <f>'LK3 - 4.1 Stäbe - Schnittgrößen'!E595</f>
        <v>-4.4400000000000004</v>
      </c>
      <c r="W600" s="27">
        <f>'LK3 - 4.1 Stäbe - Schnittgrößen'!F595</f>
        <v>7.33</v>
      </c>
      <c r="Y600" s="192"/>
      <c r="Z600" s="298"/>
      <c r="AA600" s="15">
        <f>'LK6 - 4.1 Stäbe - Schnittgrößen'!A595</f>
        <v>75</v>
      </c>
      <c r="AB600" s="15">
        <f>'LK6 - 4.1 Stäbe - Schnittgrößen'!B595</f>
        <v>72</v>
      </c>
      <c r="AC600" s="27">
        <f>'LK6 - 4.1 Stäbe - Schnittgrößen'!D595</f>
        <v>-364.63</v>
      </c>
      <c r="AD600" s="27">
        <f>'LK6 - 4.1 Stäbe - Schnittgrößen'!E595</f>
        <v>-3.51</v>
      </c>
      <c r="AE600" s="27">
        <f>'LK6 - 4.1 Stäbe - Schnittgrößen'!F595</f>
        <v>4.2699999999999996</v>
      </c>
    </row>
    <row r="601" spans="1:31" x14ac:dyDescent="0.3">
      <c r="A601" s="44"/>
      <c r="B601" s="299"/>
      <c r="C601" s="15"/>
      <c r="D601" s="15">
        <f>'LK1 - 4.1 Stäbe - Schnittgrößen'!B596</f>
        <v>73</v>
      </c>
      <c r="E601" s="27">
        <f>'LK1 - 4.1 Stäbe - Schnittgrößen'!D596</f>
        <v>-308.41000000000003</v>
      </c>
      <c r="F601" s="27">
        <f>'LK1 - 4.1 Stäbe - Schnittgrößen'!E596</f>
        <v>-3.9</v>
      </c>
      <c r="G601" s="27">
        <f>'LK1 - 4.1 Stäbe - Schnittgrößen'!F596</f>
        <v>5.16</v>
      </c>
      <c r="I601" s="44"/>
      <c r="J601" s="299"/>
      <c r="K601" s="15"/>
      <c r="L601" s="15">
        <f>'LK2 - 4.1 Stäbe - Schnittgrößen'!B596</f>
        <v>73</v>
      </c>
      <c r="M601" s="27">
        <f>'LK2 - 4.1 Stäbe - Schnittgrößen'!D596</f>
        <v>-253.53</v>
      </c>
      <c r="N601" s="27">
        <f>'LK2 - 4.1 Stäbe - Schnittgrößen'!E596</f>
        <v>-3.23</v>
      </c>
      <c r="O601" s="27">
        <f>'LK2 - 4.1 Stäbe - Schnittgrößen'!F596</f>
        <v>2.76</v>
      </c>
      <c r="Q601" s="44"/>
      <c r="R601" s="299"/>
      <c r="S601" s="15"/>
      <c r="T601" s="15">
        <f>'LK3 - 4.1 Stäbe - Schnittgrößen'!B596</f>
        <v>73</v>
      </c>
      <c r="U601" s="27">
        <f>'LK3 - 4.1 Stäbe - Schnittgrößen'!D596</f>
        <v>-418.29</v>
      </c>
      <c r="V601" s="27">
        <f>'LK3 - 4.1 Stäbe - Schnittgrößen'!E596</f>
        <v>-5.32</v>
      </c>
      <c r="W601" s="27">
        <f>'LK3 - 4.1 Stäbe - Schnittgrößen'!F596</f>
        <v>6.99</v>
      </c>
      <c r="Y601" s="44"/>
      <c r="Z601" s="299"/>
      <c r="AA601" s="15"/>
      <c r="AB601" s="15">
        <f>'LK6 - 4.1 Stäbe - Schnittgrößen'!B596</f>
        <v>73</v>
      </c>
      <c r="AC601" s="27">
        <f>'LK6 - 4.1 Stäbe - Schnittgrößen'!D596</f>
        <v>-364.63</v>
      </c>
      <c r="AD601" s="27">
        <f>'LK6 - 4.1 Stäbe - Schnittgrößen'!E596</f>
        <v>-4.42</v>
      </c>
      <c r="AE601" s="27">
        <f>'LK6 - 4.1 Stäbe - Schnittgrößen'!F596</f>
        <v>4</v>
      </c>
    </row>
    <row r="602" spans="1:31" x14ac:dyDescent="0.3">
      <c r="A602" s="44"/>
      <c r="B602" s="299"/>
      <c r="C602" s="15"/>
      <c r="D602" s="15" t="str">
        <f>'LK1 - 4.1 Stäbe - Schnittgrößen'!B597</f>
        <v>Max N</v>
      </c>
      <c r="E602" s="27">
        <f>'LK1 - 4.1 Stäbe - Schnittgrößen'!D597</f>
        <v>-308.41000000000003</v>
      </c>
      <c r="F602" s="27">
        <f>'LK1 - 4.1 Stäbe - Schnittgrößen'!E597</f>
        <v>-3.9</v>
      </c>
      <c r="G602" s="27">
        <f>'LK1 - 4.1 Stäbe - Schnittgrößen'!F597</f>
        <v>5.16</v>
      </c>
      <c r="I602" s="44"/>
      <c r="J602" s="299"/>
      <c r="K602" s="15"/>
      <c r="L602" s="15" t="str">
        <f>'LK2 - 4.1 Stäbe - Schnittgrößen'!B597</f>
        <v>Max N</v>
      </c>
      <c r="M602" s="27">
        <f>'LK2 - 4.1 Stäbe - Schnittgrößen'!D597</f>
        <v>-253.53</v>
      </c>
      <c r="N602" s="27">
        <f>'LK2 - 4.1 Stäbe - Schnittgrößen'!E597</f>
        <v>-3.23</v>
      </c>
      <c r="O602" s="27">
        <f>'LK2 - 4.1 Stäbe - Schnittgrößen'!F597</f>
        <v>2.76</v>
      </c>
      <c r="Q602" s="44"/>
      <c r="R602" s="299"/>
      <c r="S602" s="15"/>
      <c r="T602" s="15" t="str">
        <f>'LK3 - 4.1 Stäbe - Schnittgrößen'!B597</f>
        <v>Max N</v>
      </c>
      <c r="U602" s="27">
        <f>'LK3 - 4.1 Stäbe - Schnittgrößen'!D597</f>
        <v>-418.29</v>
      </c>
      <c r="V602" s="27">
        <f>'LK3 - 4.1 Stäbe - Schnittgrößen'!E597</f>
        <v>-5.32</v>
      </c>
      <c r="W602" s="27">
        <f>'LK3 - 4.1 Stäbe - Schnittgrößen'!F597</f>
        <v>6.99</v>
      </c>
      <c r="Y602" s="44"/>
      <c r="Z602" s="299"/>
      <c r="AA602" s="15"/>
      <c r="AB602" s="15" t="str">
        <f>'LK6 - 4.1 Stäbe - Schnittgrößen'!B597</f>
        <v>Max N</v>
      </c>
      <c r="AC602" s="27">
        <f>'LK6 - 4.1 Stäbe - Schnittgrößen'!D597</f>
        <v>-364.63</v>
      </c>
      <c r="AD602" s="27">
        <f>'LK6 - 4.1 Stäbe - Schnittgrößen'!E597</f>
        <v>-4.42</v>
      </c>
      <c r="AE602" s="27">
        <f>'LK6 - 4.1 Stäbe - Schnittgrößen'!F597</f>
        <v>4</v>
      </c>
    </row>
    <row r="603" spans="1:31" x14ac:dyDescent="0.3">
      <c r="A603" s="44"/>
      <c r="B603" s="299"/>
      <c r="C603" s="15"/>
      <c r="D603" s="15" t="str">
        <f>'LK1 - 4.1 Stäbe - Schnittgrößen'!B598</f>
        <v>Min N</v>
      </c>
      <c r="E603" s="27">
        <f>'LK1 - 4.1 Stäbe - Schnittgrößen'!D598</f>
        <v>-308.41000000000003</v>
      </c>
      <c r="F603" s="27">
        <f>'LK1 - 4.1 Stäbe - Schnittgrößen'!E598</f>
        <v>-3.3</v>
      </c>
      <c r="G603" s="27">
        <f>'LK1 - 4.1 Stäbe - Schnittgrößen'!F598</f>
        <v>5.4</v>
      </c>
      <c r="I603" s="44"/>
      <c r="J603" s="299"/>
      <c r="K603" s="15"/>
      <c r="L603" s="15" t="str">
        <f>'LK2 - 4.1 Stäbe - Schnittgrößen'!B598</f>
        <v>Min N</v>
      </c>
      <c r="M603" s="27">
        <f>'LK2 - 4.1 Stäbe - Schnittgrößen'!D598</f>
        <v>-253.53</v>
      </c>
      <c r="N603" s="27">
        <f>'LK2 - 4.1 Stäbe - Schnittgrößen'!E598</f>
        <v>-2.61</v>
      </c>
      <c r="O603" s="27">
        <f>'LK2 - 4.1 Stäbe - Schnittgrößen'!F598</f>
        <v>2.96</v>
      </c>
      <c r="Q603" s="44"/>
      <c r="R603" s="299"/>
      <c r="S603" s="15"/>
      <c r="T603" s="15" t="str">
        <f>'LK3 - 4.1 Stäbe - Schnittgrößen'!B598</f>
        <v>Min N</v>
      </c>
      <c r="U603" s="27">
        <f>'LK3 - 4.1 Stäbe - Schnittgrößen'!D598</f>
        <v>-418.3</v>
      </c>
      <c r="V603" s="27">
        <f>'LK3 - 4.1 Stäbe - Schnittgrößen'!E598</f>
        <v>-4.4400000000000004</v>
      </c>
      <c r="W603" s="27">
        <f>'LK3 - 4.1 Stäbe - Schnittgrößen'!F598</f>
        <v>7.33</v>
      </c>
      <c r="Y603" s="44"/>
      <c r="Z603" s="299"/>
      <c r="AA603" s="15"/>
      <c r="AB603" s="15" t="str">
        <f>'LK6 - 4.1 Stäbe - Schnittgrößen'!B598</f>
        <v>Min N</v>
      </c>
      <c r="AC603" s="27">
        <f>'LK6 - 4.1 Stäbe - Schnittgrößen'!D598</f>
        <v>-364.63</v>
      </c>
      <c r="AD603" s="27">
        <f>'LK6 - 4.1 Stäbe - Schnittgrößen'!E598</f>
        <v>-3.51</v>
      </c>
      <c r="AE603" s="27">
        <f>'LK6 - 4.1 Stäbe - Schnittgrößen'!F598</f>
        <v>4.2699999999999996</v>
      </c>
    </row>
    <row r="604" spans="1:31" x14ac:dyDescent="0.3">
      <c r="A604" s="44"/>
      <c r="B604" s="299"/>
      <c r="C604" s="15"/>
      <c r="D604" s="15" t="str">
        <f>'LK1 - 4.1 Stäbe - Schnittgrößen'!B599</f>
        <v>Max Vz</v>
      </c>
      <c r="E604" s="27">
        <f>'LK1 - 4.1 Stäbe - Schnittgrößen'!D599</f>
        <v>-308.41000000000003</v>
      </c>
      <c r="F604" s="27">
        <f>'LK1 - 4.1 Stäbe - Schnittgrößen'!E599</f>
        <v>-3.3</v>
      </c>
      <c r="G604" s="27">
        <f>'LK1 - 4.1 Stäbe - Schnittgrößen'!F599</f>
        <v>5.4</v>
      </c>
      <c r="I604" s="44"/>
      <c r="J604" s="299"/>
      <c r="K604" s="15"/>
      <c r="L604" s="15" t="str">
        <f>'LK2 - 4.1 Stäbe - Schnittgrößen'!B599</f>
        <v>Max Vz</v>
      </c>
      <c r="M604" s="27">
        <f>'LK2 - 4.1 Stäbe - Schnittgrößen'!D599</f>
        <v>-253.53</v>
      </c>
      <c r="N604" s="27">
        <f>'LK2 - 4.1 Stäbe - Schnittgrößen'!E599</f>
        <v>-2.61</v>
      </c>
      <c r="O604" s="27">
        <f>'LK2 - 4.1 Stäbe - Schnittgrößen'!F599</f>
        <v>2.96</v>
      </c>
      <c r="Q604" s="44"/>
      <c r="R604" s="299"/>
      <c r="S604" s="15"/>
      <c r="T604" s="15" t="str">
        <f>'LK3 - 4.1 Stäbe - Schnittgrößen'!B599</f>
        <v>Max Vz</v>
      </c>
      <c r="U604" s="27">
        <f>'LK3 - 4.1 Stäbe - Schnittgrößen'!D599</f>
        <v>-418.3</v>
      </c>
      <c r="V604" s="27">
        <f>'LK3 - 4.1 Stäbe - Schnittgrößen'!E599</f>
        <v>-4.4400000000000004</v>
      </c>
      <c r="W604" s="27">
        <f>'LK3 - 4.1 Stäbe - Schnittgrößen'!F599</f>
        <v>7.33</v>
      </c>
      <c r="Y604" s="44"/>
      <c r="Z604" s="299"/>
      <c r="AA604" s="15"/>
      <c r="AB604" s="15" t="str">
        <f>'LK6 - 4.1 Stäbe - Schnittgrößen'!B599</f>
        <v>Max Vz</v>
      </c>
      <c r="AC604" s="27">
        <f>'LK6 - 4.1 Stäbe - Schnittgrößen'!D599</f>
        <v>-364.63</v>
      </c>
      <c r="AD604" s="27">
        <f>'LK6 - 4.1 Stäbe - Schnittgrößen'!E599</f>
        <v>-3.51</v>
      </c>
      <c r="AE604" s="27">
        <f>'LK6 - 4.1 Stäbe - Schnittgrößen'!F599</f>
        <v>4.2699999999999996</v>
      </c>
    </row>
    <row r="605" spans="1:31" x14ac:dyDescent="0.3">
      <c r="A605" s="44"/>
      <c r="B605" s="299"/>
      <c r="C605" s="15"/>
      <c r="D605" s="15" t="str">
        <f>'LK1 - 4.1 Stäbe - Schnittgrößen'!B600</f>
        <v>Min Vz</v>
      </c>
      <c r="E605" s="27">
        <f>'LK1 - 4.1 Stäbe - Schnittgrößen'!D600</f>
        <v>-308.41000000000003</v>
      </c>
      <c r="F605" s="27">
        <f>'LK1 - 4.1 Stäbe - Schnittgrößen'!E600</f>
        <v>-3.9</v>
      </c>
      <c r="G605" s="27">
        <f>'LK1 - 4.1 Stäbe - Schnittgrößen'!F600</f>
        <v>5.16</v>
      </c>
      <c r="I605" s="44"/>
      <c r="J605" s="299"/>
      <c r="K605" s="15"/>
      <c r="L605" s="15" t="str">
        <f>'LK2 - 4.1 Stäbe - Schnittgrößen'!B600</f>
        <v>Min Vz</v>
      </c>
      <c r="M605" s="27">
        <f>'LK2 - 4.1 Stäbe - Schnittgrößen'!D600</f>
        <v>-253.53</v>
      </c>
      <c r="N605" s="27">
        <f>'LK2 - 4.1 Stäbe - Schnittgrößen'!E600</f>
        <v>-3.23</v>
      </c>
      <c r="O605" s="27">
        <f>'LK2 - 4.1 Stäbe - Schnittgrößen'!F600</f>
        <v>2.76</v>
      </c>
      <c r="Q605" s="44"/>
      <c r="R605" s="299"/>
      <c r="S605" s="15"/>
      <c r="T605" s="15" t="str">
        <f>'LK3 - 4.1 Stäbe - Schnittgrößen'!B600</f>
        <v>Min Vz</v>
      </c>
      <c r="U605" s="27">
        <f>'LK3 - 4.1 Stäbe - Schnittgrößen'!D600</f>
        <v>-418.29</v>
      </c>
      <c r="V605" s="27">
        <f>'LK3 - 4.1 Stäbe - Schnittgrößen'!E600</f>
        <v>-5.32</v>
      </c>
      <c r="W605" s="27">
        <f>'LK3 - 4.1 Stäbe - Schnittgrößen'!F600</f>
        <v>6.99</v>
      </c>
      <c r="Y605" s="44"/>
      <c r="Z605" s="299"/>
      <c r="AA605" s="15"/>
      <c r="AB605" s="15" t="str">
        <f>'LK6 - 4.1 Stäbe - Schnittgrößen'!B600</f>
        <v>Min Vz</v>
      </c>
      <c r="AC605" s="27">
        <f>'LK6 - 4.1 Stäbe - Schnittgrößen'!D600</f>
        <v>-364.63</v>
      </c>
      <c r="AD605" s="27">
        <f>'LK6 - 4.1 Stäbe - Schnittgrößen'!E600</f>
        <v>-4.42</v>
      </c>
      <c r="AE605" s="27">
        <f>'LK6 - 4.1 Stäbe - Schnittgrößen'!F600</f>
        <v>4</v>
      </c>
    </row>
    <row r="606" spans="1:31" x14ac:dyDescent="0.3">
      <c r="A606" s="44"/>
      <c r="B606" s="299"/>
      <c r="C606" s="15"/>
      <c r="D606" s="15" t="str">
        <f>'LK1 - 4.1 Stäbe - Schnittgrößen'!B601</f>
        <v>Max My</v>
      </c>
      <c r="E606" s="27">
        <f>'LK1 - 4.1 Stäbe - Schnittgrößen'!D601</f>
        <v>-308.41000000000003</v>
      </c>
      <c r="F606" s="27">
        <f>'LK1 - 4.1 Stäbe - Schnittgrößen'!E601</f>
        <v>-3.3</v>
      </c>
      <c r="G606" s="27">
        <f>'LK1 - 4.1 Stäbe - Schnittgrößen'!F601</f>
        <v>5.4</v>
      </c>
      <c r="I606" s="44"/>
      <c r="J606" s="299"/>
      <c r="K606" s="15"/>
      <c r="L606" s="15" t="str">
        <f>'LK2 - 4.1 Stäbe - Schnittgrößen'!B601</f>
        <v>Max My</v>
      </c>
      <c r="M606" s="27">
        <f>'LK2 - 4.1 Stäbe - Schnittgrößen'!D601</f>
        <v>-253.53</v>
      </c>
      <c r="N606" s="27">
        <f>'LK2 - 4.1 Stäbe - Schnittgrößen'!E601</f>
        <v>-2.61</v>
      </c>
      <c r="O606" s="27">
        <f>'LK2 - 4.1 Stäbe - Schnittgrößen'!F601</f>
        <v>2.96</v>
      </c>
      <c r="Q606" s="44"/>
      <c r="R606" s="299"/>
      <c r="S606" s="15"/>
      <c r="T606" s="15" t="str">
        <f>'LK3 - 4.1 Stäbe - Schnittgrößen'!B601</f>
        <v>Max My</v>
      </c>
      <c r="U606" s="27">
        <f>'LK3 - 4.1 Stäbe - Schnittgrößen'!D601</f>
        <v>-418.3</v>
      </c>
      <c r="V606" s="27">
        <f>'LK3 - 4.1 Stäbe - Schnittgrößen'!E601</f>
        <v>-4.4400000000000004</v>
      </c>
      <c r="W606" s="27">
        <f>'LK3 - 4.1 Stäbe - Schnittgrößen'!F601</f>
        <v>7.33</v>
      </c>
      <c r="Y606" s="44"/>
      <c r="Z606" s="299"/>
      <c r="AA606" s="15"/>
      <c r="AB606" s="15" t="str">
        <f>'LK6 - 4.1 Stäbe - Schnittgrößen'!B601</f>
        <v>Max My</v>
      </c>
      <c r="AC606" s="27">
        <f>'LK6 - 4.1 Stäbe - Schnittgrößen'!D601</f>
        <v>-364.63</v>
      </c>
      <c r="AD606" s="27">
        <f>'LK6 - 4.1 Stäbe - Schnittgrößen'!E601</f>
        <v>-3.51</v>
      </c>
      <c r="AE606" s="27">
        <f>'LK6 - 4.1 Stäbe - Schnittgrößen'!F601</f>
        <v>4.2699999999999996</v>
      </c>
    </row>
    <row r="607" spans="1:31" x14ac:dyDescent="0.3">
      <c r="A607" s="44"/>
      <c r="B607" s="299"/>
      <c r="C607" s="15"/>
      <c r="D607" s="15" t="str">
        <f>'LK1 - 4.1 Stäbe - Schnittgrößen'!B602</f>
        <v>Min My</v>
      </c>
      <c r="E607" s="27">
        <f>'LK1 - 4.1 Stäbe - Schnittgrößen'!D602</f>
        <v>-308.41000000000003</v>
      </c>
      <c r="F607" s="27">
        <f>'LK1 - 4.1 Stäbe - Schnittgrößen'!E602</f>
        <v>-3.9</v>
      </c>
      <c r="G607" s="27">
        <f>'LK1 - 4.1 Stäbe - Schnittgrößen'!F602</f>
        <v>5.16</v>
      </c>
      <c r="I607" s="44"/>
      <c r="J607" s="299"/>
      <c r="K607" s="15"/>
      <c r="L607" s="15" t="str">
        <f>'LK2 - 4.1 Stäbe - Schnittgrößen'!B602</f>
        <v>Min My</v>
      </c>
      <c r="M607" s="27">
        <f>'LK2 - 4.1 Stäbe - Schnittgrößen'!D602</f>
        <v>-253.53</v>
      </c>
      <c r="N607" s="27">
        <f>'LK2 - 4.1 Stäbe - Schnittgrößen'!E602</f>
        <v>-3.23</v>
      </c>
      <c r="O607" s="27">
        <f>'LK2 - 4.1 Stäbe - Schnittgrößen'!F602</f>
        <v>2.76</v>
      </c>
      <c r="Q607" s="44"/>
      <c r="R607" s="299"/>
      <c r="S607" s="15"/>
      <c r="T607" s="15" t="str">
        <f>'LK3 - 4.1 Stäbe - Schnittgrößen'!B602</f>
        <v>Min My</v>
      </c>
      <c r="U607" s="27">
        <f>'LK3 - 4.1 Stäbe - Schnittgrößen'!D602</f>
        <v>-418.29</v>
      </c>
      <c r="V607" s="27">
        <f>'LK3 - 4.1 Stäbe - Schnittgrößen'!E602</f>
        <v>-5.32</v>
      </c>
      <c r="W607" s="27">
        <f>'LK3 - 4.1 Stäbe - Schnittgrößen'!F602</f>
        <v>6.99</v>
      </c>
      <c r="Y607" s="44"/>
      <c r="Z607" s="299"/>
      <c r="AA607" s="15"/>
      <c r="AB607" s="15" t="str">
        <f>'LK6 - 4.1 Stäbe - Schnittgrößen'!B602</f>
        <v>Min My</v>
      </c>
      <c r="AC607" s="27">
        <f>'LK6 - 4.1 Stäbe - Schnittgrößen'!D602</f>
        <v>-364.63</v>
      </c>
      <c r="AD607" s="27">
        <f>'LK6 - 4.1 Stäbe - Schnittgrößen'!E602</f>
        <v>-4.42</v>
      </c>
      <c r="AE607" s="27">
        <f>'LK6 - 4.1 Stäbe - Schnittgrößen'!F602</f>
        <v>4</v>
      </c>
    </row>
    <row r="608" spans="1:31" x14ac:dyDescent="0.3">
      <c r="A608" s="192"/>
      <c r="B608" s="298"/>
      <c r="C608" s="15">
        <f>'LK1 - 4.1 Stäbe - Schnittgrößen'!A603</f>
        <v>76</v>
      </c>
      <c r="D608" s="15">
        <f>'LK1 - 4.1 Stäbe - Schnittgrößen'!B603</f>
        <v>73</v>
      </c>
      <c r="E608" s="27">
        <f>'LK1 - 4.1 Stäbe - Schnittgrößen'!D603</f>
        <v>-308.41000000000003</v>
      </c>
      <c r="F608" s="27">
        <f>'LK1 - 4.1 Stäbe - Schnittgrößen'!E603</f>
        <v>-3.53</v>
      </c>
      <c r="G608" s="27">
        <f>'LK1 - 4.1 Stäbe - Schnittgrößen'!F603</f>
        <v>5.16</v>
      </c>
      <c r="I608" s="192"/>
      <c r="J608" s="298"/>
      <c r="K608" s="15">
        <f>'LK2 - 4.1 Stäbe - Schnittgrößen'!A603</f>
        <v>76</v>
      </c>
      <c r="L608" s="15">
        <f>'LK2 - 4.1 Stäbe - Schnittgrößen'!B603</f>
        <v>73</v>
      </c>
      <c r="M608" s="27">
        <f>'LK2 - 4.1 Stäbe - Schnittgrößen'!D603</f>
        <v>-253.53</v>
      </c>
      <c r="N608" s="27">
        <f>'LK2 - 4.1 Stäbe - Schnittgrößen'!E603</f>
        <v>-3.06</v>
      </c>
      <c r="O608" s="27">
        <f>'LK2 - 4.1 Stäbe - Schnittgrößen'!F603</f>
        <v>2.76</v>
      </c>
      <c r="Q608" s="192"/>
      <c r="R608" s="298"/>
      <c r="S608" s="15">
        <f>'LK3 - 4.1 Stäbe - Schnittgrößen'!A603</f>
        <v>76</v>
      </c>
      <c r="T608" s="15">
        <f>'LK3 - 4.1 Stäbe - Schnittgrößen'!B603</f>
        <v>73</v>
      </c>
      <c r="U608" s="27">
        <f>'LK3 - 4.1 Stäbe - Schnittgrößen'!D603</f>
        <v>-418.29</v>
      </c>
      <c r="V608" s="27">
        <f>'LK3 - 4.1 Stäbe - Schnittgrößen'!E603</f>
        <v>-4.76</v>
      </c>
      <c r="W608" s="27">
        <f>'LK3 - 4.1 Stäbe - Schnittgrößen'!F603</f>
        <v>6.99</v>
      </c>
      <c r="Y608" s="192"/>
      <c r="Z608" s="298"/>
      <c r="AA608" s="15">
        <f>'LK6 - 4.1 Stäbe - Schnittgrößen'!A603</f>
        <v>76</v>
      </c>
      <c r="AB608" s="15">
        <f>'LK6 - 4.1 Stäbe - Schnittgrößen'!B603</f>
        <v>73</v>
      </c>
      <c r="AC608" s="27">
        <f>'LK6 - 4.1 Stäbe - Schnittgrößen'!D603</f>
        <v>-364.63</v>
      </c>
      <c r="AD608" s="27">
        <f>'LK6 - 4.1 Stäbe - Schnittgrößen'!E603</f>
        <v>-4.1100000000000003</v>
      </c>
      <c r="AE608" s="27">
        <f>'LK6 - 4.1 Stäbe - Schnittgrößen'!F603</f>
        <v>4</v>
      </c>
    </row>
    <row r="609" spans="1:31" x14ac:dyDescent="0.3">
      <c r="A609" s="44"/>
      <c r="B609" s="299"/>
      <c r="C609" s="15"/>
      <c r="D609" s="15">
        <f>'LK1 - 4.1 Stäbe - Schnittgrößen'!B604</f>
        <v>74</v>
      </c>
      <c r="E609" s="27">
        <f>'LK1 - 4.1 Stäbe - Schnittgrößen'!D604</f>
        <v>-308.41000000000003</v>
      </c>
      <c r="F609" s="27">
        <f>'LK1 - 4.1 Stäbe - Schnittgrößen'!E604</f>
        <v>-4.13</v>
      </c>
      <c r="G609" s="27">
        <f>'LK1 - 4.1 Stäbe - Schnittgrößen'!F604</f>
        <v>4.8899999999999997</v>
      </c>
      <c r="I609" s="44"/>
      <c r="J609" s="299"/>
      <c r="K609" s="15"/>
      <c r="L609" s="15">
        <f>'LK2 - 4.1 Stäbe - Schnittgrößen'!B604</f>
        <v>74</v>
      </c>
      <c r="M609" s="27">
        <f>'LK2 - 4.1 Stäbe - Schnittgrößen'!D604</f>
        <v>-253.53</v>
      </c>
      <c r="N609" s="27">
        <f>'LK2 - 4.1 Stäbe - Schnittgrößen'!E604</f>
        <v>-3.67</v>
      </c>
      <c r="O609" s="27">
        <f>'LK2 - 4.1 Stäbe - Schnittgrößen'!F604</f>
        <v>2.5299999999999998</v>
      </c>
      <c r="Q609" s="44"/>
      <c r="R609" s="299"/>
      <c r="S609" s="15"/>
      <c r="T609" s="15">
        <f>'LK3 - 4.1 Stäbe - Schnittgrößen'!B604</f>
        <v>74</v>
      </c>
      <c r="U609" s="27">
        <f>'LK3 - 4.1 Stäbe - Schnittgrößen'!D604</f>
        <v>-418.29</v>
      </c>
      <c r="V609" s="27">
        <f>'LK3 - 4.1 Stäbe - Schnittgrößen'!E604</f>
        <v>-5.63</v>
      </c>
      <c r="W609" s="27">
        <f>'LK3 - 4.1 Stäbe - Schnittgrößen'!F604</f>
        <v>6.64</v>
      </c>
      <c r="Y609" s="44"/>
      <c r="Z609" s="299"/>
      <c r="AA609" s="15"/>
      <c r="AB609" s="15">
        <f>'LK6 - 4.1 Stäbe - Schnittgrößen'!B604</f>
        <v>74</v>
      </c>
      <c r="AC609" s="27">
        <f>'LK6 - 4.1 Stäbe - Schnittgrößen'!D604</f>
        <v>-364.62</v>
      </c>
      <c r="AD609" s="27">
        <f>'LK6 - 4.1 Stäbe - Schnittgrößen'!E604</f>
        <v>-5.01</v>
      </c>
      <c r="AE609" s="27">
        <f>'LK6 - 4.1 Stäbe - Schnittgrößen'!F604</f>
        <v>3.68</v>
      </c>
    </row>
    <row r="610" spans="1:31" x14ac:dyDescent="0.3">
      <c r="A610" s="44"/>
      <c r="B610" s="299"/>
      <c r="C610" s="15"/>
      <c r="D610" s="15" t="str">
        <f>'LK1 - 4.1 Stäbe - Schnittgrößen'!B605</f>
        <v>Max N</v>
      </c>
      <c r="E610" s="27">
        <f>'LK1 - 4.1 Stäbe - Schnittgrößen'!D605</f>
        <v>-308.41000000000003</v>
      </c>
      <c r="F610" s="27">
        <f>'LK1 - 4.1 Stäbe - Schnittgrößen'!E605</f>
        <v>-4.13</v>
      </c>
      <c r="G610" s="27">
        <f>'LK1 - 4.1 Stäbe - Schnittgrößen'!F605</f>
        <v>4.8899999999999997</v>
      </c>
      <c r="I610" s="44"/>
      <c r="J610" s="299"/>
      <c r="K610" s="15"/>
      <c r="L610" s="15" t="str">
        <f>'LK2 - 4.1 Stäbe - Schnittgrößen'!B605</f>
        <v>Max N</v>
      </c>
      <c r="M610" s="27">
        <f>'LK2 - 4.1 Stäbe - Schnittgrößen'!D605</f>
        <v>-253.53</v>
      </c>
      <c r="N610" s="27">
        <f>'LK2 - 4.1 Stäbe - Schnittgrößen'!E605</f>
        <v>-3.67</v>
      </c>
      <c r="O610" s="27">
        <f>'LK2 - 4.1 Stäbe - Schnittgrößen'!F605</f>
        <v>2.5299999999999998</v>
      </c>
      <c r="Q610" s="44"/>
      <c r="R610" s="299"/>
      <c r="S610" s="15"/>
      <c r="T610" s="15" t="str">
        <f>'LK3 - 4.1 Stäbe - Schnittgrößen'!B605</f>
        <v>Max N</v>
      </c>
      <c r="U610" s="27">
        <f>'LK3 - 4.1 Stäbe - Schnittgrößen'!D605</f>
        <v>-418.29</v>
      </c>
      <c r="V610" s="27">
        <f>'LK3 - 4.1 Stäbe - Schnittgrößen'!E605</f>
        <v>-5.63</v>
      </c>
      <c r="W610" s="27">
        <f>'LK3 - 4.1 Stäbe - Schnittgrößen'!F605</f>
        <v>6.64</v>
      </c>
      <c r="Y610" s="44"/>
      <c r="Z610" s="299"/>
      <c r="AA610" s="15"/>
      <c r="AB610" s="15" t="str">
        <f>'LK6 - 4.1 Stäbe - Schnittgrößen'!B605</f>
        <v>Max N</v>
      </c>
      <c r="AC610" s="27">
        <f>'LK6 - 4.1 Stäbe - Schnittgrößen'!D605</f>
        <v>-364.62</v>
      </c>
      <c r="AD610" s="27">
        <f>'LK6 - 4.1 Stäbe - Schnittgrößen'!E605</f>
        <v>-5.01</v>
      </c>
      <c r="AE610" s="27">
        <f>'LK6 - 4.1 Stäbe - Schnittgrößen'!F605</f>
        <v>3.68</v>
      </c>
    </row>
    <row r="611" spans="1:31" x14ac:dyDescent="0.3">
      <c r="A611" s="44"/>
      <c r="B611" s="299"/>
      <c r="C611" s="15"/>
      <c r="D611" s="15" t="str">
        <f>'LK1 - 4.1 Stäbe - Schnittgrößen'!B606</f>
        <v>Min N</v>
      </c>
      <c r="E611" s="27">
        <f>'LK1 - 4.1 Stäbe - Schnittgrößen'!D606</f>
        <v>-308.41000000000003</v>
      </c>
      <c r="F611" s="27">
        <f>'LK1 - 4.1 Stäbe - Schnittgrößen'!E606</f>
        <v>-3.53</v>
      </c>
      <c r="G611" s="27">
        <f>'LK1 - 4.1 Stäbe - Schnittgrößen'!F606</f>
        <v>5.16</v>
      </c>
      <c r="I611" s="44"/>
      <c r="J611" s="299"/>
      <c r="K611" s="15"/>
      <c r="L611" s="15" t="str">
        <f>'LK2 - 4.1 Stäbe - Schnittgrößen'!B606</f>
        <v>Min N</v>
      </c>
      <c r="M611" s="27">
        <f>'LK2 - 4.1 Stäbe - Schnittgrößen'!D606</f>
        <v>-253.53</v>
      </c>
      <c r="N611" s="27">
        <f>'LK2 - 4.1 Stäbe - Schnittgrößen'!E606</f>
        <v>-3.06</v>
      </c>
      <c r="O611" s="27">
        <f>'LK2 - 4.1 Stäbe - Schnittgrößen'!F606</f>
        <v>2.76</v>
      </c>
      <c r="Q611" s="44"/>
      <c r="R611" s="299"/>
      <c r="S611" s="15"/>
      <c r="T611" s="15" t="str">
        <f>'LK3 - 4.1 Stäbe - Schnittgrößen'!B606</f>
        <v>Min N</v>
      </c>
      <c r="U611" s="27">
        <f>'LK3 - 4.1 Stäbe - Schnittgrößen'!D606</f>
        <v>-418.29</v>
      </c>
      <c r="V611" s="27">
        <f>'LK3 - 4.1 Stäbe - Schnittgrößen'!E606</f>
        <v>-4.76</v>
      </c>
      <c r="W611" s="27">
        <f>'LK3 - 4.1 Stäbe - Schnittgrößen'!F606</f>
        <v>6.99</v>
      </c>
      <c r="Y611" s="44"/>
      <c r="Z611" s="299"/>
      <c r="AA611" s="15"/>
      <c r="AB611" s="15" t="str">
        <f>'LK6 - 4.1 Stäbe - Schnittgrößen'!B606</f>
        <v>Min N</v>
      </c>
      <c r="AC611" s="27">
        <f>'LK6 - 4.1 Stäbe - Schnittgrößen'!D606</f>
        <v>-364.63</v>
      </c>
      <c r="AD611" s="27">
        <f>'LK6 - 4.1 Stäbe - Schnittgrößen'!E606</f>
        <v>-4.1100000000000003</v>
      </c>
      <c r="AE611" s="27">
        <f>'LK6 - 4.1 Stäbe - Schnittgrößen'!F606</f>
        <v>4</v>
      </c>
    </row>
    <row r="612" spans="1:31" x14ac:dyDescent="0.3">
      <c r="A612" s="44"/>
      <c r="B612" s="299"/>
      <c r="C612" s="15"/>
      <c r="D612" s="15" t="str">
        <f>'LK1 - 4.1 Stäbe - Schnittgrößen'!B607</f>
        <v>Max Vz</v>
      </c>
      <c r="E612" s="27">
        <f>'LK1 - 4.1 Stäbe - Schnittgrößen'!D607</f>
        <v>-308.41000000000003</v>
      </c>
      <c r="F612" s="27">
        <f>'LK1 - 4.1 Stäbe - Schnittgrößen'!E607</f>
        <v>-3.53</v>
      </c>
      <c r="G612" s="27">
        <f>'LK1 - 4.1 Stäbe - Schnittgrößen'!F607</f>
        <v>5.16</v>
      </c>
      <c r="I612" s="44"/>
      <c r="J612" s="299"/>
      <c r="K612" s="15"/>
      <c r="L612" s="15" t="str">
        <f>'LK2 - 4.1 Stäbe - Schnittgrößen'!B607</f>
        <v>Max Vz</v>
      </c>
      <c r="M612" s="27">
        <f>'LK2 - 4.1 Stäbe - Schnittgrößen'!D607</f>
        <v>-253.53</v>
      </c>
      <c r="N612" s="27">
        <f>'LK2 - 4.1 Stäbe - Schnittgrößen'!E607</f>
        <v>-3.06</v>
      </c>
      <c r="O612" s="27">
        <f>'LK2 - 4.1 Stäbe - Schnittgrößen'!F607</f>
        <v>2.76</v>
      </c>
      <c r="Q612" s="44"/>
      <c r="R612" s="299"/>
      <c r="S612" s="15"/>
      <c r="T612" s="15" t="str">
        <f>'LK3 - 4.1 Stäbe - Schnittgrößen'!B607</f>
        <v>Max Vz</v>
      </c>
      <c r="U612" s="27">
        <f>'LK3 - 4.1 Stäbe - Schnittgrößen'!D607</f>
        <v>-418.29</v>
      </c>
      <c r="V612" s="27">
        <f>'LK3 - 4.1 Stäbe - Schnittgrößen'!E607</f>
        <v>-4.76</v>
      </c>
      <c r="W612" s="27">
        <f>'LK3 - 4.1 Stäbe - Schnittgrößen'!F607</f>
        <v>6.99</v>
      </c>
      <c r="Y612" s="44"/>
      <c r="Z612" s="299"/>
      <c r="AA612" s="15"/>
      <c r="AB612" s="15" t="str">
        <f>'LK6 - 4.1 Stäbe - Schnittgrößen'!B607</f>
        <v>Max Vz</v>
      </c>
      <c r="AC612" s="27">
        <f>'LK6 - 4.1 Stäbe - Schnittgrößen'!D607</f>
        <v>-364.63</v>
      </c>
      <c r="AD612" s="27">
        <f>'LK6 - 4.1 Stäbe - Schnittgrößen'!E607</f>
        <v>-4.1100000000000003</v>
      </c>
      <c r="AE612" s="27">
        <f>'LK6 - 4.1 Stäbe - Schnittgrößen'!F607</f>
        <v>4</v>
      </c>
    </row>
    <row r="613" spans="1:31" x14ac:dyDescent="0.3">
      <c r="A613" s="44"/>
      <c r="B613" s="299"/>
      <c r="C613" s="15"/>
      <c r="D613" s="15" t="str">
        <f>'LK1 - 4.1 Stäbe - Schnittgrößen'!B608</f>
        <v>Min Vz</v>
      </c>
      <c r="E613" s="27">
        <f>'LK1 - 4.1 Stäbe - Schnittgrößen'!D608</f>
        <v>-308.41000000000003</v>
      </c>
      <c r="F613" s="27">
        <f>'LK1 - 4.1 Stäbe - Schnittgrößen'!E608</f>
        <v>-4.13</v>
      </c>
      <c r="G613" s="27">
        <f>'LK1 - 4.1 Stäbe - Schnittgrößen'!F608</f>
        <v>4.8899999999999997</v>
      </c>
      <c r="I613" s="44"/>
      <c r="J613" s="299"/>
      <c r="K613" s="15"/>
      <c r="L613" s="15" t="str">
        <f>'LK2 - 4.1 Stäbe - Schnittgrößen'!B608</f>
        <v>Min Vz</v>
      </c>
      <c r="M613" s="27">
        <f>'LK2 - 4.1 Stäbe - Schnittgrößen'!D608</f>
        <v>-253.53</v>
      </c>
      <c r="N613" s="27">
        <f>'LK2 - 4.1 Stäbe - Schnittgrößen'!E608</f>
        <v>-3.67</v>
      </c>
      <c r="O613" s="27">
        <f>'LK2 - 4.1 Stäbe - Schnittgrößen'!F608</f>
        <v>2.5299999999999998</v>
      </c>
      <c r="Q613" s="44"/>
      <c r="R613" s="299"/>
      <c r="S613" s="15"/>
      <c r="T613" s="15" t="str">
        <f>'LK3 - 4.1 Stäbe - Schnittgrößen'!B608</f>
        <v>Min Vz</v>
      </c>
      <c r="U613" s="27">
        <f>'LK3 - 4.1 Stäbe - Schnittgrößen'!D608</f>
        <v>-418.29</v>
      </c>
      <c r="V613" s="27">
        <f>'LK3 - 4.1 Stäbe - Schnittgrößen'!E608</f>
        <v>-5.63</v>
      </c>
      <c r="W613" s="27">
        <f>'LK3 - 4.1 Stäbe - Schnittgrößen'!F608</f>
        <v>6.64</v>
      </c>
      <c r="Y613" s="44"/>
      <c r="Z613" s="299"/>
      <c r="AA613" s="15"/>
      <c r="AB613" s="15" t="str">
        <f>'LK6 - 4.1 Stäbe - Schnittgrößen'!B608</f>
        <v>Min Vz</v>
      </c>
      <c r="AC613" s="27">
        <f>'LK6 - 4.1 Stäbe - Schnittgrößen'!D608</f>
        <v>-364.62</v>
      </c>
      <c r="AD613" s="27">
        <f>'LK6 - 4.1 Stäbe - Schnittgrößen'!E608</f>
        <v>-5.01</v>
      </c>
      <c r="AE613" s="27">
        <f>'LK6 - 4.1 Stäbe - Schnittgrößen'!F608</f>
        <v>3.68</v>
      </c>
    </row>
    <row r="614" spans="1:31" x14ac:dyDescent="0.3">
      <c r="A614" s="44"/>
      <c r="B614" s="299"/>
      <c r="C614" s="15"/>
      <c r="D614" s="15" t="str">
        <f>'LK1 - 4.1 Stäbe - Schnittgrößen'!B609</f>
        <v>Max My</v>
      </c>
      <c r="E614" s="27">
        <f>'LK1 - 4.1 Stäbe - Schnittgrößen'!D609</f>
        <v>-308.41000000000003</v>
      </c>
      <c r="F614" s="27">
        <f>'LK1 - 4.1 Stäbe - Schnittgrößen'!E609</f>
        <v>-3.53</v>
      </c>
      <c r="G614" s="27">
        <f>'LK1 - 4.1 Stäbe - Schnittgrößen'!F609</f>
        <v>5.16</v>
      </c>
      <c r="I614" s="44"/>
      <c r="J614" s="299"/>
      <c r="K614" s="15"/>
      <c r="L614" s="15" t="str">
        <f>'LK2 - 4.1 Stäbe - Schnittgrößen'!B609</f>
        <v>Max My</v>
      </c>
      <c r="M614" s="27">
        <f>'LK2 - 4.1 Stäbe - Schnittgrößen'!D609</f>
        <v>-253.53</v>
      </c>
      <c r="N614" s="27">
        <f>'LK2 - 4.1 Stäbe - Schnittgrößen'!E609</f>
        <v>-3.06</v>
      </c>
      <c r="O614" s="27">
        <f>'LK2 - 4.1 Stäbe - Schnittgrößen'!F609</f>
        <v>2.76</v>
      </c>
      <c r="Q614" s="44"/>
      <c r="R614" s="299"/>
      <c r="S614" s="15"/>
      <c r="T614" s="15" t="str">
        <f>'LK3 - 4.1 Stäbe - Schnittgrößen'!B609</f>
        <v>Max My</v>
      </c>
      <c r="U614" s="27">
        <f>'LK3 - 4.1 Stäbe - Schnittgrößen'!D609</f>
        <v>-418.29</v>
      </c>
      <c r="V614" s="27">
        <f>'LK3 - 4.1 Stäbe - Schnittgrößen'!E609</f>
        <v>-4.76</v>
      </c>
      <c r="W614" s="27">
        <f>'LK3 - 4.1 Stäbe - Schnittgrößen'!F609</f>
        <v>6.99</v>
      </c>
      <c r="Y614" s="44"/>
      <c r="Z614" s="299"/>
      <c r="AA614" s="15"/>
      <c r="AB614" s="15" t="str">
        <f>'LK6 - 4.1 Stäbe - Schnittgrößen'!B609</f>
        <v>Max My</v>
      </c>
      <c r="AC614" s="27">
        <f>'LK6 - 4.1 Stäbe - Schnittgrößen'!D609</f>
        <v>-364.63</v>
      </c>
      <c r="AD614" s="27">
        <f>'LK6 - 4.1 Stäbe - Schnittgrößen'!E609</f>
        <v>-4.1100000000000003</v>
      </c>
      <c r="AE614" s="27">
        <f>'LK6 - 4.1 Stäbe - Schnittgrößen'!F609</f>
        <v>4</v>
      </c>
    </row>
    <row r="615" spans="1:31" x14ac:dyDescent="0.3">
      <c r="A615" s="44"/>
      <c r="B615" s="299"/>
      <c r="C615" s="15"/>
      <c r="D615" s="15" t="str">
        <f>'LK1 - 4.1 Stäbe - Schnittgrößen'!B610</f>
        <v>Min My</v>
      </c>
      <c r="E615" s="27">
        <f>'LK1 - 4.1 Stäbe - Schnittgrößen'!D610</f>
        <v>-308.41000000000003</v>
      </c>
      <c r="F615" s="27">
        <f>'LK1 - 4.1 Stäbe - Schnittgrößen'!E610</f>
        <v>-4.13</v>
      </c>
      <c r="G615" s="27">
        <f>'LK1 - 4.1 Stäbe - Schnittgrößen'!F610</f>
        <v>4.8899999999999997</v>
      </c>
      <c r="I615" s="44"/>
      <c r="J615" s="299"/>
      <c r="K615" s="15"/>
      <c r="L615" s="15" t="str">
        <f>'LK2 - 4.1 Stäbe - Schnittgrößen'!B610</f>
        <v>Min My</v>
      </c>
      <c r="M615" s="27">
        <f>'LK2 - 4.1 Stäbe - Schnittgrößen'!D610</f>
        <v>-253.53</v>
      </c>
      <c r="N615" s="27">
        <f>'LK2 - 4.1 Stäbe - Schnittgrößen'!E610</f>
        <v>-3.67</v>
      </c>
      <c r="O615" s="27">
        <f>'LK2 - 4.1 Stäbe - Schnittgrößen'!F610</f>
        <v>2.5299999999999998</v>
      </c>
      <c r="Q615" s="44"/>
      <c r="R615" s="299"/>
      <c r="S615" s="15"/>
      <c r="T615" s="15" t="str">
        <f>'LK3 - 4.1 Stäbe - Schnittgrößen'!B610</f>
        <v>Min My</v>
      </c>
      <c r="U615" s="27">
        <f>'LK3 - 4.1 Stäbe - Schnittgrößen'!D610</f>
        <v>-418.29</v>
      </c>
      <c r="V615" s="27">
        <f>'LK3 - 4.1 Stäbe - Schnittgrößen'!E610</f>
        <v>-5.63</v>
      </c>
      <c r="W615" s="27">
        <f>'LK3 - 4.1 Stäbe - Schnittgrößen'!F610</f>
        <v>6.64</v>
      </c>
      <c r="Y615" s="44"/>
      <c r="Z615" s="299"/>
      <c r="AA615" s="15"/>
      <c r="AB615" s="15" t="str">
        <f>'LK6 - 4.1 Stäbe - Schnittgrößen'!B610</f>
        <v>Min My</v>
      </c>
      <c r="AC615" s="27">
        <f>'LK6 - 4.1 Stäbe - Schnittgrößen'!D610</f>
        <v>-364.62</v>
      </c>
      <c r="AD615" s="27">
        <f>'LK6 - 4.1 Stäbe - Schnittgrößen'!E610</f>
        <v>-5.01</v>
      </c>
      <c r="AE615" s="27">
        <f>'LK6 - 4.1 Stäbe - Schnittgrößen'!F610</f>
        <v>3.68</v>
      </c>
    </row>
    <row r="616" spans="1:31" x14ac:dyDescent="0.3">
      <c r="A616" s="192"/>
      <c r="B616" s="298"/>
      <c r="C616" s="15">
        <f>'LK1 - 4.1 Stäbe - Schnittgrößen'!A611</f>
        <v>77</v>
      </c>
      <c r="D616" s="15">
        <f>'LK1 - 4.1 Stäbe - Schnittgrößen'!B611</f>
        <v>74</v>
      </c>
      <c r="E616" s="27">
        <f>'LK1 - 4.1 Stäbe - Schnittgrößen'!D611</f>
        <v>-308.41000000000003</v>
      </c>
      <c r="F616" s="27">
        <f>'LK1 - 4.1 Stäbe - Schnittgrößen'!E611</f>
        <v>-3.77</v>
      </c>
      <c r="G616" s="27">
        <f>'LK1 - 4.1 Stäbe - Schnittgrößen'!F611</f>
        <v>4.8899999999999997</v>
      </c>
      <c r="I616" s="192"/>
      <c r="J616" s="298"/>
      <c r="K616" s="15">
        <f>'LK2 - 4.1 Stäbe - Schnittgrößen'!A611</f>
        <v>77</v>
      </c>
      <c r="L616" s="15">
        <f>'LK2 - 4.1 Stäbe - Schnittgrößen'!B611</f>
        <v>74</v>
      </c>
      <c r="M616" s="27">
        <f>'LK2 - 4.1 Stäbe - Schnittgrößen'!D611</f>
        <v>-253.53</v>
      </c>
      <c r="N616" s="27">
        <f>'LK2 - 4.1 Stäbe - Schnittgrößen'!E611</f>
        <v>-3.7</v>
      </c>
      <c r="O616" s="27">
        <f>'LK2 - 4.1 Stäbe - Schnittgrößen'!F611</f>
        <v>2.5299999999999998</v>
      </c>
      <c r="Q616" s="192"/>
      <c r="R616" s="298"/>
      <c r="S616" s="15">
        <f>'LK3 - 4.1 Stäbe - Schnittgrößen'!A611</f>
        <v>77</v>
      </c>
      <c r="T616" s="15">
        <f>'LK3 - 4.1 Stäbe - Schnittgrößen'!B611</f>
        <v>74</v>
      </c>
      <c r="U616" s="27">
        <f>'LK3 - 4.1 Stäbe - Schnittgrößen'!D611</f>
        <v>-418.29</v>
      </c>
      <c r="V616" s="27">
        <f>'LK3 - 4.1 Stäbe - Schnittgrößen'!E611</f>
        <v>-5.09</v>
      </c>
      <c r="W616" s="27">
        <f>'LK3 - 4.1 Stäbe - Schnittgrößen'!F611</f>
        <v>6.64</v>
      </c>
      <c r="Y616" s="192"/>
      <c r="Z616" s="298"/>
      <c r="AA616" s="15">
        <f>'LK6 - 4.1 Stäbe - Schnittgrößen'!A611</f>
        <v>77</v>
      </c>
      <c r="AB616" s="15">
        <f>'LK6 - 4.1 Stäbe - Schnittgrößen'!B611</f>
        <v>74</v>
      </c>
      <c r="AC616" s="27">
        <f>'LK6 - 4.1 Stäbe - Schnittgrößen'!D611</f>
        <v>-364.62</v>
      </c>
      <c r="AD616" s="27">
        <f>'LK6 - 4.1 Stäbe - Schnittgrößen'!E611</f>
        <v>-4.99</v>
      </c>
      <c r="AE616" s="27">
        <f>'LK6 - 4.1 Stäbe - Schnittgrößen'!F611</f>
        <v>3.68</v>
      </c>
    </row>
    <row r="617" spans="1:31" x14ac:dyDescent="0.3">
      <c r="A617" s="44"/>
      <c r="B617" s="299"/>
      <c r="C617" s="15"/>
      <c r="D617" s="15">
        <f>'LK1 - 4.1 Stäbe - Schnittgrößen'!B612</f>
        <v>75</v>
      </c>
      <c r="E617" s="27">
        <f>'LK1 - 4.1 Stäbe - Schnittgrößen'!D612</f>
        <v>-308.41000000000003</v>
      </c>
      <c r="F617" s="27">
        <f>'LK1 - 4.1 Stäbe - Schnittgrößen'!E612</f>
        <v>-4.37</v>
      </c>
      <c r="G617" s="27">
        <f>'LK1 - 4.1 Stäbe - Schnittgrößen'!F612</f>
        <v>4.62</v>
      </c>
      <c r="I617" s="44"/>
      <c r="J617" s="299"/>
      <c r="K617" s="15"/>
      <c r="L617" s="15">
        <f>'LK2 - 4.1 Stäbe - Schnittgrößen'!B612</f>
        <v>75</v>
      </c>
      <c r="M617" s="27">
        <f>'LK2 - 4.1 Stäbe - Schnittgrößen'!D612</f>
        <v>-253.52</v>
      </c>
      <c r="N617" s="27">
        <f>'LK2 - 4.1 Stäbe - Schnittgrößen'!E612</f>
        <v>-4.3099999999999996</v>
      </c>
      <c r="O617" s="27">
        <f>'LK2 - 4.1 Stäbe - Schnittgrößen'!F612</f>
        <v>2.2599999999999998</v>
      </c>
      <c r="Q617" s="44"/>
      <c r="R617" s="299"/>
      <c r="S617" s="15"/>
      <c r="T617" s="15">
        <f>'LK3 - 4.1 Stäbe - Schnittgrößen'!B612</f>
        <v>75</v>
      </c>
      <c r="U617" s="27">
        <f>'LK3 - 4.1 Stäbe - Schnittgrößen'!D612</f>
        <v>-418.29</v>
      </c>
      <c r="V617" s="27">
        <f>'LK3 - 4.1 Stäbe - Schnittgrößen'!E612</f>
        <v>-5.95</v>
      </c>
      <c r="W617" s="27">
        <f>'LK3 - 4.1 Stäbe - Schnittgrößen'!F612</f>
        <v>6.26</v>
      </c>
      <c r="Y617" s="44"/>
      <c r="Z617" s="299"/>
      <c r="AA617" s="15"/>
      <c r="AB617" s="15">
        <f>'LK6 - 4.1 Stäbe - Schnittgrößen'!B612</f>
        <v>75</v>
      </c>
      <c r="AC617" s="27">
        <f>'LK6 - 4.1 Stäbe - Schnittgrößen'!D612</f>
        <v>-364.61</v>
      </c>
      <c r="AD617" s="27">
        <f>'LK6 - 4.1 Stäbe - Schnittgrößen'!E612</f>
        <v>-5.88</v>
      </c>
      <c r="AE617" s="27">
        <f>'LK6 - 4.1 Stäbe - Schnittgrößen'!F612</f>
        <v>3.31</v>
      </c>
    </row>
    <row r="618" spans="1:31" x14ac:dyDescent="0.3">
      <c r="A618" s="44"/>
      <c r="B618" s="299"/>
      <c r="C618" s="15"/>
      <c r="D618" s="15" t="str">
        <f>'LK1 - 4.1 Stäbe - Schnittgrößen'!B613</f>
        <v>Max N</v>
      </c>
      <c r="E618" s="27">
        <f>'LK1 - 4.1 Stäbe - Schnittgrößen'!D613</f>
        <v>-308.41000000000003</v>
      </c>
      <c r="F618" s="27">
        <f>'LK1 - 4.1 Stäbe - Schnittgrößen'!E613</f>
        <v>-4.37</v>
      </c>
      <c r="G618" s="27">
        <f>'LK1 - 4.1 Stäbe - Schnittgrößen'!F613</f>
        <v>4.62</v>
      </c>
      <c r="I618" s="44"/>
      <c r="J618" s="299"/>
      <c r="K618" s="15"/>
      <c r="L618" s="15" t="str">
        <f>'LK2 - 4.1 Stäbe - Schnittgrößen'!B613</f>
        <v>Max N</v>
      </c>
      <c r="M618" s="27">
        <f>'LK2 - 4.1 Stäbe - Schnittgrößen'!D613</f>
        <v>-253.52</v>
      </c>
      <c r="N618" s="27">
        <f>'LK2 - 4.1 Stäbe - Schnittgrößen'!E613</f>
        <v>-4.3099999999999996</v>
      </c>
      <c r="O618" s="27">
        <f>'LK2 - 4.1 Stäbe - Schnittgrößen'!F613</f>
        <v>2.2599999999999998</v>
      </c>
      <c r="Q618" s="44"/>
      <c r="R618" s="299"/>
      <c r="S618" s="15"/>
      <c r="T618" s="15" t="str">
        <f>'LK3 - 4.1 Stäbe - Schnittgrößen'!B613</f>
        <v>Max N</v>
      </c>
      <c r="U618" s="27">
        <f>'LK3 - 4.1 Stäbe - Schnittgrößen'!D613</f>
        <v>-418.29</v>
      </c>
      <c r="V618" s="27">
        <f>'LK3 - 4.1 Stäbe - Schnittgrößen'!E613</f>
        <v>-5.95</v>
      </c>
      <c r="W618" s="27">
        <f>'LK3 - 4.1 Stäbe - Schnittgrößen'!F613</f>
        <v>6.26</v>
      </c>
      <c r="Y618" s="44"/>
      <c r="Z618" s="299"/>
      <c r="AA618" s="15"/>
      <c r="AB618" s="15" t="str">
        <f>'LK6 - 4.1 Stäbe - Schnittgrößen'!B613</f>
        <v>Max N</v>
      </c>
      <c r="AC618" s="27">
        <f>'LK6 - 4.1 Stäbe - Schnittgrößen'!D613</f>
        <v>-364.61</v>
      </c>
      <c r="AD618" s="27">
        <f>'LK6 - 4.1 Stäbe - Schnittgrößen'!E613</f>
        <v>-5.88</v>
      </c>
      <c r="AE618" s="27">
        <f>'LK6 - 4.1 Stäbe - Schnittgrößen'!F613</f>
        <v>3.31</v>
      </c>
    </row>
    <row r="619" spans="1:31" x14ac:dyDescent="0.3">
      <c r="A619" s="44"/>
      <c r="B619" s="299"/>
      <c r="C619" s="15"/>
      <c r="D619" s="15" t="str">
        <f>'LK1 - 4.1 Stäbe - Schnittgrößen'!B614</f>
        <v>Min N</v>
      </c>
      <c r="E619" s="27">
        <f>'LK1 - 4.1 Stäbe - Schnittgrößen'!D614</f>
        <v>-308.41000000000003</v>
      </c>
      <c r="F619" s="27">
        <f>'LK1 - 4.1 Stäbe - Schnittgrößen'!E614</f>
        <v>-3.77</v>
      </c>
      <c r="G619" s="27">
        <f>'LK1 - 4.1 Stäbe - Schnittgrößen'!F614</f>
        <v>4.8899999999999997</v>
      </c>
      <c r="I619" s="44"/>
      <c r="J619" s="299"/>
      <c r="K619" s="15"/>
      <c r="L619" s="15" t="str">
        <f>'LK2 - 4.1 Stäbe - Schnittgrößen'!B614</f>
        <v>Min N</v>
      </c>
      <c r="M619" s="27">
        <f>'LK2 - 4.1 Stäbe - Schnittgrößen'!D614</f>
        <v>-253.53</v>
      </c>
      <c r="N619" s="27">
        <f>'LK2 - 4.1 Stäbe - Schnittgrößen'!E614</f>
        <v>-3.7</v>
      </c>
      <c r="O619" s="27">
        <f>'LK2 - 4.1 Stäbe - Schnittgrößen'!F614</f>
        <v>2.5299999999999998</v>
      </c>
      <c r="Q619" s="44"/>
      <c r="R619" s="299"/>
      <c r="S619" s="15"/>
      <c r="T619" s="15" t="str">
        <f>'LK3 - 4.1 Stäbe - Schnittgrößen'!B614</f>
        <v>Min N</v>
      </c>
      <c r="U619" s="27">
        <f>'LK3 - 4.1 Stäbe - Schnittgrößen'!D614</f>
        <v>-418.29</v>
      </c>
      <c r="V619" s="27">
        <f>'LK3 - 4.1 Stäbe - Schnittgrößen'!E614</f>
        <v>-5.09</v>
      </c>
      <c r="W619" s="27">
        <f>'LK3 - 4.1 Stäbe - Schnittgrößen'!F614</f>
        <v>6.64</v>
      </c>
      <c r="Y619" s="44"/>
      <c r="Z619" s="299"/>
      <c r="AA619" s="15"/>
      <c r="AB619" s="15" t="str">
        <f>'LK6 - 4.1 Stäbe - Schnittgrößen'!B614</f>
        <v>Min N</v>
      </c>
      <c r="AC619" s="27">
        <f>'LK6 - 4.1 Stäbe - Schnittgrößen'!D614</f>
        <v>-364.62</v>
      </c>
      <c r="AD619" s="27">
        <f>'LK6 - 4.1 Stäbe - Schnittgrößen'!E614</f>
        <v>-4.99</v>
      </c>
      <c r="AE619" s="27">
        <f>'LK6 - 4.1 Stäbe - Schnittgrößen'!F614</f>
        <v>3.68</v>
      </c>
    </row>
    <row r="620" spans="1:31" x14ac:dyDescent="0.3">
      <c r="A620" s="44"/>
      <c r="B620" s="299"/>
      <c r="C620" s="15"/>
      <c r="D620" s="15" t="str">
        <f>'LK1 - 4.1 Stäbe - Schnittgrößen'!B615</f>
        <v>Max Vz</v>
      </c>
      <c r="E620" s="27">
        <f>'LK1 - 4.1 Stäbe - Schnittgrößen'!D615</f>
        <v>-308.41000000000003</v>
      </c>
      <c r="F620" s="27">
        <f>'LK1 - 4.1 Stäbe - Schnittgrößen'!E615</f>
        <v>-3.77</v>
      </c>
      <c r="G620" s="27">
        <f>'LK1 - 4.1 Stäbe - Schnittgrößen'!F615</f>
        <v>4.8899999999999997</v>
      </c>
      <c r="I620" s="44"/>
      <c r="J620" s="299"/>
      <c r="K620" s="15"/>
      <c r="L620" s="15" t="str">
        <f>'LK2 - 4.1 Stäbe - Schnittgrößen'!B615</f>
        <v>Max Vz</v>
      </c>
      <c r="M620" s="27">
        <f>'LK2 - 4.1 Stäbe - Schnittgrößen'!D615</f>
        <v>-253.53</v>
      </c>
      <c r="N620" s="27">
        <f>'LK2 - 4.1 Stäbe - Schnittgrößen'!E615</f>
        <v>-3.7</v>
      </c>
      <c r="O620" s="27">
        <f>'LK2 - 4.1 Stäbe - Schnittgrößen'!F615</f>
        <v>2.5299999999999998</v>
      </c>
      <c r="Q620" s="44"/>
      <c r="R620" s="299"/>
      <c r="S620" s="15"/>
      <c r="T620" s="15" t="str">
        <f>'LK3 - 4.1 Stäbe - Schnittgrößen'!B615</f>
        <v>Max Vz</v>
      </c>
      <c r="U620" s="27">
        <f>'LK3 - 4.1 Stäbe - Schnittgrößen'!D615</f>
        <v>-418.29</v>
      </c>
      <c r="V620" s="27">
        <f>'LK3 - 4.1 Stäbe - Schnittgrößen'!E615</f>
        <v>-5.09</v>
      </c>
      <c r="W620" s="27">
        <f>'LK3 - 4.1 Stäbe - Schnittgrößen'!F615</f>
        <v>6.64</v>
      </c>
      <c r="Y620" s="44"/>
      <c r="Z620" s="299"/>
      <c r="AA620" s="15"/>
      <c r="AB620" s="15" t="str">
        <f>'LK6 - 4.1 Stäbe - Schnittgrößen'!B615</f>
        <v>Max Vz</v>
      </c>
      <c r="AC620" s="27">
        <f>'LK6 - 4.1 Stäbe - Schnittgrößen'!D615</f>
        <v>-364.62</v>
      </c>
      <c r="AD620" s="27">
        <f>'LK6 - 4.1 Stäbe - Schnittgrößen'!E615</f>
        <v>-4.99</v>
      </c>
      <c r="AE620" s="27">
        <f>'LK6 - 4.1 Stäbe - Schnittgrößen'!F615</f>
        <v>3.68</v>
      </c>
    </row>
    <row r="621" spans="1:31" x14ac:dyDescent="0.3">
      <c r="A621" s="44"/>
      <c r="B621" s="299"/>
      <c r="C621" s="15"/>
      <c r="D621" s="15" t="str">
        <f>'LK1 - 4.1 Stäbe - Schnittgrößen'!B616</f>
        <v>Min Vz</v>
      </c>
      <c r="E621" s="27">
        <f>'LK1 - 4.1 Stäbe - Schnittgrößen'!D616</f>
        <v>-308.41000000000003</v>
      </c>
      <c r="F621" s="27">
        <f>'LK1 - 4.1 Stäbe - Schnittgrößen'!E616</f>
        <v>-4.37</v>
      </c>
      <c r="G621" s="27">
        <f>'LK1 - 4.1 Stäbe - Schnittgrößen'!F616</f>
        <v>4.62</v>
      </c>
      <c r="I621" s="44"/>
      <c r="J621" s="299"/>
      <c r="K621" s="15"/>
      <c r="L621" s="15" t="str">
        <f>'LK2 - 4.1 Stäbe - Schnittgrößen'!B616</f>
        <v>Min Vz</v>
      </c>
      <c r="M621" s="27">
        <f>'LK2 - 4.1 Stäbe - Schnittgrößen'!D616</f>
        <v>-253.52</v>
      </c>
      <c r="N621" s="27">
        <f>'LK2 - 4.1 Stäbe - Schnittgrößen'!E616</f>
        <v>-4.3099999999999996</v>
      </c>
      <c r="O621" s="27">
        <f>'LK2 - 4.1 Stäbe - Schnittgrößen'!F616</f>
        <v>2.2599999999999998</v>
      </c>
      <c r="Q621" s="44"/>
      <c r="R621" s="299"/>
      <c r="S621" s="15"/>
      <c r="T621" s="15" t="str">
        <f>'LK3 - 4.1 Stäbe - Schnittgrößen'!B616</f>
        <v>Min Vz</v>
      </c>
      <c r="U621" s="27">
        <f>'LK3 - 4.1 Stäbe - Schnittgrößen'!D616</f>
        <v>-418.29</v>
      </c>
      <c r="V621" s="27">
        <f>'LK3 - 4.1 Stäbe - Schnittgrößen'!E616</f>
        <v>-5.95</v>
      </c>
      <c r="W621" s="27">
        <f>'LK3 - 4.1 Stäbe - Schnittgrößen'!F616</f>
        <v>6.26</v>
      </c>
      <c r="Y621" s="44"/>
      <c r="Z621" s="299"/>
      <c r="AA621" s="15"/>
      <c r="AB621" s="15" t="str">
        <f>'LK6 - 4.1 Stäbe - Schnittgrößen'!B616</f>
        <v>Min Vz</v>
      </c>
      <c r="AC621" s="27">
        <f>'LK6 - 4.1 Stäbe - Schnittgrößen'!D616</f>
        <v>-364.61</v>
      </c>
      <c r="AD621" s="27">
        <f>'LK6 - 4.1 Stäbe - Schnittgrößen'!E616</f>
        <v>-5.88</v>
      </c>
      <c r="AE621" s="27">
        <f>'LK6 - 4.1 Stäbe - Schnittgrößen'!F616</f>
        <v>3.31</v>
      </c>
    </row>
    <row r="622" spans="1:31" x14ac:dyDescent="0.3">
      <c r="A622" s="44"/>
      <c r="B622" s="299"/>
      <c r="C622" s="15"/>
      <c r="D622" s="15" t="str">
        <f>'LK1 - 4.1 Stäbe - Schnittgrößen'!B617</f>
        <v>Max My</v>
      </c>
      <c r="E622" s="27">
        <f>'LK1 - 4.1 Stäbe - Schnittgrößen'!D617</f>
        <v>-308.41000000000003</v>
      </c>
      <c r="F622" s="27">
        <f>'LK1 - 4.1 Stäbe - Schnittgrößen'!E617</f>
        <v>-3.77</v>
      </c>
      <c r="G622" s="27">
        <f>'LK1 - 4.1 Stäbe - Schnittgrößen'!F617</f>
        <v>4.8899999999999997</v>
      </c>
      <c r="I622" s="44"/>
      <c r="J622" s="299"/>
      <c r="K622" s="15"/>
      <c r="L622" s="15" t="str">
        <f>'LK2 - 4.1 Stäbe - Schnittgrößen'!B617</f>
        <v>Max My</v>
      </c>
      <c r="M622" s="27">
        <f>'LK2 - 4.1 Stäbe - Schnittgrößen'!D617</f>
        <v>-253.53</v>
      </c>
      <c r="N622" s="27">
        <f>'LK2 - 4.1 Stäbe - Schnittgrößen'!E617</f>
        <v>-3.7</v>
      </c>
      <c r="O622" s="27">
        <f>'LK2 - 4.1 Stäbe - Schnittgrößen'!F617</f>
        <v>2.5299999999999998</v>
      </c>
      <c r="Q622" s="44"/>
      <c r="R622" s="299"/>
      <c r="S622" s="15"/>
      <c r="T622" s="15" t="str">
        <f>'LK3 - 4.1 Stäbe - Schnittgrößen'!B617</f>
        <v>Max My</v>
      </c>
      <c r="U622" s="27">
        <f>'LK3 - 4.1 Stäbe - Schnittgrößen'!D617</f>
        <v>-418.29</v>
      </c>
      <c r="V622" s="27">
        <f>'LK3 - 4.1 Stäbe - Schnittgrößen'!E617</f>
        <v>-5.09</v>
      </c>
      <c r="W622" s="27">
        <f>'LK3 - 4.1 Stäbe - Schnittgrößen'!F617</f>
        <v>6.64</v>
      </c>
      <c r="Y622" s="44"/>
      <c r="Z622" s="299"/>
      <c r="AA622" s="15"/>
      <c r="AB622" s="15" t="str">
        <f>'LK6 - 4.1 Stäbe - Schnittgrößen'!B617</f>
        <v>Max My</v>
      </c>
      <c r="AC622" s="27">
        <f>'LK6 - 4.1 Stäbe - Schnittgrößen'!D617</f>
        <v>-364.62</v>
      </c>
      <c r="AD622" s="27">
        <f>'LK6 - 4.1 Stäbe - Schnittgrößen'!E617</f>
        <v>-4.99</v>
      </c>
      <c r="AE622" s="27">
        <f>'LK6 - 4.1 Stäbe - Schnittgrößen'!F617</f>
        <v>3.68</v>
      </c>
    </row>
    <row r="623" spans="1:31" x14ac:dyDescent="0.3">
      <c r="A623" s="44"/>
      <c r="B623" s="299"/>
      <c r="C623" s="15"/>
      <c r="D623" s="15" t="str">
        <f>'LK1 - 4.1 Stäbe - Schnittgrößen'!B618</f>
        <v>Min My</v>
      </c>
      <c r="E623" s="27">
        <f>'LK1 - 4.1 Stäbe - Schnittgrößen'!D618</f>
        <v>-308.41000000000003</v>
      </c>
      <c r="F623" s="27">
        <f>'LK1 - 4.1 Stäbe - Schnittgrößen'!E618</f>
        <v>-4.37</v>
      </c>
      <c r="G623" s="27">
        <f>'LK1 - 4.1 Stäbe - Schnittgrößen'!F618</f>
        <v>4.62</v>
      </c>
      <c r="I623" s="44"/>
      <c r="J623" s="299"/>
      <c r="K623" s="15"/>
      <c r="L623" s="15" t="str">
        <f>'LK2 - 4.1 Stäbe - Schnittgrößen'!B618</f>
        <v>Min My</v>
      </c>
      <c r="M623" s="27">
        <f>'LK2 - 4.1 Stäbe - Schnittgrößen'!D618</f>
        <v>-253.52</v>
      </c>
      <c r="N623" s="27">
        <f>'LK2 - 4.1 Stäbe - Schnittgrößen'!E618</f>
        <v>-4.3099999999999996</v>
      </c>
      <c r="O623" s="27">
        <f>'LK2 - 4.1 Stäbe - Schnittgrößen'!F618</f>
        <v>2.2599999999999998</v>
      </c>
      <c r="Q623" s="44"/>
      <c r="R623" s="299"/>
      <c r="S623" s="15"/>
      <c r="T623" s="15" t="str">
        <f>'LK3 - 4.1 Stäbe - Schnittgrößen'!B618</f>
        <v>Min My</v>
      </c>
      <c r="U623" s="27">
        <f>'LK3 - 4.1 Stäbe - Schnittgrößen'!D618</f>
        <v>-418.29</v>
      </c>
      <c r="V623" s="27">
        <f>'LK3 - 4.1 Stäbe - Schnittgrößen'!E618</f>
        <v>-5.95</v>
      </c>
      <c r="W623" s="27">
        <f>'LK3 - 4.1 Stäbe - Schnittgrößen'!F618</f>
        <v>6.26</v>
      </c>
      <c r="Y623" s="44"/>
      <c r="Z623" s="299"/>
      <c r="AA623" s="15"/>
      <c r="AB623" s="15" t="str">
        <f>'LK6 - 4.1 Stäbe - Schnittgrößen'!B618</f>
        <v>Min My</v>
      </c>
      <c r="AC623" s="27">
        <f>'LK6 - 4.1 Stäbe - Schnittgrößen'!D618</f>
        <v>-364.61</v>
      </c>
      <c r="AD623" s="27">
        <f>'LK6 - 4.1 Stäbe - Schnittgrößen'!E618</f>
        <v>-5.88</v>
      </c>
      <c r="AE623" s="27">
        <f>'LK6 - 4.1 Stäbe - Schnittgrößen'!F618</f>
        <v>3.31</v>
      </c>
    </row>
    <row r="624" spans="1:31" x14ac:dyDescent="0.3">
      <c r="A624" s="192"/>
      <c r="B624" s="298"/>
      <c r="C624" s="15">
        <f>'LK1 - 4.1 Stäbe - Schnittgrößen'!A619</f>
        <v>78</v>
      </c>
      <c r="D624" s="15">
        <f>'LK1 - 4.1 Stäbe - Schnittgrößen'!B619</f>
        <v>75</v>
      </c>
      <c r="E624" s="27">
        <f>'LK1 - 4.1 Stäbe - Schnittgrößen'!D619</f>
        <v>-308.41000000000003</v>
      </c>
      <c r="F624" s="27">
        <f>'LK1 - 4.1 Stäbe - Schnittgrößen'!E619</f>
        <v>-4.03</v>
      </c>
      <c r="G624" s="27">
        <f>'LK1 - 4.1 Stäbe - Schnittgrößen'!F619</f>
        <v>4.62</v>
      </c>
      <c r="I624" s="192"/>
      <c r="J624" s="298"/>
      <c r="K624" s="15">
        <f>'LK2 - 4.1 Stäbe - Schnittgrößen'!A619</f>
        <v>78</v>
      </c>
      <c r="L624" s="15">
        <f>'LK2 - 4.1 Stäbe - Schnittgrößen'!B619</f>
        <v>75</v>
      </c>
      <c r="M624" s="27">
        <f>'LK2 - 4.1 Stäbe - Schnittgrößen'!D619</f>
        <v>-253.52</v>
      </c>
      <c r="N624" s="27">
        <f>'LK2 - 4.1 Stäbe - Schnittgrößen'!E619</f>
        <v>-4.6900000000000004</v>
      </c>
      <c r="O624" s="27">
        <f>'LK2 - 4.1 Stäbe - Schnittgrößen'!F619</f>
        <v>2.2599999999999998</v>
      </c>
      <c r="Q624" s="192"/>
      <c r="R624" s="298"/>
      <c r="S624" s="15">
        <f>'LK3 - 4.1 Stäbe - Schnittgrößen'!A619</f>
        <v>78</v>
      </c>
      <c r="T624" s="15">
        <f>'LK3 - 4.1 Stäbe - Schnittgrößen'!B619</f>
        <v>75</v>
      </c>
      <c r="U624" s="27">
        <f>'LK3 - 4.1 Stäbe - Schnittgrößen'!D619</f>
        <v>-418.29</v>
      </c>
      <c r="V624" s="27">
        <f>'LK3 - 4.1 Stäbe - Schnittgrößen'!E619</f>
        <v>-5.43</v>
      </c>
      <c r="W624" s="27">
        <f>'LK3 - 4.1 Stäbe - Schnittgrößen'!F619</f>
        <v>6.26</v>
      </c>
      <c r="Y624" s="192"/>
      <c r="Z624" s="298"/>
      <c r="AA624" s="15">
        <f>'LK6 - 4.1 Stäbe - Schnittgrößen'!A619</f>
        <v>78</v>
      </c>
      <c r="AB624" s="15">
        <f>'LK6 - 4.1 Stäbe - Schnittgrößen'!B619</f>
        <v>75</v>
      </c>
      <c r="AC624" s="27">
        <f>'LK6 - 4.1 Stäbe - Schnittgrößen'!D619</f>
        <v>-364.61</v>
      </c>
      <c r="AD624" s="27">
        <f>'LK6 - 4.1 Stäbe - Schnittgrößen'!E619</f>
        <v>-6.34</v>
      </c>
      <c r="AE624" s="27">
        <f>'LK6 - 4.1 Stäbe - Schnittgrößen'!F619</f>
        <v>3.31</v>
      </c>
    </row>
    <row r="625" spans="1:31" x14ac:dyDescent="0.3">
      <c r="A625" s="44"/>
      <c r="B625" s="299"/>
      <c r="C625" s="15"/>
      <c r="D625" s="15">
        <f>'LK1 - 4.1 Stäbe - Schnittgrößen'!B620</f>
        <v>76</v>
      </c>
      <c r="E625" s="27">
        <f>'LK1 - 4.1 Stäbe - Schnittgrößen'!D620</f>
        <v>-308.39999999999998</v>
      </c>
      <c r="F625" s="27">
        <f>'LK1 - 4.1 Stäbe - Schnittgrößen'!E620</f>
        <v>-4.62</v>
      </c>
      <c r="G625" s="27">
        <f>'LK1 - 4.1 Stäbe - Schnittgrößen'!F620</f>
        <v>4.32</v>
      </c>
      <c r="I625" s="44"/>
      <c r="J625" s="299"/>
      <c r="K625" s="15"/>
      <c r="L625" s="15">
        <f>'LK2 - 4.1 Stäbe - Schnittgrößen'!B620</f>
        <v>76</v>
      </c>
      <c r="M625" s="27">
        <f>'LK2 - 4.1 Stäbe - Schnittgrößen'!D620</f>
        <v>-253.52</v>
      </c>
      <c r="N625" s="27">
        <f>'LK2 - 4.1 Stäbe - Schnittgrößen'!E620</f>
        <v>-5.3</v>
      </c>
      <c r="O625" s="27">
        <f>'LK2 - 4.1 Stäbe - Schnittgrößen'!F620</f>
        <v>1.92</v>
      </c>
      <c r="Q625" s="44"/>
      <c r="R625" s="299"/>
      <c r="S625" s="15"/>
      <c r="T625" s="15">
        <f>'LK3 - 4.1 Stäbe - Schnittgrößen'!B620</f>
        <v>76</v>
      </c>
      <c r="U625" s="27">
        <f>'LK3 - 4.1 Stäbe - Schnittgrößen'!D620</f>
        <v>-418.28</v>
      </c>
      <c r="V625" s="27">
        <f>'LK3 - 4.1 Stäbe - Schnittgrößen'!E620</f>
        <v>-6.3</v>
      </c>
      <c r="W625" s="27">
        <f>'LK3 - 4.1 Stäbe - Schnittgrößen'!F620</f>
        <v>5.86</v>
      </c>
      <c r="Y625" s="44"/>
      <c r="Z625" s="299"/>
      <c r="AA625" s="15"/>
      <c r="AB625" s="15">
        <f>'LK6 - 4.1 Stäbe - Schnittgrößen'!B620</f>
        <v>76</v>
      </c>
      <c r="AC625" s="27">
        <f>'LK6 - 4.1 Stäbe - Schnittgrößen'!D620</f>
        <v>-364.61</v>
      </c>
      <c r="AD625" s="27">
        <f>'LK6 - 4.1 Stäbe - Schnittgrößen'!E620</f>
        <v>-7.22</v>
      </c>
      <c r="AE625" s="27">
        <f>'LK6 - 4.1 Stäbe - Schnittgrößen'!F620</f>
        <v>2.85</v>
      </c>
    </row>
    <row r="626" spans="1:31" x14ac:dyDescent="0.3">
      <c r="A626" s="44"/>
      <c r="B626" s="299"/>
      <c r="C626" s="15"/>
      <c r="D626" s="15" t="str">
        <f>'LK1 - 4.1 Stäbe - Schnittgrößen'!B621</f>
        <v>Max N</v>
      </c>
      <c r="E626" s="27">
        <f>'LK1 - 4.1 Stäbe - Schnittgrößen'!D621</f>
        <v>-308.39999999999998</v>
      </c>
      <c r="F626" s="27">
        <f>'LK1 - 4.1 Stäbe - Schnittgrößen'!E621</f>
        <v>-4.62</v>
      </c>
      <c r="G626" s="27">
        <f>'LK1 - 4.1 Stäbe - Schnittgrößen'!F621</f>
        <v>4.32</v>
      </c>
      <c r="I626" s="44"/>
      <c r="J626" s="299"/>
      <c r="K626" s="15"/>
      <c r="L626" s="15" t="str">
        <f>'LK2 - 4.1 Stäbe - Schnittgrößen'!B621</f>
        <v>Max N</v>
      </c>
      <c r="M626" s="27">
        <f>'LK2 - 4.1 Stäbe - Schnittgrößen'!D621</f>
        <v>-253.52</v>
      </c>
      <c r="N626" s="27">
        <f>'LK2 - 4.1 Stäbe - Schnittgrößen'!E621</f>
        <v>-5.3</v>
      </c>
      <c r="O626" s="27">
        <f>'LK2 - 4.1 Stäbe - Schnittgrößen'!F621</f>
        <v>1.92</v>
      </c>
      <c r="Q626" s="44"/>
      <c r="R626" s="299"/>
      <c r="S626" s="15"/>
      <c r="T626" s="15" t="str">
        <f>'LK3 - 4.1 Stäbe - Schnittgrößen'!B621</f>
        <v>Max N</v>
      </c>
      <c r="U626" s="27">
        <f>'LK3 - 4.1 Stäbe - Schnittgrößen'!D621</f>
        <v>-418.28</v>
      </c>
      <c r="V626" s="27">
        <f>'LK3 - 4.1 Stäbe - Schnittgrößen'!E621</f>
        <v>-6.3</v>
      </c>
      <c r="W626" s="27">
        <f>'LK3 - 4.1 Stäbe - Schnittgrößen'!F621</f>
        <v>5.86</v>
      </c>
      <c r="Y626" s="44"/>
      <c r="Z626" s="299"/>
      <c r="AA626" s="15"/>
      <c r="AB626" s="15" t="str">
        <f>'LK6 - 4.1 Stäbe - Schnittgrößen'!B621</f>
        <v>Max N</v>
      </c>
      <c r="AC626" s="27">
        <f>'LK6 - 4.1 Stäbe - Schnittgrößen'!D621</f>
        <v>-364.61</v>
      </c>
      <c r="AD626" s="27">
        <f>'LK6 - 4.1 Stäbe - Schnittgrößen'!E621</f>
        <v>-7.22</v>
      </c>
      <c r="AE626" s="27">
        <f>'LK6 - 4.1 Stäbe - Schnittgrößen'!F621</f>
        <v>2.85</v>
      </c>
    </row>
    <row r="627" spans="1:31" x14ac:dyDescent="0.3">
      <c r="A627" s="44"/>
      <c r="B627" s="299"/>
      <c r="C627" s="15"/>
      <c r="D627" s="15" t="str">
        <f>'LK1 - 4.1 Stäbe - Schnittgrößen'!B622</f>
        <v>Min N</v>
      </c>
      <c r="E627" s="27">
        <f>'LK1 - 4.1 Stäbe - Schnittgrößen'!D622</f>
        <v>-308.41000000000003</v>
      </c>
      <c r="F627" s="27">
        <f>'LK1 - 4.1 Stäbe - Schnittgrößen'!E622</f>
        <v>-4.03</v>
      </c>
      <c r="G627" s="27">
        <f>'LK1 - 4.1 Stäbe - Schnittgrößen'!F622</f>
        <v>4.62</v>
      </c>
      <c r="I627" s="44"/>
      <c r="J627" s="299"/>
      <c r="K627" s="15"/>
      <c r="L627" s="15" t="str">
        <f>'LK2 - 4.1 Stäbe - Schnittgrößen'!B622</f>
        <v>Min N</v>
      </c>
      <c r="M627" s="27">
        <f>'LK2 - 4.1 Stäbe - Schnittgrößen'!D622</f>
        <v>-253.52</v>
      </c>
      <c r="N627" s="27">
        <f>'LK2 - 4.1 Stäbe - Schnittgrößen'!E622</f>
        <v>-4.6900000000000004</v>
      </c>
      <c r="O627" s="27">
        <f>'LK2 - 4.1 Stäbe - Schnittgrößen'!F622</f>
        <v>2.2599999999999998</v>
      </c>
      <c r="Q627" s="44"/>
      <c r="R627" s="299"/>
      <c r="S627" s="15"/>
      <c r="T627" s="15" t="str">
        <f>'LK3 - 4.1 Stäbe - Schnittgrößen'!B622</f>
        <v>Min N</v>
      </c>
      <c r="U627" s="27">
        <f>'LK3 - 4.1 Stäbe - Schnittgrößen'!D622</f>
        <v>-418.29</v>
      </c>
      <c r="V627" s="27">
        <f>'LK3 - 4.1 Stäbe - Schnittgrößen'!E622</f>
        <v>-5.43</v>
      </c>
      <c r="W627" s="27">
        <f>'LK3 - 4.1 Stäbe - Schnittgrößen'!F622</f>
        <v>6.26</v>
      </c>
      <c r="Y627" s="44"/>
      <c r="Z627" s="299"/>
      <c r="AA627" s="15"/>
      <c r="AB627" s="15" t="str">
        <f>'LK6 - 4.1 Stäbe - Schnittgrößen'!B622</f>
        <v>Min N</v>
      </c>
      <c r="AC627" s="27">
        <f>'LK6 - 4.1 Stäbe - Schnittgrößen'!D622</f>
        <v>-364.61</v>
      </c>
      <c r="AD627" s="27">
        <f>'LK6 - 4.1 Stäbe - Schnittgrößen'!E622</f>
        <v>-6.34</v>
      </c>
      <c r="AE627" s="27">
        <f>'LK6 - 4.1 Stäbe - Schnittgrößen'!F622</f>
        <v>3.31</v>
      </c>
    </row>
    <row r="628" spans="1:31" x14ac:dyDescent="0.3">
      <c r="A628" s="44"/>
      <c r="B628" s="299"/>
      <c r="C628" s="15"/>
      <c r="D628" s="15" t="str">
        <f>'LK1 - 4.1 Stäbe - Schnittgrößen'!B623</f>
        <v>Max Vz</v>
      </c>
      <c r="E628" s="27">
        <f>'LK1 - 4.1 Stäbe - Schnittgrößen'!D623</f>
        <v>-308.41000000000003</v>
      </c>
      <c r="F628" s="27">
        <f>'LK1 - 4.1 Stäbe - Schnittgrößen'!E623</f>
        <v>-4.03</v>
      </c>
      <c r="G628" s="27">
        <f>'LK1 - 4.1 Stäbe - Schnittgrößen'!F623</f>
        <v>4.62</v>
      </c>
      <c r="I628" s="44"/>
      <c r="J628" s="299"/>
      <c r="K628" s="15"/>
      <c r="L628" s="15" t="str">
        <f>'LK2 - 4.1 Stäbe - Schnittgrößen'!B623</f>
        <v>Max Vz</v>
      </c>
      <c r="M628" s="27">
        <f>'LK2 - 4.1 Stäbe - Schnittgrößen'!D623</f>
        <v>-253.52</v>
      </c>
      <c r="N628" s="27">
        <f>'LK2 - 4.1 Stäbe - Schnittgrößen'!E623</f>
        <v>-4.6900000000000004</v>
      </c>
      <c r="O628" s="27">
        <f>'LK2 - 4.1 Stäbe - Schnittgrößen'!F623</f>
        <v>2.2599999999999998</v>
      </c>
      <c r="Q628" s="44"/>
      <c r="R628" s="299"/>
      <c r="S628" s="15"/>
      <c r="T628" s="15" t="str">
        <f>'LK3 - 4.1 Stäbe - Schnittgrößen'!B623</f>
        <v>Max Vz</v>
      </c>
      <c r="U628" s="27">
        <f>'LK3 - 4.1 Stäbe - Schnittgrößen'!D623</f>
        <v>-418.29</v>
      </c>
      <c r="V628" s="27">
        <f>'LK3 - 4.1 Stäbe - Schnittgrößen'!E623</f>
        <v>-5.43</v>
      </c>
      <c r="W628" s="27">
        <f>'LK3 - 4.1 Stäbe - Schnittgrößen'!F623</f>
        <v>6.26</v>
      </c>
      <c r="Y628" s="44"/>
      <c r="Z628" s="299"/>
      <c r="AA628" s="15"/>
      <c r="AB628" s="15" t="str">
        <f>'LK6 - 4.1 Stäbe - Schnittgrößen'!B623</f>
        <v>Max Vz</v>
      </c>
      <c r="AC628" s="27">
        <f>'LK6 - 4.1 Stäbe - Schnittgrößen'!D623</f>
        <v>-364.61</v>
      </c>
      <c r="AD628" s="27">
        <f>'LK6 - 4.1 Stäbe - Schnittgrößen'!E623</f>
        <v>-6.34</v>
      </c>
      <c r="AE628" s="27">
        <f>'LK6 - 4.1 Stäbe - Schnittgrößen'!F623</f>
        <v>3.31</v>
      </c>
    </row>
    <row r="629" spans="1:31" x14ac:dyDescent="0.3">
      <c r="A629" s="44"/>
      <c r="B629" s="299"/>
      <c r="C629" s="15"/>
      <c r="D629" s="15" t="str">
        <f>'LK1 - 4.1 Stäbe - Schnittgrößen'!B624</f>
        <v>Min Vz</v>
      </c>
      <c r="E629" s="27">
        <f>'LK1 - 4.1 Stäbe - Schnittgrößen'!D624</f>
        <v>-308.39999999999998</v>
      </c>
      <c r="F629" s="27">
        <f>'LK1 - 4.1 Stäbe - Schnittgrößen'!E624</f>
        <v>-4.62</v>
      </c>
      <c r="G629" s="27">
        <f>'LK1 - 4.1 Stäbe - Schnittgrößen'!F624</f>
        <v>4.32</v>
      </c>
      <c r="I629" s="44"/>
      <c r="J629" s="299"/>
      <c r="K629" s="15"/>
      <c r="L629" s="15" t="str">
        <f>'LK2 - 4.1 Stäbe - Schnittgrößen'!B624</f>
        <v>Min Vz</v>
      </c>
      <c r="M629" s="27">
        <f>'LK2 - 4.1 Stäbe - Schnittgrößen'!D624</f>
        <v>-253.52</v>
      </c>
      <c r="N629" s="27">
        <f>'LK2 - 4.1 Stäbe - Schnittgrößen'!E624</f>
        <v>-5.3</v>
      </c>
      <c r="O629" s="27">
        <f>'LK2 - 4.1 Stäbe - Schnittgrößen'!F624</f>
        <v>1.92</v>
      </c>
      <c r="Q629" s="44"/>
      <c r="R629" s="299"/>
      <c r="S629" s="15"/>
      <c r="T629" s="15" t="str">
        <f>'LK3 - 4.1 Stäbe - Schnittgrößen'!B624</f>
        <v>Min Vz</v>
      </c>
      <c r="U629" s="27">
        <f>'LK3 - 4.1 Stäbe - Schnittgrößen'!D624</f>
        <v>-418.28</v>
      </c>
      <c r="V629" s="27">
        <f>'LK3 - 4.1 Stäbe - Schnittgrößen'!E624</f>
        <v>-6.3</v>
      </c>
      <c r="W629" s="27">
        <f>'LK3 - 4.1 Stäbe - Schnittgrößen'!F624</f>
        <v>5.86</v>
      </c>
      <c r="Y629" s="44"/>
      <c r="Z629" s="299"/>
      <c r="AA629" s="15"/>
      <c r="AB629" s="15" t="str">
        <f>'LK6 - 4.1 Stäbe - Schnittgrößen'!B624</f>
        <v>Min Vz</v>
      </c>
      <c r="AC629" s="27">
        <f>'LK6 - 4.1 Stäbe - Schnittgrößen'!D624</f>
        <v>-364.61</v>
      </c>
      <c r="AD629" s="27">
        <f>'LK6 - 4.1 Stäbe - Schnittgrößen'!E624</f>
        <v>-7.22</v>
      </c>
      <c r="AE629" s="27">
        <f>'LK6 - 4.1 Stäbe - Schnittgrößen'!F624</f>
        <v>2.85</v>
      </c>
    </row>
    <row r="630" spans="1:31" x14ac:dyDescent="0.3">
      <c r="A630" s="44"/>
      <c r="B630" s="299"/>
      <c r="C630" s="15"/>
      <c r="D630" s="15" t="str">
        <f>'LK1 - 4.1 Stäbe - Schnittgrößen'!B625</f>
        <v>Max My</v>
      </c>
      <c r="E630" s="27">
        <f>'LK1 - 4.1 Stäbe - Schnittgrößen'!D625</f>
        <v>-308.41000000000003</v>
      </c>
      <c r="F630" s="27">
        <f>'LK1 - 4.1 Stäbe - Schnittgrößen'!E625</f>
        <v>-4.03</v>
      </c>
      <c r="G630" s="27">
        <f>'LK1 - 4.1 Stäbe - Schnittgrößen'!F625</f>
        <v>4.62</v>
      </c>
      <c r="I630" s="44"/>
      <c r="J630" s="299"/>
      <c r="K630" s="15"/>
      <c r="L630" s="15" t="str">
        <f>'LK2 - 4.1 Stäbe - Schnittgrößen'!B625</f>
        <v>Max My</v>
      </c>
      <c r="M630" s="27">
        <f>'LK2 - 4.1 Stäbe - Schnittgrößen'!D625</f>
        <v>-253.52</v>
      </c>
      <c r="N630" s="27">
        <f>'LK2 - 4.1 Stäbe - Schnittgrößen'!E625</f>
        <v>-4.6900000000000004</v>
      </c>
      <c r="O630" s="27">
        <f>'LK2 - 4.1 Stäbe - Schnittgrößen'!F625</f>
        <v>2.2599999999999998</v>
      </c>
      <c r="Q630" s="44"/>
      <c r="R630" s="299"/>
      <c r="S630" s="15"/>
      <c r="T630" s="15" t="str">
        <f>'LK3 - 4.1 Stäbe - Schnittgrößen'!B625</f>
        <v>Max My</v>
      </c>
      <c r="U630" s="27">
        <f>'LK3 - 4.1 Stäbe - Schnittgrößen'!D625</f>
        <v>-418.29</v>
      </c>
      <c r="V630" s="27">
        <f>'LK3 - 4.1 Stäbe - Schnittgrößen'!E625</f>
        <v>-5.43</v>
      </c>
      <c r="W630" s="27">
        <f>'LK3 - 4.1 Stäbe - Schnittgrößen'!F625</f>
        <v>6.26</v>
      </c>
      <c r="Y630" s="44"/>
      <c r="Z630" s="299"/>
      <c r="AA630" s="15"/>
      <c r="AB630" s="15" t="str">
        <f>'LK6 - 4.1 Stäbe - Schnittgrößen'!B625</f>
        <v>Max My</v>
      </c>
      <c r="AC630" s="27">
        <f>'LK6 - 4.1 Stäbe - Schnittgrößen'!D625</f>
        <v>-364.61</v>
      </c>
      <c r="AD630" s="27">
        <f>'LK6 - 4.1 Stäbe - Schnittgrößen'!E625</f>
        <v>-6.34</v>
      </c>
      <c r="AE630" s="27">
        <f>'LK6 - 4.1 Stäbe - Schnittgrößen'!F625</f>
        <v>3.31</v>
      </c>
    </row>
    <row r="631" spans="1:31" x14ac:dyDescent="0.3">
      <c r="A631" s="44"/>
      <c r="B631" s="299"/>
      <c r="C631" s="15"/>
      <c r="D631" s="15" t="str">
        <f>'LK1 - 4.1 Stäbe - Schnittgrößen'!B626</f>
        <v>Min My</v>
      </c>
      <c r="E631" s="27">
        <f>'LK1 - 4.1 Stäbe - Schnittgrößen'!D626</f>
        <v>-308.39999999999998</v>
      </c>
      <c r="F631" s="27">
        <f>'LK1 - 4.1 Stäbe - Schnittgrößen'!E626</f>
        <v>-4.62</v>
      </c>
      <c r="G631" s="27">
        <f>'LK1 - 4.1 Stäbe - Schnittgrößen'!F626</f>
        <v>4.32</v>
      </c>
      <c r="I631" s="44"/>
      <c r="J631" s="299"/>
      <c r="K631" s="15"/>
      <c r="L631" s="15" t="str">
        <f>'LK2 - 4.1 Stäbe - Schnittgrößen'!B626</f>
        <v>Min My</v>
      </c>
      <c r="M631" s="27">
        <f>'LK2 - 4.1 Stäbe - Schnittgrößen'!D626</f>
        <v>-253.52</v>
      </c>
      <c r="N631" s="27">
        <f>'LK2 - 4.1 Stäbe - Schnittgrößen'!E626</f>
        <v>-5.3</v>
      </c>
      <c r="O631" s="27">
        <f>'LK2 - 4.1 Stäbe - Schnittgrößen'!F626</f>
        <v>1.92</v>
      </c>
      <c r="Q631" s="44"/>
      <c r="R631" s="299"/>
      <c r="S631" s="15"/>
      <c r="T631" s="15" t="str">
        <f>'LK3 - 4.1 Stäbe - Schnittgrößen'!B626</f>
        <v>Min My</v>
      </c>
      <c r="U631" s="27">
        <f>'LK3 - 4.1 Stäbe - Schnittgrößen'!D626</f>
        <v>-418.28</v>
      </c>
      <c r="V631" s="27">
        <f>'LK3 - 4.1 Stäbe - Schnittgrößen'!E626</f>
        <v>-6.3</v>
      </c>
      <c r="W631" s="27">
        <f>'LK3 - 4.1 Stäbe - Schnittgrößen'!F626</f>
        <v>5.86</v>
      </c>
      <c r="Y631" s="44"/>
      <c r="Z631" s="299"/>
      <c r="AA631" s="15"/>
      <c r="AB631" s="15" t="str">
        <f>'LK6 - 4.1 Stäbe - Schnittgrößen'!B626</f>
        <v>Min My</v>
      </c>
      <c r="AC631" s="27">
        <f>'LK6 - 4.1 Stäbe - Schnittgrößen'!D626</f>
        <v>-364.61</v>
      </c>
      <c r="AD631" s="27">
        <f>'LK6 - 4.1 Stäbe - Schnittgrößen'!E626</f>
        <v>-7.22</v>
      </c>
      <c r="AE631" s="27">
        <f>'LK6 - 4.1 Stäbe - Schnittgrößen'!F626</f>
        <v>2.85</v>
      </c>
    </row>
    <row r="632" spans="1:31" x14ac:dyDescent="0.3">
      <c r="A632" s="192"/>
      <c r="B632" s="298"/>
      <c r="C632" s="15">
        <f>'LK1 - 4.1 Stäbe - Schnittgrößen'!A627</f>
        <v>79</v>
      </c>
      <c r="D632" s="15">
        <f>'LK1 - 4.1 Stäbe - Schnittgrößen'!B627</f>
        <v>76</v>
      </c>
      <c r="E632" s="27">
        <f>'LK1 - 4.1 Stäbe - Schnittgrößen'!D627</f>
        <v>-308.39999999999998</v>
      </c>
      <c r="F632" s="27">
        <f>'LK1 - 4.1 Stäbe - Schnittgrößen'!E627</f>
        <v>-4.3</v>
      </c>
      <c r="G632" s="27">
        <f>'LK1 - 4.1 Stäbe - Schnittgrößen'!F627</f>
        <v>4.32</v>
      </c>
      <c r="I632" s="192"/>
      <c r="J632" s="298"/>
      <c r="K632" s="15">
        <f>'LK2 - 4.1 Stäbe - Schnittgrößen'!A627</f>
        <v>79</v>
      </c>
      <c r="L632" s="15">
        <f>'LK2 - 4.1 Stäbe - Schnittgrößen'!B627</f>
        <v>76</v>
      </c>
      <c r="M632" s="27">
        <f>'LK2 - 4.1 Stäbe - Schnittgrößen'!D627</f>
        <v>-253.52</v>
      </c>
      <c r="N632" s="27">
        <f>'LK2 - 4.1 Stäbe - Schnittgrößen'!E627</f>
        <v>-6.28</v>
      </c>
      <c r="O632" s="27">
        <f>'LK2 - 4.1 Stäbe - Schnittgrößen'!F627</f>
        <v>1.92</v>
      </c>
      <c r="Q632" s="192"/>
      <c r="R632" s="298"/>
      <c r="S632" s="15">
        <f>'LK3 - 4.1 Stäbe - Schnittgrößen'!A627</f>
        <v>79</v>
      </c>
      <c r="T632" s="15">
        <f>'LK3 - 4.1 Stäbe - Schnittgrößen'!B627</f>
        <v>76</v>
      </c>
      <c r="U632" s="27">
        <f>'LK3 - 4.1 Stäbe - Schnittgrößen'!D627</f>
        <v>-418.28</v>
      </c>
      <c r="V632" s="27">
        <f>'LK3 - 4.1 Stäbe - Schnittgrößen'!E627</f>
        <v>-5.81</v>
      </c>
      <c r="W632" s="27">
        <f>'LK3 - 4.1 Stäbe - Schnittgrößen'!F627</f>
        <v>5.86</v>
      </c>
      <c r="Y632" s="192"/>
      <c r="Z632" s="298"/>
      <c r="AA632" s="15">
        <f>'LK6 - 4.1 Stäbe - Schnittgrößen'!A627</f>
        <v>79</v>
      </c>
      <c r="AB632" s="15">
        <f>'LK6 - 4.1 Stäbe - Schnittgrößen'!B627</f>
        <v>76</v>
      </c>
      <c r="AC632" s="27">
        <f>'LK6 - 4.1 Stäbe - Schnittgrößen'!D627</f>
        <v>-364.6</v>
      </c>
      <c r="AD632" s="27">
        <f>'LK6 - 4.1 Stäbe - Schnittgrößen'!E627</f>
        <v>-8.5</v>
      </c>
      <c r="AE632" s="27">
        <f>'LK6 - 4.1 Stäbe - Schnittgrößen'!F627</f>
        <v>2.85</v>
      </c>
    </row>
    <row r="633" spans="1:31" x14ac:dyDescent="0.3">
      <c r="A633" s="44"/>
      <c r="B633" s="299"/>
      <c r="C633" s="15"/>
      <c r="D633" s="15">
        <f>'LK1 - 4.1 Stäbe - Schnittgrößen'!B628</f>
        <v>77</v>
      </c>
      <c r="E633" s="27">
        <f>'LK1 - 4.1 Stäbe - Schnittgrößen'!D628</f>
        <v>-308.39999999999998</v>
      </c>
      <c r="F633" s="27">
        <f>'LK1 - 4.1 Stäbe - Schnittgrößen'!E628</f>
        <v>-4.9000000000000004</v>
      </c>
      <c r="G633" s="27">
        <f>'LK1 - 4.1 Stäbe - Schnittgrößen'!F628</f>
        <v>4.01</v>
      </c>
      <c r="I633" s="44"/>
      <c r="J633" s="299"/>
      <c r="K633" s="15"/>
      <c r="L633" s="15">
        <f>'LK2 - 4.1 Stäbe - Schnittgrößen'!B628</f>
        <v>77</v>
      </c>
      <c r="M633" s="27">
        <f>'LK2 - 4.1 Stäbe - Schnittgrößen'!D628</f>
        <v>-253.52</v>
      </c>
      <c r="N633" s="27">
        <f>'LK2 - 4.1 Stäbe - Schnittgrößen'!E628</f>
        <v>-6.88</v>
      </c>
      <c r="O633" s="27">
        <f>'LK2 - 4.1 Stäbe - Schnittgrößen'!F628</f>
        <v>1.47</v>
      </c>
      <c r="Q633" s="44"/>
      <c r="R633" s="299"/>
      <c r="S633" s="15"/>
      <c r="T633" s="15">
        <f>'LK3 - 4.1 Stäbe - Schnittgrößen'!B628</f>
        <v>77</v>
      </c>
      <c r="U633" s="27">
        <f>'LK3 - 4.1 Stäbe - Schnittgrößen'!D628</f>
        <v>-418.28</v>
      </c>
      <c r="V633" s="27">
        <f>'LK3 - 4.1 Stäbe - Schnittgrößen'!E628</f>
        <v>-6.67</v>
      </c>
      <c r="W633" s="27">
        <f>'LK3 - 4.1 Stäbe - Schnittgrößen'!F628</f>
        <v>5.44</v>
      </c>
      <c r="Y633" s="44"/>
      <c r="Z633" s="299"/>
      <c r="AA633" s="15"/>
      <c r="AB633" s="15">
        <f>'LK6 - 4.1 Stäbe - Schnittgrößen'!B628</f>
        <v>77</v>
      </c>
      <c r="AC633" s="27">
        <f>'LK6 - 4.1 Stäbe - Schnittgrößen'!D628</f>
        <v>-364.6</v>
      </c>
      <c r="AD633" s="27">
        <f>'LK6 - 4.1 Stäbe - Schnittgrößen'!E628</f>
        <v>-9.36</v>
      </c>
      <c r="AE633" s="27">
        <f>'LK6 - 4.1 Stäbe - Schnittgrößen'!F628</f>
        <v>2.2400000000000002</v>
      </c>
    </row>
    <row r="634" spans="1:31" x14ac:dyDescent="0.3">
      <c r="A634" s="44"/>
      <c r="B634" s="299"/>
      <c r="C634" s="15"/>
      <c r="D634" s="15" t="str">
        <f>'LK1 - 4.1 Stäbe - Schnittgrößen'!B629</f>
        <v>Max N</v>
      </c>
      <c r="E634" s="27">
        <f>'LK1 - 4.1 Stäbe - Schnittgrößen'!D629</f>
        <v>-308.39999999999998</v>
      </c>
      <c r="F634" s="27">
        <f>'LK1 - 4.1 Stäbe - Schnittgrößen'!E629</f>
        <v>-4.9000000000000004</v>
      </c>
      <c r="G634" s="27">
        <f>'LK1 - 4.1 Stäbe - Schnittgrößen'!F629</f>
        <v>4.01</v>
      </c>
      <c r="I634" s="44"/>
      <c r="J634" s="299"/>
      <c r="K634" s="15"/>
      <c r="L634" s="15" t="str">
        <f>'LK2 - 4.1 Stäbe - Schnittgrößen'!B629</f>
        <v>Max N</v>
      </c>
      <c r="M634" s="27">
        <f>'LK2 - 4.1 Stäbe - Schnittgrößen'!D629</f>
        <v>-253.52</v>
      </c>
      <c r="N634" s="27">
        <f>'LK2 - 4.1 Stäbe - Schnittgrößen'!E629</f>
        <v>-6.88</v>
      </c>
      <c r="O634" s="27">
        <f>'LK2 - 4.1 Stäbe - Schnittgrößen'!F629</f>
        <v>1.47</v>
      </c>
      <c r="Q634" s="44"/>
      <c r="R634" s="299"/>
      <c r="S634" s="15"/>
      <c r="T634" s="15" t="str">
        <f>'LK3 - 4.1 Stäbe - Schnittgrößen'!B629</f>
        <v>Max N</v>
      </c>
      <c r="U634" s="27">
        <f>'LK3 - 4.1 Stäbe - Schnittgrößen'!D629</f>
        <v>-418.28</v>
      </c>
      <c r="V634" s="27">
        <f>'LK3 - 4.1 Stäbe - Schnittgrößen'!E629</f>
        <v>-6.67</v>
      </c>
      <c r="W634" s="27">
        <f>'LK3 - 4.1 Stäbe - Schnittgrößen'!F629</f>
        <v>5.44</v>
      </c>
      <c r="Y634" s="44"/>
      <c r="Z634" s="299"/>
      <c r="AA634" s="15"/>
      <c r="AB634" s="15" t="str">
        <f>'LK6 - 4.1 Stäbe - Schnittgrößen'!B629</f>
        <v>Max N</v>
      </c>
      <c r="AC634" s="27">
        <f>'LK6 - 4.1 Stäbe - Schnittgrößen'!D629</f>
        <v>-364.6</v>
      </c>
      <c r="AD634" s="27">
        <f>'LK6 - 4.1 Stäbe - Schnittgrößen'!E629</f>
        <v>-9.36</v>
      </c>
      <c r="AE634" s="27">
        <f>'LK6 - 4.1 Stäbe - Schnittgrößen'!F629</f>
        <v>2.2400000000000002</v>
      </c>
    </row>
    <row r="635" spans="1:31" x14ac:dyDescent="0.3">
      <c r="A635" s="44"/>
      <c r="B635" s="299"/>
      <c r="C635" s="15"/>
      <c r="D635" s="15" t="str">
        <f>'LK1 - 4.1 Stäbe - Schnittgrößen'!B630</f>
        <v>Min N</v>
      </c>
      <c r="E635" s="27">
        <f>'LK1 - 4.1 Stäbe - Schnittgrößen'!D630</f>
        <v>-308.39999999999998</v>
      </c>
      <c r="F635" s="27">
        <f>'LK1 - 4.1 Stäbe - Schnittgrößen'!E630</f>
        <v>-4.3</v>
      </c>
      <c r="G635" s="27">
        <f>'LK1 - 4.1 Stäbe - Schnittgrößen'!F630</f>
        <v>4.32</v>
      </c>
      <c r="I635" s="44"/>
      <c r="J635" s="299"/>
      <c r="K635" s="15"/>
      <c r="L635" s="15" t="str">
        <f>'LK2 - 4.1 Stäbe - Schnittgrößen'!B630</f>
        <v>Min N</v>
      </c>
      <c r="M635" s="27">
        <f>'LK2 - 4.1 Stäbe - Schnittgrößen'!D630</f>
        <v>-253.52</v>
      </c>
      <c r="N635" s="27">
        <f>'LK2 - 4.1 Stäbe - Schnittgrößen'!E630</f>
        <v>-6.28</v>
      </c>
      <c r="O635" s="27">
        <f>'LK2 - 4.1 Stäbe - Schnittgrößen'!F630</f>
        <v>1.92</v>
      </c>
      <c r="Q635" s="44"/>
      <c r="R635" s="299"/>
      <c r="S635" s="15"/>
      <c r="T635" s="15" t="str">
        <f>'LK3 - 4.1 Stäbe - Schnittgrößen'!B630</f>
        <v>Min N</v>
      </c>
      <c r="U635" s="27">
        <f>'LK3 - 4.1 Stäbe - Schnittgrößen'!D630</f>
        <v>-418.28</v>
      </c>
      <c r="V635" s="27">
        <f>'LK3 - 4.1 Stäbe - Schnittgrößen'!E630</f>
        <v>-5.81</v>
      </c>
      <c r="W635" s="27">
        <f>'LK3 - 4.1 Stäbe - Schnittgrößen'!F630</f>
        <v>5.86</v>
      </c>
      <c r="Y635" s="44"/>
      <c r="Z635" s="299"/>
      <c r="AA635" s="15"/>
      <c r="AB635" s="15" t="str">
        <f>'LK6 - 4.1 Stäbe - Schnittgrößen'!B630</f>
        <v>Min N</v>
      </c>
      <c r="AC635" s="27">
        <f>'LK6 - 4.1 Stäbe - Schnittgrößen'!D630</f>
        <v>-364.6</v>
      </c>
      <c r="AD635" s="27">
        <f>'LK6 - 4.1 Stäbe - Schnittgrößen'!E630</f>
        <v>-8.5</v>
      </c>
      <c r="AE635" s="27">
        <f>'LK6 - 4.1 Stäbe - Schnittgrößen'!F630</f>
        <v>2.85</v>
      </c>
    </row>
    <row r="636" spans="1:31" x14ac:dyDescent="0.3">
      <c r="A636" s="44"/>
      <c r="B636" s="299"/>
      <c r="C636" s="15"/>
      <c r="D636" s="15" t="str">
        <f>'LK1 - 4.1 Stäbe - Schnittgrößen'!B631</f>
        <v>Max Vz</v>
      </c>
      <c r="E636" s="27">
        <f>'LK1 - 4.1 Stäbe - Schnittgrößen'!D631</f>
        <v>-308.39999999999998</v>
      </c>
      <c r="F636" s="27">
        <f>'LK1 - 4.1 Stäbe - Schnittgrößen'!E631</f>
        <v>-4.3</v>
      </c>
      <c r="G636" s="27">
        <f>'LK1 - 4.1 Stäbe - Schnittgrößen'!F631</f>
        <v>4.32</v>
      </c>
      <c r="I636" s="44"/>
      <c r="J636" s="299"/>
      <c r="K636" s="15"/>
      <c r="L636" s="15" t="str">
        <f>'LK2 - 4.1 Stäbe - Schnittgrößen'!B631</f>
        <v>Max Vz</v>
      </c>
      <c r="M636" s="27">
        <f>'LK2 - 4.1 Stäbe - Schnittgrößen'!D631</f>
        <v>-253.52</v>
      </c>
      <c r="N636" s="27">
        <f>'LK2 - 4.1 Stäbe - Schnittgrößen'!E631</f>
        <v>-6.28</v>
      </c>
      <c r="O636" s="27">
        <f>'LK2 - 4.1 Stäbe - Schnittgrößen'!F631</f>
        <v>1.92</v>
      </c>
      <c r="Q636" s="44"/>
      <c r="R636" s="299"/>
      <c r="S636" s="15"/>
      <c r="T636" s="15" t="str">
        <f>'LK3 - 4.1 Stäbe - Schnittgrößen'!B631</f>
        <v>Max Vz</v>
      </c>
      <c r="U636" s="27">
        <f>'LK3 - 4.1 Stäbe - Schnittgrößen'!D631</f>
        <v>-418.28</v>
      </c>
      <c r="V636" s="27">
        <f>'LK3 - 4.1 Stäbe - Schnittgrößen'!E631</f>
        <v>-5.81</v>
      </c>
      <c r="W636" s="27">
        <f>'LK3 - 4.1 Stäbe - Schnittgrößen'!F631</f>
        <v>5.86</v>
      </c>
      <c r="Y636" s="44"/>
      <c r="Z636" s="299"/>
      <c r="AA636" s="15"/>
      <c r="AB636" s="15" t="str">
        <f>'LK6 - 4.1 Stäbe - Schnittgrößen'!B631</f>
        <v>Max Vz</v>
      </c>
      <c r="AC636" s="27">
        <f>'LK6 - 4.1 Stäbe - Schnittgrößen'!D631</f>
        <v>-364.6</v>
      </c>
      <c r="AD636" s="27">
        <f>'LK6 - 4.1 Stäbe - Schnittgrößen'!E631</f>
        <v>-8.5</v>
      </c>
      <c r="AE636" s="27">
        <f>'LK6 - 4.1 Stäbe - Schnittgrößen'!F631</f>
        <v>2.85</v>
      </c>
    </row>
    <row r="637" spans="1:31" x14ac:dyDescent="0.3">
      <c r="A637" s="44"/>
      <c r="B637" s="299"/>
      <c r="C637" s="15"/>
      <c r="D637" s="15" t="str">
        <f>'LK1 - 4.1 Stäbe - Schnittgrößen'!B632</f>
        <v>Min Vz</v>
      </c>
      <c r="E637" s="27">
        <f>'LK1 - 4.1 Stäbe - Schnittgrößen'!D632</f>
        <v>-308.39999999999998</v>
      </c>
      <c r="F637" s="27">
        <f>'LK1 - 4.1 Stäbe - Schnittgrößen'!E632</f>
        <v>-4.9000000000000004</v>
      </c>
      <c r="G637" s="27">
        <f>'LK1 - 4.1 Stäbe - Schnittgrößen'!F632</f>
        <v>4.01</v>
      </c>
      <c r="I637" s="44"/>
      <c r="J637" s="299"/>
      <c r="K637" s="15"/>
      <c r="L637" s="15" t="str">
        <f>'LK2 - 4.1 Stäbe - Schnittgrößen'!B632</f>
        <v>Min Vz</v>
      </c>
      <c r="M637" s="27">
        <f>'LK2 - 4.1 Stäbe - Schnittgrößen'!D632</f>
        <v>-253.52</v>
      </c>
      <c r="N637" s="27">
        <f>'LK2 - 4.1 Stäbe - Schnittgrößen'!E632</f>
        <v>-6.88</v>
      </c>
      <c r="O637" s="27">
        <f>'LK2 - 4.1 Stäbe - Schnittgrößen'!F632</f>
        <v>1.47</v>
      </c>
      <c r="Q637" s="44"/>
      <c r="R637" s="299"/>
      <c r="S637" s="15"/>
      <c r="T637" s="15" t="str">
        <f>'LK3 - 4.1 Stäbe - Schnittgrößen'!B632</f>
        <v>Min Vz</v>
      </c>
      <c r="U637" s="27">
        <f>'LK3 - 4.1 Stäbe - Schnittgrößen'!D632</f>
        <v>-418.28</v>
      </c>
      <c r="V637" s="27">
        <f>'LK3 - 4.1 Stäbe - Schnittgrößen'!E632</f>
        <v>-6.67</v>
      </c>
      <c r="W637" s="27">
        <f>'LK3 - 4.1 Stäbe - Schnittgrößen'!F632</f>
        <v>5.44</v>
      </c>
      <c r="Y637" s="44"/>
      <c r="Z637" s="299"/>
      <c r="AA637" s="15"/>
      <c r="AB637" s="15" t="str">
        <f>'LK6 - 4.1 Stäbe - Schnittgrößen'!B632</f>
        <v>Min Vz</v>
      </c>
      <c r="AC637" s="27">
        <f>'LK6 - 4.1 Stäbe - Schnittgrößen'!D632</f>
        <v>-364.6</v>
      </c>
      <c r="AD637" s="27">
        <f>'LK6 - 4.1 Stäbe - Schnittgrößen'!E632</f>
        <v>-9.36</v>
      </c>
      <c r="AE637" s="27">
        <f>'LK6 - 4.1 Stäbe - Schnittgrößen'!F632</f>
        <v>2.2400000000000002</v>
      </c>
    </row>
    <row r="638" spans="1:31" x14ac:dyDescent="0.3">
      <c r="A638" s="44"/>
      <c r="B638" s="299"/>
      <c r="C638" s="15"/>
      <c r="D638" s="15" t="str">
        <f>'LK1 - 4.1 Stäbe - Schnittgrößen'!B633</f>
        <v>Max My</v>
      </c>
      <c r="E638" s="27">
        <f>'LK1 - 4.1 Stäbe - Schnittgrößen'!D633</f>
        <v>-308.39999999999998</v>
      </c>
      <c r="F638" s="27">
        <f>'LK1 - 4.1 Stäbe - Schnittgrößen'!E633</f>
        <v>-4.3</v>
      </c>
      <c r="G638" s="27">
        <f>'LK1 - 4.1 Stäbe - Schnittgrößen'!F633</f>
        <v>4.32</v>
      </c>
      <c r="I638" s="44"/>
      <c r="J638" s="299"/>
      <c r="K638" s="15"/>
      <c r="L638" s="15" t="str">
        <f>'LK2 - 4.1 Stäbe - Schnittgrößen'!B633</f>
        <v>Max My</v>
      </c>
      <c r="M638" s="27">
        <f>'LK2 - 4.1 Stäbe - Schnittgrößen'!D633</f>
        <v>-253.52</v>
      </c>
      <c r="N638" s="27">
        <f>'LK2 - 4.1 Stäbe - Schnittgrößen'!E633</f>
        <v>-6.28</v>
      </c>
      <c r="O638" s="27">
        <f>'LK2 - 4.1 Stäbe - Schnittgrößen'!F633</f>
        <v>1.92</v>
      </c>
      <c r="Q638" s="44"/>
      <c r="R638" s="299"/>
      <c r="S638" s="15"/>
      <c r="T638" s="15" t="str">
        <f>'LK3 - 4.1 Stäbe - Schnittgrößen'!B633</f>
        <v>Max My</v>
      </c>
      <c r="U638" s="27">
        <f>'LK3 - 4.1 Stäbe - Schnittgrößen'!D633</f>
        <v>-418.28</v>
      </c>
      <c r="V638" s="27">
        <f>'LK3 - 4.1 Stäbe - Schnittgrößen'!E633</f>
        <v>-5.81</v>
      </c>
      <c r="W638" s="27">
        <f>'LK3 - 4.1 Stäbe - Schnittgrößen'!F633</f>
        <v>5.86</v>
      </c>
      <c r="Y638" s="44"/>
      <c r="Z638" s="299"/>
      <c r="AA638" s="15"/>
      <c r="AB638" s="15" t="str">
        <f>'LK6 - 4.1 Stäbe - Schnittgrößen'!B633</f>
        <v>Max My</v>
      </c>
      <c r="AC638" s="27">
        <f>'LK6 - 4.1 Stäbe - Schnittgrößen'!D633</f>
        <v>-364.6</v>
      </c>
      <c r="AD638" s="27">
        <f>'LK6 - 4.1 Stäbe - Schnittgrößen'!E633</f>
        <v>-8.5</v>
      </c>
      <c r="AE638" s="27">
        <f>'LK6 - 4.1 Stäbe - Schnittgrößen'!F633</f>
        <v>2.85</v>
      </c>
    </row>
    <row r="639" spans="1:31" x14ac:dyDescent="0.3">
      <c r="A639" s="44"/>
      <c r="B639" s="299"/>
      <c r="C639" s="15"/>
      <c r="D639" s="15" t="str">
        <f>'LK1 - 4.1 Stäbe - Schnittgrößen'!B634</f>
        <v>Min My</v>
      </c>
      <c r="E639" s="27">
        <f>'LK1 - 4.1 Stäbe - Schnittgrößen'!D634</f>
        <v>-308.39999999999998</v>
      </c>
      <c r="F639" s="27">
        <f>'LK1 - 4.1 Stäbe - Schnittgrößen'!E634</f>
        <v>-4.9000000000000004</v>
      </c>
      <c r="G639" s="27">
        <f>'LK1 - 4.1 Stäbe - Schnittgrößen'!F634</f>
        <v>4.01</v>
      </c>
      <c r="I639" s="44"/>
      <c r="J639" s="299"/>
      <c r="K639" s="15"/>
      <c r="L639" s="15" t="str">
        <f>'LK2 - 4.1 Stäbe - Schnittgrößen'!B634</f>
        <v>Min My</v>
      </c>
      <c r="M639" s="27">
        <f>'LK2 - 4.1 Stäbe - Schnittgrößen'!D634</f>
        <v>-253.52</v>
      </c>
      <c r="N639" s="27">
        <f>'LK2 - 4.1 Stäbe - Schnittgrößen'!E634</f>
        <v>-6.88</v>
      </c>
      <c r="O639" s="27">
        <f>'LK2 - 4.1 Stäbe - Schnittgrößen'!F634</f>
        <v>1.47</v>
      </c>
      <c r="Q639" s="44"/>
      <c r="R639" s="299"/>
      <c r="S639" s="15"/>
      <c r="T639" s="15" t="str">
        <f>'LK3 - 4.1 Stäbe - Schnittgrößen'!B634</f>
        <v>Min My</v>
      </c>
      <c r="U639" s="27">
        <f>'LK3 - 4.1 Stäbe - Schnittgrößen'!D634</f>
        <v>-418.28</v>
      </c>
      <c r="V639" s="27">
        <f>'LK3 - 4.1 Stäbe - Schnittgrößen'!E634</f>
        <v>-6.67</v>
      </c>
      <c r="W639" s="27">
        <f>'LK3 - 4.1 Stäbe - Schnittgrößen'!F634</f>
        <v>5.44</v>
      </c>
      <c r="Y639" s="44"/>
      <c r="Z639" s="299"/>
      <c r="AA639" s="15"/>
      <c r="AB639" s="15" t="str">
        <f>'LK6 - 4.1 Stäbe - Schnittgrößen'!B634</f>
        <v>Min My</v>
      </c>
      <c r="AC639" s="27">
        <f>'LK6 - 4.1 Stäbe - Schnittgrößen'!D634</f>
        <v>-364.6</v>
      </c>
      <c r="AD639" s="27">
        <f>'LK6 - 4.1 Stäbe - Schnittgrößen'!E634</f>
        <v>-9.36</v>
      </c>
      <c r="AE639" s="27">
        <f>'LK6 - 4.1 Stäbe - Schnittgrößen'!F634</f>
        <v>2.2400000000000002</v>
      </c>
    </row>
    <row r="640" spans="1:31" x14ac:dyDescent="0.3">
      <c r="A640" s="192"/>
      <c r="B640" s="298"/>
      <c r="C640" s="15">
        <f>'LK1 - 4.1 Stäbe - Schnittgrößen'!A635</f>
        <v>80</v>
      </c>
      <c r="D640" s="15">
        <f>'LK1 - 4.1 Stäbe - Schnittgrößen'!B635</f>
        <v>77</v>
      </c>
      <c r="E640" s="27">
        <f>'LK1 - 4.1 Stäbe - Schnittgrößen'!D635</f>
        <v>-308.39999999999998</v>
      </c>
      <c r="F640" s="27">
        <f>'LK1 - 4.1 Stäbe - Schnittgrößen'!E635</f>
        <v>-4.7300000000000004</v>
      </c>
      <c r="G640" s="27">
        <f>'LK1 - 4.1 Stäbe - Schnittgrößen'!F635</f>
        <v>4.01</v>
      </c>
      <c r="I640" s="192"/>
      <c r="J640" s="298"/>
      <c r="K640" s="15">
        <f>'LK2 - 4.1 Stäbe - Schnittgrößen'!A635</f>
        <v>80</v>
      </c>
      <c r="L640" s="15">
        <f>'LK2 - 4.1 Stäbe - Schnittgrößen'!B635</f>
        <v>77</v>
      </c>
      <c r="M640" s="27">
        <f>'LK2 - 4.1 Stäbe - Schnittgrößen'!D635</f>
        <v>-253.51</v>
      </c>
      <c r="N640" s="27">
        <f>'LK2 - 4.1 Stäbe - Schnittgrößen'!E635</f>
        <v>-7.83</v>
      </c>
      <c r="O640" s="27">
        <f>'LK2 - 4.1 Stäbe - Schnittgrößen'!F635</f>
        <v>1.47</v>
      </c>
      <c r="Q640" s="192"/>
      <c r="R640" s="298"/>
      <c r="S640" s="15">
        <f>'LK3 - 4.1 Stäbe - Schnittgrößen'!A635</f>
        <v>80</v>
      </c>
      <c r="T640" s="15">
        <f>'LK3 - 4.1 Stäbe - Schnittgrößen'!B635</f>
        <v>77</v>
      </c>
      <c r="U640" s="27">
        <f>'LK3 - 4.1 Stäbe - Schnittgrößen'!D635</f>
        <v>-418.28</v>
      </c>
      <c r="V640" s="27">
        <f>'LK3 - 4.1 Stäbe - Schnittgrößen'!E635</f>
        <v>-6.41</v>
      </c>
      <c r="W640" s="27">
        <f>'LK3 - 4.1 Stäbe - Schnittgrößen'!F635</f>
        <v>5.44</v>
      </c>
      <c r="Y640" s="192"/>
      <c r="Z640" s="298"/>
      <c r="AA640" s="15">
        <f>'LK6 - 4.1 Stäbe - Schnittgrößen'!A635</f>
        <v>80</v>
      </c>
      <c r="AB640" s="15">
        <f>'LK6 - 4.1 Stäbe - Schnittgrößen'!B635</f>
        <v>77</v>
      </c>
      <c r="AC640" s="27">
        <f>'LK6 - 4.1 Stäbe - Schnittgrößen'!D635</f>
        <v>-364.59</v>
      </c>
      <c r="AD640" s="27">
        <f>'LK6 - 4.1 Stäbe - Schnittgrößen'!E635</f>
        <v>-10.62</v>
      </c>
      <c r="AE640" s="27">
        <f>'LK6 - 4.1 Stäbe - Schnittgrößen'!F635</f>
        <v>2.2400000000000002</v>
      </c>
    </row>
    <row r="641" spans="1:31" x14ac:dyDescent="0.3">
      <c r="A641" s="44"/>
      <c r="B641" s="299"/>
      <c r="C641" s="15"/>
      <c r="D641" s="15">
        <f>'LK1 - 4.1 Stäbe - Schnittgrößen'!B636</f>
        <v>238</v>
      </c>
      <c r="E641" s="27">
        <f>'LK1 - 4.1 Stäbe - Schnittgrößen'!D636</f>
        <v>-308.39999999999998</v>
      </c>
      <c r="F641" s="27">
        <f>'LK1 - 4.1 Stäbe - Schnittgrößen'!E636</f>
        <v>-4.83</v>
      </c>
      <c r="G641" s="27">
        <f>'LK1 - 4.1 Stäbe - Schnittgrößen'!F636</f>
        <v>3.95</v>
      </c>
      <c r="I641" s="44"/>
      <c r="J641" s="299"/>
      <c r="K641" s="15"/>
      <c r="L641" s="15">
        <f>'LK2 - 4.1 Stäbe - Schnittgrößen'!B636</f>
        <v>238</v>
      </c>
      <c r="M641" s="27">
        <f>'LK2 - 4.1 Stäbe - Schnittgrößen'!D636</f>
        <v>-253.51</v>
      </c>
      <c r="N641" s="27">
        <f>'LK2 - 4.1 Stäbe - Schnittgrößen'!E636</f>
        <v>-7.93</v>
      </c>
      <c r="O641" s="27">
        <f>'LK2 - 4.1 Stäbe - Schnittgrößen'!F636</f>
        <v>1.38</v>
      </c>
      <c r="Q641" s="44"/>
      <c r="R641" s="299"/>
      <c r="S641" s="15"/>
      <c r="T641" s="15">
        <f>'LK3 - 4.1 Stäbe - Schnittgrößen'!B636</f>
        <v>238</v>
      </c>
      <c r="U641" s="27">
        <f>'LK3 - 4.1 Stäbe - Schnittgrößen'!D636</f>
        <v>-418.28</v>
      </c>
      <c r="V641" s="27">
        <f>'LK3 - 4.1 Stäbe - Schnittgrößen'!E636</f>
        <v>-6.55</v>
      </c>
      <c r="W641" s="27">
        <f>'LK3 - 4.1 Stäbe - Schnittgrößen'!F636</f>
        <v>5.36</v>
      </c>
      <c r="Y641" s="44"/>
      <c r="Z641" s="299"/>
      <c r="AA641" s="15"/>
      <c r="AB641" s="15">
        <f>'LK6 - 4.1 Stäbe - Schnittgrößen'!B636</f>
        <v>238</v>
      </c>
      <c r="AC641" s="27">
        <f>'LK6 - 4.1 Stäbe - Schnittgrößen'!D636</f>
        <v>-364.59</v>
      </c>
      <c r="AD641" s="27">
        <f>'LK6 - 4.1 Stäbe - Schnittgrößen'!E636</f>
        <v>-10.77</v>
      </c>
      <c r="AE641" s="27">
        <f>'LK6 - 4.1 Stäbe - Schnittgrößen'!F636</f>
        <v>2.12</v>
      </c>
    </row>
    <row r="642" spans="1:31" x14ac:dyDescent="0.3">
      <c r="A642" s="44"/>
      <c r="B642" s="299"/>
      <c r="C642" s="15"/>
      <c r="D642" s="15" t="str">
        <f>'LK1 - 4.1 Stäbe - Schnittgrößen'!B637</f>
        <v>Max N</v>
      </c>
      <c r="E642" s="27">
        <f>'LK1 - 4.1 Stäbe - Schnittgrößen'!D637</f>
        <v>-308.39999999999998</v>
      </c>
      <c r="F642" s="27">
        <f>'LK1 - 4.1 Stäbe - Schnittgrößen'!E637</f>
        <v>-4.83</v>
      </c>
      <c r="G642" s="27">
        <f>'LK1 - 4.1 Stäbe - Schnittgrößen'!F637</f>
        <v>3.95</v>
      </c>
      <c r="I642" s="44"/>
      <c r="J642" s="299"/>
      <c r="K642" s="15"/>
      <c r="L642" s="15" t="str">
        <f>'LK2 - 4.1 Stäbe - Schnittgrößen'!B637</f>
        <v>Max N</v>
      </c>
      <c r="M642" s="27">
        <f>'LK2 - 4.1 Stäbe - Schnittgrößen'!D637</f>
        <v>-253.51</v>
      </c>
      <c r="N642" s="27">
        <f>'LK2 - 4.1 Stäbe - Schnittgrößen'!E637</f>
        <v>-7.93</v>
      </c>
      <c r="O642" s="27">
        <f>'LK2 - 4.1 Stäbe - Schnittgrößen'!F637</f>
        <v>1.38</v>
      </c>
      <c r="Q642" s="44"/>
      <c r="R642" s="299"/>
      <c r="S642" s="15"/>
      <c r="T642" s="15" t="str">
        <f>'LK3 - 4.1 Stäbe - Schnittgrößen'!B637</f>
        <v>Max N</v>
      </c>
      <c r="U642" s="27">
        <f>'LK3 - 4.1 Stäbe - Schnittgrößen'!D637</f>
        <v>-418.28</v>
      </c>
      <c r="V642" s="27">
        <f>'LK3 - 4.1 Stäbe - Schnittgrößen'!E637</f>
        <v>-6.55</v>
      </c>
      <c r="W642" s="27">
        <f>'LK3 - 4.1 Stäbe - Schnittgrößen'!F637</f>
        <v>5.36</v>
      </c>
      <c r="Y642" s="44"/>
      <c r="Z642" s="299"/>
      <c r="AA642" s="15"/>
      <c r="AB642" s="15" t="str">
        <f>'LK6 - 4.1 Stäbe - Schnittgrößen'!B637</f>
        <v>Max N</v>
      </c>
      <c r="AC642" s="27">
        <f>'LK6 - 4.1 Stäbe - Schnittgrößen'!D637</f>
        <v>-364.59</v>
      </c>
      <c r="AD642" s="27">
        <f>'LK6 - 4.1 Stäbe - Schnittgrößen'!E637</f>
        <v>-10.77</v>
      </c>
      <c r="AE642" s="27">
        <f>'LK6 - 4.1 Stäbe - Schnittgrößen'!F637</f>
        <v>2.12</v>
      </c>
    </row>
    <row r="643" spans="1:31" x14ac:dyDescent="0.3">
      <c r="A643" s="44"/>
      <c r="B643" s="299"/>
      <c r="C643" s="15"/>
      <c r="D643" s="15" t="str">
        <f>'LK1 - 4.1 Stäbe - Schnittgrößen'!B638</f>
        <v>Min N</v>
      </c>
      <c r="E643" s="27">
        <f>'LK1 - 4.1 Stäbe - Schnittgrößen'!D638</f>
        <v>-308.39999999999998</v>
      </c>
      <c r="F643" s="27">
        <f>'LK1 - 4.1 Stäbe - Schnittgrößen'!E638</f>
        <v>-4.7300000000000004</v>
      </c>
      <c r="G643" s="27">
        <f>'LK1 - 4.1 Stäbe - Schnittgrößen'!F638</f>
        <v>4.01</v>
      </c>
      <c r="I643" s="44"/>
      <c r="J643" s="299"/>
      <c r="K643" s="15"/>
      <c r="L643" s="15" t="str">
        <f>'LK2 - 4.1 Stäbe - Schnittgrößen'!B638</f>
        <v>Min N</v>
      </c>
      <c r="M643" s="27">
        <f>'LK2 - 4.1 Stäbe - Schnittgrößen'!D638</f>
        <v>-253.51</v>
      </c>
      <c r="N643" s="27">
        <f>'LK2 - 4.1 Stäbe - Schnittgrößen'!E638</f>
        <v>-7.83</v>
      </c>
      <c r="O643" s="27">
        <f>'LK2 - 4.1 Stäbe - Schnittgrößen'!F638</f>
        <v>1.47</v>
      </c>
      <c r="Q643" s="44"/>
      <c r="R643" s="299"/>
      <c r="S643" s="15"/>
      <c r="T643" s="15" t="str">
        <f>'LK3 - 4.1 Stäbe - Schnittgrößen'!B638</f>
        <v>Min N</v>
      </c>
      <c r="U643" s="27">
        <f>'LK3 - 4.1 Stäbe - Schnittgrößen'!D638</f>
        <v>-418.28</v>
      </c>
      <c r="V643" s="27">
        <f>'LK3 - 4.1 Stäbe - Schnittgrößen'!E638</f>
        <v>-6.41</v>
      </c>
      <c r="W643" s="27">
        <f>'LK3 - 4.1 Stäbe - Schnittgrößen'!F638</f>
        <v>5.44</v>
      </c>
      <c r="Y643" s="44"/>
      <c r="Z643" s="299"/>
      <c r="AA643" s="15"/>
      <c r="AB643" s="15" t="str">
        <f>'LK6 - 4.1 Stäbe - Schnittgrößen'!B638</f>
        <v>Min N</v>
      </c>
      <c r="AC643" s="27">
        <f>'LK6 - 4.1 Stäbe - Schnittgrößen'!D638</f>
        <v>-364.59</v>
      </c>
      <c r="AD643" s="27">
        <f>'LK6 - 4.1 Stäbe - Schnittgrößen'!E638</f>
        <v>-10.62</v>
      </c>
      <c r="AE643" s="27">
        <f>'LK6 - 4.1 Stäbe - Schnittgrößen'!F638</f>
        <v>2.2400000000000002</v>
      </c>
    </row>
    <row r="644" spans="1:31" x14ac:dyDescent="0.3">
      <c r="A644" s="44"/>
      <c r="B644" s="299"/>
      <c r="C644" s="15"/>
      <c r="D644" s="15" t="str">
        <f>'LK1 - 4.1 Stäbe - Schnittgrößen'!B639</f>
        <v>Max Vz</v>
      </c>
      <c r="E644" s="27">
        <f>'LK1 - 4.1 Stäbe - Schnittgrößen'!D639</f>
        <v>-308.39999999999998</v>
      </c>
      <c r="F644" s="27">
        <f>'LK1 - 4.1 Stäbe - Schnittgrößen'!E639</f>
        <v>-4.7300000000000004</v>
      </c>
      <c r="G644" s="27">
        <f>'LK1 - 4.1 Stäbe - Schnittgrößen'!F639</f>
        <v>4.01</v>
      </c>
      <c r="I644" s="44"/>
      <c r="J644" s="299"/>
      <c r="K644" s="15"/>
      <c r="L644" s="15" t="str">
        <f>'LK2 - 4.1 Stäbe - Schnittgrößen'!B639</f>
        <v>Max Vz</v>
      </c>
      <c r="M644" s="27">
        <f>'LK2 - 4.1 Stäbe - Schnittgrößen'!D639</f>
        <v>-253.51</v>
      </c>
      <c r="N644" s="27">
        <f>'LK2 - 4.1 Stäbe - Schnittgrößen'!E639</f>
        <v>-7.83</v>
      </c>
      <c r="O644" s="27">
        <f>'LK2 - 4.1 Stäbe - Schnittgrößen'!F639</f>
        <v>1.47</v>
      </c>
      <c r="Q644" s="44"/>
      <c r="R644" s="299"/>
      <c r="S644" s="15"/>
      <c r="T644" s="15" t="str">
        <f>'LK3 - 4.1 Stäbe - Schnittgrößen'!B639</f>
        <v>Max Vz</v>
      </c>
      <c r="U644" s="27">
        <f>'LK3 - 4.1 Stäbe - Schnittgrößen'!D639</f>
        <v>-418.28</v>
      </c>
      <c r="V644" s="27">
        <f>'LK3 - 4.1 Stäbe - Schnittgrößen'!E639</f>
        <v>-6.41</v>
      </c>
      <c r="W644" s="27">
        <f>'LK3 - 4.1 Stäbe - Schnittgrößen'!F639</f>
        <v>5.44</v>
      </c>
      <c r="Y644" s="44"/>
      <c r="Z644" s="299"/>
      <c r="AA644" s="15"/>
      <c r="AB644" s="15" t="str">
        <f>'LK6 - 4.1 Stäbe - Schnittgrößen'!B639</f>
        <v>Max Vz</v>
      </c>
      <c r="AC644" s="27">
        <f>'LK6 - 4.1 Stäbe - Schnittgrößen'!D639</f>
        <v>-364.59</v>
      </c>
      <c r="AD644" s="27">
        <f>'LK6 - 4.1 Stäbe - Schnittgrößen'!E639</f>
        <v>-10.62</v>
      </c>
      <c r="AE644" s="27">
        <f>'LK6 - 4.1 Stäbe - Schnittgrößen'!F639</f>
        <v>2.2400000000000002</v>
      </c>
    </row>
    <row r="645" spans="1:31" x14ac:dyDescent="0.3">
      <c r="A645" s="44"/>
      <c r="B645" s="299"/>
      <c r="C645" s="15"/>
      <c r="D645" s="15" t="str">
        <f>'LK1 - 4.1 Stäbe - Schnittgrößen'!B640</f>
        <v>Min Vz</v>
      </c>
      <c r="E645" s="27">
        <f>'LK1 - 4.1 Stäbe - Schnittgrößen'!D640</f>
        <v>-308.39999999999998</v>
      </c>
      <c r="F645" s="27">
        <f>'LK1 - 4.1 Stäbe - Schnittgrößen'!E640</f>
        <v>-4.83</v>
      </c>
      <c r="G645" s="27">
        <f>'LK1 - 4.1 Stäbe - Schnittgrößen'!F640</f>
        <v>3.95</v>
      </c>
      <c r="I645" s="44"/>
      <c r="J645" s="299"/>
      <c r="K645" s="15"/>
      <c r="L645" s="15" t="str">
        <f>'LK2 - 4.1 Stäbe - Schnittgrößen'!B640</f>
        <v>Min Vz</v>
      </c>
      <c r="M645" s="27">
        <f>'LK2 - 4.1 Stäbe - Schnittgrößen'!D640</f>
        <v>-253.51</v>
      </c>
      <c r="N645" s="27">
        <f>'LK2 - 4.1 Stäbe - Schnittgrößen'!E640</f>
        <v>-7.93</v>
      </c>
      <c r="O645" s="27">
        <f>'LK2 - 4.1 Stäbe - Schnittgrößen'!F640</f>
        <v>1.38</v>
      </c>
      <c r="Q645" s="44"/>
      <c r="R645" s="299"/>
      <c r="S645" s="15"/>
      <c r="T645" s="15" t="str">
        <f>'LK3 - 4.1 Stäbe - Schnittgrößen'!B640</f>
        <v>Min Vz</v>
      </c>
      <c r="U645" s="27">
        <f>'LK3 - 4.1 Stäbe - Schnittgrößen'!D640</f>
        <v>-418.28</v>
      </c>
      <c r="V645" s="27">
        <f>'LK3 - 4.1 Stäbe - Schnittgrößen'!E640</f>
        <v>-6.55</v>
      </c>
      <c r="W645" s="27">
        <f>'LK3 - 4.1 Stäbe - Schnittgrößen'!F640</f>
        <v>5.36</v>
      </c>
      <c r="Y645" s="44"/>
      <c r="Z645" s="299"/>
      <c r="AA645" s="15"/>
      <c r="AB645" s="15" t="str">
        <f>'LK6 - 4.1 Stäbe - Schnittgrößen'!B640</f>
        <v>Min Vz</v>
      </c>
      <c r="AC645" s="27">
        <f>'LK6 - 4.1 Stäbe - Schnittgrößen'!D640</f>
        <v>-364.59</v>
      </c>
      <c r="AD645" s="27">
        <f>'LK6 - 4.1 Stäbe - Schnittgrößen'!E640</f>
        <v>-10.77</v>
      </c>
      <c r="AE645" s="27">
        <f>'LK6 - 4.1 Stäbe - Schnittgrößen'!F640</f>
        <v>2.12</v>
      </c>
    </row>
    <row r="646" spans="1:31" x14ac:dyDescent="0.3">
      <c r="A646" s="44"/>
      <c r="B646" s="299"/>
      <c r="C646" s="15"/>
      <c r="D646" s="15" t="str">
        <f>'LK1 - 4.1 Stäbe - Schnittgrößen'!B641</f>
        <v>Max My</v>
      </c>
      <c r="E646" s="27">
        <f>'LK1 - 4.1 Stäbe - Schnittgrößen'!D641</f>
        <v>-308.39999999999998</v>
      </c>
      <c r="F646" s="27">
        <f>'LK1 - 4.1 Stäbe - Schnittgrößen'!E641</f>
        <v>-4.7300000000000004</v>
      </c>
      <c r="G646" s="27">
        <f>'LK1 - 4.1 Stäbe - Schnittgrößen'!F641</f>
        <v>4.01</v>
      </c>
      <c r="I646" s="44"/>
      <c r="J646" s="299"/>
      <c r="K646" s="15"/>
      <c r="L646" s="15" t="str">
        <f>'LK2 - 4.1 Stäbe - Schnittgrößen'!B641</f>
        <v>Max My</v>
      </c>
      <c r="M646" s="27">
        <f>'LK2 - 4.1 Stäbe - Schnittgrößen'!D641</f>
        <v>-253.51</v>
      </c>
      <c r="N646" s="27">
        <f>'LK2 - 4.1 Stäbe - Schnittgrößen'!E641</f>
        <v>-7.83</v>
      </c>
      <c r="O646" s="27">
        <f>'LK2 - 4.1 Stäbe - Schnittgrößen'!F641</f>
        <v>1.47</v>
      </c>
      <c r="Q646" s="44"/>
      <c r="R646" s="299"/>
      <c r="S646" s="15"/>
      <c r="T646" s="15" t="str">
        <f>'LK3 - 4.1 Stäbe - Schnittgrößen'!B641</f>
        <v>Max My</v>
      </c>
      <c r="U646" s="27">
        <f>'LK3 - 4.1 Stäbe - Schnittgrößen'!D641</f>
        <v>-418.28</v>
      </c>
      <c r="V646" s="27">
        <f>'LK3 - 4.1 Stäbe - Schnittgrößen'!E641</f>
        <v>-6.41</v>
      </c>
      <c r="W646" s="27">
        <f>'LK3 - 4.1 Stäbe - Schnittgrößen'!F641</f>
        <v>5.44</v>
      </c>
      <c r="Y646" s="44"/>
      <c r="Z646" s="299"/>
      <c r="AA646" s="15"/>
      <c r="AB646" s="15" t="str">
        <f>'LK6 - 4.1 Stäbe - Schnittgrößen'!B641</f>
        <v>Max My</v>
      </c>
      <c r="AC646" s="27">
        <f>'LK6 - 4.1 Stäbe - Schnittgrößen'!D641</f>
        <v>-364.59</v>
      </c>
      <c r="AD646" s="27">
        <f>'LK6 - 4.1 Stäbe - Schnittgrößen'!E641</f>
        <v>-10.62</v>
      </c>
      <c r="AE646" s="27">
        <f>'LK6 - 4.1 Stäbe - Schnittgrößen'!F641</f>
        <v>2.2400000000000002</v>
      </c>
    </row>
    <row r="647" spans="1:31" x14ac:dyDescent="0.3">
      <c r="A647" s="44"/>
      <c r="B647" s="299"/>
      <c r="C647" s="15"/>
      <c r="D647" s="15" t="str">
        <f>'LK1 - 4.1 Stäbe - Schnittgrößen'!B642</f>
        <v>Min My</v>
      </c>
      <c r="E647" s="27">
        <f>'LK1 - 4.1 Stäbe - Schnittgrößen'!D642</f>
        <v>-308.39999999999998</v>
      </c>
      <c r="F647" s="27">
        <f>'LK1 - 4.1 Stäbe - Schnittgrößen'!E642</f>
        <v>-4.83</v>
      </c>
      <c r="G647" s="27">
        <f>'LK1 - 4.1 Stäbe - Schnittgrößen'!F642</f>
        <v>3.95</v>
      </c>
      <c r="I647" s="44"/>
      <c r="J647" s="299"/>
      <c r="K647" s="15"/>
      <c r="L647" s="15" t="str">
        <f>'LK2 - 4.1 Stäbe - Schnittgrößen'!B642</f>
        <v>Min My</v>
      </c>
      <c r="M647" s="27">
        <f>'LK2 - 4.1 Stäbe - Schnittgrößen'!D642</f>
        <v>-253.51</v>
      </c>
      <c r="N647" s="27">
        <f>'LK2 - 4.1 Stäbe - Schnittgrößen'!E642</f>
        <v>-7.93</v>
      </c>
      <c r="O647" s="27">
        <f>'LK2 - 4.1 Stäbe - Schnittgrößen'!F642</f>
        <v>1.38</v>
      </c>
      <c r="Q647" s="44"/>
      <c r="R647" s="299"/>
      <c r="S647" s="15"/>
      <c r="T647" s="15" t="str">
        <f>'LK3 - 4.1 Stäbe - Schnittgrößen'!B642</f>
        <v>Min My</v>
      </c>
      <c r="U647" s="27">
        <f>'LK3 - 4.1 Stäbe - Schnittgrößen'!D642</f>
        <v>-418.28</v>
      </c>
      <c r="V647" s="27">
        <f>'LK3 - 4.1 Stäbe - Schnittgrößen'!E642</f>
        <v>-6.55</v>
      </c>
      <c r="W647" s="27">
        <f>'LK3 - 4.1 Stäbe - Schnittgrößen'!F642</f>
        <v>5.36</v>
      </c>
      <c r="Y647" s="44"/>
      <c r="Z647" s="299"/>
      <c r="AA647" s="15"/>
      <c r="AB647" s="15" t="str">
        <f>'LK6 - 4.1 Stäbe - Schnittgrößen'!B642</f>
        <v>Min My</v>
      </c>
      <c r="AC647" s="27">
        <f>'LK6 - 4.1 Stäbe - Schnittgrößen'!D642</f>
        <v>-364.59</v>
      </c>
      <c r="AD647" s="27">
        <f>'LK6 - 4.1 Stäbe - Schnittgrößen'!E642</f>
        <v>-10.77</v>
      </c>
      <c r="AE647" s="27">
        <f>'LK6 - 4.1 Stäbe - Schnittgrößen'!F642</f>
        <v>2.12</v>
      </c>
    </row>
    <row r="648" spans="1:31" x14ac:dyDescent="0.3">
      <c r="A648" s="192"/>
      <c r="B648" s="298"/>
      <c r="C648" s="15">
        <f>'LK1 - 4.1 Stäbe - Schnittgrößen'!A643</f>
        <v>81</v>
      </c>
      <c r="D648" s="15">
        <f>'LK1 - 4.1 Stäbe - Schnittgrößen'!B643</f>
        <v>238</v>
      </c>
      <c r="E648" s="27">
        <f>'LK1 - 4.1 Stäbe - Schnittgrößen'!D643</f>
        <v>-229.01</v>
      </c>
      <c r="F648" s="27">
        <f>'LK1 - 4.1 Stäbe - Schnittgrößen'!E643</f>
        <v>-4.6100000000000003</v>
      </c>
      <c r="G648" s="27">
        <f>'LK1 - 4.1 Stäbe - Schnittgrößen'!F643</f>
        <v>7.92</v>
      </c>
      <c r="I648" s="192"/>
      <c r="J648" s="298"/>
      <c r="K648" s="15">
        <f>'LK2 - 4.1 Stäbe - Schnittgrößen'!A643</f>
        <v>81</v>
      </c>
      <c r="L648" s="15">
        <f>'LK2 - 4.1 Stäbe - Schnittgrößen'!B643</f>
        <v>238</v>
      </c>
      <c r="M648" s="27">
        <f>'LK2 - 4.1 Stäbe - Schnittgrößen'!D643</f>
        <v>-172.5</v>
      </c>
      <c r="N648" s="27">
        <f>'LK2 - 4.1 Stäbe - Schnittgrößen'!E643</f>
        <v>-6.97</v>
      </c>
      <c r="O648" s="27">
        <f>'LK2 - 4.1 Stäbe - Schnittgrößen'!F643</f>
        <v>5.43</v>
      </c>
      <c r="Q648" s="192"/>
      <c r="R648" s="298"/>
      <c r="S648" s="15">
        <f>'LK3 - 4.1 Stäbe - Schnittgrößen'!A643</f>
        <v>81</v>
      </c>
      <c r="T648" s="15">
        <f>'LK3 - 4.1 Stäbe - Schnittgrößen'!B643</f>
        <v>238</v>
      </c>
      <c r="U648" s="27">
        <f>'LK3 - 4.1 Stäbe - Schnittgrößen'!D643</f>
        <v>-310.61</v>
      </c>
      <c r="V648" s="27">
        <f>'LK3 - 4.1 Stäbe - Schnittgrößen'!E643</f>
        <v>-6.22</v>
      </c>
      <c r="W648" s="27">
        <f>'LK3 - 4.1 Stäbe - Schnittgrößen'!F643</f>
        <v>10.74</v>
      </c>
      <c r="Y648" s="192"/>
      <c r="Z648" s="298"/>
      <c r="AA648" s="15">
        <f>'LK6 - 4.1 Stäbe - Schnittgrößen'!A643</f>
        <v>81</v>
      </c>
      <c r="AB648" s="15">
        <f>'LK6 - 4.1 Stäbe - Schnittgrößen'!B643</f>
        <v>238</v>
      </c>
      <c r="AC648" s="27">
        <f>'LK6 - 4.1 Stäbe - Schnittgrößen'!D643</f>
        <v>-254.49</v>
      </c>
      <c r="AD648" s="27">
        <f>'LK6 - 4.1 Stäbe - Schnittgrößen'!E643</f>
        <v>-9.43</v>
      </c>
      <c r="AE648" s="27">
        <f>'LK6 - 4.1 Stäbe - Schnittgrößen'!F643</f>
        <v>7.62</v>
      </c>
    </row>
    <row r="649" spans="1:31" x14ac:dyDescent="0.3">
      <c r="A649" s="44"/>
      <c r="B649" s="299"/>
      <c r="C649" s="15"/>
      <c r="D649" s="15">
        <f>'LK1 - 4.1 Stäbe - Schnittgrößen'!B644</f>
        <v>78</v>
      </c>
      <c r="E649" s="27">
        <f>'LK1 - 4.1 Stäbe - Schnittgrößen'!D644</f>
        <v>-229.01</v>
      </c>
      <c r="F649" s="27">
        <f>'LK1 - 4.1 Stäbe - Schnittgrößen'!E644</f>
        <v>-5.1100000000000003</v>
      </c>
      <c r="G649" s="27">
        <f>'LK1 - 4.1 Stäbe - Schnittgrößen'!F644</f>
        <v>7.65</v>
      </c>
      <c r="I649" s="44"/>
      <c r="J649" s="299"/>
      <c r="K649" s="15"/>
      <c r="L649" s="15">
        <f>'LK2 - 4.1 Stäbe - Schnittgrößen'!B644</f>
        <v>78</v>
      </c>
      <c r="M649" s="27">
        <f>'LK2 - 4.1 Stäbe - Schnittgrößen'!D644</f>
        <v>-172.49</v>
      </c>
      <c r="N649" s="27">
        <f>'LK2 - 4.1 Stäbe - Schnittgrößen'!E644</f>
        <v>-7.49</v>
      </c>
      <c r="O649" s="27">
        <f>'LK2 - 4.1 Stäbe - Schnittgrößen'!F644</f>
        <v>5.0199999999999996</v>
      </c>
      <c r="Q649" s="44"/>
      <c r="R649" s="299"/>
      <c r="S649" s="15"/>
      <c r="T649" s="15">
        <f>'LK3 - 4.1 Stäbe - Schnittgrößen'!B644</f>
        <v>78</v>
      </c>
      <c r="U649" s="27">
        <f>'LK3 - 4.1 Stäbe - Schnittgrößen'!D644</f>
        <v>-310.61</v>
      </c>
      <c r="V649" s="27">
        <f>'LK3 - 4.1 Stäbe - Schnittgrößen'!E644</f>
        <v>-6.95</v>
      </c>
      <c r="W649" s="27">
        <f>'LK3 - 4.1 Stäbe - Schnittgrößen'!F644</f>
        <v>10.37</v>
      </c>
      <c r="Y649" s="44"/>
      <c r="Z649" s="299"/>
      <c r="AA649" s="15"/>
      <c r="AB649" s="15">
        <f>'LK6 - 4.1 Stäbe - Schnittgrößen'!B644</f>
        <v>78</v>
      </c>
      <c r="AC649" s="27">
        <f>'LK6 - 4.1 Stäbe - Schnittgrößen'!D644</f>
        <v>-254.48</v>
      </c>
      <c r="AD649" s="27">
        <f>'LK6 - 4.1 Stäbe - Schnittgrößen'!E644</f>
        <v>-10.210000000000001</v>
      </c>
      <c r="AE649" s="27">
        <f>'LK6 - 4.1 Stäbe - Schnittgrößen'!F644</f>
        <v>7.07</v>
      </c>
    </row>
    <row r="650" spans="1:31" x14ac:dyDescent="0.3">
      <c r="A650" s="44"/>
      <c r="B650" s="299"/>
      <c r="C650" s="15"/>
      <c r="D650" s="15" t="str">
        <f>'LK1 - 4.1 Stäbe - Schnittgrößen'!B645</f>
        <v>Max N</v>
      </c>
      <c r="E650" s="27">
        <f>'LK1 - 4.1 Stäbe - Schnittgrößen'!D645</f>
        <v>-229.01</v>
      </c>
      <c r="F650" s="27">
        <f>'LK1 - 4.1 Stäbe - Schnittgrößen'!E645</f>
        <v>-5.1100000000000003</v>
      </c>
      <c r="G650" s="27">
        <f>'LK1 - 4.1 Stäbe - Schnittgrößen'!F645</f>
        <v>7.65</v>
      </c>
      <c r="I650" s="44"/>
      <c r="J650" s="299"/>
      <c r="K650" s="15"/>
      <c r="L650" s="15" t="str">
        <f>'LK2 - 4.1 Stäbe - Schnittgrößen'!B645</f>
        <v>Max N</v>
      </c>
      <c r="M650" s="27">
        <f>'LK2 - 4.1 Stäbe - Schnittgrößen'!D645</f>
        <v>-172.49</v>
      </c>
      <c r="N650" s="27">
        <f>'LK2 - 4.1 Stäbe - Schnittgrößen'!E645</f>
        <v>-7.49</v>
      </c>
      <c r="O650" s="27">
        <f>'LK2 - 4.1 Stäbe - Schnittgrößen'!F645</f>
        <v>5.0199999999999996</v>
      </c>
      <c r="Q650" s="44"/>
      <c r="R650" s="299"/>
      <c r="S650" s="15"/>
      <c r="T650" s="15" t="str">
        <f>'LK3 - 4.1 Stäbe - Schnittgrößen'!B645</f>
        <v>Max N</v>
      </c>
      <c r="U650" s="27">
        <f>'LK3 - 4.1 Stäbe - Schnittgrößen'!D645</f>
        <v>-310.61</v>
      </c>
      <c r="V650" s="27">
        <f>'LK3 - 4.1 Stäbe - Schnittgrößen'!E645</f>
        <v>-6.95</v>
      </c>
      <c r="W650" s="27">
        <f>'LK3 - 4.1 Stäbe - Schnittgrößen'!F645</f>
        <v>10.37</v>
      </c>
      <c r="Y650" s="44"/>
      <c r="Z650" s="299"/>
      <c r="AA650" s="15"/>
      <c r="AB650" s="15" t="str">
        <f>'LK6 - 4.1 Stäbe - Schnittgrößen'!B645</f>
        <v>Max N</v>
      </c>
      <c r="AC650" s="27">
        <f>'LK6 - 4.1 Stäbe - Schnittgrößen'!D645</f>
        <v>-254.48</v>
      </c>
      <c r="AD650" s="27">
        <f>'LK6 - 4.1 Stäbe - Schnittgrößen'!E645</f>
        <v>-10.210000000000001</v>
      </c>
      <c r="AE650" s="27">
        <f>'LK6 - 4.1 Stäbe - Schnittgrößen'!F645</f>
        <v>7.07</v>
      </c>
    </row>
    <row r="651" spans="1:31" x14ac:dyDescent="0.3">
      <c r="A651" s="44"/>
      <c r="B651" s="299"/>
      <c r="C651" s="15"/>
      <c r="D651" s="15" t="str">
        <f>'LK1 - 4.1 Stäbe - Schnittgrößen'!B646</f>
        <v>Min N</v>
      </c>
      <c r="E651" s="27">
        <f>'LK1 - 4.1 Stäbe - Schnittgrößen'!D646</f>
        <v>-229.01</v>
      </c>
      <c r="F651" s="27">
        <f>'LK1 - 4.1 Stäbe - Schnittgrößen'!E646</f>
        <v>-4.6100000000000003</v>
      </c>
      <c r="G651" s="27">
        <f>'LK1 - 4.1 Stäbe - Schnittgrößen'!F646</f>
        <v>7.92</v>
      </c>
      <c r="I651" s="44"/>
      <c r="J651" s="299"/>
      <c r="K651" s="15"/>
      <c r="L651" s="15" t="str">
        <f>'LK2 - 4.1 Stäbe - Schnittgrößen'!B646</f>
        <v>Min N</v>
      </c>
      <c r="M651" s="27">
        <f>'LK2 - 4.1 Stäbe - Schnittgrößen'!D646</f>
        <v>-172.5</v>
      </c>
      <c r="N651" s="27">
        <f>'LK2 - 4.1 Stäbe - Schnittgrößen'!E646</f>
        <v>-6.97</v>
      </c>
      <c r="O651" s="27">
        <f>'LK2 - 4.1 Stäbe - Schnittgrößen'!F646</f>
        <v>5.43</v>
      </c>
      <c r="Q651" s="44"/>
      <c r="R651" s="299"/>
      <c r="S651" s="15"/>
      <c r="T651" s="15" t="str">
        <f>'LK3 - 4.1 Stäbe - Schnittgrößen'!B646</f>
        <v>Min N</v>
      </c>
      <c r="U651" s="27">
        <f>'LK3 - 4.1 Stäbe - Schnittgrößen'!D646</f>
        <v>-310.61</v>
      </c>
      <c r="V651" s="27">
        <f>'LK3 - 4.1 Stäbe - Schnittgrößen'!E646</f>
        <v>-6.22</v>
      </c>
      <c r="W651" s="27">
        <f>'LK3 - 4.1 Stäbe - Schnittgrößen'!F646</f>
        <v>10.74</v>
      </c>
      <c r="Y651" s="44"/>
      <c r="Z651" s="299"/>
      <c r="AA651" s="15"/>
      <c r="AB651" s="15" t="str">
        <f>'LK6 - 4.1 Stäbe - Schnittgrößen'!B646</f>
        <v>Min N</v>
      </c>
      <c r="AC651" s="27">
        <f>'LK6 - 4.1 Stäbe - Schnittgrößen'!D646</f>
        <v>-254.49</v>
      </c>
      <c r="AD651" s="27">
        <f>'LK6 - 4.1 Stäbe - Schnittgrößen'!E646</f>
        <v>-9.43</v>
      </c>
      <c r="AE651" s="27">
        <f>'LK6 - 4.1 Stäbe - Schnittgrößen'!F646</f>
        <v>7.62</v>
      </c>
    </row>
    <row r="652" spans="1:31" x14ac:dyDescent="0.3">
      <c r="A652" s="44"/>
      <c r="B652" s="299"/>
      <c r="C652" s="15"/>
      <c r="D652" s="15" t="str">
        <f>'LK1 - 4.1 Stäbe - Schnittgrößen'!B647</f>
        <v>Max Vz</v>
      </c>
      <c r="E652" s="27">
        <f>'LK1 - 4.1 Stäbe - Schnittgrößen'!D647</f>
        <v>-229.01</v>
      </c>
      <c r="F652" s="27">
        <f>'LK1 - 4.1 Stäbe - Schnittgrößen'!E647</f>
        <v>-4.6100000000000003</v>
      </c>
      <c r="G652" s="27">
        <f>'LK1 - 4.1 Stäbe - Schnittgrößen'!F647</f>
        <v>7.92</v>
      </c>
      <c r="I652" s="44"/>
      <c r="J652" s="299"/>
      <c r="K652" s="15"/>
      <c r="L652" s="15" t="str">
        <f>'LK2 - 4.1 Stäbe - Schnittgrößen'!B647</f>
        <v>Max Vz</v>
      </c>
      <c r="M652" s="27">
        <f>'LK2 - 4.1 Stäbe - Schnittgrößen'!D647</f>
        <v>-172.5</v>
      </c>
      <c r="N652" s="27">
        <f>'LK2 - 4.1 Stäbe - Schnittgrößen'!E647</f>
        <v>-6.97</v>
      </c>
      <c r="O652" s="27">
        <f>'LK2 - 4.1 Stäbe - Schnittgrößen'!F647</f>
        <v>5.43</v>
      </c>
      <c r="Q652" s="44"/>
      <c r="R652" s="299"/>
      <c r="S652" s="15"/>
      <c r="T652" s="15" t="str">
        <f>'LK3 - 4.1 Stäbe - Schnittgrößen'!B647</f>
        <v>Max Vz</v>
      </c>
      <c r="U652" s="27">
        <f>'LK3 - 4.1 Stäbe - Schnittgrößen'!D647</f>
        <v>-310.61</v>
      </c>
      <c r="V652" s="27">
        <f>'LK3 - 4.1 Stäbe - Schnittgrößen'!E647</f>
        <v>-6.22</v>
      </c>
      <c r="W652" s="27">
        <f>'LK3 - 4.1 Stäbe - Schnittgrößen'!F647</f>
        <v>10.74</v>
      </c>
      <c r="Y652" s="44"/>
      <c r="Z652" s="299"/>
      <c r="AA652" s="15"/>
      <c r="AB652" s="15" t="str">
        <f>'LK6 - 4.1 Stäbe - Schnittgrößen'!B647</f>
        <v>Max Vz</v>
      </c>
      <c r="AC652" s="27">
        <f>'LK6 - 4.1 Stäbe - Schnittgrößen'!D647</f>
        <v>-254.49</v>
      </c>
      <c r="AD652" s="27">
        <f>'LK6 - 4.1 Stäbe - Schnittgrößen'!E647</f>
        <v>-9.43</v>
      </c>
      <c r="AE652" s="27">
        <f>'LK6 - 4.1 Stäbe - Schnittgrößen'!F647</f>
        <v>7.62</v>
      </c>
    </row>
    <row r="653" spans="1:31" x14ac:dyDescent="0.3">
      <c r="A653" s="44"/>
      <c r="B653" s="299"/>
      <c r="C653" s="15"/>
      <c r="D653" s="15" t="str">
        <f>'LK1 - 4.1 Stäbe - Schnittgrößen'!B648</f>
        <v>Min Vz</v>
      </c>
      <c r="E653" s="27">
        <f>'LK1 - 4.1 Stäbe - Schnittgrößen'!D648</f>
        <v>-229.01</v>
      </c>
      <c r="F653" s="27">
        <f>'LK1 - 4.1 Stäbe - Schnittgrößen'!E648</f>
        <v>-5.1100000000000003</v>
      </c>
      <c r="G653" s="27">
        <f>'LK1 - 4.1 Stäbe - Schnittgrößen'!F648</f>
        <v>7.65</v>
      </c>
      <c r="I653" s="44"/>
      <c r="J653" s="299"/>
      <c r="K653" s="15"/>
      <c r="L653" s="15" t="str">
        <f>'LK2 - 4.1 Stäbe - Schnittgrößen'!B648</f>
        <v>Min Vz</v>
      </c>
      <c r="M653" s="27">
        <f>'LK2 - 4.1 Stäbe - Schnittgrößen'!D648</f>
        <v>-172.49</v>
      </c>
      <c r="N653" s="27">
        <f>'LK2 - 4.1 Stäbe - Schnittgrößen'!E648</f>
        <v>-7.49</v>
      </c>
      <c r="O653" s="27">
        <f>'LK2 - 4.1 Stäbe - Schnittgrößen'!F648</f>
        <v>5.0199999999999996</v>
      </c>
      <c r="Q653" s="44"/>
      <c r="R653" s="299"/>
      <c r="S653" s="15"/>
      <c r="T653" s="15" t="str">
        <f>'LK3 - 4.1 Stäbe - Schnittgrößen'!B648</f>
        <v>Min Vz</v>
      </c>
      <c r="U653" s="27">
        <f>'LK3 - 4.1 Stäbe - Schnittgrößen'!D648</f>
        <v>-310.61</v>
      </c>
      <c r="V653" s="27">
        <f>'LK3 - 4.1 Stäbe - Schnittgrößen'!E648</f>
        <v>-6.95</v>
      </c>
      <c r="W653" s="27">
        <f>'LK3 - 4.1 Stäbe - Schnittgrößen'!F648</f>
        <v>10.37</v>
      </c>
      <c r="Y653" s="44"/>
      <c r="Z653" s="299"/>
      <c r="AA653" s="15"/>
      <c r="AB653" s="15" t="str">
        <f>'LK6 - 4.1 Stäbe - Schnittgrößen'!B648</f>
        <v>Min Vz</v>
      </c>
      <c r="AC653" s="27">
        <f>'LK6 - 4.1 Stäbe - Schnittgrößen'!D648</f>
        <v>-254.48</v>
      </c>
      <c r="AD653" s="27">
        <f>'LK6 - 4.1 Stäbe - Schnittgrößen'!E648</f>
        <v>-10.210000000000001</v>
      </c>
      <c r="AE653" s="27">
        <f>'LK6 - 4.1 Stäbe - Schnittgrößen'!F648</f>
        <v>7.07</v>
      </c>
    </row>
    <row r="654" spans="1:31" x14ac:dyDescent="0.3">
      <c r="A654" s="44"/>
      <c r="B654" s="299"/>
      <c r="C654" s="15"/>
      <c r="D654" s="15" t="str">
        <f>'LK1 - 4.1 Stäbe - Schnittgrößen'!B649</f>
        <v>Max My</v>
      </c>
      <c r="E654" s="27">
        <f>'LK1 - 4.1 Stäbe - Schnittgrößen'!D649</f>
        <v>-229.01</v>
      </c>
      <c r="F654" s="27">
        <f>'LK1 - 4.1 Stäbe - Schnittgrößen'!E649</f>
        <v>-4.6100000000000003</v>
      </c>
      <c r="G654" s="27">
        <f>'LK1 - 4.1 Stäbe - Schnittgrößen'!F649</f>
        <v>7.92</v>
      </c>
      <c r="I654" s="44"/>
      <c r="J654" s="299"/>
      <c r="K654" s="15"/>
      <c r="L654" s="15" t="str">
        <f>'LK2 - 4.1 Stäbe - Schnittgrößen'!B649</f>
        <v>Max My</v>
      </c>
      <c r="M654" s="27">
        <f>'LK2 - 4.1 Stäbe - Schnittgrößen'!D649</f>
        <v>-172.5</v>
      </c>
      <c r="N654" s="27">
        <f>'LK2 - 4.1 Stäbe - Schnittgrößen'!E649</f>
        <v>-6.97</v>
      </c>
      <c r="O654" s="27">
        <f>'LK2 - 4.1 Stäbe - Schnittgrößen'!F649</f>
        <v>5.43</v>
      </c>
      <c r="Q654" s="44"/>
      <c r="R654" s="299"/>
      <c r="S654" s="15"/>
      <c r="T654" s="15" t="str">
        <f>'LK3 - 4.1 Stäbe - Schnittgrößen'!B649</f>
        <v>Max My</v>
      </c>
      <c r="U654" s="27">
        <f>'LK3 - 4.1 Stäbe - Schnittgrößen'!D649</f>
        <v>-310.61</v>
      </c>
      <c r="V654" s="27">
        <f>'LK3 - 4.1 Stäbe - Schnittgrößen'!E649</f>
        <v>-6.22</v>
      </c>
      <c r="W654" s="27">
        <f>'LK3 - 4.1 Stäbe - Schnittgrößen'!F649</f>
        <v>10.74</v>
      </c>
      <c r="Y654" s="44"/>
      <c r="Z654" s="299"/>
      <c r="AA654" s="15"/>
      <c r="AB654" s="15" t="str">
        <f>'LK6 - 4.1 Stäbe - Schnittgrößen'!B649</f>
        <v>Max My</v>
      </c>
      <c r="AC654" s="27">
        <f>'LK6 - 4.1 Stäbe - Schnittgrößen'!D649</f>
        <v>-254.49</v>
      </c>
      <c r="AD654" s="27">
        <f>'LK6 - 4.1 Stäbe - Schnittgrößen'!E649</f>
        <v>-9.43</v>
      </c>
      <c r="AE654" s="27">
        <f>'LK6 - 4.1 Stäbe - Schnittgrößen'!F649</f>
        <v>7.62</v>
      </c>
    </row>
    <row r="655" spans="1:31" x14ac:dyDescent="0.3">
      <c r="A655" s="44"/>
      <c r="B655" s="299"/>
      <c r="C655" s="15"/>
      <c r="D655" s="15" t="str">
        <f>'LK1 - 4.1 Stäbe - Schnittgrößen'!B650</f>
        <v>Min My</v>
      </c>
      <c r="E655" s="27">
        <f>'LK1 - 4.1 Stäbe - Schnittgrößen'!D650</f>
        <v>-229.01</v>
      </c>
      <c r="F655" s="27">
        <f>'LK1 - 4.1 Stäbe - Schnittgrößen'!E650</f>
        <v>-5.1100000000000003</v>
      </c>
      <c r="G655" s="27">
        <f>'LK1 - 4.1 Stäbe - Schnittgrößen'!F650</f>
        <v>7.65</v>
      </c>
      <c r="I655" s="44"/>
      <c r="J655" s="299"/>
      <c r="K655" s="15"/>
      <c r="L655" s="15" t="str">
        <f>'LK2 - 4.1 Stäbe - Schnittgrößen'!B650</f>
        <v>Min My</v>
      </c>
      <c r="M655" s="27">
        <f>'LK2 - 4.1 Stäbe - Schnittgrößen'!D650</f>
        <v>-172.49</v>
      </c>
      <c r="N655" s="27">
        <f>'LK2 - 4.1 Stäbe - Schnittgrößen'!E650</f>
        <v>-7.49</v>
      </c>
      <c r="O655" s="27">
        <f>'LK2 - 4.1 Stäbe - Schnittgrößen'!F650</f>
        <v>5.0199999999999996</v>
      </c>
      <c r="Q655" s="44"/>
      <c r="R655" s="299"/>
      <c r="S655" s="15"/>
      <c r="T655" s="15" t="str">
        <f>'LK3 - 4.1 Stäbe - Schnittgrößen'!B650</f>
        <v>Min My</v>
      </c>
      <c r="U655" s="27">
        <f>'LK3 - 4.1 Stäbe - Schnittgrößen'!D650</f>
        <v>-310.61</v>
      </c>
      <c r="V655" s="27">
        <f>'LK3 - 4.1 Stäbe - Schnittgrößen'!E650</f>
        <v>-6.95</v>
      </c>
      <c r="W655" s="27">
        <f>'LK3 - 4.1 Stäbe - Schnittgrößen'!F650</f>
        <v>10.37</v>
      </c>
      <c r="Y655" s="44"/>
      <c r="Z655" s="299"/>
      <c r="AA655" s="15"/>
      <c r="AB655" s="15" t="str">
        <f>'LK6 - 4.1 Stäbe - Schnittgrößen'!B650</f>
        <v>Min My</v>
      </c>
      <c r="AC655" s="27">
        <f>'LK6 - 4.1 Stäbe - Schnittgrößen'!D650</f>
        <v>-254.48</v>
      </c>
      <c r="AD655" s="27">
        <f>'LK6 - 4.1 Stäbe - Schnittgrößen'!E650</f>
        <v>-10.210000000000001</v>
      </c>
      <c r="AE655" s="27">
        <f>'LK6 - 4.1 Stäbe - Schnittgrößen'!F650</f>
        <v>7.07</v>
      </c>
    </row>
    <row r="656" spans="1:31" x14ac:dyDescent="0.3">
      <c r="A656" s="192"/>
      <c r="B656" s="298"/>
      <c r="C656" s="15">
        <f>'LK1 - 4.1 Stäbe - Schnittgrößen'!A651</f>
        <v>82</v>
      </c>
      <c r="D656" s="15">
        <f>'LK1 - 4.1 Stäbe - Schnittgrößen'!B651</f>
        <v>78</v>
      </c>
      <c r="E656" s="27">
        <f>'LK1 - 4.1 Stäbe - Schnittgrößen'!D651</f>
        <v>-229.01</v>
      </c>
      <c r="F656" s="27">
        <f>'LK1 - 4.1 Stäbe - Schnittgrößen'!E651</f>
        <v>-4.6900000000000004</v>
      </c>
      <c r="G656" s="27">
        <f>'LK1 - 4.1 Stäbe - Schnittgrößen'!F651</f>
        <v>7.65</v>
      </c>
      <c r="I656" s="192"/>
      <c r="J656" s="298"/>
      <c r="K656" s="15">
        <f>'LK2 - 4.1 Stäbe - Schnittgrößen'!A651</f>
        <v>82</v>
      </c>
      <c r="L656" s="15">
        <f>'LK2 - 4.1 Stäbe - Schnittgrößen'!B651</f>
        <v>78</v>
      </c>
      <c r="M656" s="27">
        <f>'LK2 - 4.1 Stäbe - Schnittgrößen'!D651</f>
        <v>-172.49</v>
      </c>
      <c r="N656" s="27">
        <f>'LK2 - 4.1 Stäbe - Schnittgrößen'!E651</f>
        <v>-5.55</v>
      </c>
      <c r="O656" s="27">
        <f>'LK2 - 4.1 Stäbe - Schnittgrößen'!F651</f>
        <v>5.0199999999999996</v>
      </c>
      <c r="Q656" s="192"/>
      <c r="R656" s="298"/>
      <c r="S656" s="15">
        <f>'LK3 - 4.1 Stäbe - Schnittgrößen'!A651</f>
        <v>82</v>
      </c>
      <c r="T656" s="15">
        <f>'LK3 - 4.1 Stäbe - Schnittgrößen'!B651</f>
        <v>78</v>
      </c>
      <c r="U656" s="27">
        <f>'LK3 - 4.1 Stäbe - Schnittgrößen'!D651</f>
        <v>-310.61</v>
      </c>
      <c r="V656" s="27">
        <f>'LK3 - 4.1 Stäbe - Schnittgrößen'!E651</f>
        <v>-6.33</v>
      </c>
      <c r="W656" s="27">
        <f>'LK3 - 4.1 Stäbe - Schnittgrößen'!F651</f>
        <v>10.37</v>
      </c>
      <c r="Y656" s="192"/>
      <c r="Z656" s="298"/>
      <c r="AA656" s="15">
        <f>'LK6 - 4.1 Stäbe - Schnittgrößen'!A651</f>
        <v>82</v>
      </c>
      <c r="AB656" s="15">
        <f>'LK6 - 4.1 Stäbe - Schnittgrößen'!B651</f>
        <v>78</v>
      </c>
      <c r="AC656" s="27">
        <f>'LK6 - 4.1 Stäbe - Schnittgrößen'!D651</f>
        <v>-254.49</v>
      </c>
      <c r="AD656" s="27">
        <f>'LK6 - 4.1 Stäbe - Schnittgrößen'!E651</f>
        <v>-7.49</v>
      </c>
      <c r="AE656" s="27">
        <f>'LK6 - 4.1 Stäbe - Schnittgrößen'!F651</f>
        <v>7.07</v>
      </c>
    </row>
    <row r="657" spans="1:31" x14ac:dyDescent="0.3">
      <c r="A657" s="44"/>
      <c r="B657" s="299"/>
      <c r="C657" s="15"/>
      <c r="D657" s="15">
        <f>'LK1 - 4.1 Stäbe - Schnittgrößen'!B652</f>
        <v>79</v>
      </c>
      <c r="E657" s="27">
        <f>'LK1 - 4.1 Stäbe - Schnittgrößen'!D652</f>
        <v>-229</v>
      </c>
      <c r="F657" s="27">
        <f>'LK1 - 4.1 Stäbe - Schnittgrößen'!E652</f>
        <v>-5.3</v>
      </c>
      <c r="G657" s="27">
        <f>'LK1 - 4.1 Stäbe - Schnittgrößen'!F652</f>
        <v>7.31</v>
      </c>
      <c r="I657" s="44"/>
      <c r="J657" s="299"/>
      <c r="K657" s="15"/>
      <c r="L657" s="15">
        <f>'LK2 - 4.1 Stäbe - Schnittgrößen'!B652</f>
        <v>79</v>
      </c>
      <c r="M657" s="27">
        <f>'LK2 - 4.1 Stäbe - Schnittgrößen'!D652</f>
        <v>-172.49</v>
      </c>
      <c r="N657" s="27">
        <f>'LK2 - 4.1 Stäbe - Schnittgrößen'!E652</f>
        <v>-6.17</v>
      </c>
      <c r="O657" s="27">
        <f>'LK2 - 4.1 Stäbe - Schnittgrößen'!F652</f>
        <v>4.62</v>
      </c>
      <c r="Q657" s="44"/>
      <c r="R657" s="299"/>
      <c r="S657" s="15"/>
      <c r="T657" s="15">
        <f>'LK3 - 4.1 Stäbe - Schnittgrößen'!B652</f>
        <v>79</v>
      </c>
      <c r="U657" s="27">
        <f>'LK3 - 4.1 Stäbe - Schnittgrößen'!D652</f>
        <v>-310.60000000000002</v>
      </c>
      <c r="V657" s="27">
        <f>'LK3 - 4.1 Stäbe - Schnittgrößen'!E652</f>
        <v>-7.21</v>
      </c>
      <c r="W657" s="27">
        <f>'LK3 - 4.1 Stäbe - Schnittgrößen'!F652</f>
        <v>9.91</v>
      </c>
      <c r="Y657" s="44"/>
      <c r="Z657" s="299"/>
      <c r="AA657" s="15"/>
      <c r="AB657" s="15">
        <f>'LK6 - 4.1 Stäbe - Schnittgrößen'!B652</f>
        <v>79</v>
      </c>
      <c r="AC657" s="27">
        <f>'LK6 - 4.1 Stäbe - Schnittgrößen'!D652</f>
        <v>-254.48</v>
      </c>
      <c r="AD657" s="27">
        <f>'LK6 - 4.1 Stäbe - Schnittgrößen'!E652</f>
        <v>-8.42</v>
      </c>
      <c r="AE657" s="27">
        <f>'LK6 - 4.1 Stäbe - Schnittgrößen'!F652</f>
        <v>6.53</v>
      </c>
    </row>
    <row r="658" spans="1:31" x14ac:dyDescent="0.3">
      <c r="A658" s="44"/>
      <c r="B658" s="299"/>
      <c r="C658" s="15"/>
      <c r="D658" s="15" t="str">
        <f>'LK1 - 4.1 Stäbe - Schnittgrößen'!B653</f>
        <v>Max N</v>
      </c>
      <c r="E658" s="27">
        <f>'LK1 - 4.1 Stäbe - Schnittgrößen'!D653</f>
        <v>-229</v>
      </c>
      <c r="F658" s="27">
        <f>'LK1 - 4.1 Stäbe - Schnittgrößen'!E653</f>
        <v>-5.3</v>
      </c>
      <c r="G658" s="27">
        <f>'LK1 - 4.1 Stäbe - Schnittgrößen'!F653</f>
        <v>7.31</v>
      </c>
      <c r="I658" s="44"/>
      <c r="J658" s="299"/>
      <c r="K658" s="15"/>
      <c r="L658" s="15" t="str">
        <f>'LK2 - 4.1 Stäbe - Schnittgrößen'!B653</f>
        <v>Max N</v>
      </c>
      <c r="M658" s="27">
        <f>'LK2 - 4.1 Stäbe - Schnittgrößen'!D653</f>
        <v>-172.49</v>
      </c>
      <c r="N658" s="27">
        <f>'LK2 - 4.1 Stäbe - Schnittgrößen'!E653</f>
        <v>-6.17</v>
      </c>
      <c r="O658" s="27">
        <f>'LK2 - 4.1 Stäbe - Schnittgrößen'!F653</f>
        <v>4.62</v>
      </c>
      <c r="Q658" s="44"/>
      <c r="R658" s="299"/>
      <c r="S658" s="15"/>
      <c r="T658" s="15" t="str">
        <f>'LK3 - 4.1 Stäbe - Schnittgrößen'!B653</f>
        <v>Max N</v>
      </c>
      <c r="U658" s="27">
        <f>'LK3 - 4.1 Stäbe - Schnittgrößen'!D653</f>
        <v>-310.60000000000002</v>
      </c>
      <c r="V658" s="27">
        <f>'LK3 - 4.1 Stäbe - Schnittgrößen'!E653</f>
        <v>-7.21</v>
      </c>
      <c r="W658" s="27">
        <f>'LK3 - 4.1 Stäbe - Schnittgrößen'!F653</f>
        <v>9.91</v>
      </c>
      <c r="Y658" s="44"/>
      <c r="Z658" s="299"/>
      <c r="AA658" s="15"/>
      <c r="AB658" s="15" t="str">
        <f>'LK6 - 4.1 Stäbe - Schnittgrößen'!B653</f>
        <v>Max N</v>
      </c>
      <c r="AC658" s="27">
        <f>'LK6 - 4.1 Stäbe - Schnittgrößen'!D653</f>
        <v>-254.48</v>
      </c>
      <c r="AD658" s="27">
        <f>'LK6 - 4.1 Stäbe - Schnittgrößen'!E653</f>
        <v>-8.42</v>
      </c>
      <c r="AE658" s="27">
        <f>'LK6 - 4.1 Stäbe - Schnittgrößen'!F653</f>
        <v>6.53</v>
      </c>
    </row>
    <row r="659" spans="1:31" x14ac:dyDescent="0.3">
      <c r="A659" s="44"/>
      <c r="B659" s="299"/>
      <c r="C659" s="15"/>
      <c r="D659" s="15" t="str">
        <f>'LK1 - 4.1 Stäbe - Schnittgrößen'!B654</f>
        <v>Min N</v>
      </c>
      <c r="E659" s="27">
        <f>'LK1 - 4.1 Stäbe - Schnittgrößen'!D654</f>
        <v>-229.01</v>
      </c>
      <c r="F659" s="27">
        <f>'LK1 - 4.1 Stäbe - Schnittgrößen'!E654</f>
        <v>-4.6900000000000004</v>
      </c>
      <c r="G659" s="27">
        <f>'LK1 - 4.1 Stäbe - Schnittgrößen'!F654</f>
        <v>7.65</v>
      </c>
      <c r="I659" s="44"/>
      <c r="J659" s="299"/>
      <c r="K659" s="15"/>
      <c r="L659" s="15" t="str">
        <f>'LK2 - 4.1 Stäbe - Schnittgrößen'!B654</f>
        <v>Min N</v>
      </c>
      <c r="M659" s="27">
        <f>'LK2 - 4.1 Stäbe - Schnittgrößen'!D654</f>
        <v>-172.49</v>
      </c>
      <c r="N659" s="27">
        <f>'LK2 - 4.1 Stäbe - Schnittgrößen'!E654</f>
        <v>-5.55</v>
      </c>
      <c r="O659" s="27">
        <f>'LK2 - 4.1 Stäbe - Schnittgrößen'!F654</f>
        <v>5.0199999999999996</v>
      </c>
      <c r="Q659" s="44"/>
      <c r="R659" s="299"/>
      <c r="S659" s="15"/>
      <c r="T659" s="15" t="str">
        <f>'LK3 - 4.1 Stäbe - Schnittgrößen'!B654</f>
        <v>Min N</v>
      </c>
      <c r="U659" s="27">
        <f>'LK3 - 4.1 Stäbe - Schnittgrößen'!D654</f>
        <v>-310.61</v>
      </c>
      <c r="V659" s="27">
        <f>'LK3 - 4.1 Stäbe - Schnittgrößen'!E654</f>
        <v>-6.33</v>
      </c>
      <c r="W659" s="27">
        <f>'LK3 - 4.1 Stäbe - Schnittgrößen'!F654</f>
        <v>10.37</v>
      </c>
      <c r="Y659" s="44"/>
      <c r="Z659" s="299"/>
      <c r="AA659" s="15"/>
      <c r="AB659" s="15" t="str">
        <f>'LK6 - 4.1 Stäbe - Schnittgrößen'!B654</f>
        <v>Min N</v>
      </c>
      <c r="AC659" s="27">
        <f>'LK6 - 4.1 Stäbe - Schnittgrößen'!D654</f>
        <v>-254.49</v>
      </c>
      <c r="AD659" s="27">
        <f>'LK6 - 4.1 Stäbe - Schnittgrößen'!E654</f>
        <v>-7.49</v>
      </c>
      <c r="AE659" s="27">
        <f>'LK6 - 4.1 Stäbe - Schnittgrößen'!F654</f>
        <v>7.07</v>
      </c>
    </row>
    <row r="660" spans="1:31" x14ac:dyDescent="0.3">
      <c r="A660" s="44"/>
      <c r="B660" s="299"/>
      <c r="C660" s="15"/>
      <c r="D660" s="15" t="str">
        <f>'LK1 - 4.1 Stäbe - Schnittgrößen'!B655</f>
        <v>Max Vz</v>
      </c>
      <c r="E660" s="27">
        <f>'LK1 - 4.1 Stäbe - Schnittgrößen'!D655</f>
        <v>-229.01</v>
      </c>
      <c r="F660" s="27">
        <f>'LK1 - 4.1 Stäbe - Schnittgrößen'!E655</f>
        <v>-4.6900000000000004</v>
      </c>
      <c r="G660" s="27">
        <f>'LK1 - 4.1 Stäbe - Schnittgrößen'!F655</f>
        <v>7.65</v>
      </c>
      <c r="I660" s="44"/>
      <c r="J660" s="299"/>
      <c r="K660" s="15"/>
      <c r="L660" s="15" t="str">
        <f>'LK2 - 4.1 Stäbe - Schnittgrößen'!B655</f>
        <v>Max Vz</v>
      </c>
      <c r="M660" s="27">
        <f>'LK2 - 4.1 Stäbe - Schnittgrößen'!D655</f>
        <v>-172.49</v>
      </c>
      <c r="N660" s="27">
        <f>'LK2 - 4.1 Stäbe - Schnittgrößen'!E655</f>
        <v>-5.55</v>
      </c>
      <c r="O660" s="27">
        <f>'LK2 - 4.1 Stäbe - Schnittgrößen'!F655</f>
        <v>5.0199999999999996</v>
      </c>
      <c r="Q660" s="44"/>
      <c r="R660" s="299"/>
      <c r="S660" s="15"/>
      <c r="T660" s="15" t="str">
        <f>'LK3 - 4.1 Stäbe - Schnittgrößen'!B655</f>
        <v>Max Vz</v>
      </c>
      <c r="U660" s="27">
        <f>'LK3 - 4.1 Stäbe - Schnittgrößen'!D655</f>
        <v>-310.61</v>
      </c>
      <c r="V660" s="27">
        <f>'LK3 - 4.1 Stäbe - Schnittgrößen'!E655</f>
        <v>-6.33</v>
      </c>
      <c r="W660" s="27">
        <f>'LK3 - 4.1 Stäbe - Schnittgrößen'!F655</f>
        <v>10.37</v>
      </c>
      <c r="Y660" s="44"/>
      <c r="Z660" s="299"/>
      <c r="AA660" s="15"/>
      <c r="AB660" s="15" t="str">
        <f>'LK6 - 4.1 Stäbe - Schnittgrößen'!B655</f>
        <v>Max Vz</v>
      </c>
      <c r="AC660" s="27">
        <f>'LK6 - 4.1 Stäbe - Schnittgrößen'!D655</f>
        <v>-254.49</v>
      </c>
      <c r="AD660" s="27">
        <f>'LK6 - 4.1 Stäbe - Schnittgrößen'!E655</f>
        <v>-7.49</v>
      </c>
      <c r="AE660" s="27">
        <f>'LK6 - 4.1 Stäbe - Schnittgrößen'!F655</f>
        <v>7.07</v>
      </c>
    </row>
    <row r="661" spans="1:31" x14ac:dyDescent="0.3">
      <c r="A661" s="44"/>
      <c r="B661" s="299"/>
      <c r="C661" s="15"/>
      <c r="D661" s="15" t="str">
        <f>'LK1 - 4.1 Stäbe - Schnittgrößen'!B656</f>
        <v>Min Vz</v>
      </c>
      <c r="E661" s="27">
        <f>'LK1 - 4.1 Stäbe - Schnittgrößen'!D656</f>
        <v>-229</v>
      </c>
      <c r="F661" s="27">
        <f>'LK1 - 4.1 Stäbe - Schnittgrößen'!E656</f>
        <v>-5.3</v>
      </c>
      <c r="G661" s="27">
        <f>'LK1 - 4.1 Stäbe - Schnittgrößen'!F656</f>
        <v>7.31</v>
      </c>
      <c r="I661" s="44"/>
      <c r="J661" s="299"/>
      <c r="K661" s="15"/>
      <c r="L661" s="15" t="str">
        <f>'LK2 - 4.1 Stäbe - Schnittgrößen'!B656</f>
        <v>Min Vz</v>
      </c>
      <c r="M661" s="27">
        <f>'LK2 - 4.1 Stäbe - Schnittgrößen'!D656</f>
        <v>-172.49</v>
      </c>
      <c r="N661" s="27">
        <f>'LK2 - 4.1 Stäbe - Schnittgrößen'!E656</f>
        <v>-6.17</v>
      </c>
      <c r="O661" s="27">
        <f>'LK2 - 4.1 Stäbe - Schnittgrößen'!F656</f>
        <v>4.62</v>
      </c>
      <c r="Q661" s="44"/>
      <c r="R661" s="299"/>
      <c r="S661" s="15"/>
      <c r="T661" s="15" t="str">
        <f>'LK3 - 4.1 Stäbe - Schnittgrößen'!B656</f>
        <v>Min Vz</v>
      </c>
      <c r="U661" s="27">
        <f>'LK3 - 4.1 Stäbe - Schnittgrößen'!D656</f>
        <v>-310.60000000000002</v>
      </c>
      <c r="V661" s="27">
        <f>'LK3 - 4.1 Stäbe - Schnittgrößen'!E656</f>
        <v>-7.21</v>
      </c>
      <c r="W661" s="27">
        <f>'LK3 - 4.1 Stäbe - Schnittgrößen'!F656</f>
        <v>9.91</v>
      </c>
      <c r="Y661" s="44"/>
      <c r="Z661" s="299"/>
      <c r="AA661" s="15"/>
      <c r="AB661" s="15" t="str">
        <f>'LK6 - 4.1 Stäbe - Schnittgrößen'!B656</f>
        <v>Min Vz</v>
      </c>
      <c r="AC661" s="27">
        <f>'LK6 - 4.1 Stäbe - Schnittgrößen'!D656</f>
        <v>-254.48</v>
      </c>
      <c r="AD661" s="27">
        <f>'LK6 - 4.1 Stäbe - Schnittgrößen'!E656</f>
        <v>-8.42</v>
      </c>
      <c r="AE661" s="27">
        <f>'LK6 - 4.1 Stäbe - Schnittgrößen'!F656</f>
        <v>6.53</v>
      </c>
    </row>
    <row r="662" spans="1:31" x14ac:dyDescent="0.3">
      <c r="A662" s="44"/>
      <c r="B662" s="299"/>
      <c r="C662" s="15"/>
      <c r="D662" s="15" t="str">
        <f>'LK1 - 4.1 Stäbe - Schnittgrößen'!B657</f>
        <v>Max My</v>
      </c>
      <c r="E662" s="27">
        <f>'LK1 - 4.1 Stäbe - Schnittgrößen'!D657</f>
        <v>-229.01</v>
      </c>
      <c r="F662" s="27">
        <f>'LK1 - 4.1 Stäbe - Schnittgrößen'!E657</f>
        <v>-4.6900000000000004</v>
      </c>
      <c r="G662" s="27">
        <f>'LK1 - 4.1 Stäbe - Schnittgrößen'!F657</f>
        <v>7.65</v>
      </c>
      <c r="I662" s="44"/>
      <c r="J662" s="299"/>
      <c r="K662" s="15"/>
      <c r="L662" s="15" t="str">
        <f>'LK2 - 4.1 Stäbe - Schnittgrößen'!B657</f>
        <v>Max My</v>
      </c>
      <c r="M662" s="27">
        <f>'LK2 - 4.1 Stäbe - Schnittgrößen'!D657</f>
        <v>-172.49</v>
      </c>
      <c r="N662" s="27">
        <f>'LK2 - 4.1 Stäbe - Schnittgrößen'!E657</f>
        <v>-5.55</v>
      </c>
      <c r="O662" s="27">
        <f>'LK2 - 4.1 Stäbe - Schnittgrößen'!F657</f>
        <v>5.0199999999999996</v>
      </c>
      <c r="Q662" s="44"/>
      <c r="R662" s="299"/>
      <c r="S662" s="15"/>
      <c r="T662" s="15" t="str">
        <f>'LK3 - 4.1 Stäbe - Schnittgrößen'!B657</f>
        <v>Max My</v>
      </c>
      <c r="U662" s="27">
        <f>'LK3 - 4.1 Stäbe - Schnittgrößen'!D657</f>
        <v>-310.61</v>
      </c>
      <c r="V662" s="27">
        <f>'LK3 - 4.1 Stäbe - Schnittgrößen'!E657</f>
        <v>-6.33</v>
      </c>
      <c r="W662" s="27">
        <f>'LK3 - 4.1 Stäbe - Schnittgrößen'!F657</f>
        <v>10.37</v>
      </c>
      <c r="Y662" s="44"/>
      <c r="Z662" s="299"/>
      <c r="AA662" s="15"/>
      <c r="AB662" s="15" t="str">
        <f>'LK6 - 4.1 Stäbe - Schnittgrößen'!B657</f>
        <v>Max My</v>
      </c>
      <c r="AC662" s="27">
        <f>'LK6 - 4.1 Stäbe - Schnittgrößen'!D657</f>
        <v>-254.49</v>
      </c>
      <c r="AD662" s="27">
        <f>'LK6 - 4.1 Stäbe - Schnittgrößen'!E657</f>
        <v>-7.49</v>
      </c>
      <c r="AE662" s="27">
        <f>'LK6 - 4.1 Stäbe - Schnittgrößen'!F657</f>
        <v>7.07</v>
      </c>
    </row>
    <row r="663" spans="1:31" x14ac:dyDescent="0.3">
      <c r="A663" s="44"/>
      <c r="B663" s="299"/>
      <c r="C663" s="15"/>
      <c r="D663" s="15" t="str">
        <f>'LK1 - 4.1 Stäbe - Schnittgrößen'!B658</f>
        <v>Min My</v>
      </c>
      <c r="E663" s="27">
        <f>'LK1 - 4.1 Stäbe - Schnittgrößen'!D658</f>
        <v>-229</v>
      </c>
      <c r="F663" s="27">
        <f>'LK1 - 4.1 Stäbe - Schnittgrößen'!E658</f>
        <v>-5.3</v>
      </c>
      <c r="G663" s="27">
        <f>'LK1 - 4.1 Stäbe - Schnittgrößen'!F658</f>
        <v>7.31</v>
      </c>
      <c r="I663" s="44"/>
      <c r="J663" s="299"/>
      <c r="K663" s="15"/>
      <c r="L663" s="15" t="str">
        <f>'LK2 - 4.1 Stäbe - Schnittgrößen'!B658</f>
        <v>Min My</v>
      </c>
      <c r="M663" s="27">
        <f>'LK2 - 4.1 Stäbe - Schnittgrößen'!D658</f>
        <v>-172.49</v>
      </c>
      <c r="N663" s="27">
        <f>'LK2 - 4.1 Stäbe - Schnittgrößen'!E658</f>
        <v>-6.17</v>
      </c>
      <c r="O663" s="27">
        <f>'LK2 - 4.1 Stäbe - Schnittgrößen'!F658</f>
        <v>4.62</v>
      </c>
      <c r="Q663" s="44"/>
      <c r="R663" s="299"/>
      <c r="S663" s="15"/>
      <c r="T663" s="15" t="str">
        <f>'LK3 - 4.1 Stäbe - Schnittgrößen'!B658</f>
        <v>Min My</v>
      </c>
      <c r="U663" s="27">
        <f>'LK3 - 4.1 Stäbe - Schnittgrößen'!D658</f>
        <v>-310.60000000000002</v>
      </c>
      <c r="V663" s="27">
        <f>'LK3 - 4.1 Stäbe - Schnittgrößen'!E658</f>
        <v>-7.21</v>
      </c>
      <c r="W663" s="27">
        <f>'LK3 - 4.1 Stäbe - Schnittgrößen'!F658</f>
        <v>9.91</v>
      </c>
      <c r="Y663" s="44"/>
      <c r="Z663" s="299"/>
      <c r="AA663" s="15"/>
      <c r="AB663" s="15" t="str">
        <f>'LK6 - 4.1 Stäbe - Schnittgrößen'!B658</f>
        <v>Min My</v>
      </c>
      <c r="AC663" s="27">
        <f>'LK6 - 4.1 Stäbe - Schnittgrößen'!D658</f>
        <v>-254.48</v>
      </c>
      <c r="AD663" s="27">
        <f>'LK6 - 4.1 Stäbe - Schnittgrößen'!E658</f>
        <v>-8.42</v>
      </c>
      <c r="AE663" s="27">
        <f>'LK6 - 4.1 Stäbe - Schnittgrößen'!F658</f>
        <v>6.53</v>
      </c>
    </row>
    <row r="664" spans="1:31" x14ac:dyDescent="0.3">
      <c r="A664" s="192"/>
      <c r="B664" s="298"/>
      <c r="C664" s="15">
        <f>'LK1 - 4.1 Stäbe - Schnittgrößen'!A659</f>
        <v>83</v>
      </c>
      <c r="D664" s="15">
        <f>'LK1 - 4.1 Stäbe - Schnittgrößen'!B659</f>
        <v>79</v>
      </c>
      <c r="E664" s="27">
        <f>'LK1 - 4.1 Stäbe - Schnittgrößen'!D659</f>
        <v>-229</v>
      </c>
      <c r="F664" s="27">
        <f>'LK1 - 4.1 Stäbe - Schnittgrößen'!E659</f>
        <v>-4.8600000000000003</v>
      </c>
      <c r="G664" s="27">
        <f>'LK1 - 4.1 Stäbe - Schnittgrößen'!F659</f>
        <v>7.31</v>
      </c>
      <c r="I664" s="192"/>
      <c r="J664" s="298"/>
      <c r="K664" s="15">
        <f>'LK2 - 4.1 Stäbe - Schnittgrößen'!A659</f>
        <v>83</v>
      </c>
      <c r="L664" s="15">
        <f>'LK2 - 4.1 Stäbe - Schnittgrößen'!B659</f>
        <v>79</v>
      </c>
      <c r="M664" s="27">
        <f>'LK2 - 4.1 Stäbe - Schnittgrößen'!D659</f>
        <v>-172.49</v>
      </c>
      <c r="N664" s="27">
        <f>'LK2 - 4.1 Stäbe - Schnittgrößen'!E659</f>
        <v>-4.7</v>
      </c>
      <c r="O664" s="27">
        <f>'LK2 - 4.1 Stäbe - Schnittgrößen'!F659</f>
        <v>4.62</v>
      </c>
      <c r="Q664" s="192"/>
      <c r="R664" s="298"/>
      <c r="S664" s="15">
        <f>'LK3 - 4.1 Stäbe - Schnittgrößen'!A659</f>
        <v>83</v>
      </c>
      <c r="T664" s="15">
        <f>'LK3 - 4.1 Stäbe - Schnittgrößen'!B659</f>
        <v>79</v>
      </c>
      <c r="U664" s="27">
        <f>'LK3 - 4.1 Stäbe - Schnittgrößen'!D659</f>
        <v>-310.60000000000002</v>
      </c>
      <c r="V664" s="27">
        <f>'LK3 - 4.1 Stäbe - Schnittgrößen'!E659</f>
        <v>-6.57</v>
      </c>
      <c r="W664" s="27">
        <f>'LK3 - 4.1 Stäbe - Schnittgrößen'!F659</f>
        <v>9.91</v>
      </c>
      <c r="Y664" s="192"/>
      <c r="Z664" s="298"/>
      <c r="AA664" s="15">
        <f>'LK6 - 4.1 Stäbe - Schnittgrößen'!A659</f>
        <v>83</v>
      </c>
      <c r="AB664" s="15">
        <f>'LK6 - 4.1 Stäbe - Schnittgrößen'!B659</f>
        <v>79</v>
      </c>
      <c r="AC664" s="27">
        <f>'LK6 - 4.1 Stäbe - Schnittgrößen'!D659</f>
        <v>-254.48</v>
      </c>
      <c r="AD664" s="27">
        <f>'LK6 - 4.1 Stäbe - Schnittgrößen'!E659</f>
        <v>-6.34</v>
      </c>
      <c r="AE664" s="27">
        <f>'LK6 - 4.1 Stäbe - Schnittgrößen'!F659</f>
        <v>6.53</v>
      </c>
    </row>
    <row r="665" spans="1:31" x14ac:dyDescent="0.3">
      <c r="A665" s="44"/>
      <c r="B665" s="299"/>
      <c r="C665" s="15"/>
      <c r="D665" s="15">
        <f>'LK1 - 4.1 Stäbe - Schnittgrößen'!B660</f>
        <v>80</v>
      </c>
      <c r="E665" s="27">
        <f>'LK1 - 4.1 Stäbe - Schnittgrößen'!D660</f>
        <v>-229</v>
      </c>
      <c r="F665" s="27">
        <f>'LK1 - 4.1 Stäbe - Schnittgrößen'!E660</f>
        <v>-5.47</v>
      </c>
      <c r="G665" s="27">
        <f>'LK1 - 4.1 Stäbe - Schnittgrößen'!F660</f>
        <v>6.96</v>
      </c>
      <c r="I665" s="44"/>
      <c r="J665" s="299"/>
      <c r="K665" s="15"/>
      <c r="L665" s="15">
        <f>'LK2 - 4.1 Stäbe - Schnittgrößen'!B660</f>
        <v>80</v>
      </c>
      <c r="M665" s="27">
        <f>'LK2 - 4.1 Stäbe - Schnittgrößen'!D660</f>
        <v>-172.49</v>
      </c>
      <c r="N665" s="27">
        <f>'LK2 - 4.1 Stäbe - Schnittgrößen'!E660</f>
        <v>-5.32</v>
      </c>
      <c r="O665" s="27">
        <f>'LK2 - 4.1 Stäbe - Schnittgrößen'!F660</f>
        <v>4.28</v>
      </c>
      <c r="Q665" s="44"/>
      <c r="R665" s="299"/>
      <c r="S665" s="15"/>
      <c r="T665" s="15">
        <f>'LK3 - 4.1 Stäbe - Schnittgrößen'!B660</f>
        <v>80</v>
      </c>
      <c r="U665" s="27">
        <f>'LK3 - 4.1 Stäbe - Schnittgrößen'!D660</f>
        <v>-310.60000000000002</v>
      </c>
      <c r="V665" s="27">
        <f>'LK3 - 4.1 Stäbe - Schnittgrößen'!E660</f>
        <v>-7.44</v>
      </c>
      <c r="W665" s="27">
        <f>'LK3 - 4.1 Stäbe - Schnittgrößen'!F660</f>
        <v>9.43</v>
      </c>
      <c r="Y665" s="44"/>
      <c r="Z665" s="299"/>
      <c r="AA665" s="15"/>
      <c r="AB665" s="15">
        <f>'LK6 - 4.1 Stäbe - Schnittgrößen'!B660</f>
        <v>80</v>
      </c>
      <c r="AC665" s="27">
        <f>'LK6 - 4.1 Stäbe - Schnittgrößen'!D660</f>
        <v>-254.47</v>
      </c>
      <c r="AD665" s="27">
        <f>'LK6 - 4.1 Stäbe - Schnittgrößen'!E660</f>
        <v>-7.25</v>
      </c>
      <c r="AE665" s="27">
        <f>'LK6 - 4.1 Stäbe - Schnittgrößen'!F660</f>
        <v>6.06</v>
      </c>
    </row>
    <row r="666" spans="1:31" x14ac:dyDescent="0.3">
      <c r="A666" s="44"/>
      <c r="B666" s="299"/>
      <c r="C666" s="15"/>
      <c r="D666" s="15" t="str">
        <f>'LK1 - 4.1 Stäbe - Schnittgrößen'!B661</f>
        <v>Max N</v>
      </c>
      <c r="E666" s="27">
        <f>'LK1 - 4.1 Stäbe - Schnittgrößen'!D661</f>
        <v>-229</v>
      </c>
      <c r="F666" s="27">
        <f>'LK1 - 4.1 Stäbe - Schnittgrößen'!E661</f>
        <v>-5.47</v>
      </c>
      <c r="G666" s="27">
        <f>'LK1 - 4.1 Stäbe - Schnittgrößen'!F661</f>
        <v>6.96</v>
      </c>
      <c r="I666" s="44"/>
      <c r="J666" s="299"/>
      <c r="K666" s="15"/>
      <c r="L666" s="15" t="str">
        <f>'LK2 - 4.1 Stäbe - Schnittgrößen'!B661</f>
        <v>Max N</v>
      </c>
      <c r="M666" s="27">
        <f>'LK2 - 4.1 Stäbe - Schnittgrößen'!D661</f>
        <v>-172.49</v>
      </c>
      <c r="N666" s="27">
        <f>'LK2 - 4.1 Stäbe - Schnittgrößen'!E661</f>
        <v>-5.32</v>
      </c>
      <c r="O666" s="27">
        <f>'LK2 - 4.1 Stäbe - Schnittgrößen'!F661</f>
        <v>4.28</v>
      </c>
      <c r="Q666" s="44"/>
      <c r="R666" s="299"/>
      <c r="S666" s="15"/>
      <c r="T666" s="15" t="str">
        <f>'LK3 - 4.1 Stäbe - Schnittgrößen'!B661</f>
        <v>Max N</v>
      </c>
      <c r="U666" s="27">
        <f>'LK3 - 4.1 Stäbe - Schnittgrößen'!D661</f>
        <v>-310.60000000000002</v>
      </c>
      <c r="V666" s="27">
        <f>'LK3 - 4.1 Stäbe - Schnittgrößen'!E661</f>
        <v>-7.44</v>
      </c>
      <c r="W666" s="27">
        <f>'LK3 - 4.1 Stäbe - Schnittgrößen'!F661</f>
        <v>9.43</v>
      </c>
      <c r="Y666" s="44"/>
      <c r="Z666" s="299"/>
      <c r="AA666" s="15"/>
      <c r="AB666" s="15" t="str">
        <f>'LK6 - 4.1 Stäbe - Schnittgrößen'!B661</f>
        <v>Max N</v>
      </c>
      <c r="AC666" s="27">
        <f>'LK6 - 4.1 Stäbe - Schnittgrößen'!D661</f>
        <v>-254.47</v>
      </c>
      <c r="AD666" s="27">
        <f>'LK6 - 4.1 Stäbe - Schnittgrößen'!E661</f>
        <v>-7.25</v>
      </c>
      <c r="AE666" s="27">
        <f>'LK6 - 4.1 Stäbe - Schnittgrößen'!F661</f>
        <v>6.06</v>
      </c>
    </row>
    <row r="667" spans="1:31" x14ac:dyDescent="0.3">
      <c r="A667" s="44"/>
      <c r="B667" s="299"/>
      <c r="C667" s="15"/>
      <c r="D667" s="15" t="str">
        <f>'LK1 - 4.1 Stäbe - Schnittgrößen'!B662</f>
        <v>Min N</v>
      </c>
      <c r="E667" s="27">
        <f>'LK1 - 4.1 Stäbe - Schnittgrößen'!D662</f>
        <v>-229</v>
      </c>
      <c r="F667" s="27">
        <f>'LK1 - 4.1 Stäbe - Schnittgrößen'!E662</f>
        <v>-4.8600000000000003</v>
      </c>
      <c r="G667" s="27">
        <f>'LK1 - 4.1 Stäbe - Schnittgrößen'!F662</f>
        <v>7.31</v>
      </c>
      <c r="I667" s="44"/>
      <c r="J667" s="299"/>
      <c r="K667" s="15"/>
      <c r="L667" s="15" t="str">
        <f>'LK2 - 4.1 Stäbe - Schnittgrößen'!B662</f>
        <v>Min N</v>
      </c>
      <c r="M667" s="27">
        <f>'LK2 - 4.1 Stäbe - Schnittgrößen'!D662</f>
        <v>-172.49</v>
      </c>
      <c r="N667" s="27">
        <f>'LK2 - 4.1 Stäbe - Schnittgrößen'!E662</f>
        <v>-4.7</v>
      </c>
      <c r="O667" s="27">
        <f>'LK2 - 4.1 Stäbe - Schnittgrößen'!F662</f>
        <v>4.62</v>
      </c>
      <c r="Q667" s="44"/>
      <c r="R667" s="299"/>
      <c r="S667" s="15"/>
      <c r="T667" s="15" t="str">
        <f>'LK3 - 4.1 Stäbe - Schnittgrößen'!B662</f>
        <v>Min N</v>
      </c>
      <c r="U667" s="27">
        <f>'LK3 - 4.1 Stäbe - Schnittgrößen'!D662</f>
        <v>-310.60000000000002</v>
      </c>
      <c r="V667" s="27">
        <f>'LK3 - 4.1 Stäbe - Schnittgrößen'!E662</f>
        <v>-6.57</v>
      </c>
      <c r="W667" s="27">
        <f>'LK3 - 4.1 Stäbe - Schnittgrößen'!F662</f>
        <v>9.91</v>
      </c>
      <c r="Y667" s="44"/>
      <c r="Z667" s="299"/>
      <c r="AA667" s="15"/>
      <c r="AB667" s="15" t="str">
        <f>'LK6 - 4.1 Stäbe - Schnittgrößen'!B662</f>
        <v>Min N</v>
      </c>
      <c r="AC667" s="27">
        <f>'LK6 - 4.1 Stäbe - Schnittgrößen'!D662</f>
        <v>-254.48</v>
      </c>
      <c r="AD667" s="27">
        <f>'LK6 - 4.1 Stäbe - Schnittgrößen'!E662</f>
        <v>-6.34</v>
      </c>
      <c r="AE667" s="27">
        <f>'LK6 - 4.1 Stäbe - Schnittgrößen'!F662</f>
        <v>6.53</v>
      </c>
    </row>
    <row r="668" spans="1:31" x14ac:dyDescent="0.3">
      <c r="A668" s="44"/>
      <c r="B668" s="299"/>
      <c r="C668" s="15"/>
      <c r="D668" s="15" t="str">
        <f>'LK1 - 4.1 Stäbe - Schnittgrößen'!B663</f>
        <v>Max Vz</v>
      </c>
      <c r="E668" s="27">
        <f>'LK1 - 4.1 Stäbe - Schnittgrößen'!D663</f>
        <v>-229</v>
      </c>
      <c r="F668" s="27">
        <f>'LK1 - 4.1 Stäbe - Schnittgrößen'!E663</f>
        <v>-4.8600000000000003</v>
      </c>
      <c r="G668" s="27">
        <f>'LK1 - 4.1 Stäbe - Schnittgrößen'!F663</f>
        <v>7.31</v>
      </c>
      <c r="I668" s="44"/>
      <c r="J668" s="299"/>
      <c r="K668" s="15"/>
      <c r="L668" s="15" t="str">
        <f>'LK2 - 4.1 Stäbe - Schnittgrößen'!B663</f>
        <v>Max Vz</v>
      </c>
      <c r="M668" s="27">
        <f>'LK2 - 4.1 Stäbe - Schnittgrößen'!D663</f>
        <v>-172.49</v>
      </c>
      <c r="N668" s="27">
        <f>'LK2 - 4.1 Stäbe - Schnittgrößen'!E663</f>
        <v>-4.7</v>
      </c>
      <c r="O668" s="27">
        <f>'LK2 - 4.1 Stäbe - Schnittgrößen'!F663</f>
        <v>4.62</v>
      </c>
      <c r="Q668" s="44"/>
      <c r="R668" s="299"/>
      <c r="S668" s="15"/>
      <c r="T668" s="15" t="str">
        <f>'LK3 - 4.1 Stäbe - Schnittgrößen'!B663</f>
        <v>Max Vz</v>
      </c>
      <c r="U668" s="27">
        <f>'LK3 - 4.1 Stäbe - Schnittgrößen'!D663</f>
        <v>-310.60000000000002</v>
      </c>
      <c r="V668" s="27">
        <f>'LK3 - 4.1 Stäbe - Schnittgrößen'!E663</f>
        <v>-6.57</v>
      </c>
      <c r="W668" s="27">
        <f>'LK3 - 4.1 Stäbe - Schnittgrößen'!F663</f>
        <v>9.91</v>
      </c>
      <c r="Y668" s="44"/>
      <c r="Z668" s="299"/>
      <c r="AA668" s="15"/>
      <c r="AB668" s="15" t="str">
        <f>'LK6 - 4.1 Stäbe - Schnittgrößen'!B663</f>
        <v>Max Vz</v>
      </c>
      <c r="AC668" s="27">
        <f>'LK6 - 4.1 Stäbe - Schnittgrößen'!D663</f>
        <v>-254.48</v>
      </c>
      <c r="AD668" s="27">
        <f>'LK6 - 4.1 Stäbe - Schnittgrößen'!E663</f>
        <v>-6.34</v>
      </c>
      <c r="AE668" s="27">
        <f>'LK6 - 4.1 Stäbe - Schnittgrößen'!F663</f>
        <v>6.53</v>
      </c>
    </row>
    <row r="669" spans="1:31" x14ac:dyDescent="0.3">
      <c r="A669" s="44"/>
      <c r="B669" s="299"/>
      <c r="C669" s="15"/>
      <c r="D669" s="15" t="str">
        <f>'LK1 - 4.1 Stäbe - Schnittgrößen'!B664</f>
        <v>Min Vz</v>
      </c>
      <c r="E669" s="27">
        <f>'LK1 - 4.1 Stäbe - Schnittgrößen'!D664</f>
        <v>-229</v>
      </c>
      <c r="F669" s="27">
        <f>'LK1 - 4.1 Stäbe - Schnittgrößen'!E664</f>
        <v>-5.47</v>
      </c>
      <c r="G669" s="27">
        <f>'LK1 - 4.1 Stäbe - Schnittgrößen'!F664</f>
        <v>6.96</v>
      </c>
      <c r="I669" s="44"/>
      <c r="J669" s="299"/>
      <c r="K669" s="15"/>
      <c r="L669" s="15" t="str">
        <f>'LK2 - 4.1 Stäbe - Schnittgrößen'!B664</f>
        <v>Min Vz</v>
      </c>
      <c r="M669" s="27">
        <f>'LK2 - 4.1 Stäbe - Schnittgrößen'!D664</f>
        <v>-172.49</v>
      </c>
      <c r="N669" s="27">
        <f>'LK2 - 4.1 Stäbe - Schnittgrößen'!E664</f>
        <v>-5.32</v>
      </c>
      <c r="O669" s="27">
        <f>'LK2 - 4.1 Stäbe - Schnittgrößen'!F664</f>
        <v>4.28</v>
      </c>
      <c r="Q669" s="44"/>
      <c r="R669" s="299"/>
      <c r="S669" s="15"/>
      <c r="T669" s="15" t="str">
        <f>'LK3 - 4.1 Stäbe - Schnittgrößen'!B664</f>
        <v>Min Vz</v>
      </c>
      <c r="U669" s="27">
        <f>'LK3 - 4.1 Stäbe - Schnittgrößen'!D664</f>
        <v>-310.60000000000002</v>
      </c>
      <c r="V669" s="27">
        <f>'LK3 - 4.1 Stäbe - Schnittgrößen'!E664</f>
        <v>-7.44</v>
      </c>
      <c r="W669" s="27">
        <f>'LK3 - 4.1 Stäbe - Schnittgrößen'!F664</f>
        <v>9.43</v>
      </c>
      <c r="Y669" s="44"/>
      <c r="Z669" s="299"/>
      <c r="AA669" s="15"/>
      <c r="AB669" s="15" t="str">
        <f>'LK6 - 4.1 Stäbe - Schnittgrößen'!B664</f>
        <v>Min Vz</v>
      </c>
      <c r="AC669" s="27">
        <f>'LK6 - 4.1 Stäbe - Schnittgrößen'!D664</f>
        <v>-254.47</v>
      </c>
      <c r="AD669" s="27">
        <f>'LK6 - 4.1 Stäbe - Schnittgrößen'!E664</f>
        <v>-7.25</v>
      </c>
      <c r="AE669" s="27">
        <f>'LK6 - 4.1 Stäbe - Schnittgrößen'!F664</f>
        <v>6.06</v>
      </c>
    </row>
    <row r="670" spans="1:31" x14ac:dyDescent="0.3">
      <c r="A670" s="44"/>
      <c r="B670" s="299"/>
      <c r="C670" s="15"/>
      <c r="D670" s="15" t="str">
        <f>'LK1 - 4.1 Stäbe - Schnittgrößen'!B665</f>
        <v>Max My</v>
      </c>
      <c r="E670" s="27">
        <f>'LK1 - 4.1 Stäbe - Schnittgrößen'!D665</f>
        <v>-229</v>
      </c>
      <c r="F670" s="27">
        <f>'LK1 - 4.1 Stäbe - Schnittgrößen'!E665</f>
        <v>-4.8600000000000003</v>
      </c>
      <c r="G670" s="27">
        <f>'LK1 - 4.1 Stäbe - Schnittgrößen'!F665</f>
        <v>7.31</v>
      </c>
      <c r="I670" s="44"/>
      <c r="J670" s="299"/>
      <c r="K670" s="15"/>
      <c r="L670" s="15" t="str">
        <f>'LK2 - 4.1 Stäbe - Schnittgrößen'!B665</f>
        <v>Max My</v>
      </c>
      <c r="M670" s="27">
        <f>'LK2 - 4.1 Stäbe - Schnittgrößen'!D665</f>
        <v>-172.49</v>
      </c>
      <c r="N670" s="27">
        <f>'LK2 - 4.1 Stäbe - Schnittgrößen'!E665</f>
        <v>-4.7</v>
      </c>
      <c r="O670" s="27">
        <f>'LK2 - 4.1 Stäbe - Schnittgrößen'!F665</f>
        <v>4.62</v>
      </c>
      <c r="Q670" s="44"/>
      <c r="R670" s="299"/>
      <c r="S670" s="15"/>
      <c r="T670" s="15" t="str">
        <f>'LK3 - 4.1 Stäbe - Schnittgrößen'!B665</f>
        <v>Max My</v>
      </c>
      <c r="U670" s="27">
        <f>'LK3 - 4.1 Stäbe - Schnittgrößen'!D665</f>
        <v>-310.60000000000002</v>
      </c>
      <c r="V670" s="27">
        <f>'LK3 - 4.1 Stäbe - Schnittgrößen'!E665</f>
        <v>-6.57</v>
      </c>
      <c r="W670" s="27">
        <f>'LK3 - 4.1 Stäbe - Schnittgrößen'!F665</f>
        <v>9.91</v>
      </c>
      <c r="Y670" s="44"/>
      <c r="Z670" s="299"/>
      <c r="AA670" s="15"/>
      <c r="AB670" s="15" t="str">
        <f>'LK6 - 4.1 Stäbe - Schnittgrößen'!B665</f>
        <v>Max My</v>
      </c>
      <c r="AC670" s="27">
        <f>'LK6 - 4.1 Stäbe - Schnittgrößen'!D665</f>
        <v>-254.48</v>
      </c>
      <c r="AD670" s="27">
        <f>'LK6 - 4.1 Stäbe - Schnittgrößen'!E665</f>
        <v>-6.34</v>
      </c>
      <c r="AE670" s="27">
        <f>'LK6 - 4.1 Stäbe - Schnittgrößen'!F665</f>
        <v>6.53</v>
      </c>
    </row>
    <row r="671" spans="1:31" x14ac:dyDescent="0.3">
      <c r="A671" s="44"/>
      <c r="B671" s="299"/>
      <c r="C671" s="15"/>
      <c r="D671" s="15" t="str">
        <f>'LK1 - 4.1 Stäbe - Schnittgrößen'!B666</f>
        <v>Min My</v>
      </c>
      <c r="E671" s="27">
        <f>'LK1 - 4.1 Stäbe - Schnittgrößen'!D666</f>
        <v>-229</v>
      </c>
      <c r="F671" s="27">
        <f>'LK1 - 4.1 Stäbe - Schnittgrößen'!E666</f>
        <v>-5.47</v>
      </c>
      <c r="G671" s="27">
        <f>'LK1 - 4.1 Stäbe - Schnittgrößen'!F666</f>
        <v>6.96</v>
      </c>
      <c r="I671" s="44"/>
      <c r="J671" s="299"/>
      <c r="K671" s="15"/>
      <c r="L671" s="15" t="str">
        <f>'LK2 - 4.1 Stäbe - Schnittgrößen'!B666</f>
        <v>Min My</v>
      </c>
      <c r="M671" s="27">
        <f>'LK2 - 4.1 Stäbe - Schnittgrößen'!D666</f>
        <v>-172.49</v>
      </c>
      <c r="N671" s="27">
        <f>'LK2 - 4.1 Stäbe - Schnittgrößen'!E666</f>
        <v>-5.32</v>
      </c>
      <c r="O671" s="27">
        <f>'LK2 - 4.1 Stäbe - Schnittgrößen'!F666</f>
        <v>4.28</v>
      </c>
      <c r="Q671" s="44"/>
      <c r="R671" s="299"/>
      <c r="S671" s="15"/>
      <c r="T671" s="15" t="str">
        <f>'LK3 - 4.1 Stäbe - Schnittgrößen'!B666</f>
        <v>Min My</v>
      </c>
      <c r="U671" s="27">
        <f>'LK3 - 4.1 Stäbe - Schnittgrößen'!D666</f>
        <v>-310.60000000000002</v>
      </c>
      <c r="V671" s="27">
        <f>'LK3 - 4.1 Stäbe - Schnittgrößen'!E666</f>
        <v>-7.44</v>
      </c>
      <c r="W671" s="27">
        <f>'LK3 - 4.1 Stäbe - Schnittgrößen'!F666</f>
        <v>9.43</v>
      </c>
      <c r="Y671" s="44"/>
      <c r="Z671" s="299"/>
      <c r="AA671" s="15"/>
      <c r="AB671" s="15" t="str">
        <f>'LK6 - 4.1 Stäbe - Schnittgrößen'!B666</f>
        <v>Min My</v>
      </c>
      <c r="AC671" s="27">
        <f>'LK6 - 4.1 Stäbe - Schnittgrößen'!D666</f>
        <v>-254.47</v>
      </c>
      <c r="AD671" s="27">
        <f>'LK6 - 4.1 Stäbe - Schnittgrößen'!E666</f>
        <v>-7.25</v>
      </c>
      <c r="AE671" s="27">
        <f>'LK6 - 4.1 Stäbe - Schnittgrößen'!F666</f>
        <v>6.06</v>
      </c>
    </row>
    <row r="672" spans="1:31" x14ac:dyDescent="0.3">
      <c r="A672" s="192"/>
      <c r="B672" s="298"/>
      <c r="C672" s="15">
        <f>'LK1 - 4.1 Stäbe - Schnittgrößen'!A667</f>
        <v>84</v>
      </c>
      <c r="D672" s="15">
        <f>'LK1 - 4.1 Stäbe - Schnittgrößen'!B667</f>
        <v>80</v>
      </c>
      <c r="E672" s="27">
        <f>'LK1 - 4.1 Stäbe - Schnittgrößen'!D667</f>
        <v>-229</v>
      </c>
      <c r="F672" s="27">
        <f>'LK1 - 4.1 Stäbe - Schnittgrößen'!E667</f>
        <v>-5.05</v>
      </c>
      <c r="G672" s="27">
        <f>'LK1 - 4.1 Stäbe - Schnittgrößen'!F667</f>
        <v>6.96</v>
      </c>
      <c r="I672" s="192"/>
      <c r="J672" s="298"/>
      <c r="K672" s="15">
        <f>'LK2 - 4.1 Stäbe - Schnittgrößen'!A667</f>
        <v>84</v>
      </c>
      <c r="L672" s="15">
        <f>'LK2 - 4.1 Stäbe - Schnittgrößen'!B667</f>
        <v>80</v>
      </c>
      <c r="M672" s="27">
        <f>'LK2 - 4.1 Stäbe - Schnittgrößen'!D667</f>
        <v>-172.49</v>
      </c>
      <c r="N672" s="27">
        <f>'LK2 - 4.1 Stäbe - Schnittgrößen'!E667</f>
        <v>-4.26</v>
      </c>
      <c r="O672" s="27">
        <f>'LK2 - 4.1 Stäbe - Schnittgrößen'!F667</f>
        <v>4.28</v>
      </c>
      <c r="Q672" s="192"/>
      <c r="R672" s="298"/>
      <c r="S672" s="15">
        <f>'LK3 - 4.1 Stäbe - Schnittgrößen'!A667</f>
        <v>84</v>
      </c>
      <c r="T672" s="15">
        <f>'LK3 - 4.1 Stäbe - Schnittgrößen'!B667</f>
        <v>80</v>
      </c>
      <c r="U672" s="27">
        <f>'LK3 - 4.1 Stäbe - Schnittgrößen'!D667</f>
        <v>-310.60000000000002</v>
      </c>
      <c r="V672" s="27">
        <f>'LK3 - 4.1 Stäbe - Schnittgrößen'!E667</f>
        <v>-6.82</v>
      </c>
      <c r="W672" s="27">
        <f>'LK3 - 4.1 Stäbe - Schnittgrößen'!F667</f>
        <v>9.43</v>
      </c>
      <c r="Y672" s="192"/>
      <c r="Z672" s="298"/>
      <c r="AA672" s="15">
        <f>'LK6 - 4.1 Stäbe - Schnittgrößen'!A667</f>
        <v>84</v>
      </c>
      <c r="AB672" s="15">
        <f>'LK6 - 4.1 Stäbe - Schnittgrößen'!B667</f>
        <v>80</v>
      </c>
      <c r="AC672" s="27">
        <f>'LK6 - 4.1 Stäbe - Schnittgrößen'!D667</f>
        <v>-254.47</v>
      </c>
      <c r="AD672" s="27">
        <f>'LK6 - 4.1 Stäbe - Schnittgrößen'!E667</f>
        <v>-5.75</v>
      </c>
      <c r="AE672" s="27">
        <f>'LK6 - 4.1 Stäbe - Schnittgrößen'!F667</f>
        <v>6.06</v>
      </c>
    </row>
    <row r="673" spans="1:31" x14ac:dyDescent="0.3">
      <c r="A673" s="44"/>
      <c r="B673" s="299"/>
      <c r="C673" s="15"/>
      <c r="D673" s="15">
        <f>'LK1 - 4.1 Stäbe - Schnittgrößen'!B668</f>
        <v>81</v>
      </c>
      <c r="E673" s="27">
        <f>'LK1 - 4.1 Stäbe - Schnittgrößen'!D668</f>
        <v>-229</v>
      </c>
      <c r="F673" s="27">
        <f>'LK1 - 4.1 Stäbe - Schnittgrößen'!E668</f>
        <v>-5.65</v>
      </c>
      <c r="G673" s="27">
        <f>'LK1 - 4.1 Stäbe - Schnittgrößen'!F668</f>
        <v>6.59</v>
      </c>
      <c r="I673" s="44"/>
      <c r="J673" s="299"/>
      <c r="K673" s="15"/>
      <c r="L673" s="15">
        <f>'LK2 - 4.1 Stäbe - Schnittgrößen'!B668</f>
        <v>81</v>
      </c>
      <c r="M673" s="27">
        <f>'LK2 - 4.1 Stäbe - Schnittgrößen'!D668</f>
        <v>-172.48</v>
      </c>
      <c r="N673" s="27">
        <f>'LK2 - 4.1 Stäbe - Schnittgrößen'!E668</f>
        <v>-4.88</v>
      </c>
      <c r="O673" s="27">
        <f>'LK2 - 4.1 Stäbe - Schnittgrößen'!F668</f>
        <v>3.96</v>
      </c>
      <c r="Q673" s="44"/>
      <c r="R673" s="299"/>
      <c r="S673" s="15"/>
      <c r="T673" s="15">
        <f>'LK3 - 4.1 Stäbe - Schnittgrößen'!B668</f>
        <v>81</v>
      </c>
      <c r="U673" s="27">
        <f>'LK3 - 4.1 Stäbe - Schnittgrößen'!D668</f>
        <v>-310.58999999999997</v>
      </c>
      <c r="V673" s="27">
        <f>'LK3 - 4.1 Stäbe - Schnittgrößen'!E668</f>
        <v>-7.69</v>
      </c>
      <c r="W673" s="27">
        <f>'LK3 - 4.1 Stäbe - Schnittgrößen'!F668</f>
        <v>8.94</v>
      </c>
      <c r="Y673" s="44"/>
      <c r="Z673" s="299"/>
      <c r="AA673" s="15"/>
      <c r="AB673" s="15">
        <f>'LK6 - 4.1 Stäbe - Schnittgrößen'!B668</f>
        <v>81</v>
      </c>
      <c r="AC673" s="27">
        <f>'LK6 - 4.1 Stäbe - Schnittgrößen'!D668</f>
        <v>-254.46</v>
      </c>
      <c r="AD673" s="27">
        <f>'LK6 - 4.1 Stäbe - Schnittgrößen'!E668</f>
        <v>-6.66</v>
      </c>
      <c r="AE673" s="27">
        <f>'LK6 - 4.1 Stäbe - Schnittgrößen'!F668</f>
        <v>5.64</v>
      </c>
    </row>
    <row r="674" spans="1:31" x14ac:dyDescent="0.3">
      <c r="A674" s="44"/>
      <c r="B674" s="299"/>
      <c r="C674" s="15"/>
      <c r="D674" s="15" t="str">
        <f>'LK1 - 4.1 Stäbe - Schnittgrößen'!B669</f>
        <v>Max N</v>
      </c>
      <c r="E674" s="27">
        <f>'LK1 - 4.1 Stäbe - Schnittgrößen'!D669</f>
        <v>-229</v>
      </c>
      <c r="F674" s="27">
        <f>'LK1 - 4.1 Stäbe - Schnittgrößen'!E669</f>
        <v>-5.65</v>
      </c>
      <c r="G674" s="27">
        <f>'LK1 - 4.1 Stäbe - Schnittgrößen'!F669</f>
        <v>6.59</v>
      </c>
      <c r="I674" s="44"/>
      <c r="J674" s="299"/>
      <c r="K674" s="15"/>
      <c r="L674" s="15" t="str">
        <f>'LK2 - 4.1 Stäbe - Schnittgrößen'!B669</f>
        <v>Max N</v>
      </c>
      <c r="M674" s="27">
        <f>'LK2 - 4.1 Stäbe - Schnittgrößen'!D669</f>
        <v>-172.48</v>
      </c>
      <c r="N674" s="27">
        <f>'LK2 - 4.1 Stäbe - Schnittgrößen'!E669</f>
        <v>-4.88</v>
      </c>
      <c r="O674" s="27">
        <f>'LK2 - 4.1 Stäbe - Schnittgrößen'!F669</f>
        <v>3.96</v>
      </c>
      <c r="Q674" s="44"/>
      <c r="R674" s="299"/>
      <c r="S674" s="15"/>
      <c r="T674" s="15" t="str">
        <f>'LK3 - 4.1 Stäbe - Schnittgrößen'!B669</f>
        <v>Max N</v>
      </c>
      <c r="U674" s="27">
        <f>'LK3 - 4.1 Stäbe - Schnittgrößen'!D669</f>
        <v>-310.58999999999997</v>
      </c>
      <c r="V674" s="27">
        <f>'LK3 - 4.1 Stäbe - Schnittgrößen'!E669</f>
        <v>-7.69</v>
      </c>
      <c r="W674" s="27">
        <f>'LK3 - 4.1 Stäbe - Schnittgrößen'!F669</f>
        <v>8.94</v>
      </c>
      <c r="Y674" s="44"/>
      <c r="Z674" s="299"/>
      <c r="AA674" s="15"/>
      <c r="AB674" s="15" t="str">
        <f>'LK6 - 4.1 Stäbe - Schnittgrößen'!B669</f>
        <v>Max N</v>
      </c>
      <c r="AC674" s="27">
        <f>'LK6 - 4.1 Stäbe - Schnittgrößen'!D669</f>
        <v>-254.46</v>
      </c>
      <c r="AD674" s="27">
        <f>'LK6 - 4.1 Stäbe - Schnittgrößen'!E669</f>
        <v>-6.66</v>
      </c>
      <c r="AE674" s="27">
        <f>'LK6 - 4.1 Stäbe - Schnittgrößen'!F669</f>
        <v>5.64</v>
      </c>
    </row>
    <row r="675" spans="1:31" x14ac:dyDescent="0.3">
      <c r="A675" s="44"/>
      <c r="B675" s="299"/>
      <c r="C675" s="15"/>
      <c r="D675" s="15" t="str">
        <f>'LK1 - 4.1 Stäbe - Schnittgrößen'!B670</f>
        <v>Min N</v>
      </c>
      <c r="E675" s="27">
        <f>'LK1 - 4.1 Stäbe - Schnittgrößen'!D670</f>
        <v>-229</v>
      </c>
      <c r="F675" s="27">
        <f>'LK1 - 4.1 Stäbe - Schnittgrößen'!E670</f>
        <v>-5.05</v>
      </c>
      <c r="G675" s="27">
        <f>'LK1 - 4.1 Stäbe - Schnittgrößen'!F670</f>
        <v>6.96</v>
      </c>
      <c r="I675" s="44"/>
      <c r="J675" s="299"/>
      <c r="K675" s="15"/>
      <c r="L675" s="15" t="str">
        <f>'LK2 - 4.1 Stäbe - Schnittgrößen'!B670</f>
        <v>Min N</v>
      </c>
      <c r="M675" s="27">
        <f>'LK2 - 4.1 Stäbe - Schnittgrößen'!D670</f>
        <v>-172.49</v>
      </c>
      <c r="N675" s="27">
        <f>'LK2 - 4.1 Stäbe - Schnittgrößen'!E670</f>
        <v>-4.26</v>
      </c>
      <c r="O675" s="27">
        <f>'LK2 - 4.1 Stäbe - Schnittgrößen'!F670</f>
        <v>4.28</v>
      </c>
      <c r="Q675" s="44"/>
      <c r="R675" s="299"/>
      <c r="S675" s="15"/>
      <c r="T675" s="15" t="str">
        <f>'LK3 - 4.1 Stäbe - Schnittgrößen'!B670</f>
        <v>Min N</v>
      </c>
      <c r="U675" s="27">
        <f>'LK3 - 4.1 Stäbe - Schnittgrößen'!D670</f>
        <v>-310.60000000000002</v>
      </c>
      <c r="V675" s="27">
        <f>'LK3 - 4.1 Stäbe - Schnittgrößen'!E670</f>
        <v>-6.82</v>
      </c>
      <c r="W675" s="27">
        <f>'LK3 - 4.1 Stäbe - Schnittgrößen'!F670</f>
        <v>9.43</v>
      </c>
      <c r="Y675" s="44"/>
      <c r="Z675" s="299"/>
      <c r="AA675" s="15"/>
      <c r="AB675" s="15" t="str">
        <f>'LK6 - 4.1 Stäbe - Schnittgrößen'!B670</f>
        <v>Min N</v>
      </c>
      <c r="AC675" s="27">
        <f>'LK6 - 4.1 Stäbe - Schnittgrößen'!D670</f>
        <v>-254.47</v>
      </c>
      <c r="AD675" s="27">
        <f>'LK6 - 4.1 Stäbe - Schnittgrößen'!E670</f>
        <v>-5.75</v>
      </c>
      <c r="AE675" s="27">
        <f>'LK6 - 4.1 Stäbe - Schnittgrößen'!F670</f>
        <v>6.06</v>
      </c>
    </row>
    <row r="676" spans="1:31" x14ac:dyDescent="0.3">
      <c r="A676" s="44"/>
      <c r="B676" s="299"/>
      <c r="C676" s="15"/>
      <c r="D676" s="15" t="str">
        <f>'LK1 - 4.1 Stäbe - Schnittgrößen'!B671</f>
        <v>Max Vz</v>
      </c>
      <c r="E676" s="27">
        <f>'LK1 - 4.1 Stäbe - Schnittgrößen'!D671</f>
        <v>-229</v>
      </c>
      <c r="F676" s="27">
        <f>'LK1 - 4.1 Stäbe - Schnittgrößen'!E671</f>
        <v>-5.05</v>
      </c>
      <c r="G676" s="27">
        <f>'LK1 - 4.1 Stäbe - Schnittgrößen'!F671</f>
        <v>6.96</v>
      </c>
      <c r="I676" s="44"/>
      <c r="J676" s="299"/>
      <c r="K676" s="15"/>
      <c r="L676" s="15" t="str">
        <f>'LK2 - 4.1 Stäbe - Schnittgrößen'!B671</f>
        <v>Max Vz</v>
      </c>
      <c r="M676" s="27">
        <f>'LK2 - 4.1 Stäbe - Schnittgrößen'!D671</f>
        <v>-172.49</v>
      </c>
      <c r="N676" s="27">
        <f>'LK2 - 4.1 Stäbe - Schnittgrößen'!E671</f>
        <v>-4.26</v>
      </c>
      <c r="O676" s="27">
        <f>'LK2 - 4.1 Stäbe - Schnittgrößen'!F671</f>
        <v>4.28</v>
      </c>
      <c r="Q676" s="44"/>
      <c r="R676" s="299"/>
      <c r="S676" s="15"/>
      <c r="T676" s="15" t="str">
        <f>'LK3 - 4.1 Stäbe - Schnittgrößen'!B671</f>
        <v>Max Vz</v>
      </c>
      <c r="U676" s="27">
        <f>'LK3 - 4.1 Stäbe - Schnittgrößen'!D671</f>
        <v>-310.60000000000002</v>
      </c>
      <c r="V676" s="27">
        <f>'LK3 - 4.1 Stäbe - Schnittgrößen'!E671</f>
        <v>-6.82</v>
      </c>
      <c r="W676" s="27">
        <f>'LK3 - 4.1 Stäbe - Schnittgrößen'!F671</f>
        <v>9.43</v>
      </c>
      <c r="Y676" s="44"/>
      <c r="Z676" s="299"/>
      <c r="AA676" s="15"/>
      <c r="AB676" s="15" t="str">
        <f>'LK6 - 4.1 Stäbe - Schnittgrößen'!B671</f>
        <v>Max Vz</v>
      </c>
      <c r="AC676" s="27">
        <f>'LK6 - 4.1 Stäbe - Schnittgrößen'!D671</f>
        <v>-254.47</v>
      </c>
      <c r="AD676" s="27">
        <f>'LK6 - 4.1 Stäbe - Schnittgrößen'!E671</f>
        <v>-5.75</v>
      </c>
      <c r="AE676" s="27">
        <f>'LK6 - 4.1 Stäbe - Schnittgrößen'!F671</f>
        <v>6.06</v>
      </c>
    </row>
    <row r="677" spans="1:31" x14ac:dyDescent="0.3">
      <c r="A677" s="44"/>
      <c r="B677" s="299"/>
      <c r="C677" s="15"/>
      <c r="D677" s="15" t="str">
        <f>'LK1 - 4.1 Stäbe - Schnittgrößen'!B672</f>
        <v>Min Vz</v>
      </c>
      <c r="E677" s="27">
        <f>'LK1 - 4.1 Stäbe - Schnittgrößen'!D672</f>
        <v>-229</v>
      </c>
      <c r="F677" s="27">
        <f>'LK1 - 4.1 Stäbe - Schnittgrößen'!E672</f>
        <v>-5.65</v>
      </c>
      <c r="G677" s="27">
        <f>'LK1 - 4.1 Stäbe - Schnittgrößen'!F672</f>
        <v>6.59</v>
      </c>
      <c r="I677" s="44"/>
      <c r="J677" s="299"/>
      <c r="K677" s="15"/>
      <c r="L677" s="15" t="str">
        <f>'LK2 - 4.1 Stäbe - Schnittgrößen'!B672</f>
        <v>Min Vz</v>
      </c>
      <c r="M677" s="27">
        <f>'LK2 - 4.1 Stäbe - Schnittgrößen'!D672</f>
        <v>-172.48</v>
      </c>
      <c r="N677" s="27">
        <f>'LK2 - 4.1 Stäbe - Schnittgrößen'!E672</f>
        <v>-4.88</v>
      </c>
      <c r="O677" s="27">
        <f>'LK2 - 4.1 Stäbe - Schnittgrößen'!F672</f>
        <v>3.96</v>
      </c>
      <c r="Q677" s="44"/>
      <c r="R677" s="299"/>
      <c r="S677" s="15"/>
      <c r="T677" s="15" t="str">
        <f>'LK3 - 4.1 Stäbe - Schnittgrößen'!B672</f>
        <v>Min Vz</v>
      </c>
      <c r="U677" s="27">
        <f>'LK3 - 4.1 Stäbe - Schnittgrößen'!D672</f>
        <v>-310.58999999999997</v>
      </c>
      <c r="V677" s="27">
        <f>'LK3 - 4.1 Stäbe - Schnittgrößen'!E672</f>
        <v>-7.69</v>
      </c>
      <c r="W677" s="27">
        <f>'LK3 - 4.1 Stäbe - Schnittgrößen'!F672</f>
        <v>8.94</v>
      </c>
      <c r="Y677" s="44"/>
      <c r="Z677" s="299"/>
      <c r="AA677" s="15"/>
      <c r="AB677" s="15" t="str">
        <f>'LK6 - 4.1 Stäbe - Schnittgrößen'!B672</f>
        <v>Min Vz</v>
      </c>
      <c r="AC677" s="27">
        <f>'LK6 - 4.1 Stäbe - Schnittgrößen'!D672</f>
        <v>-254.46</v>
      </c>
      <c r="AD677" s="27">
        <f>'LK6 - 4.1 Stäbe - Schnittgrößen'!E672</f>
        <v>-6.66</v>
      </c>
      <c r="AE677" s="27">
        <f>'LK6 - 4.1 Stäbe - Schnittgrößen'!F672</f>
        <v>5.64</v>
      </c>
    </row>
    <row r="678" spans="1:31" x14ac:dyDescent="0.3">
      <c r="A678" s="44"/>
      <c r="B678" s="299"/>
      <c r="C678" s="15"/>
      <c r="D678" s="15" t="str">
        <f>'LK1 - 4.1 Stäbe - Schnittgrößen'!B673</f>
        <v>Max My</v>
      </c>
      <c r="E678" s="27">
        <f>'LK1 - 4.1 Stäbe - Schnittgrößen'!D673</f>
        <v>-229</v>
      </c>
      <c r="F678" s="27">
        <f>'LK1 - 4.1 Stäbe - Schnittgrößen'!E673</f>
        <v>-5.05</v>
      </c>
      <c r="G678" s="27">
        <f>'LK1 - 4.1 Stäbe - Schnittgrößen'!F673</f>
        <v>6.96</v>
      </c>
      <c r="I678" s="44"/>
      <c r="J678" s="299"/>
      <c r="K678" s="15"/>
      <c r="L678" s="15" t="str">
        <f>'LK2 - 4.1 Stäbe - Schnittgrößen'!B673</f>
        <v>Max My</v>
      </c>
      <c r="M678" s="27">
        <f>'LK2 - 4.1 Stäbe - Schnittgrößen'!D673</f>
        <v>-172.49</v>
      </c>
      <c r="N678" s="27">
        <f>'LK2 - 4.1 Stäbe - Schnittgrößen'!E673</f>
        <v>-4.26</v>
      </c>
      <c r="O678" s="27">
        <f>'LK2 - 4.1 Stäbe - Schnittgrößen'!F673</f>
        <v>4.28</v>
      </c>
      <c r="Q678" s="44"/>
      <c r="R678" s="299"/>
      <c r="S678" s="15"/>
      <c r="T678" s="15" t="str">
        <f>'LK3 - 4.1 Stäbe - Schnittgrößen'!B673</f>
        <v>Max My</v>
      </c>
      <c r="U678" s="27">
        <f>'LK3 - 4.1 Stäbe - Schnittgrößen'!D673</f>
        <v>-310.60000000000002</v>
      </c>
      <c r="V678" s="27">
        <f>'LK3 - 4.1 Stäbe - Schnittgrößen'!E673</f>
        <v>-6.82</v>
      </c>
      <c r="W678" s="27">
        <f>'LK3 - 4.1 Stäbe - Schnittgrößen'!F673</f>
        <v>9.43</v>
      </c>
      <c r="Y678" s="44"/>
      <c r="Z678" s="299"/>
      <c r="AA678" s="15"/>
      <c r="AB678" s="15" t="str">
        <f>'LK6 - 4.1 Stäbe - Schnittgrößen'!B673</f>
        <v>Max My</v>
      </c>
      <c r="AC678" s="27">
        <f>'LK6 - 4.1 Stäbe - Schnittgrößen'!D673</f>
        <v>-254.47</v>
      </c>
      <c r="AD678" s="27">
        <f>'LK6 - 4.1 Stäbe - Schnittgrößen'!E673</f>
        <v>-5.75</v>
      </c>
      <c r="AE678" s="27">
        <f>'LK6 - 4.1 Stäbe - Schnittgrößen'!F673</f>
        <v>6.06</v>
      </c>
    </row>
    <row r="679" spans="1:31" x14ac:dyDescent="0.3">
      <c r="A679" s="44"/>
      <c r="B679" s="299"/>
      <c r="C679" s="15"/>
      <c r="D679" s="15" t="str">
        <f>'LK1 - 4.1 Stäbe - Schnittgrößen'!B674</f>
        <v>Min My</v>
      </c>
      <c r="E679" s="27">
        <f>'LK1 - 4.1 Stäbe - Schnittgrößen'!D674</f>
        <v>-229</v>
      </c>
      <c r="F679" s="27">
        <f>'LK1 - 4.1 Stäbe - Schnittgrößen'!E674</f>
        <v>-5.65</v>
      </c>
      <c r="G679" s="27">
        <f>'LK1 - 4.1 Stäbe - Schnittgrößen'!F674</f>
        <v>6.59</v>
      </c>
      <c r="I679" s="44"/>
      <c r="J679" s="299"/>
      <c r="K679" s="15"/>
      <c r="L679" s="15" t="str">
        <f>'LK2 - 4.1 Stäbe - Schnittgrößen'!B674</f>
        <v>Min My</v>
      </c>
      <c r="M679" s="27">
        <f>'LK2 - 4.1 Stäbe - Schnittgrößen'!D674</f>
        <v>-172.48</v>
      </c>
      <c r="N679" s="27">
        <f>'LK2 - 4.1 Stäbe - Schnittgrößen'!E674</f>
        <v>-4.88</v>
      </c>
      <c r="O679" s="27">
        <f>'LK2 - 4.1 Stäbe - Schnittgrößen'!F674</f>
        <v>3.96</v>
      </c>
      <c r="Q679" s="44"/>
      <c r="R679" s="299"/>
      <c r="S679" s="15"/>
      <c r="T679" s="15" t="str">
        <f>'LK3 - 4.1 Stäbe - Schnittgrößen'!B674</f>
        <v>Min My</v>
      </c>
      <c r="U679" s="27">
        <f>'LK3 - 4.1 Stäbe - Schnittgrößen'!D674</f>
        <v>-310.58999999999997</v>
      </c>
      <c r="V679" s="27">
        <f>'LK3 - 4.1 Stäbe - Schnittgrößen'!E674</f>
        <v>-7.69</v>
      </c>
      <c r="W679" s="27">
        <f>'LK3 - 4.1 Stäbe - Schnittgrößen'!F674</f>
        <v>8.94</v>
      </c>
      <c r="Y679" s="44"/>
      <c r="Z679" s="299"/>
      <c r="AA679" s="15"/>
      <c r="AB679" s="15" t="str">
        <f>'LK6 - 4.1 Stäbe - Schnittgrößen'!B674</f>
        <v>Min My</v>
      </c>
      <c r="AC679" s="27">
        <f>'LK6 - 4.1 Stäbe - Schnittgrößen'!D674</f>
        <v>-254.46</v>
      </c>
      <c r="AD679" s="27">
        <f>'LK6 - 4.1 Stäbe - Schnittgrößen'!E674</f>
        <v>-6.66</v>
      </c>
      <c r="AE679" s="27">
        <f>'LK6 - 4.1 Stäbe - Schnittgrößen'!F674</f>
        <v>5.64</v>
      </c>
    </row>
    <row r="680" spans="1:31" x14ac:dyDescent="0.3">
      <c r="A680" s="192"/>
      <c r="B680" s="298"/>
      <c r="C680" s="15">
        <f>'LK1 - 4.1 Stäbe - Schnittgrößen'!A675</f>
        <v>85</v>
      </c>
      <c r="D680" s="15">
        <f>'LK1 - 4.1 Stäbe - Schnittgrößen'!B675</f>
        <v>81</v>
      </c>
      <c r="E680" s="27">
        <f>'LK1 - 4.1 Stäbe - Schnittgrößen'!D675</f>
        <v>-229</v>
      </c>
      <c r="F680" s="27">
        <f>'LK1 - 4.1 Stäbe - Schnittgrößen'!E675</f>
        <v>-5.25</v>
      </c>
      <c r="G680" s="27">
        <f>'LK1 - 4.1 Stäbe - Schnittgrößen'!F675</f>
        <v>6.59</v>
      </c>
      <c r="I680" s="192"/>
      <c r="J680" s="298"/>
      <c r="K680" s="15">
        <f>'LK2 - 4.1 Stäbe - Schnittgrößen'!A675</f>
        <v>85</v>
      </c>
      <c r="L680" s="15">
        <f>'LK2 - 4.1 Stäbe - Schnittgrößen'!B675</f>
        <v>81</v>
      </c>
      <c r="M680" s="27">
        <f>'LK2 - 4.1 Stäbe - Schnittgrößen'!D675</f>
        <v>-172.48</v>
      </c>
      <c r="N680" s="27">
        <f>'LK2 - 4.1 Stäbe - Schnittgrößen'!E675</f>
        <v>-4.08</v>
      </c>
      <c r="O680" s="27">
        <f>'LK2 - 4.1 Stäbe - Schnittgrößen'!F675</f>
        <v>3.96</v>
      </c>
      <c r="Q680" s="192"/>
      <c r="R680" s="298"/>
      <c r="S680" s="15">
        <f>'LK3 - 4.1 Stäbe - Schnittgrößen'!A675</f>
        <v>85</v>
      </c>
      <c r="T680" s="15">
        <f>'LK3 - 4.1 Stäbe - Schnittgrößen'!B675</f>
        <v>81</v>
      </c>
      <c r="U680" s="27">
        <f>'LK3 - 4.1 Stäbe - Schnittgrößen'!D675</f>
        <v>-310.58999999999997</v>
      </c>
      <c r="V680" s="27">
        <f>'LK3 - 4.1 Stäbe - Schnittgrößen'!E675</f>
        <v>-7.09</v>
      </c>
      <c r="W680" s="27">
        <f>'LK3 - 4.1 Stäbe - Schnittgrößen'!F675</f>
        <v>8.94</v>
      </c>
      <c r="Y680" s="192"/>
      <c r="Z680" s="298"/>
      <c r="AA680" s="15">
        <f>'LK6 - 4.1 Stäbe - Schnittgrößen'!A675</f>
        <v>85</v>
      </c>
      <c r="AB680" s="15">
        <f>'LK6 - 4.1 Stäbe - Schnittgrößen'!B675</f>
        <v>81</v>
      </c>
      <c r="AC680" s="27">
        <f>'LK6 - 4.1 Stäbe - Schnittgrößen'!D675</f>
        <v>-254.46</v>
      </c>
      <c r="AD680" s="27">
        <f>'LK6 - 4.1 Stäbe - Schnittgrößen'!E675</f>
        <v>-5.49</v>
      </c>
      <c r="AE680" s="27">
        <f>'LK6 - 4.1 Stäbe - Schnittgrößen'!F675</f>
        <v>5.64</v>
      </c>
    </row>
    <row r="681" spans="1:31" x14ac:dyDescent="0.3">
      <c r="A681" s="44"/>
      <c r="B681" s="299"/>
      <c r="C681" s="15"/>
      <c r="D681" s="15">
        <f>'LK1 - 4.1 Stäbe - Schnittgrößen'!B676</f>
        <v>82</v>
      </c>
      <c r="E681" s="27">
        <f>'LK1 - 4.1 Stäbe - Schnittgrößen'!D676</f>
        <v>-229</v>
      </c>
      <c r="F681" s="27">
        <f>'LK1 - 4.1 Stäbe - Schnittgrößen'!E676</f>
        <v>-5.85</v>
      </c>
      <c r="G681" s="27">
        <f>'LK1 - 4.1 Stäbe - Schnittgrößen'!F676</f>
        <v>6.21</v>
      </c>
      <c r="I681" s="44"/>
      <c r="J681" s="299"/>
      <c r="K681" s="15"/>
      <c r="L681" s="15">
        <f>'LK2 - 4.1 Stäbe - Schnittgrößen'!B676</f>
        <v>82</v>
      </c>
      <c r="M681" s="27">
        <f>'LK2 - 4.1 Stäbe - Schnittgrößen'!D676</f>
        <v>-172.48</v>
      </c>
      <c r="N681" s="27">
        <f>'LK2 - 4.1 Stäbe - Schnittgrößen'!E676</f>
        <v>-4.6900000000000004</v>
      </c>
      <c r="O681" s="27">
        <f>'LK2 - 4.1 Stäbe - Schnittgrößen'!F676</f>
        <v>3.67</v>
      </c>
      <c r="Q681" s="44"/>
      <c r="R681" s="299"/>
      <c r="S681" s="15"/>
      <c r="T681" s="15">
        <f>'LK3 - 4.1 Stäbe - Schnittgrößen'!B676</f>
        <v>82</v>
      </c>
      <c r="U681" s="27">
        <f>'LK3 - 4.1 Stäbe - Schnittgrößen'!D676</f>
        <v>-310.58999999999997</v>
      </c>
      <c r="V681" s="27">
        <f>'LK3 - 4.1 Stäbe - Schnittgrößen'!E676</f>
        <v>-7.96</v>
      </c>
      <c r="W681" s="27">
        <f>'LK3 - 4.1 Stäbe - Schnittgrößen'!F676</f>
        <v>8.42</v>
      </c>
      <c r="Y681" s="44"/>
      <c r="Z681" s="299"/>
      <c r="AA681" s="15"/>
      <c r="AB681" s="15">
        <f>'LK6 - 4.1 Stäbe - Schnittgrößen'!B676</f>
        <v>82</v>
      </c>
      <c r="AC681" s="27">
        <f>'LK6 - 4.1 Stäbe - Schnittgrößen'!D676</f>
        <v>-254.45</v>
      </c>
      <c r="AD681" s="27">
        <f>'LK6 - 4.1 Stäbe - Schnittgrößen'!E676</f>
        <v>-6.39</v>
      </c>
      <c r="AE681" s="27">
        <f>'LK6 - 4.1 Stäbe - Schnittgrößen'!F676</f>
        <v>5.23</v>
      </c>
    </row>
    <row r="682" spans="1:31" x14ac:dyDescent="0.3">
      <c r="A682" s="44"/>
      <c r="B682" s="299"/>
      <c r="C682" s="15"/>
      <c r="D682" s="15" t="str">
        <f>'LK1 - 4.1 Stäbe - Schnittgrößen'!B677</f>
        <v>Max N</v>
      </c>
      <c r="E682" s="27">
        <f>'LK1 - 4.1 Stäbe - Schnittgrößen'!D677</f>
        <v>-229</v>
      </c>
      <c r="F682" s="27">
        <f>'LK1 - 4.1 Stäbe - Schnittgrößen'!E677</f>
        <v>-5.85</v>
      </c>
      <c r="G682" s="27">
        <f>'LK1 - 4.1 Stäbe - Schnittgrößen'!F677</f>
        <v>6.21</v>
      </c>
      <c r="I682" s="44"/>
      <c r="J682" s="299"/>
      <c r="K682" s="15"/>
      <c r="L682" s="15" t="str">
        <f>'LK2 - 4.1 Stäbe - Schnittgrößen'!B677</f>
        <v>Max N</v>
      </c>
      <c r="M682" s="27">
        <f>'LK2 - 4.1 Stäbe - Schnittgrößen'!D677</f>
        <v>-172.48</v>
      </c>
      <c r="N682" s="27">
        <f>'LK2 - 4.1 Stäbe - Schnittgrößen'!E677</f>
        <v>-4.6900000000000004</v>
      </c>
      <c r="O682" s="27">
        <f>'LK2 - 4.1 Stäbe - Schnittgrößen'!F677</f>
        <v>3.67</v>
      </c>
      <c r="Q682" s="44"/>
      <c r="R682" s="299"/>
      <c r="S682" s="15"/>
      <c r="T682" s="15" t="str">
        <f>'LK3 - 4.1 Stäbe - Schnittgrößen'!B677</f>
        <v>Max N</v>
      </c>
      <c r="U682" s="27">
        <f>'LK3 - 4.1 Stäbe - Schnittgrößen'!D677</f>
        <v>-310.58999999999997</v>
      </c>
      <c r="V682" s="27">
        <f>'LK3 - 4.1 Stäbe - Schnittgrößen'!E677</f>
        <v>-7.96</v>
      </c>
      <c r="W682" s="27">
        <f>'LK3 - 4.1 Stäbe - Schnittgrößen'!F677</f>
        <v>8.42</v>
      </c>
      <c r="Y682" s="44"/>
      <c r="Z682" s="299"/>
      <c r="AA682" s="15"/>
      <c r="AB682" s="15" t="str">
        <f>'LK6 - 4.1 Stäbe - Schnittgrößen'!B677</f>
        <v>Max N</v>
      </c>
      <c r="AC682" s="27">
        <f>'LK6 - 4.1 Stäbe - Schnittgrößen'!D677</f>
        <v>-254.45</v>
      </c>
      <c r="AD682" s="27">
        <f>'LK6 - 4.1 Stäbe - Schnittgrößen'!E677</f>
        <v>-6.39</v>
      </c>
      <c r="AE682" s="27">
        <f>'LK6 - 4.1 Stäbe - Schnittgrößen'!F677</f>
        <v>5.23</v>
      </c>
    </row>
    <row r="683" spans="1:31" x14ac:dyDescent="0.3">
      <c r="A683" s="44"/>
      <c r="B683" s="299"/>
      <c r="C683" s="15"/>
      <c r="D683" s="15" t="str">
        <f>'LK1 - 4.1 Stäbe - Schnittgrößen'!B678</f>
        <v>Min N</v>
      </c>
      <c r="E683" s="27">
        <f>'LK1 - 4.1 Stäbe - Schnittgrößen'!D678</f>
        <v>-229</v>
      </c>
      <c r="F683" s="27">
        <f>'LK1 - 4.1 Stäbe - Schnittgrößen'!E678</f>
        <v>-5.25</v>
      </c>
      <c r="G683" s="27">
        <f>'LK1 - 4.1 Stäbe - Schnittgrößen'!F678</f>
        <v>6.59</v>
      </c>
      <c r="I683" s="44"/>
      <c r="J683" s="299"/>
      <c r="K683" s="15"/>
      <c r="L683" s="15" t="str">
        <f>'LK2 - 4.1 Stäbe - Schnittgrößen'!B678</f>
        <v>Min N</v>
      </c>
      <c r="M683" s="27">
        <f>'LK2 - 4.1 Stäbe - Schnittgrößen'!D678</f>
        <v>-172.48</v>
      </c>
      <c r="N683" s="27">
        <f>'LK2 - 4.1 Stäbe - Schnittgrößen'!E678</f>
        <v>-4.08</v>
      </c>
      <c r="O683" s="27">
        <f>'LK2 - 4.1 Stäbe - Schnittgrößen'!F678</f>
        <v>3.96</v>
      </c>
      <c r="Q683" s="44"/>
      <c r="R683" s="299"/>
      <c r="S683" s="15"/>
      <c r="T683" s="15" t="str">
        <f>'LK3 - 4.1 Stäbe - Schnittgrößen'!B678</f>
        <v>Min N</v>
      </c>
      <c r="U683" s="27">
        <f>'LK3 - 4.1 Stäbe - Schnittgrößen'!D678</f>
        <v>-310.58999999999997</v>
      </c>
      <c r="V683" s="27">
        <f>'LK3 - 4.1 Stäbe - Schnittgrößen'!E678</f>
        <v>-7.09</v>
      </c>
      <c r="W683" s="27">
        <f>'LK3 - 4.1 Stäbe - Schnittgrößen'!F678</f>
        <v>8.94</v>
      </c>
      <c r="Y683" s="44"/>
      <c r="Z683" s="299"/>
      <c r="AA683" s="15"/>
      <c r="AB683" s="15" t="str">
        <f>'LK6 - 4.1 Stäbe - Schnittgrößen'!B678</f>
        <v>Min N</v>
      </c>
      <c r="AC683" s="27">
        <f>'LK6 - 4.1 Stäbe - Schnittgrößen'!D678</f>
        <v>-254.46</v>
      </c>
      <c r="AD683" s="27">
        <f>'LK6 - 4.1 Stäbe - Schnittgrößen'!E678</f>
        <v>-5.49</v>
      </c>
      <c r="AE683" s="27">
        <f>'LK6 - 4.1 Stäbe - Schnittgrößen'!F678</f>
        <v>5.64</v>
      </c>
    </row>
    <row r="684" spans="1:31" x14ac:dyDescent="0.3">
      <c r="A684" s="44"/>
      <c r="B684" s="299"/>
      <c r="C684" s="15"/>
      <c r="D684" s="15" t="str">
        <f>'LK1 - 4.1 Stäbe - Schnittgrößen'!B679</f>
        <v>Max Vz</v>
      </c>
      <c r="E684" s="27">
        <f>'LK1 - 4.1 Stäbe - Schnittgrößen'!D679</f>
        <v>-229</v>
      </c>
      <c r="F684" s="27">
        <f>'LK1 - 4.1 Stäbe - Schnittgrößen'!E679</f>
        <v>-5.25</v>
      </c>
      <c r="G684" s="27">
        <f>'LK1 - 4.1 Stäbe - Schnittgrößen'!F679</f>
        <v>6.59</v>
      </c>
      <c r="I684" s="44"/>
      <c r="J684" s="299"/>
      <c r="K684" s="15"/>
      <c r="L684" s="15" t="str">
        <f>'LK2 - 4.1 Stäbe - Schnittgrößen'!B679</f>
        <v>Max Vz</v>
      </c>
      <c r="M684" s="27">
        <f>'LK2 - 4.1 Stäbe - Schnittgrößen'!D679</f>
        <v>-172.48</v>
      </c>
      <c r="N684" s="27">
        <f>'LK2 - 4.1 Stäbe - Schnittgrößen'!E679</f>
        <v>-4.08</v>
      </c>
      <c r="O684" s="27">
        <f>'LK2 - 4.1 Stäbe - Schnittgrößen'!F679</f>
        <v>3.96</v>
      </c>
      <c r="Q684" s="44"/>
      <c r="R684" s="299"/>
      <c r="S684" s="15"/>
      <c r="T684" s="15" t="str">
        <f>'LK3 - 4.1 Stäbe - Schnittgrößen'!B679</f>
        <v>Max Vz</v>
      </c>
      <c r="U684" s="27">
        <f>'LK3 - 4.1 Stäbe - Schnittgrößen'!D679</f>
        <v>-310.58999999999997</v>
      </c>
      <c r="V684" s="27">
        <f>'LK3 - 4.1 Stäbe - Schnittgrößen'!E679</f>
        <v>-7.09</v>
      </c>
      <c r="W684" s="27">
        <f>'LK3 - 4.1 Stäbe - Schnittgrößen'!F679</f>
        <v>8.94</v>
      </c>
      <c r="Y684" s="44"/>
      <c r="Z684" s="299"/>
      <c r="AA684" s="15"/>
      <c r="AB684" s="15" t="str">
        <f>'LK6 - 4.1 Stäbe - Schnittgrößen'!B679</f>
        <v>Max Vz</v>
      </c>
      <c r="AC684" s="27">
        <f>'LK6 - 4.1 Stäbe - Schnittgrößen'!D679</f>
        <v>-254.46</v>
      </c>
      <c r="AD684" s="27">
        <f>'LK6 - 4.1 Stäbe - Schnittgrößen'!E679</f>
        <v>-5.49</v>
      </c>
      <c r="AE684" s="27">
        <f>'LK6 - 4.1 Stäbe - Schnittgrößen'!F679</f>
        <v>5.64</v>
      </c>
    </row>
    <row r="685" spans="1:31" x14ac:dyDescent="0.3">
      <c r="A685" s="44"/>
      <c r="B685" s="299"/>
      <c r="C685" s="15"/>
      <c r="D685" s="15" t="str">
        <f>'LK1 - 4.1 Stäbe - Schnittgrößen'!B680</f>
        <v>Min Vz</v>
      </c>
      <c r="E685" s="27">
        <f>'LK1 - 4.1 Stäbe - Schnittgrößen'!D680</f>
        <v>-229</v>
      </c>
      <c r="F685" s="27">
        <f>'LK1 - 4.1 Stäbe - Schnittgrößen'!E680</f>
        <v>-5.85</v>
      </c>
      <c r="G685" s="27">
        <f>'LK1 - 4.1 Stäbe - Schnittgrößen'!F680</f>
        <v>6.21</v>
      </c>
      <c r="I685" s="44"/>
      <c r="J685" s="299"/>
      <c r="K685" s="15"/>
      <c r="L685" s="15" t="str">
        <f>'LK2 - 4.1 Stäbe - Schnittgrößen'!B680</f>
        <v>Min Vz</v>
      </c>
      <c r="M685" s="27">
        <f>'LK2 - 4.1 Stäbe - Schnittgrößen'!D680</f>
        <v>-172.48</v>
      </c>
      <c r="N685" s="27">
        <f>'LK2 - 4.1 Stäbe - Schnittgrößen'!E680</f>
        <v>-4.6900000000000004</v>
      </c>
      <c r="O685" s="27">
        <f>'LK2 - 4.1 Stäbe - Schnittgrößen'!F680</f>
        <v>3.67</v>
      </c>
      <c r="Q685" s="44"/>
      <c r="R685" s="299"/>
      <c r="S685" s="15"/>
      <c r="T685" s="15" t="str">
        <f>'LK3 - 4.1 Stäbe - Schnittgrößen'!B680</f>
        <v>Min Vz</v>
      </c>
      <c r="U685" s="27">
        <f>'LK3 - 4.1 Stäbe - Schnittgrößen'!D680</f>
        <v>-310.58999999999997</v>
      </c>
      <c r="V685" s="27">
        <f>'LK3 - 4.1 Stäbe - Schnittgrößen'!E680</f>
        <v>-7.96</v>
      </c>
      <c r="W685" s="27">
        <f>'LK3 - 4.1 Stäbe - Schnittgrößen'!F680</f>
        <v>8.42</v>
      </c>
      <c r="Y685" s="44"/>
      <c r="Z685" s="299"/>
      <c r="AA685" s="15"/>
      <c r="AB685" s="15" t="str">
        <f>'LK6 - 4.1 Stäbe - Schnittgrößen'!B680</f>
        <v>Min Vz</v>
      </c>
      <c r="AC685" s="27">
        <f>'LK6 - 4.1 Stäbe - Schnittgrößen'!D680</f>
        <v>-254.45</v>
      </c>
      <c r="AD685" s="27">
        <f>'LK6 - 4.1 Stäbe - Schnittgrößen'!E680</f>
        <v>-6.39</v>
      </c>
      <c r="AE685" s="27">
        <f>'LK6 - 4.1 Stäbe - Schnittgrößen'!F680</f>
        <v>5.23</v>
      </c>
    </row>
    <row r="686" spans="1:31" x14ac:dyDescent="0.3">
      <c r="A686" s="44"/>
      <c r="B686" s="299"/>
      <c r="C686" s="15"/>
      <c r="D686" s="15" t="str">
        <f>'LK1 - 4.1 Stäbe - Schnittgrößen'!B681</f>
        <v>Max My</v>
      </c>
      <c r="E686" s="27">
        <f>'LK1 - 4.1 Stäbe - Schnittgrößen'!D681</f>
        <v>-229</v>
      </c>
      <c r="F686" s="27">
        <f>'LK1 - 4.1 Stäbe - Schnittgrößen'!E681</f>
        <v>-5.25</v>
      </c>
      <c r="G686" s="27">
        <f>'LK1 - 4.1 Stäbe - Schnittgrößen'!F681</f>
        <v>6.59</v>
      </c>
      <c r="I686" s="44"/>
      <c r="J686" s="299"/>
      <c r="K686" s="15"/>
      <c r="L686" s="15" t="str">
        <f>'LK2 - 4.1 Stäbe - Schnittgrößen'!B681</f>
        <v>Max My</v>
      </c>
      <c r="M686" s="27">
        <f>'LK2 - 4.1 Stäbe - Schnittgrößen'!D681</f>
        <v>-172.48</v>
      </c>
      <c r="N686" s="27">
        <f>'LK2 - 4.1 Stäbe - Schnittgrößen'!E681</f>
        <v>-4.08</v>
      </c>
      <c r="O686" s="27">
        <f>'LK2 - 4.1 Stäbe - Schnittgrößen'!F681</f>
        <v>3.96</v>
      </c>
      <c r="Q686" s="44"/>
      <c r="R686" s="299"/>
      <c r="S686" s="15"/>
      <c r="T686" s="15" t="str">
        <f>'LK3 - 4.1 Stäbe - Schnittgrößen'!B681</f>
        <v>Max My</v>
      </c>
      <c r="U686" s="27">
        <f>'LK3 - 4.1 Stäbe - Schnittgrößen'!D681</f>
        <v>-310.58999999999997</v>
      </c>
      <c r="V686" s="27">
        <f>'LK3 - 4.1 Stäbe - Schnittgrößen'!E681</f>
        <v>-7.09</v>
      </c>
      <c r="W686" s="27">
        <f>'LK3 - 4.1 Stäbe - Schnittgrößen'!F681</f>
        <v>8.94</v>
      </c>
      <c r="Y686" s="44"/>
      <c r="Z686" s="299"/>
      <c r="AA686" s="15"/>
      <c r="AB686" s="15" t="str">
        <f>'LK6 - 4.1 Stäbe - Schnittgrößen'!B681</f>
        <v>Max My</v>
      </c>
      <c r="AC686" s="27">
        <f>'LK6 - 4.1 Stäbe - Schnittgrößen'!D681</f>
        <v>-254.46</v>
      </c>
      <c r="AD686" s="27">
        <f>'LK6 - 4.1 Stäbe - Schnittgrößen'!E681</f>
        <v>-5.49</v>
      </c>
      <c r="AE686" s="27">
        <f>'LK6 - 4.1 Stäbe - Schnittgrößen'!F681</f>
        <v>5.64</v>
      </c>
    </row>
    <row r="687" spans="1:31" x14ac:dyDescent="0.3">
      <c r="A687" s="44"/>
      <c r="B687" s="299"/>
      <c r="C687" s="15"/>
      <c r="D687" s="15" t="str">
        <f>'LK1 - 4.1 Stäbe - Schnittgrößen'!B682</f>
        <v>Min My</v>
      </c>
      <c r="E687" s="27">
        <f>'LK1 - 4.1 Stäbe - Schnittgrößen'!D682</f>
        <v>-229</v>
      </c>
      <c r="F687" s="27">
        <f>'LK1 - 4.1 Stäbe - Schnittgrößen'!E682</f>
        <v>-5.85</v>
      </c>
      <c r="G687" s="27">
        <f>'LK1 - 4.1 Stäbe - Schnittgrößen'!F682</f>
        <v>6.21</v>
      </c>
      <c r="I687" s="44"/>
      <c r="J687" s="299"/>
      <c r="K687" s="15"/>
      <c r="L687" s="15" t="str">
        <f>'LK2 - 4.1 Stäbe - Schnittgrößen'!B682</f>
        <v>Min My</v>
      </c>
      <c r="M687" s="27">
        <f>'LK2 - 4.1 Stäbe - Schnittgrößen'!D682</f>
        <v>-172.48</v>
      </c>
      <c r="N687" s="27">
        <f>'LK2 - 4.1 Stäbe - Schnittgrößen'!E682</f>
        <v>-4.6900000000000004</v>
      </c>
      <c r="O687" s="27">
        <f>'LK2 - 4.1 Stäbe - Schnittgrößen'!F682</f>
        <v>3.67</v>
      </c>
      <c r="Q687" s="44"/>
      <c r="R687" s="299"/>
      <c r="S687" s="15"/>
      <c r="T687" s="15" t="str">
        <f>'LK3 - 4.1 Stäbe - Schnittgrößen'!B682</f>
        <v>Min My</v>
      </c>
      <c r="U687" s="27">
        <f>'LK3 - 4.1 Stäbe - Schnittgrößen'!D682</f>
        <v>-310.58999999999997</v>
      </c>
      <c r="V687" s="27">
        <f>'LK3 - 4.1 Stäbe - Schnittgrößen'!E682</f>
        <v>-7.96</v>
      </c>
      <c r="W687" s="27">
        <f>'LK3 - 4.1 Stäbe - Schnittgrößen'!F682</f>
        <v>8.42</v>
      </c>
      <c r="Y687" s="44"/>
      <c r="Z687" s="299"/>
      <c r="AA687" s="15"/>
      <c r="AB687" s="15" t="str">
        <f>'LK6 - 4.1 Stäbe - Schnittgrößen'!B682</f>
        <v>Min My</v>
      </c>
      <c r="AC687" s="27">
        <f>'LK6 - 4.1 Stäbe - Schnittgrößen'!D682</f>
        <v>-254.45</v>
      </c>
      <c r="AD687" s="27">
        <f>'LK6 - 4.1 Stäbe - Schnittgrößen'!E682</f>
        <v>-6.39</v>
      </c>
      <c r="AE687" s="27">
        <f>'LK6 - 4.1 Stäbe - Schnittgrößen'!F682</f>
        <v>5.23</v>
      </c>
    </row>
    <row r="688" spans="1:31" x14ac:dyDescent="0.3">
      <c r="A688" s="192"/>
      <c r="B688" s="298"/>
      <c r="C688" s="15">
        <f>'LK1 - 4.1 Stäbe - Schnittgrößen'!A683</f>
        <v>86</v>
      </c>
      <c r="D688" s="15">
        <f>'LK1 - 4.1 Stäbe - Schnittgrößen'!B683</f>
        <v>82</v>
      </c>
      <c r="E688" s="27">
        <f>'LK1 - 4.1 Stäbe - Schnittgrößen'!D683</f>
        <v>-229</v>
      </c>
      <c r="F688" s="27">
        <f>'LK1 - 4.1 Stäbe - Schnittgrößen'!E683</f>
        <v>-5.46</v>
      </c>
      <c r="G688" s="27">
        <f>'LK1 - 4.1 Stäbe - Schnittgrößen'!F683</f>
        <v>6.21</v>
      </c>
      <c r="I688" s="192"/>
      <c r="J688" s="298"/>
      <c r="K688" s="15">
        <f>'LK2 - 4.1 Stäbe - Schnittgrößen'!A683</f>
        <v>86</v>
      </c>
      <c r="L688" s="15">
        <f>'LK2 - 4.1 Stäbe - Schnittgrößen'!B683</f>
        <v>82</v>
      </c>
      <c r="M688" s="27">
        <f>'LK2 - 4.1 Stäbe - Schnittgrößen'!D683</f>
        <v>-172.48</v>
      </c>
      <c r="N688" s="27">
        <f>'LK2 - 4.1 Stäbe - Schnittgrößen'!E683</f>
        <v>-4.03</v>
      </c>
      <c r="O688" s="27">
        <f>'LK2 - 4.1 Stäbe - Schnittgrößen'!F683</f>
        <v>3.67</v>
      </c>
      <c r="Q688" s="192"/>
      <c r="R688" s="298"/>
      <c r="S688" s="15">
        <f>'LK3 - 4.1 Stäbe - Schnittgrößen'!A683</f>
        <v>86</v>
      </c>
      <c r="T688" s="15">
        <f>'LK3 - 4.1 Stäbe - Schnittgrößen'!B683</f>
        <v>82</v>
      </c>
      <c r="U688" s="27">
        <f>'LK3 - 4.1 Stäbe - Schnittgrößen'!D683</f>
        <v>-310.58999999999997</v>
      </c>
      <c r="V688" s="27">
        <f>'LK3 - 4.1 Stäbe - Schnittgrößen'!E683</f>
        <v>-7.38</v>
      </c>
      <c r="W688" s="27">
        <f>'LK3 - 4.1 Stäbe - Schnittgrößen'!F683</f>
        <v>8.42</v>
      </c>
      <c r="Y688" s="192"/>
      <c r="Z688" s="298"/>
      <c r="AA688" s="15">
        <f>'LK6 - 4.1 Stäbe - Schnittgrößen'!A683</f>
        <v>86</v>
      </c>
      <c r="AB688" s="15">
        <f>'LK6 - 4.1 Stäbe - Schnittgrößen'!B683</f>
        <v>82</v>
      </c>
      <c r="AC688" s="27">
        <f>'LK6 - 4.1 Stäbe - Schnittgrößen'!D683</f>
        <v>-254.46</v>
      </c>
      <c r="AD688" s="27">
        <f>'LK6 - 4.1 Stäbe - Schnittgrößen'!E683</f>
        <v>-5.44</v>
      </c>
      <c r="AE688" s="27">
        <f>'LK6 - 4.1 Stäbe - Schnittgrößen'!F683</f>
        <v>5.23</v>
      </c>
    </row>
    <row r="689" spans="1:31" x14ac:dyDescent="0.3">
      <c r="A689" s="44"/>
      <c r="B689" s="299"/>
      <c r="C689" s="15"/>
      <c r="D689" s="15">
        <f>'LK1 - 4.1 Stäbe - Schnittgrößen'!B684</f>
        <v>83</v>
      </c>
      <c r="E689" s="27">
        <f>'LK1 - 4.1 Stäbe - Schnittgrößen'!D684</f>
        <v>-228.99</v>
      </c>
      <c r="F689" s="27">
        <f>'LK1 - 4.1 Stäbe - Schnittgrößen'!E684</f>
        <v>-6.06</v>
      </c>
      <c r="G689" s="27">
        <f>'LK1 - 4.1 Stäbe - Schnittgrößen'!F684</f>
        <v>5.82</v>
      </c>
      <c r="I689" s="44"/>
      <c r="J689" s="299"/>
      <c r="K689" s="15"/>
      <c r="L689" s="15">
        <f>'LK2 - 4.1 Stäbe - Schnittgrößen'!B684</f>
        <v>83</v>
      </c>
      <c r="M689" s="27">
        <f>'LK2 - 4.1 Stäbe - Schnittgrößen'!D684</f>
        <v>-172.47</v>
      </c>
      <c r="N689" s="27">
        <f>'LK2 - 4.1 Stäbe - Schnittgrößen'!E684</f>
        <v>-4.6399999999999997</v>
      </c>
      <c r="O689" s="27">
        <f>'LK2 - 4.1 Stäbe - Schnittgrößen'!F684</f>
        <v>3.37</v>
      </c>
      <c r="Q689" s="44"/>
      <c r="R689" s="299"/>
      <c r="S689" s="15"/>
      <c r="T689" s="15">
        <f>'LK3 - 4.1 Stäbe - Schnittgrößen'!B684</f>
        <v>83</v>
      </c>
      <c r="U689" s="27">
        <f>'LK3 - 4.1 Stäbe - Schnittgrößen'!D684</f>
        <v>-310.58</v>
      </c>
      <c r="V689" s="27">
        <f>'LK3 - 4.1 Stäbe - Schnittgrößen'!E684</f>
        <v>-8.24</v>
      </c>
      <c r="W689" s="27">
        <f>'LK3 - 4.1 Stäbe - Schnittgrößen'!F684</f>
        <v>7.89</v>
      </c>
      <c r="Y689" s="44"/>
      <c r="Z689" s="299"/>
      <c r="AA689" s="15"/>
      <c r="AB689" s="15">
        <f>'LK6 - 4.1 Stäbe - Schnittgrößen'!B684</f>
        <v>83</v>
      </c>
      <c r="AC689" s="27">
        <f>'LK6 - 4.1 Stäbe - Schnittgrößen'!D684</f>
        <v>-254.44</v>
      </c>
      <c r="AD689" s="27">
        <f>'LK6 - 4.1 Stäbe - Schnittgrößen'!E684</f>
        <v>-6.33</v>
      </c>
      <c r="AE689" s="27">
        <f>'LK6 - 4.1 Stäbe - Schnittgrößen'!F684</f>
        <v>4.83</v>
      </c>
    </row>
    <row r="690" spans="1:31" x14ac:dyDescent="0.3">
      <c r="A690" s="44"/>
      <c r="B690" s="299"/>
      <c r="C690" s="15"/>
      <c r="D690" s="15" t="str">
        <f>'LK1 - 4.1 Stäbe - Schnittgrößen'!B685</f>
        <v>Max N</v>
      </c>
      <c r="E690" s="27">
        <f>'LK1 - 4.1 Stäbe - Schnittgrößen'!D685</f>
        <v>-228.99</v>
      </c>
      <c r="F690" s="27">
        <f>'LK1 - 4.1 Stäbe - Schnittgrößen'!E685</f>
        <v>-6.06</v>
      </c>
      <c r="G690" s="27">
        <f>'LK1 - 4.1 Stäbe - Schnittgrößen'!F685</f>
        <v>5.82</v>
      </c>
      <c r="I690" s="44"/>
      <c r="J690" s="299"/>
      <c r="K690" s="15"/>
      <c r="L690" s="15" t="str">
        <f>'LK2 - 4.1 Stäbe - Schnittgrößen'!B685</f>
        <v>Max N</v>
      </c>
      <c r="M690" s="27">
        <f>'LK2 - 4.1 Stäbe - Schnittgrößen'!D685</f>
        <v>-172.47</v>
      </c>
      <c r="N690" s="27">
        <f>'LK2 - 4.1 Stäbe - Schnittgrößen'!E685</f>
        <v>-4.6399999999999997</v>
      </c>
      <c r="O690" s="27">
        <f>'LK2 - 4.1 Stäbe - Schnittgrößen'!F685</f>
        <v>3.37</v>
      </c>
      <c r="Q690" s="44"/>
      <c r="R690" s="299"/>
      <c r="S690" s="15"/>
      <c r="T690" s="15" t="str">
        <f>'LK3 - 4.1 Stäbe - Schnittgrößen'!B685</f>
        <v>Max N</v>
      </c>
      <c r="U690" s="27">
        <f>'LK3 - 4.1 Stäbe - Schnittgrößen'!D685</f>
        <v>-310.58</v>
      </c>
      <c r="V690" s="27">
        <f>'LK3 - 4.1 Stäbe - Schnittgrößen'!E685</f>
        <v>-8.24</v>
      </c>
      <c r="W690" s="27">
        <f>'LK3 - 4.1 Stäbe - Schnittgrößen'!F685</f>
        <v>7.89</v>
      </c>
      <c r="Y690" s="44"/>
      <c r="Z690" s="299"/>
      <c r="AA690" s="15"/>
      <c r="AB690" s="15" t="str">
        <f>'LK6 - 4.1 Stäbe - Schnittgrößen'!B685</f>
        <v>Max N</v>
      </c>
      <c r="AC690" s="27">
        <f>'LK6 - 4.1 Stäbe - Schnittgrößen'!D685</f>
        <v>-254.44</v>
      </c>
      <c r="AD690" s="27">
        <f>'LK6 - 4.1 Stäbe - Schnittgrößen'!E685</f>
        <v>-6.33</v>
      </c>
      <c r="AE690" s="27">
        <f>'LK6 - 4.1 Stäbe - Schnittgrößen'!F685</f>
        <v>4.83</v>
      </c>
    </row>
    <row r="691" spans="1:31" x14ac:dyDescent="0.3">
      <c r="A691" s="44"/>
      <c r="B691" s="299"/>
      <c r="C691" s="15"/>
      <c r="D691" s="15" t="str">
        <f>'LK1 - 4.1 Stäbe - Schnittgrößen'!B686</f>
        <v>Min N</v>
      </c>
      <c r="E691" s="27">
        <f>'LK1 - 4.1 Stäbe - Schnittgrößen'!D686</f>
        <v>-229</v>
      </c>
      <c r="F691" s="27">
        <f>'LK1 - 4.1 Stäbe - Schnittgrößen'!E686</f>
        <v>-5.46</v>
      </c>
      <c r="G691" s="27">
        <f>'LK1 - 4.1 Stäbe - Schnittgrößen'!F686</f>
        <v>6.21</v>
      </c>
      <c r="I691" s="44"/>
      <c r="J691" s="299"/>
      <c r="K691" s="15"/>
      <c r="L691" s="15" t="str">
        <f>'LK2 - 4.1 Stäbe - Schnittgrößen'!B686</f>
        <v>Min N</v>
      </c>
      <c r="M691" s="27">
        <f>'LK2 - 4.1 Stäbe - Schnittgrößen'!D686</f>
        <v>-172.48</v>
      </c>
      <c r="N691" s="27">
        <f>'LK2 - 4.1 Stäbe - Schnittgrößen'!E686</f>
        <v>-4.03</v>
      </c>
      <c r="O691" s="27">
        <f>'LK2 - 4.1 Stäbe - Schnittgrößen'!F686</f>
        <v>3.67</v>
      </c>
      <c r="Q691" s="44"/>
      <c r="R691" s="299"/>
      <c r="S691" s="15"/>
      <c r="T691" s="15" t="str">
        <f>'LK3 - 4.1 Stäbe - Schnittgrößen'!B686</f>
        <v>Min N</v>
      </c>
      <c r="U691" s="27">
        <f>'LK3 - 4.1 Stäbe - Schnittgrößen'!D686</f>
        <v>-310.58999999999997</v>
      </c>
      <c r="V691" s="27">
        <f>'LK3 - 4.1 Stäbe - Schnittgrößen'!E686</f>
        <v>-7.38</v>
      </c>
      <c r="W691" s="27">
        <f>'LK3 - 4.1 Stäbe - Schnittgrößen'!F686</f>
        <v>8.42</v>
      </c>
      <c r="Y691" s="44"/>
      <c r="Z691" s="299"/>
      <c r="AA691" s="15"/>
      <c r="AB691" s="15" t="str">
        <f>'LK6 - 4.1 Stäbe - Schnittgrößen'!B686</f>
        <v>Min N</v>
      </c>
      <c r="AC691" s="27">
        <f>'LK6 - 4.1 Stäbe - Schnittgrößen'!D686</f>
        <v>-254.46</v>
      </c>
      <c r="AD691" s="27">
        <f>'LK6 - 4.1 Stäbe - Schnittgrößen'!E686</f>
        <v>-5.44</v>
      </c>
      <c r="AE691" s="27">
        <f>'LK6 - 4.1 Stäbe - Schnittgrößen'!F686</f>
        <v>5.23</v>
      </c>
    </row>
    <row r="692" spans="1:31" x14ac:dyDescent="0.3">
      <c r="A692" s="44"/>
      <c r="B692" s="299"/>
      <c r="C692" s="15"/>
      <c r="D692" s="15" t="str">
        <f>'LK1 - 4.1 Stäbe - Schnittgrößen'!B687</f>
        <v>Max Vz</v>
      </c>
      <c r="E692" s="27">
        <f>'LK1 - 4.1 Stäbe - Schnittgrößen'!D687</f>
        <v>-229</v>
      </c>
      <c r="F692" s="27">
        <f>'LK1 - 4.1 Stäbe - Schnittgrößen'!E687</f>
        <v>-5.46</v>
      </c>
      <c r="G692" s="27">
        <f>'LK1 - 4.1 Stäbe - Schnittgrößen'!F687</f>
        <v>6.21</v>
      </c>
      <c r="I692" s="44"/>
      <c r="J692" s="299"/>
      <c r="K692" s="15"/>
      <c r="L692" s="15" t="str">
        <f>'LK2 - 4.1 Stäbe - Schnittgrößen'!B687</f>
        <v>Max Vz</v>
      </c>
      <c r="M692" s="27">
        <f>'LK2 - 4.1 Stäbe - Schnittgrößen'!D687</f>
        <v>-172.48</v>
      </c>
      <c r="N692" s="27">
        <f>'LK2 - 4.1 Stäbe - Schnittgrößen'!E687</f>
        <v>-4.03</v>
      </c>
      <c r="O692" s="27">
        <f>'LK2 - 4.1 Stäbe - Schnittgrößen'!F687</f>
        <v>3.67</v>
      </c>
      <c r="Q692" s="44"/>
      <c r="R692" s="299"/>
      <c r="S692" s="15"/>
      <c r="T692" s="15" t="str">
        <f>'LK3 - 4.1 Stäbe - Schnittgrößen'!B687</f>
        <v>Max Vz</v>
      </c>
      <c r="U692" s="27">
        <f>'LK3 - 4.1 Stäbe - Schnittgrößen'!D687</f>
        <v>-310.58999999999997</v>
      </c>
      <c r="V692" s="27">
        <f>'LK3 - 4.1 Stäbe - Schnittgrößen'!E687</f>
        <v>-7.38</v>
      </c>
      <c r="W692" s="27">
        <f>'LK3 - 4.1 Stäbe - Schnittgrößen'!F687</f>
        <v>8.42</v>
      </c>
      <c r="Y692" s="44"/>
      <c r="Z692" s="299"/>
      <c r="AA692" s="15"/>
      <c r="AB692" s="15" t="str">
        <f>'LK6 - 4.1 Stäbe - Schnittgrößen'!B687</f>
        <v>Max Vz</v>
      </c>
      <c r="AC692" s="27">
        <f>'LK6 - 4.1 Stäbe - Schnittgrößen'!D687</f>
        <v>-254.46</v>
      </c>
      <c r="AD692" s="27">
        <f>'LK6 - 4.1 Stäbe - Schnittgrößen'!E687</f>
        <v>-5.44</v>
      </c>
      <c r="AE692" s="27">
        <f>'LK6 - 4.1 Stäbe - Schnittgrößen'!F687</f>
        <v>5.23</v>
      </c>
    </row>
    <row r="693" spans="1:31" x14ac:dyDescent="0.3">
      <c r="A693" s="44"/>
      <c r="B693" s="299"/>
      <c r="C693" s="15"/>
      <c r="D693" s="15" t="str">
        <f>'LK1 - 4.1 Stäbe - Schnittgrößen'!B688</f>
        <v>Min Vz</v>
      </c>
      <c r="E693" s="27">
        <f>'LK1 - 4.1 Stäbe - Schnittgrößen'!D688</f>
        <v>-228.99</v>
      </c>
      <c r="F693" s="27">
        <f>'LK1 - 4.1 Stäbe - Schnittgrößen'!E688</f>
        <v>-6.06</v>
      </c>
      <c r="G693" s="27">
        <f>'LK1 - 4.1 Stäbe - Schnittgrößen'!F688</f>
        <v>5.82</v>
      </c>
      <c r="I693" s="44"/>
      <c r="J693" s="299"/>
      <c r="K693" s="15"/>
      <c r="L693" s="15" t="str">
        <f>'LK2 - 4.1 Stäbe - Schnittgrößen'!B688</f>
        <v>Min Vz</v>
      </c>
      <c r="M693" s="27">
        <f>'LK2 - 4.1 Stäbe - Schnittgrößen'!D688</f>
        <v>-172.47</v>
      </c>
      <c r="N693" s="27">
        <f>'LK2 - 4.1 Stäbe - Schnittgrößen'!E688</f>
        <v>-4.6399999999999997</v>
      </c>
      <c r="O693" s="27">
        <f>'LK2 - 4.1 Stäbe - Schnittgrößen'!F688</f>
        <v>3.37</v>
      </c>
      <c r="Q693" s="44"/>
      <c r="R693" s="299"/>
      <c r="S693" s="15"/>
      <c r="T693" s="15" t="str">
        <f>'LK3 - 4.1 Stäbe - Schnittgrößen'!B688</f>
        <v>Min Vz</v>
      </c>
      <c r="U693" s="27">
        <f>'LK3 - 4.1 Stäbe - Schnittgrößen'!D688</f>
        <v>-310.58</v>
      </c>
      <c r="V693" s="27">
        <f>'LK3 - 4.1 Stäbe - Schnittgrößen'!E688</f>
        <v>-8.24</v>
      </c>
      <c r="W693" s="27">
        <f>'LK3 - 4.1 Stäbe - Schnittgrößen'!F688</f>
        <v>7.89</v>
      </c>
      <c r="Y693" s="44"/>
      <c r="Z693" s="299"/>
      <c r="AA693" s="15"/>
      <c r="AB693" s="15" t="str">
        <f>'LK6 - 4.1 Stäbe - Schnittgrößen'!B688</f>
        <v>Min Vz</v>
      </c>
      <c r="AC693" s="27">
        <f>'LK6 - 4.1 Stäbe - Schnittgrößen'!D688</f>
        <v>-254.44</v>
      </c>
      <c r="AD693" s="27">
        <f>'LK6 - 4.1 Stäbe - Schnittgrößen'!E688</f>
        <v>-6.33</v>
      </c>
      <c r="AE693" s="27">
        <f>'LK6 - 4.1 Stäbe - Schnittgrößen'!F688</f>
        <v>4.83</v>
      </c>
    </row>
    <row r="694" spans="1:31" x14ac:dyDescent="0.3">
      <c r="A694" s="44"/>
      <c r="B694" s="299"/>
      <c r="C694" s="15"/>
      <c r="D694" s="15" t="str">
        <f>'LK1 - 4.1 Stäbe - Schnittgrößen'!B689</f>
        <v>Max My</v>
      </c>
      <c r="E694" s="27">
        <f>'LK1 - 4.1 Stäbe - Schnittgrößen'!D689</f>
        <v>-229</v>
      </c>
      <c r="F694" s="27">
        <f>'LK1 - 4.1 Stäbe - Schnittgrößen'!E689</f>
        <v>-5.46</v>
      </c>
      <c r="G694" s="27">
        <f>'LK1 - 4.1 Stäbe - Schnittgrößen'!F689</f>
        <v>6.21</v>
      </c>
      <c r="I694" s="44"/>
      <c r="J694" s="299"/>
      <c r="K694" s="15"/>
      <c r="L694" s="15" t="str">
        <f>'LK2 - 4.1 Stäbe - Schnittgrößen'!B689</f>
        <v>Max My</v>
      </c>
      <c r="M694" s="27">
        <f>'LK2 - 4.1 Stäbe - Schnittgrößen'!D689</f>
        <v>-172.48</v>
      </c>
      <c r="N694" s="27">
        <f>'LK2 - 4.1 Stäbe - Schnittgrößen'!E689</f>
        <v>-4.03</v>
      </c>
      <c r="O694" s="27">
        <f>'LK2 - 4.1 Stäbe - Schnittgrößen'!F689</f>
        <v>3.67</v>
      </c>
      <c r="Q694" s="44"/>
      <c r="R694" s="299"/>
      <c r="S694" s="15"/>
      <c r="T694" s="15" t="str">
        <f>'LK3 - 4.1 Stäbe - Schnittgrößen'!B689</f>
        <v>Max My</v>
      </c>
      <c r="U694" s="27">
        <f>'LK3 - 4.1 Stäbe - Schnittgrößen'!D689</f>
        <v>-310.58999999999997</v>
      </c>
      <c r="V694" s="27">
        <f>'LK3 - 4.1 Stäbe - Schnittgrößen'!E689</f>
        <v>-7.38</v>
      </c>
      <c r="W694" s="27">
        <f>'LK3 - 4.1 Stäbe - Schnittgrößen'!F689</f>
        <v>8.42</v>
      </c>
      <c r="Y694" s="44"/>
      <c r="Z694" s="299"/>
      <c r="AA694" s="15"/>
      <c r="AB694" s="15" t="str">
        <f>'LK6 - 4.1 Stäbe - Schnittgrößen'!B689</f>
        <v>Max My</v>
      </c>
      <c r="AC694" s="27">
        <f>'LK6 - 4.1 Stäbe - Schnittgrößen'!D689</f>
        <v>-254.46</v>
      </c>
      <c r="AD694" s="27">
        <f>'LK6 - 4.1 Stäbe - Schnittgrößen'!E689</f>
        <v>-5.44</v>
      </c>
      <c r="AE694" s="27">
        <f>'LK6 - 4.1 Stäbe - Schnittgrößen'!F689</f>
        <v>5.23</v>
      </c>
    </row>
    <row r="695" spans="1:31" x14ac:dyDescent="0.3">
      <c r="A695" s="44"/>
      <c r="B695" s="299"/>
      <c r="C695" s="15"/>
      <c r="D695" s="15" t="str">
        <f>'LK1 - 4.1 Stäbe - Schnittgrößen'!B690</f>
        <v>Min My</v>
      </c>
      <c r="E695" s="27">
        <f>'LK1 - 4.1 Stäbe - Schnittgrößen'!D690</f>
        <v>-228.99</v>
      </c>
      <c r="F695" s="27">
        <f>'LK1 - 4.1 Stäbe - Schnittgrößen'!E690</f>
        <v>-6.06</v>
      </c>
      <c r="G695" s="27">
        <f>'LK1 - 4.1 Stäbe - Schnittgrößen'!F690</f>
        <v>5.82</v>
      </c>
      <c r="I695" s="44"/>
      <c r="J695" s="299"/>
      <c r="K695" s="15"/>
      <c r="L695" s="15" t="str">
        <f>'LK2 - 4.1 Stäbe - Schnittgrößen'!B690</f>
        <v>Min My</v>
      </c>
      <c r="M695" s="27">
        <f>'LK2 - 4.1 Stäbe - Schnittgrößen'!D690</f>
        <v>-172.47</v>
      </c>
      <c r="N695" s="27">
        <f>'LK2 - 4.1 Stäbe - Schnittgrößen'!E690</f>
        <v>-4.6399999999999997</v>
      </c>
      <c r="O695" s="27">
        <f>'LK2 - 4.1 Stäbe - Schnittgrößen'!F690</f>
        <v>3.37</v>
      </c>
      <c r="Q695" s="44"/>
      <c r="R695" s="299"/>
      <c r="S695" s="15"/>
      <c r="T695" s="15" t="str">
        <f>'LK3 - 4.1 Stäbe - Schnittgrößen'!B690</f>
        <v>Min My</v>
      </c>
      <c r="U695" s="27">
        <f>'LK3 - 4.1 Stäbe - Schnittgrößen'!D690</f>
        <v>-310.58</v>
      </c>
      <c r="V695" s="27">
        <f>'LK3 - 4.1 Stäbe - Schnittgrößen'!E690</f>
        <v>-8.24</v>
      </c>
      <c r="W695" s="27">
        <f>'LK3 - 4.1 Stäbe - Schnittgrößen'!F690</f>
        <v>7.89</v>
      </c>
      <c r="Y695" s="44"/>
      <c r="Z695" s="299"/>
      <c r="AA695" s="15"/>
      <c r="AB695" s="15" t="str">
        <f>'LK6 - 4.1 Stäbe - Schnittgrößen'!B690</f>
        <v>Min My</v>
      </c>
      <c r="AC695" s="27">
        <f>'LK6 - 4.1 Stäbe - Schnittgrößen'!D690</f>
        <v>-254.44</v>
      </c>
      <c r="AD695" s="27">
        <f>'LK6 - 4.1 Stäbe - Schnittgrößen'!E690</f>
        <v>-6.33</v>
      </c>
      <c r="AE695" s="27">
        <f>'LK6 - 4.1 Stäbe - Schnittgrößen'!F690</f>
        <v>4.83</v>
      </c>
    </row>
    <row r="696" spans="1:31" x14ac:dyDescent="0.3">
      <c r="A696" s="192"/>
      <c r="B696" s="298"/>
      <c r="C696" s="15">
        <f>'LK1 - 4.1 Stäbe - Schnittgrößen'!A691</f>
        <v>87</v>
      </c>
      <c r="D696" s="15">
        <f>'LK1 - 4.1 Stäbe - Schnittgrößen'!B691</f>
        <v>83</v>
      </c>
      <c r="E696" s="27">
        <f>'LK1 - 4.1 Stäbe - Schnittgrößen'!D691</f>
        <v>-228.99</v>
      </c>
      <c r="F696" s="27">
        <f>'LK1 - 4.1 Stäbe - Schnittgrößen'!E691</f>
        <v>-5.67</v>
      </c>
      <c r="G696" s="27">
        <f>'LK1 - 4.1 Stäbe - Schnittgrößen'!F691</f>
        <v>5.82</v>
      </c>
      <c r="I696" s="192"/>
      <c r="J696" s="298"/>
      <c r="K696" s="15">
        <f>'LK2 - 4.1 Stäbe - Schnittgrößen'!A691</f>
        <v>87</v>
      </c>
      <c r="L696" s="15">
        <f>'LK2 - 4.1 Stäbe - Schnittgrößen'!B691</f>
        <v>83</v>
      </c>
      <c r="M696" s="27">
        <f>'LK2 - 4.1 Stäbe - Schnittgrößen'!D691</f>
        <v>-172.47</v>
      </c>
      <c r="N696" s="27">
        <f>'LK2 - 4.1 Stäbe - Schnittgrößen'!E691</f>
        <v>-4.08</v>
      </c>
      <c r="O696" s="27">
        <f>'LK2 - 4.1 Stäbe - Schnittgrößen'!F691</f>
        <v>3.37</v>
      </c>
      <c r="Q696" s="192"/>
      <c r="R696" s="298"/>
      <c r="S696" s="15">
        <f>'LK3 - 4.1 Stäbe - Schnittgrößen'!A691</f>
        <v>87</v>
      </c>
      <c r="T696" s="15">
        <f>'LK3 - 4.1 Stäbe - Schnittgrößen'!B691</f>
        <v>83</v>
      </c>
      <c r="U696" s="27">
        <f>'LK3 - 4.1 Stäbe - Schnittgrößen'!D691</f>
        <v>-310.58</v>
      </c>
      <c r="V696" s="27">
        <f>'LK3 - 4.1 Stäbe - Schnittgrößen'!E691</f>
        <v>-7.66</v>
      </c>
      <c r="W696" s="27">
        <f>'LK3 - 4.1 Stäbe - Schnittgrößen'!F691</f>
        <v>7.89</v>
      </c>
      <c r="Y696" s="192"/>
      <c r="Z696" s="298"/>
      <c r="AA696" s="15">
        <f>'LK6 - 4.1 Stäbe - Schnittgrößen'!A691</f>
        <v>87</v>
      </c>
      <c r="AB696" s="15">
        <f>'LK6 - 4.1 Stäbe - Schnittgrößen'!B691</f>
        <v>83</v>
      </c>
      <c r="AC696" s="27">
        <f>'LK6 - 4.1 Stäbe - Schnittgrößen'!D691</f>
        <v>-254.45</v>
      </c>
      <c r="AD696" s="27">
        <f>'LK6 - 4.1 Stäbe - Schnittgrößen'!E691</f>
        <v>-5.5</v>
      </c>
      <c r="AE696" s="27">
        <f>'LK6 - 4.1 Stäbe - Schnittgrößen'!F691</f>
        <v>4.83</v>
      </c>
    </row>
    <row r="697" spans="1:31" x14ac:dyDescent="0.3">
      <c r="A697" s="44"/>
      <c r="B697" s="299"/>
      <c r="C697" s="15"/>
      <c r="D697" s="15">
        <f>'LK1 - 4.1 Stäbe - Schnittgrößen'!B692</f>
        <v>84</v>
      </c>
      <c r="E697" s="27">
        <f>'LK1 - 4.1 Stäbe - Schnittgrößen'!D692</f>
        <v>-228.99</v>
      </c>
      <c r="F697" s="27">
        <f>'LK1 - 4.1 Stäbe - Schnittgrößen'!E692</f>
        <v>-6.26</v>
      </c>
      <c r="G697" s="27">
        <f>'LK1 - 4.1 Stäbe - Schnittgrößen'!F692</f>
        <v>5.41</v>
      </c>
      <c r="I697" s="44"/>
      <c r="J697" s="299"/>
      <c r="K697" s="15"/>
      <c r="L697" s="15">
        <f>'LK2 - 4.1 Stäbe - Schnittgrößen'!B692</f>
        <v>84</v>
      </c>
      <c r="M697" s="27">
        <f>'LK2 - 4.1 Stäbe - Schnittgrößen'!D692</f>
        <v>-172.47</v>
      </c>
      <c r="N697" s="27">
        <f>'LK2 - 4.1 Stäbe - Schnittgrößen'!E692</f>
        <v>-4.68</v>
      </c>
      <c r="O697" s="27">
        <f>'LK2 - 4.1 Stäbe - Schnittgrößen'!F692</f>
        <v>3.07</v>
      </c>
      <c r="Q697" s="44"/>
      <c r="R697" s="299"/>
      <c r="S697" s="15"/>
      <c r="T697" s="15">
        <f>'LK3 - 4.1 Stäbe - Schnittgrößen'!B692</f>
        <v>84</v>
      </c>
      <c r="U697" s="27">
        <f>'LK3 - 4.1 Stäbe - Schnittgrößen'!D692</f>
        <v>-310.58</v>
      </c>
      <c r="V697" s="27">
        <f>'LK3 - 4.1 Stäbe - Schnittgrößen'!E692</f>
        <v>-8.52</v>
      </c>
      <c r="W697" s="27">
        <f>'LK3 - 4.1 Stäbe - Schnittgrößen'!F692</f>
        <v>7.34</v>
      </c>
      <c r="Y697" s="44"/>
      <c r="Z697" s="299"/>
      <c r="AA697" s="15"/>
      <c r="AB697" s="15">
        <f>'LK6 - 4.1 Stäbe - Schnittgrößen'!B692</f>
        <v>84</v>
      </c>
      <c r="AC697" s="27">
        <f>'LK6 - 4.1 Stäbe - Schnittgrößen'!D692</f>
        <v>-254.44</v>
      </c>
      <c r="AD697" s="27">
        <f>'LK6 - 4.1 Stäbe - Schnittgrößen'!E692</f>
        <v>-6.38</v>
      </c>
      <c r="AE697" s="27">
        <f>'LK6 - 4.1 Stäbe - Schnittgrößen'!F692</f>
        <v>4.43</v>
      </c>
    </row>
    <row r="698" spans="1:31" x14ac:dyDescent="0.3">
      <c r="A698" s="44"/>
      <c r="B698" s="299"/>
      <c r="C698" s="15"/>
      <c r="D698" s="15" t="str">
        <f>'LK1 - 4.1 Stäbe - Schnittgrößen'!B693</f>
        <v>Max N</v>
      </c>
      <c r="E698" s="27">
        <f>'LK1 - 4.1 Stäbe - Schnittgrößen'!D693</f>
        <v>-228.99</v>
      </c>
      <c r="F698" s="27">
        <f>'LK1 - 4.1 Stäbe - Schnittgrößen'!E693</f>
        <v>-6.26</v>
      </c>
      <c r="G698" s="27">
        <f>'LK1 - 4.1 Stäbe - Schnittgrößen'!F693</f>
        <v>5.41</v>
      </c>
      <c r="I698" s="44"/>
      <c r="J698" s="299"/>
      <c r="K698" s="15"/>
      <c r="L698" s="15" t="str">
        <f>'LK2 - 4.1 Stäbe - Schnittgrößen'!B693</f>
        <v>Max N</v>
      </c>
      <c r="M698" s="27">
        <f>'LK2 - 4.1 Stäbe - Schnittgrößen'!D693</f>
        <v>-172.47</v>
      </c>
      <c r="N698" s="27">
        <f>'LK2 - 4.1 Stäbe - Schnittgrößen'!E693</f>
        <v>-4.68</v>
      </c>
      <c r="O698" s="27">
        <f>'LK2 - 4.1 Stäbe - Schnittgrößen'!F693</f>
        <v>3.07</v>
      </c>
      <c r="Q698" s="44"/>
      <c r="R698" s="299"/>
      <c r="S698" s="15"/>
      <c r="T698" s="15" t="str">
        <f>'LK3 - 4.1 Stäbe - Schnittgrößen'!B693</f>
        <v>Max N</v>
      </c>
      <c r="U698" s="27">
        <f>'LK3 - 4.1 Stäbe - Schnittgrößen'!D693</f>
        <v>-310.58</v>
      </c>
      <c r="V698" s="27">
        <f>'LK3 - 4.1 Stäbe - Schnittgrößen'!E693</f>
        <v>-8.52</v>
      </c>
      <c r="W698" s="27">
        <f>'LK3 - 4.1 Stäbe - Schnittgrößen'!F693</f>
        <v>7.34</v>
      </c>
      <c r="Y698" s="44"/>
      <c r="Z698" s="299"/>
      <c r="AA698" s="15"/>
      <c r="AB698" s="15" t="str">
        <f>'LK6 - 4.1 Stäbe - Schnittgrößen'!B693</f>
        <v>Max N</v>
      </c>
      <c r="AC698" s="27">
        <f>'LK6 - 4.1 Stäbe - Schnittgrößen'!D693</f>
        <v>-254.44</v>
      </c>
      <c r="AD698" s="27">
        <f>'LK6 - 4.1 Stäbe - Schnittgrößen'!E693</f>
        <v>-6.38</v>
      </c>
      <c r="AE698" s="27">
        <f>'LK6 - 4.1 Stäbe - Schnittgrößen'!F693</f>
        <v>4.43</v>
      </c>
    </row>
    <row r="699" spans="1:31" x14ac:dyDescent="0.3">
      <c r="A699" s="44"/>
      <c r="B699" s="299"/>
      <c r="C699" s="15"/>
      <c r="D699" s="15" t="str">
        <f>'LK1 - 4.1 Stäbe - Schnittgrößen'!B694</f>
        <v>Min N</v>
      </c>
      <c r="E699" s="27">
        <f>'LK1 - 4.1 Stäbe - Schnittgrößen'!D694</f>
        <v>-228.99</v>
      </c>
      <c r="F699" s="27">
        <f>'LK1 - 4.1 Stäbe - Schnittgrößen'!E694</f>
        <v>-5.67</v>
      </c>
      <c r="G699" s="27">
        <f>'LK1 - 4.1 Stäbe - Schnittgrößen'!F694</f>
        <v>5.82</v>
      </c>
      <c r="I699" s="44"/>
      <c r="J699" s="299"/>
      <c r="K699" s="15"/>
      <c r="L699" s="15" t="str">
        <f>'LK2 - 4.1 Stäbe - Schnittgrößen'!B694</f>
        <v>Min N</v>
      </c>
      <c r="M699" s="27">
        <f>'LK2 - 4.1 Stäbe - Schnittgrößen'!D694</f>
        <v>-172.47</v>
      </c>
      <c r="N699" s="27">
        <f>'LK2 - 4.1 Stäbe - Schnittgrößen'!E694</f>
        <v>-4.08</v>
      </c>
      <c r="O699" s="27">
        <f>'LK2 - 4.1 Stäbe - Schnittgrößen'!F694</f>
        <v>3.37</v>
      </c>
      <c r="Q699" s="44"/>
      <c r="R699" s="299"/>
      <c r="S699" s="15"/>
      <c r="T699" s="15" t="str">
        <f>'LK3 - 4.1 Stäbe - Schnittgrößen'!B694</f>
        <v>Min N</v>
      </c>
      <c r="U699" s="27">
        <f>'LK3 - 4.1 Stäbe - Schnittgrößen'!D694</f>
        <v>-310.58</v>
      </c>
      <c r="V699" s="27">
        <f>'LK3 - 4.1 Stäbe - Schnittgrößen'!E694</f>
        <v>-7.66</v>
      </c>
      <c r="W699" s="27">
        <f>'LK3 - 4.1 Stäbe - Schnittgrößen'!F694</f>
        <v>7.89</v>
      </c>
      <c r="Y699" s="44"/>
      <c r="Z699" s="299"/>
      <c r="AA699" s="15"/>
      <c r="AB699" s="15" t="str">
        <f>'LK6 - 4.1 Stäbe - Schnittgrößen'!B694</f>
        <v>Min N</v>
      </c>
      <c r="AC699" s="27">
        <f>'LK6 - 4.1 Stäbe - Schnittgrößen'!D694</f>
        <v>-254.45</v>
      </c>
      <c r="AD699" s="27">
        <f>'LK6 - 4.1 Stäbe - Schnittgrößen'!E694</f>
        <v>-5.5</v>
      </c>
      <c r="AE699" s="27">
        <f>'LK6 - 4.1 Stäbe - Schnittgrößen'!F694</f>
        <v>4.83</v>
      </c>
    </row>
    <row r="700" spans="1:31" x14ac:dyDescent="0.3">
      <c r="A700" s="44"/>
      <c r="B700" s="299"/>
      <c r="C700" s="15"/>
      <c r="D700" s="15" t="str">
        <f>'LK1 - 4.1 Stäbe - Schnittgrößen'!B695</f>
        <v>Max Vz</v>
      </c>
      <c r="E700" s="27">
        <f>'LK1 - 4.1 Stäbe - Schnittgrößen'!D695</f>
        <v>-228.99</v>
      </c>
      <c r="F700" s="27">
        <f>'LK1 - 4.1 Stäbe - Schnittgrößen'!E695</f>
        <v>-5.67</v>
      </c>
      <c r="G700" s="27">
        <f>'LK1 - 4.1 Stäbe - Schnittgrößen'!F695</f>
        <v>5.82</v>
      </c>
      <c r="I700" s="44"/>
      <c r="J700" s="299"/>
      <c r="K700" s="15"/>
      <c r="L700" s="15" t="str">
        <f>'LK2 - 4.1 Stäbe - Schnittgrößen'!B695</f>
        <v>Max Vz</v>
      </c>
      <c r="M700" s="27">
        <f>'LK2 - 4.1 Stäbe - Schnittgrößen'!D695</f>
        <v>-172.47</v>
      </c>
      <c r="N700" s="27">
        <f>'LK2 - 4.1 Stäbe - Schnittgrößen'!E695</f>
        <v>-4.08</v>
      </c>
      <c r="O700" s="27">
        <f>'LK2 - 4.1 Stäbe - Schnittgrößen'!F695</f>
        <v>3.37</v>
      </c>
      <c r="Q700" s="44"/>
      <c r="R700" s="299"/>
      <c r="S700" s="15"/>
      <c r="T700" s="15" t="str">
        <f>'LK3 - 4.1 Stäbe - Schnittgrößen'!B695</f>
        <v>Max Vz</v>
      </c>
      <c r="U700" s="27">
        <f>'LK3 - 4.1 Stäbe - Schnittgrößen'!D695</f>
        <v>-310.58</v>
      </c>
      <c r="V700" s="27">
        <f>'LK3 - 4.1 Stäbe - Schnittgrößen'!E695</f>
        <v>-7.66</v>
      </c>
      <c r="W700" s="27">
        <f>'LK3 - 4.1 Stäbe - Schnittgrößen'!F695</f>
        <v>7.89</v>
      </c>
      <c r="Y700" s="44"/>
      <c r="Z700" s="299"/>
      <c r="AA700" s="15"/>
      <c r="AB700" s="15" t="str">
        <f>'LK6 - 4.1 Stäbe - Schnittgrößen'!B695</f>
        <v>Max Vz</v>
      </c>
      <c r="AC700" s="27">
        <f>'LK6 - 4.1 Stäbe - Schnittgrößen'!D695</f>
        <v>-254.45</v>
      </c>
      <c r="AD700" s="27">
        <f>'LK6 - 4.1 Stäbe - Schnittgrößen'!E695</f>
        <v>-5.5</v>
      </c>
      <c r="AE700" s="27">
        <f>'LK6 - 4.1 Stäbe - Schnittgrößen'!F695</f>
        <v>4.83</v>
      </c>
    </row>
    <row r="701" spans="1:31" x14ac:dyDescent="0.3">
      <c r="A701" s="44"/>
      <c r="B701" s="299"/>
      <c r="C701" s="15"/>
      <c r="D701" s="15" t="str">
        <f>'LK1 - 4.1 Stäbe - Schnittgrößen'!B696</f>
        <v>Min Vz</v>
      </c>
      <c r="E701" s="27">
        <f>'LK1 - 4.1 Stäbe - Schnittgrößen'!D696</f>
        <v>-228.99</v>
      </c>
      <c r="F701" s="27">
        <f>'LK1 - 4.1 Stäbe - Schnittgrößen'!E696</f>
        <v>-6.26</v>
      </c>
      <c r="G701" s="27">
        <f>'LK1 - 4.1 Stäbe - Schnittgrößen'!F696</f>
        <v>5.41</v>
      </c>
      <c r="I701" s="44"/>
      <c r="J701" s="299"/>
      <c r="K701" s="15"/>
      <c r="L701" s="15" t="str">
        <f>'LK2 - 4.1 Stäbe - Schnittgrößen'!B696</f>
        <v>Min Vz</v>
      </c>
      <c r="M701" s="27">
        <f>'LK2 - 4.1 Stäbe - Schnittgrößen'!D696</f>
        <v>-172.47</v>
      </c>
      <c r="N701" s="27">
        <f>'LK2 - 4.1 Stäbe - Schnittgrößen'!E696</f>
        <v>-4.68</v>
      </c>
      <c r="O701" s="27">
        <f>'LK2 - 4.1 Stäbe - Schnittgrößen'!F696</f>
        <v>3.07</v>
      </c>
      <c r="Q701" s="44"/>
      <c r="R701" s="299"/>
      <c r="S701" s="15"/>
      <c r="T701" s="15" t="str">
        <f>'LK3 - 4.1 Stäbe - Schnittgrößen'!B696</f>
        <v>Min Vz</v>
      </c>
      <c r="U701" s="27">
        <f>'LK3 - 4.1 Stäbe - Schnittgrößen'!D696</f>
        <v>-310.58</v>
      </c>
      <c r="V701" s="27">
        <f>'LK3 - 4.1 Stäbe - Schnittgrößen'!E696</f>
        <v>-8.52</v>
      </c>
      <c r="W701" s="27">
        <f>'LK3 - 4.1 Stäbe - Schnittgrößen'!F696</f>
        <v>7.34</v>
      </c>
      <c r="Y701" s="44"/>
      <c r="Z701" s="299"/>
      <c r="AA701" s="15"/>
      <c r="AB701" s="15" t="str">
        <f>'LK6 - 4.1 Stäbe - Schnittgrößen'!B696</f>
        <v>Min Vz</v>
      </c>
      <c r="AC701" s="27">
        <f>'LK6 - 4.1 Stäbe - Schnittgrößen'!D696</f>
        <v>-254.44</v>
      </c>
      <c r="AD701" s="27">
        <f>'LK6 - 4.1 Stäbe - Schnittgrößen'!E696</f>
        <v>-6.38</v>
      </c>
      <c r="AE701" s="27">
        <f>'LK6 - 4.1 Stäbe - Schnittgrößen'!F696</f>
        <v>4.43</v>
      </c>
    </row>
    <row r="702" spans="1:31" x14ac:dyDescent="0.3">
      <c r="A702" s="44"/>
      <c r="B702" s="299"/>
      <c r="C702" s="15"/>
      <c r="D702" s="15" t="str">
        <f>'LK1 - 4.1 Stäbe - Schnittgrößen'!B697</f>
        <v>Max My</v>
      </c>
      <c r="E702" s="27">
        <f>'LK1 - 4.1 Stäbe - Schnittgrößen'!D697</f>
        <v>-228.99</v>
      </c>
      <c r="F702" s="27">
        <f>'LK1 - 4.1 Stäbe - Schnittgrößen'!E697</f>
        <v>-5.67</v>
      </c>
      <c r="G702" s="27">
        <f>'LK1 - 4.1 Stäbe - Schnittgrößen'!F697</f>
        <v>5.82</v>
      </c>
      <c r="I702" s="44"/>
      <c r="J702" s="299"/>
      <c r="K702" s="15"/>
      <c r="L702" s="15" t="str">
        <f>'LK2 - 4.1 Stäbe - Schnittgrößen'!B697</f>
        <v>Max My</v>
      </c>
      <c r="M702" s="27">
        <f>'LK2 - 4.1 Stäbe - Schnittgrößen'!D697</f>
        <v>-172.47</v>
      </c>
      <c r="N702" s="27">
        <f>'LK2 - 4.1 Stäbe - Schnittgrößen'!E697</f>
        <v>-4.08</v>
      </c>
      <c r="O702" s="27">
        <f>'LK2 - 4.1 Stäbe - Schnittgrößen'!F697</f>
        <v>3.37</v>
      </c>
      <c r="Q702" s="44"/>
      <c r="R702" s="299"/>
      <c r="S702" s="15"/>
      <c r="T702" s="15" t="str">
        <f>'LK3 - 4.1 Stäbe - Schnittgrößen'!B697</f>
        <v>Max My</v>
      </c>
      <c r="U702" s="27">
        <f>'LK3 - 4.1 Stäbe - Schnittgrößen'!D697</f>
        <v>-310.58</v>
      </c>
      <c r="V702" s="27">
        <f>'LK3 - 4.1 Stäbe - Schnittgrößen'!E697</f>
        <v>-7.66</v>
      </c>
      <c r="W702" s="27">
        <f>'LK3 - 4.1 Stäbe - Schnittgrößen'!F697</f>
        <v>7.89</v>
      </c>
      <c r="Y702" s="44"/>
      <c r="Z702" s="299"/>
      <c r="AA702" s="15"/>
      <c r="AB702" s="15" t="str">
        <f>'LK6 - 4.1 Stäbe - Schnittgrößen'!B697</f>
        <v>Max My</v>
      </c>
      <c r="AC702" s="27">
        <f>'LK6 - 4.1 Stäbe - Schnittgrößen'!D697</f>
        <v>-254.45</v>
      </c>
      <c r="AD702" s="27">
        <f>'LK6 - 4.1 Stäbe - Schnittgrößen'!E697</f>
        <v>-5.5</v>
      </c>
      <c r="AE702" s="27">
        <f>'LK6 - 4.1 Stäbe - Schnittgrößen'!F697</f>
        <v>4.83</v>
      </c>
    </row>
    <row r="703" spans="1:31" x14ac:dyDescent="0.3">
      <c r="A703" s="44"/>
      <c r="B703" s="299"/>
      <c r="C703" s="15"/>
      <c r="D703" s="15" t="str">
        <f>'LK1 - 4.1 Stäbe - Schnittgrößen'!B698</f>
        <v>Min My</v>
      </c>
      <c r="E703" s="27">
        <f>'LK1 - 4.1 Stäbe - Schnittgrößen'!D698</f>
        <v>-228.99</v>
      </c>
      <c r="F703" s="27">
        <f>'LK1 - 4.1 Stäbe - Schnittgrößen'!E698</f>
        <v>-6.26</v>
      </c>
      <c r="G703" s="27">
        <f>'LK1 - 4.1 Stäbe - Schnittgrößen'!F698</f>
        <v>5.41</v>
      </c>
      <c r="I703" s="44"/>
      <c r="J703" s="299"/>
      <c r="K703" s="15"/>
      <c r="L703" s="15" t="str">
        <f>'LK2 - 4.1 Stäbe - Schnittgrößen'!B698</f>
        <v>Min My</v>
      </c>
      <c r="M703" s="27">
        <f>'LK2 - 4.1 Stäbe - Schnittgrößen'!D698</f>
        <v>-172.47</v>
      </c>
      <c r="N703" s="27">
        <f>'LK2 - 4.1 Stäbe - Schnittgrößen'!E698</f>
        <v>-4.68</v>
      </c>
      <c r="O703" s="27">
        <f>'LK2 - 4.1 Stäbe - Schnittgrößen'!F698</f>
        <v>3.07</v>
      </c>
      <c r="Q703" s="44"/>
      <c r="R703" s="299"/>
      <c r="S703" s="15"/>
      <c r="T703" s="15" t="str">
        <f>'LK3 - 4.1 Stäbe - Schnittgrößen'!B698</f>
        <v>Min My</v>
      </c>
      <c r="U703" s="27">
        <f>'LK3 - 4.1 Stäbe - Schnittgrößen'!D698</f>
        <v>-310.58</v>
      </c>
      <c r="V703" s="27">
        <f>'LK3 - 4.1 Stäbe - Schnittgrößen'!E698</f>
        <v>-8.52</v>
      </c>
      <c r="W703" s="27">
        <f>'LK3 - 4.1 Stäbe - Schnittgrößen'!F698</f>
        <v>7.34</v>
      </c>
      <c r="Y703" s="44"/>
      <c r="Z703" s="299"/>
      <c r="AA703" s="15"/>
      <c r="AB703" s="15" t="str">
        <f>'LK6 - 4.1 Stäbe - Schnittgrößen'!B698</f>
        <v>Min My</v>
      </c>
      <c r="AC703" s="27">
        <f>'LK6 - 4.1 Stäbe - Schnittgrößen'!D698</f>
        <v>-254.44</v>
      </c>
      <c r="AD703" s="27">
        <f>'LK6 - 4.1 Stäbe - Schnittgrößen'!E698</f>
        <v>-6.38</v>
      </c>
      <c r="AE703" s="27">
        <f>'LK6 - 4.1 Stäbe - Schnittgrößen'!F698</f>
        <v>4.43</v>
      </c>
    </row>
    <row r="704" spans="1:31" x14ac:dyDescent="0.3">
      <c r="A704" s="192"/>
      <c r="B704" s="298"/>
      <c r="C704" s="15">
        <f>'LK1 - 4.1 Stäbe - Schnittgrößen'!A699</f>
        <v>88</v>
      </c>
      <c r="D704" s="15">
        <f>'LK1 - 4.1 Stäbe - Schnittgrößen'!B699</f>
        <v>84</v>
      </c>
      <c r="E704" s="27">
        <f>'LK1 - 4.1 Stäbe - Schnittgrößen'!D699</f>
        <v>-228.99</v>
      </c>
      <c r="F704" s="27">
        <f>'LK1 - 4.1 Stäbe - Schnittgrößen'!E699</f>
        <v>-5.88</v>
      </c>
      <c r="G704" s="27">
        <f>'LK1 - 4.1 Stäbe - Schnittgrößen'!F699</f>
        <v>5.41</v>
      </c>
      <c r="I704" s="192"/>
      <c r="J704" s="298"/>
      <c r="K704" s="15">
        <f>'LK2 - 4.1 Stäbe - Schnittgrößen'!A699</f>
        <v>88</v>
      </c>
      <c r="L704" s="15">
        <f>'LK2 - 4.1 Stäbe - Schnittgrößen'!B699</f>
        <v>84</v>
      </c>
      <c r="M704" s="27">
        <f>'LK2 - 4.1 Stäbe - Schnittgrößen'!D699</f>
        <v>-172.47</v>
      </c>
      <c r="N704" s="27">
        <f>'LK2 - 4.1 Stäbe - Schnittgrößen'!E699</f>
        <v>-4.17</v>
      </c>
      <c r="O704" s="27">
        <f>'LK2 - 4.1 Stäbe - Schnittgrößen'!F699</f>
        <v>3.07</v>
      </c>
      <c r="Q704" s="192"/>
      <c r="R704" s="298"/>
      <c r="S704" s="15">
        <f>'LK3 - 4.1 Stäbe - Schnittgrößen'!A699</f>
        <v>88</v>
      </c>
      <c r="T704" s="15">
        <f>'LK3 - 4.1 Stäbe - Schnittgrößen'!B699</f>
        <v>84</v>
      </c>
      <c r="U704" s="27">
        <f>'LK3 - 4.1 Stäbe - Schnittgrößen'!D699</f>
        <v>-310.58</v>
      </c>
      <c r="V704" s="27">
        <f>'LK3 - 4.1 Stäbe - Schnittgrößen'!E699</f>
        <v>-7.95</v>
      </c>
      <c r="W704" s="27">
        <f>'LK3 - 4.1 Stäbe - Schnittgrößen'!F699</f>
        <v>7.34</v>
      </c>
      <c r="Y704" s="192"/>
      <c r="Z704" s="298"/>
      <c r="AA704" s="15">
        <f>'LK6 - 4.1 Stäbe - Schnittgrößen'!A699</f>
        <v>88</v>
      </c>
      <c r="AB704" s="15">
        <f>'LK6 - 4.1 Stäbe - Schnittgrößen'!B699</f>
        <v>84</v>
      </c>
      <c r="AC704" s="27">
        <f>'LK6 - 4.1 Stäbe - Schnittgrößen'!D699</f>
        <v>-254.44</v>
      </c>
      <c r="AD704" s="27">
        <f>'LK6 - 4.1 Stäbe - Schnittgrößen'!E699</f>
        <v>-5.63</v>
      </c>
      <c r="AE704" s="27">
        <f>'LK6 - 4.1 Stäbe - Schnittgrößen'!F699</f>
        <v>4.43</v>
      </c>
    </row>
    <row r="705" spans="1:31" x14ac:dyDescent="0.3">
      <c r="A705" s="44"/>
      <c r="B705" s="299"/>
      <c r="C705" s="15"/>
      <c r="D705" s="15">
        <f>'LK1 - 4.1 Stäbe - Schnittgrößen'!B700</f>
        <v>85</v>
      </c>
      <c r="E705" s="27">
        <f>'LK1 - 4.1 Stäbe - Schnittgrößen'!D700</f>
        <v>-228.99</v>
      </c>
      <c r="F705" s="27">
        <f>'LK1 - 4.1 Stäbe - Schnittgrößen'!E700</f>
        <v>-6.48</v>
      </c>
      <c r="G705" s="27">
        <f>'LK1 - 4.1 Stäbe - Schnittgrößen'!F700</f>
        <v>4.99</v>
      </c>
      <c r="I705" s="44"/>
      <c r="J705" s="299"/>
      <c r="K705" s="15"/>
      <c r="L705" s="15">
        <f>'LK2 - 4.1 Stäbe - Schnittgrößen'!B700</f>
        <v>85</v>
      </c>
      <c r="M705" s="27">
        <f>'LK2 - 4.1 Stäbe - Schnittgrößen'!D700</f>
        <v>-172.47</v>
      </c>
      <c r="N705" s="27">
        <f>'LK2 - 4.1 Stäbe - Schnittgrößen'!E700</f>
        <v>-4.7699999999999996</v>
      </c>
      <c r="O705" s="27">
        <f>'LK2 - 4.1 Stäbe - Schnittgrößen'!F700</f>
        <v>2.77</v>
      </c>
      <c r="Q705" s="44"/>
      <c r="R705" s="299"/>
      <c r="S705" s="15"/>
      <c r="T705" s="15">
        <f>'LK3 - 4.1 Stäbe - Schnittgrößen'!B700</f>
        <v>85</v>
      </c>
      <c r="U705" s="27">
        <f>'LK3 - 4.1 Stäbe - Schnittgrößen'!D700</f>
        <v>-310.57</v>
      </c>
      <c r="V705" s="27">
        <f>'LK3 - 4.1 Stäbe - Schnittgrößen'!E700</f>
        <v>-8.81</v>
      </c>
      <c r="W705" s="27">
        <f>'LK3 - 4.1 Stäbe - Schnittgrößen'!F700</f>
        <v>6.77</v>
      </c>
      <c r="Y705" s="44"/>
      <c r="Z705" s="299"/>
      <c r="AA705" s="15"/>
      <c r="AB705" s="15">
        <f>'LK6 - 4.1 Stäbe - Schnittgrößen'!B700</f>
        <v>85</v>
      </c>
      <c r="AC705" s="27">
        <f>'LK6 - 4.1 Stäbe - Schnittgrößen'!D700</f>
        <v>-254.43</v>
      </c>
      <c r="AD705" s="27">
        <f>'LK6 - 4.1 Stäbe - Schnittgrößen'!E700</f>
        <v>-6.51</v>
      </c>
      <c r="AE705" s="27">
        <f>'LK6 - 4.1 Stäbe - Schnittgrößen'!F700</f>
        <v>4.01</v>
      </c>
    </row>
    <row r="706" spans="1:31" x14ac:dyDescent="0.3">
      <c r="A706" s="44"/>
      <c r="B706" s="299"/>
      <c r="C706" s="15"/>
      <c r="D706" s="15" t="str">
        <f>'LK1 - 4.1 Stäbe - Schnittgrößen'!B701</f>
        <v>Max N</v>
      </c>
      <c r="E706" s="27">
        <f>'LK1 - 4.1 Stäbe - Schnittgrößen'!D701</f>
        <v>-228.99</v>
      </c>
      <c r="F706" s="27">
        <f>'LK1 - 4.1 Stäbe - Schnittgrößen'!E701</f>
        <v>-6.48</v>
      </c>
      <c r="G706" s="27">
        <f>'LK1 - 4.1 Stäbe - Schnittgrößen'!F701</f>
        <v>4.99</v>
      </c>
      <c r="I706" s="44"/>
      <c r="J706" s="299"/>
      <c r="K706" s="15"/>
      <c r="L706" s="15" t="str">
        <f>'LK2 - 4.1 Stäbe - Schnittgrößen'!B701</f>
        <v>Max N</v>
      </c>
      <c r="M706" s="27">
        <f>'LK2 - 4.1 Stäbe - Schnittgrößen'!D701</f>
        <v>-172.47</v>
      </c>
      <c r="N706" s="27">
        <f>'LK2 - 4.1 Stäbe - Schnittgrößen'!E701</f>
        <v>-4.7699999999999996</v>
      </c>
      <c r="O706" s="27">
        <f>'LK2 - 4.1 Stäbe - Schnittgrößen'!F701</f>
        <v>2.77</v>
      </c>
      <c r="Q706" s="44"/>
      <c r="R706" s="299"/>
      <c r="S706" s="15"/>
      <c r="T706" s="15" t="str">
        <f>'LK3 - 4.1 Stäbe - Schnittgrößen'!B701</f>
        <v>Max N</v>
      </c>
      <c r="U706" s="27">
        <f>'LK3 - 4.1 Stäbe - Schnittgrößen'!D701</f>
        <v>-310.57</v>
      </c>
      <c r="V706" s="27">
        <f>'LK3 - 4.1 Stäbe - Schnittgrößen'!E701</f>
        <v>-8.81</v>
      </c>
      <c r="W706" s="27">
        <f>'LK3 - 4.1 Stäbe - Schnittgrößen'!F701</f>
        <v>6.77</v>
      </c>
      <c r="Y706" s="44"/>
      <c r="Z706" s="299"/>
      <c r="AA706" s="15"/>
      <c r="AB706" s="15" t="str">
        <f>'LK6 - 4.1 Stäbe - Schnittgrößen'!B701</f>
        <v>Max N</v>
      </c>
      <c r="AC706" s="27">
        <f>'LK6 - 4.1 Stäbe - Schnittgrößen'!D701</f>
        <v>-254.43</v>
      </c>
      <c r="AD706" s="27">
        <f>'LK6 - 4.1 Stäbe - Schnittgrößen'!E701</f>
        <v>-6.51</v>
      </c>
      <c r="AE706" s="27">
        <f>'LK6 - 4.1 Stäbe - Schnittgrößen'!F701</f>
        <v>4.01</v>
      </c>
    </row>
    <row r="707" spans="1:31" x14ac:dyDescent="0.3">
      <c r="A707" s="44"/>
      <c r="B707" s="299"/>
      <c r="C707" s="15"/>
      <c r="D707" s="15" t="str">
        <f>'LK1 - 4.1 Stäbe - Schnittgrößen'!B702</f>
        <v>Min N</v>
      </c>
      <c r="E707" s="27">
        <f>'LK1 - 4.1 Stäbe - Schnittgrößen'!D702</f>
        <v>-228.99</v>
      </c>
      <c r="F707" s="27">
        <f>'LK1 - 4.1 Stäbe - Schnittgrößen'!E702</f>
        <v>-5.88</v>
      </c>
      <c r="G707" s="27">
        <f>'LK1 - 4.1 Stäbe - Schnittgrößen'!F702</f>
        <v>5.41</v>
      </c>
      <c r="I707" s="44"/>
      <c r="J707" s="299"/>
      <c r="K707" s="15"/>
      <c r="L707" s="15" t="str">
        <f>'LK2 - 4.1 Stäbe - Schnittgrößen'!B702</f>
        <v>Min N</v>
      </c>
      <c r="M707" s="27">
        <f>'LK2 - 4.1 Stäbe - Schnittgrößen'!D702</f>
        <v>-172.47</v>
      </c>
      <c r="N707" s="27">
        <f>'LK2 - 4.1 Stäbe - Schnittgrößen'!E702</f>
        <v>-4.17</v>
      </c>
      <c r="O707" s="27">
        <f>'LK2 - 4.1 Stäbe - Schnittgrößen'!F702</f>
        <v>3.07</v>
      </c>
      <c r="Q707" s="44"/>
      <c r="R707" s="299"/>
      <c r="S707" s="15"/>
      <c r="T707" s="15" t="str">
        <f>'LK3 - 4.1 Stäbe - Schnittgrößen'!B702</f>
        <v>Min N</v>
      </c>
      <c r="U707" s="27">
        <f>'LK3 - 4.1 Stäbe - Schnittgrößen'!D702</f>
        <v>-310.58</v>
      </c>
      <c r="V707" s="27">
        <f>'LK3 - 4.1 Stäbe - Schnittgrößen'!E702</f>
        <v>-7.95</v>
      </c>
      <c r="W707" s="27">
        <f>'LK3 - 4.1 Stäbe - Schnittgrößen'!F702</f>
        <v>7.34</v>
      </c>
      <c r="Y707" s="44"/>
      <c r="Z707" s="299"/>
      <c r="AA707" s="15"/>
      <c r="AB707" s="15" t="str">
        <f>'LK6 - 4.1 Stäbe - Schnittgrößen'!B702</f>
        <v>Min N</v>
      </c>
      <c r="AC707" s="27">
        <f>'LK6 - 4.1 Stäbe - Schnittgrößen'!D702</f>
        <v>-254.44</v>
      </c>
      <c r="AD707" s="27">
        <f>'LK6 - 4.1 Stäbe - Schnittgrößen'!E702</f>
        <v>-5.63</v>
      </c>
      <c r="AE707" s="27">
        <f>'LK6 - 4.1 Stäbe - Schnittgrößen'!F702</f>
        <v>4.43</v>
      </c>
    </row>
    <row r="708" spans="1:31" x14ac:dyDescent="0.3">
      <c r="A708" s="44"/>
      <c r="B708" s="299"/>
      <c r="C708" s="15"/>
      <c r="D708" s="15" t="str">
        <f>'LK1 - 4.1 Stäbe - Schnittgrößen'!B703</f>
        <v>Max Vz</v>
      </c>
      <c r="E708" s="27">
        <f>'LK1 - 4.1 Stäbe - Schnittgrößen'!D703</f>
        <v>-228.99</v>
      </c>
      <c r="F708" s="27">
        <f>'LK1 - 4.1 Stäbe - Schnittgrößen'!E703</f>
        <v>-5.88</v>
      </c>
      <c r="G708" s="27">
        <f>'LK1 - 4.1 Stäbe - Schnittgrößen'!F703</f>
        <v>5.41</v>
      </c>
      <c r="I708" s="44"/>
      <c r="J708" s="299"/>
      <c r="K708" s="15"/>
      <c r="L708" s="15" t="str">
        <f>'LK2 - 4.1 Stäbe - Schnittgrößen'!B703</f>
        <v>Max Vz</v>
      </c>
      <c r="M708" s="27">
        <f>'LK2 - 4.1 Stäbe - Schnittgrößen'!D703</f>
        <v>-172.47</v>
      </c>
      <c r="N708" s="27">
        <f>'LK2 - 4.1 Stäbe - Schnittgrößen'!E703</f>
        <v>-4.17</v>
      </c>
      <c r="O708" s="27">
        <f>'LK2 - 4.1 Stäbe - Schnittgrößen'!F703</f>
        <v>3.07</v>
      </c>
      <c r="Q708" s="44"/>
      <c r="R708" s="299"/>
      <c r="S708" s="15"/>
      <c r="T708" s="15" t="str">
        <f>'LK3 - 4.1 Stäbe - Schnittgrößen'!B703</f>
        <v>Max Vz</v>
      </c>
      <c r="U708" s="27">
        <f>'LK3 - 4.1 Stäbe - Schnittgrößen'!D703</f>
        <v>-310.58</v>
      </c>
      <c r="V708" s="27">
        <f>'LK3 - 4.1 Stäbe - Schnittgrößen'!E703</f>
        <v>-7.95</v>
      </c>
      <c r="W708" s="27">
        <f>'LK3 - 4.1 Stäbe - Schnittgrößen'!F703</f>
        <v>7.34</v>
      </c>
      <c r="Y708" s="44"/>
      <c r="Z708" s="299"/>
      <c r="AA708" s="15"/>
      <c r="AB708" s="15" t="str">
        <f>'LK6 - 4.1 Stäbe - Schnittgrößen'!B703</f>
        <v>Max Vz</v>
      </c>
      <c r="AC708" s="27">
        <f>'LK6 - 4.1 Stäbe - Schnittgrößen'!D703</f>
        <v>-254.44</v>
      </c>
      <c r="AD708" s="27">
        <f>'LK6 - 4.1 Stäbe - Schnittgrößen'!E703</f>
        <v>-5.63</v>
      </c>
      <c r="AE708" s="27">
        <f>'LK6 - 4.1 Stäbe - Schnittgrößen'!F703</f>
        <v>4.43</v>
      </c>
    </row>
    <row r="709" spans="1:31" x14ac:dyDescent="0.3">
      <c r="A709" s="44"/>
      <c r="B709" s="299"/>
      <c r="C709" s="15"/>
      <c r="D709" s="15" t="str">
        <f>'LK1 - 4.1 Stäbe - Schnittgrößen'!B704</f>
        <v>Min Vz</v>
      </c>
      <c r="E709" s="27">
        <f>'LK1 - 4.1 Stäbe - Schnittgrößen'!D704</f>
        <v>-228.99</v>
      </c>
      <c r="F709" s="27">
        <f>'LK1 - 4.1 Stäbe - Schnittgrößen'!E704</f>
        <v>-6.48</v>
      </c>
      <c r="G709" s="27">
        <f>'LK1 - 4.1 Stäbe - Schnittgrößen'!F704</f>
        <v>4.99</v>
      </c>
      <c r="I709" s="44"/>
      <c r="J709" s="299"/>
      <c r="K709" s="15"/>
      <c r="L709" s="15" t="str">
        <f>'LK2 - 4.1 Stäbe - Schnittgrößen'!B704</f>
        <v>Min Vz</v>
      </c>
      <c r="M709" s="27">
        <f>'LK2 - 4.1 Stäbe - Schnittgrößen'!D704</f>
        <v>-172.47</v>
      </c>
      <c r="N709" s="27">
        <f>'LK2 - 4.1 Stäbe - Schnittgrößen'!E704</f>
        <v>-4.7699999999999996</v>
      </c>
      <c r="O709" s="27">
        <f>'LK2 - 4.1 Stäbe - Schnittgrößen'!F704</f>
        <v>2.77</v>
      </c>
      <c r="Q709" s="44"/>
      <c r="R709" s="299"/>
      <c r="S709" s="15"/>
      <c r="T709" s="15" t="str">
        <f>'LK3 - 4.1 Stäbe - Schnittgrößen'!B704</f>
        <v>Min Vz</v>
      </c>
      <c r="U709" s="27">
        <f>'LK3 - 4.1 Stäbe - Schnittgrößen'!D704</f>
        <v>-310.57</v>
      </c>
      <c r="V709" s="27">
        <f>'LK3 - 4.1 Stäbe - Schnittgrößen'!E704</f>
        <v>-8.81</v>
      </c>
      <c r="W709" s="27">
        <f>'LK3 - 4.1 Stäbe - Schnittgrößen'!F704</f>
        <v>6.77</v>
      </c>
      <c r="Y709" s="44"/>
      <c r="Z709" s="299"/>
      <c r="AA709" s="15"/>
      <c r="AB709" s="15" t="str">
        <f>'LK6 - 4.1 Stäbe - Schnittgrößen'!B704</f>
        <v>Min Vz</v>
      </c>
      <c r="AC709" s="27">
        <f>'LK6 - 4.1 Stäbe - Schnittgrößen'!D704</f>
        <v>-254.43</v>
      </c>
      <c r="AD709" s="27">
        <f>'LK6 - 4.1 Stäbe - Schnittgrößen'!E704</f>
        <v>-6.51</v>
      </c>
      <c r="AE709" s="27">
        <f>'LK6 - 4.1 Stäbe - Schnittgrößen'!F704</f>
        <v>4.01</v>
      </c>
    </row>
    <row r="710" spans="1:31" x14ac:dyDescent="0.3">
      <c r="A710" s="44"/>
      <c r="B710" s="299"/>
      <c r="C710" s="15"/>
      <c r="D710" s="15" t="str">
        <f>'LK1 - 4.1 Stäbe - Schnittgrößen'!B705</f>
        <v>Max My</v>
      </c>
      <c r="E710" s="27">
        <f>'LK1 - 4.1 Stäbe - Schnittgrößen'!D705</f>
        <v>-228.99</v>
      </c>
      <c r="F710" s="27">
        <f>'LK1 - 4.1 Stäbe - Schnittgrößen'!E705</f>
        <v>-5.88</v>
      </c>
      <c r="G710" s="27">
        <f>'LK1 - 4.1 Stäbe - Schnittgrößen'!F705</f>
        <v>5.41</v>
      </c>
      <c r="I710" s="44"/>
      <c r="J710" s="299"/>
      <c r="K710" s="15"/>
      <c r="L710" s="15" t="str">
        <f>'LK2 - 4.1 Stäbe - Schnittgrößen'!B705</f>
        <v>Max My</v>
      </c>
      <c r="M710" s="27">
        <f>'LK2 - 4.1 Stäbe - Schnittgrößen'!D705</f>
        <v>-172.47</v>
      </c>
      <c r="N710" s="27">
        <f>'LK2 - 4.1 Stäbe - Schnittgrößen'!E705</f>
        <v>-4.17</v>
      </c>
      <c r="O710" s="27">
        <f>'LK2 - 4.1 Stäbe - Schnittgrößen'!F705</f>
        <v>3.07</v>
      </c>
      <c r="Q710" s="44"/>
      <c r="R710" s="299"/>
      <c r="S710" s="15"/>
      <c r="T710" s="15" t="str">
        <f>'LK3 - 4.1 Stäbe - Schnittgrößen'!B705</f>
        <v>Max My</v>
      </c>
      <c r="U710" s="27">
        <f>'LK3 - 4.1 Stäbe - Schnittgrößen'!D705</f>
        <v>-310.58</v>
      </c>
      <c r="V710" s="27">
        <f>'LK3 - 4.1 Stäbe - Schnittgrößen'!E705</f>
        <v>-7.95</v>
      </c>
      <c r="W710" s="27">
        <f>'LK3 - 4.1 Stäbe - Schnittgrößen'!F705</f>
        <v>7.34</v>
      </c>
      <c r="Y710" s="44"/>
      <c r="Z710" s="299"/>
      <c r="AA710" s="15"/>
      <c r="AB710" s="15" t="str">
        <f>'LK6 - 4.1 Stäbe - Schnittgrößen'!B705</f>
        <v>Max My</v>
      </c>
      <c r="AC710" s="27">
        <f>'LK6 - 4.1 Stäbe - Schnittgrößen'!D705</f>
        <v>-254.44</v>
      </c>
      <c r="AD710" s="27">
        <f>'LK6 - 4.1 Stäbe - Schnittgrößen'!E705</f>
        <v>-5.63</v>
      </c>
      <c r="AE710" s="27">
        <f>'LK6 - 4.1 Stäbe - Schnittgrößen'!F705</f>
        <v>4.43</v>
      </c>
    </row>
    <row r="711" spans="1:31" x14ac:dyDescent="0.3">
      <c r="A711" s="44"/>
      <c r="B711" s="299"/>
      <c r="C711" s="15"/>
      <c r="D711" s="15" t="str">
        <f>'LK1 - 4.1 Stäbe - Schnittgrößen'!B706</f>
        <v>Min My</v>
      </c>
      <c r="E711" s="27">
        <f>'LK1 - 4.1 Stäbe - Schnittgrößen'!D706</f>
        <v>-228.99</v>
      </c>
      <c r="F711" s="27">
        <f>'LK1 - 4.1 Stäbe - Schnittgrößen'!E706</f>
        <v>-6.48</v>
      </c>
      <c r="G711" s="27">
        <f>'LK1 - 4.1 Stäbe - Schnittgrößen'!F706</f>
        <v>4.99</v>
      </c>
      <c r="I711" s="44"/>
      <c r="J711" s="299"/>
      <c r="K711" s="15"/>
      <c r="L711" s="15" t="str">
        <f>'LK2 - 4.1 Stäbe - Schnittgrößen'!B706</f>
        <v>Min My</v>
      </c>
      <c r="M711" s="27">
        <f>'LK2 - 4.1 Stäbe - Schnittgrößen'!D706</f>
        <v>-172.47</v>
      </c>
      <c r="N711" s="27">
        <f>'LK2 - 4.1 Stäbe - Schnittgrößen'!E706</f>
        <v>-4.7699999999999996</v>
      </c>
      <c r="O711" s="27">
        <f>'LK2 - 4.1 Stäbe - Schnittgrößen'!F706</f>
        <v>2.77</v>
      </c>
      <c r="Q711" s="44"/>
      <c r="R711" s="299"/>
      <c r="S711" s="15"/>
      <c r="T711" s="15" t="str">
        <f>'LK3 - 4.1 Stäbe - Schnittgrößen'!B706</f>
        <v>Min My</v>
      </c>
      <c r="U711" s="27">
        <f>'LK3 - 4.1 Stäbe - Schnittgrößen'!D706</f>
        <v>-310.57</v>
      </c>
      <c r="V711" s="27">
        <f>'LK3 - 4.1 Stäbe - Schnittgrößen'!E706</f>
        <v>-8.81</v>
      </c>
      <c r="W711" s="27">
        <f>'LK3 - 4.1 Stäbe - Schnittgrößen'!F706</f>
        <v>6.77</v>
      </c>
      <c r="Y711" s="44"/>
      <c r="Z711" s="299"/>
      <c r="AA711" s="15"/>
      <c r="AB711" s="15" t="str">
        <f>'LK6 - 4.1 Stäbe - Schnittgrößen'!B706</f>
        <v>Min My</v>
      </c>
      <c r="AC711" s="27">
        <f>'LK6 - 4.1 Stäbe - Schnittgrößen'!D706</f>
        <v>-254.43</v>
      </c>
      <c r="AD711" s="27">
        <f>'LK6 - 4.1 Stäbe - Schnittgrößen'!E706</f>
        <v>-6.51</v>
      </c>
      <c r="AE711" s="27">
        <f>'LK6 - 4.1 Stäbe - Schnittgrößen'!F706</f>
        <v>4.01</v>
      </c>
    </row>
    <row r="712" spans="1:31" x14ac:dyDescent="0.3">
      <c r="A712" s="192"/>
      <c r="B712" s="298"/>
      <c r="C712" s="15">
        <f>'LK1 - 4.1 Stäbe - Schnittgrößen'!A707</f>
        <v>89</v>
      </c>
      <c r="D712" s="15">
        <f>'LK1 - 4.1 Stäbe - Schnittgrößen'!B707</f>
        <v>85</v>
      </c>
      <c r="E712" s="27">
        <f>'LK1 - 4.1 Stäbe - Schnittgrößen'!D707</f>
        <v>-228.99</v>
      </c>
      <c r="F712" s="27">
        <f>'LK1 - 4.1 Stäbe - Schnittgrößen'!E707</f>
        <v>-6.1</v>
      </c>
      <c r="G712" s="27">
        <f>'LK1 - 4.1 Stäbe - Schnittgrößen'!F707</f>
        <v>4.99</v>
      </c>
      <c r="I712" s="192"/>
      <c r="J712" s="298"/>
      <c r="K712" s="15">
        <f>'LK2 - 4.1 Stäbe - Schnittgrößen'!A707</f>
        <v>89</v>
      </c>
      <c r="L712" s="15">
        <f>'LK2 - 4.1 Stäbe - Schnittgrößen'!B707</f>
        <v>85</v>
      </c>
      <c r="M712" s="27">
        <f>'LK2 - 4.1 Stäbe - Schnittgrößen'!D707</f>
        <v>-172.47</v>
      </c>
      <c r="N712" s="27">
        <f>'LK2 - 4.1 Stäbe - Schnittgrößen'!E707</f>
        <v>-4.3099999999999996</v>
      </c>
      <c r="O712" s="27">
        <f>'LK2 - 4.1 Stäbe - Schnittgrößen'!F707</f>
        <v>2.77</v>
      </c>
      <c r="Q712" s="192"/>
      <c r="R712" s="298"/>
      <c r="S712" s="15">
        <f>'LK3 - 4.1 Stäbe - Schnittgrößen'!A707</f>
        <v>89</v>
      </c>
      <c r="T712" s="15">
        <f>'LK3 - 4.1 Stäbe - Schnittgrößen'!B707</f>
        <v>85</v>
      </c>
      <c r="U712" s="27">
        <f>'LK3 - 4.1 Stäbe - Schnittgrößen'!D707</f>
        <v>-310.57</v>
      </c>
      <c r="V712" s="27">
        <f>'LK3 - 4.1 Stäbe - Schnittgrößen'!E707</f>
        <v>-8.25</v>
      </c>
      <c r="W712" s="27">
        <f>'LK3 - 4.1 Stäbe - Schnittgrößen'!F707</f>
        <v>6.77</v>
      </c>
      <c r="Y712" s="192"/>
      <c r="Z712" s="298"/>
      <c r="AA712" s="15">
        <f>'LK6 - 4.1 Stäbe - Schnittgrößen'!A707</f>
        <v>89</v>
      </c>
      <c r="AB712" s="15">
        <f>'LK6 - 4.1 Stäbe - Schnittgrößen'!B707</f>
        <v>85</v>
      </c>
      <c r="AC712" s="27">
        <f>'LK6 - 4.1 Stäbe - Schnittgrößen'!D707</f>
        <v>-254.43</v>
      </c>
      <c r="AD712" s="27">
        <f>'LK6 - 4.1 Stäbe - Schnittgrößen'!E707</f>
        <v>-5.81</v>
      </c>
      <c r="AE712" s="27">
        <f>'LK6 - 4.1 Stäbe - Schnittgrößen'!F707</f>
        <v>4.01</v>
      </c>
    </row>
    <row r="713" spans="1:31" x14ac:dyDescent="0.3">
      <c r="A713" s="44"/>
      <c r="B713" s="299"/>
      <c r="C713" s="15"/>
      <c r="D713" s="15">
        <f>'LK1 - 4.1 Stäbe - Schnittgrößen'!B708</f>
        <v>86</v>
      </c>
      <c r="E713" s="27">
        <f>'LK1 - 4.1 Stäbe - Schnittgrößen'!D708</f>
        <v>-228.98</v>
      </c>
      <c r="F713" s="27">
        <f>'LK1 - 4.1 Stäbe - Schnittgrößen'!E708</f>
        <v>-6.69</v>
      </c>
      <c r="G713" s="27">
        <f>'LK1 - 4.1 Stäbe - Schnittgrößen'!F708</f>
        <v>4.55</v>
      </c>
      <c r="I713" s="44"/>
      <c r="J713" s="299"/>
      <c r="K713" s="15"/>
      <c r="L713" s="15">
        <f>'LK2 - 4.1 Stäbe - Schnittgrößen'!B708</f>
        <v>86</v>
      </c>
      <c r="M713" s="27">
        <f>'LK2 - 4.1 Stäbe - Schnittgrößen'!D708</f>
        <v>-172.46</v>
      </c>
      <c r="N713" s="27">
        <f>'LK2 - 4.1 Stäbe - Schnittgrößen'!E708</f>
        <v>-4.9000000000000004</v>
      </c>
      <c r="O713" s="27">
        <f>'LK2 - 4.1 Stäbe - Schnittgrößen'!F708</f>
        <v>2.4500000000000002</v>
      </c>
      <c r="Q713" s="44"/>
      <c r="R713" s="299"/>
      <c r="S713" s="15"/>
      <c r="T713" s="15">
        <f>'LK3 - 4.1 Stäbe - Schnittgrößen'!B708</f>
        <v>86</v>
      </c>
      <c r="U713" s="27">
        <f>'LK3 - 4.1 Stäbe - Schnittgrößen'!D708</f>
        <v>-310.57</v>
      </c>
      <c r="V713" s="27">
        <f>'LK3 - 4.1 Stäbe - Schnittgrößen'!E708</f>
        <v>-9.1</v>
      </c>
      <c r="W713" s="27">
        <f>'LK3 - 4.1 Stäbe - Schnittgrößen'!F708</f>
        <v>6.18</v>
      </c>
      <c r="Y713" s="44"/>
      <c r="Z713" s="299"/>
      <c r="AA713" s="15"/>
      <c r="AB713" s="15">
        <f>'LK6 - 4.1 Stäbe - Schnittgrößen'!B708</f>
        <v>86</v>
      </c>
      <c r="AC713" s="27">
        <f>'LK6 - 4.1 Stäbe - Schnittgrößen'!D708</f>
        <v>-254.42</v>
      </c>
      <c r="AD713" s="27">
        <f>'LK6 - 4.1 Stäbe - Schnittgrößen'!E708</f>
        <v>-6.68</v>
      </c>
      <c r="AE713" s="27">
        <f>'LK6 - 4.1 Stäbe - Schnittgrößen'!F708</f>
        <v>3.59</v>
      </c>
    </row>
    <row r="714" spans="1:31" x14ac:dyDescent="0.3">
      <c r="A714" s="44"/>
      <c r="B714" s="299"/>
      <c r="C714" s="15"/>
      <c r="D714" s="15" t="str">
        <f>'LK1 - 4.1 Stäbe - Schnittgrößen'!B709</f>
        <v>Max N</v>
      </c>
      <c r="E714" s="27">
        <f>'LK1 - 4.1 Stäbe - Schnittgrößen'!D709</f>
        <v>-228.98</v>
      </c>
      <c r="F714" s="27">
        <f>'LK1 - 4.1 Stäbe - Schnittgrößen'!E709</f>
        <v>-6.69</v>
      </c>
      <c r="G714" s="27">
        <f>'LK1 - 4.1 Stäbe - Schnittgrößen'!F709</f>
        <v>4.55</v>
      </c>
      <c r="I714" s="44"/>
      <c r="J714" s="299"/>
      <c r="K714" s="15"/>
      <c r="L714" s="15" t="str">
        <f>'LK2 - 4.1 Stäbe - Schnittgrößen'!B709</f>
        <v>Max N</v>
      </c>
      <c r="M714" s="27">
        <f>'LK2 - 4.1 Stäbe - Schnittgrößen'!D709</f>
        <v>-172.46</v>
      </c>
      <c r="N714" s="27">
        <f>'LK2 - 4.1 Stäbe - Schnittgrößen'!E709</f>
        <v>-4.9000000000000004</v>
      </c>
      <c r="O714" s="27">
        <f>'LK2 - 4.1 Stäbe - Schnittgrößen'!F709</f>
        <v>2.4500000000000002</v>
      </c>
      <c r="Q714" s="44"/>
      <c r="R714" s="299"/>
      <c r="S714" s="15"/>
      <c r="T714" s="15" t="str">
        <f>'LK3 - 4.1 Stäbe - Schnittgrößen'!B709</f>
        <v>Max N</v>
      </c>
      <c r="U714" s="27">
        <f>'LK3 - 4.1 Stäbe - Schnittgrößen'!D709</f>
        <v>-310.57</v>
      </c>
      <c r="V714" s="27">
        <f>'LK3 - 4.1 Stäbe - Schnittgrößen'!E709</f>
        <v>-9.1</v>
      </c>
      <c r="W714" s="27">
        <f>'LK3 - 4.1 Stäbe - Schnittgrößen'!F709</f>
        <v>6.18</v>
      </c>
      <c r="Y714" s="44"/>
      <c r="Z714" s="299"/>
      <c r="AA714" s="15"/>
      <c r="AB714" s="15" t="str">
        <f>'LK6 - 4.1 Stäbe - Schnittgrößen'!B709</f>
        <v>Max N</v>
      </c>
      <c r="AC714" s="27">
        <f>'LK6 - 4.1 Stäbe - Schnittgrößen'!D709</f>
        <v>-254.42</v>
      </c>
      <c r="AD714" s="27">
        <f>'LK6 - 4.1 Stäbe - Schnittgrößen'!E709</f>
        <v>-6.68</v>
      </c>
      <c r="AE714" s="27">
        <f>'LK6 - 4.1 Stäbe - Schnittgrößen'!F709</f>
        <v>3.59</v>
      </c>
    </row>
    <row r="715" spans="1:31" x14ac:dyDescent="0.3">
      <c r="A715" s="44"/>
      <c r="B715" s="299"/>
      <c r="C715" s="15"/>
      <c r="D715" s="15" t="str">
        <f>'LK1 - 4.1 Stäbe - Schnittgrößen'!B710</f>
        <v>Min N</v>
      </c>
      <c r="E715" s="27">
        <f>'LK1 - 4.1 Stäbe - Schnittgrößen'!D710</f>
        <v>-228.99</v>
      </c>
      <c r="F715" s="27">
        <f>'LK1 - 4.1 Stäbe - Schnittgrößen'!E710</f>
        <v>-6.1</v>
      </c>
      <c r="G715" s="27">
        <f>'LK1 - 4.1 Stäbe - Schnittgrößen'!F710</f>
        <v>4.99</v>
      </c>
      <c r="I715" s="44"/>
      <c r="J715" s="299"/>
      <c r="K715" s="15"/>
      <c r="L715" s="15" t="str">
        <f>'LK2 - 4.1 Stäbe - Schnittgrößen'!B710</f>
        <v>Min N</v>
      </c>
      <c r="M715" s="27">
        <f>'LK2 - 4.1 Stäbe - Schnittgrößen'!D710</f>
        <v>-172.47</v>
      </c>
      <c r="N715" s="27">
        <f>'LK2 - 4.1 Stäbe - Schnittgrößen'!E710</f>
        <v>-4.3099999999999996</v>
      </c>
      <c r="O715" s="27">
        <f>'LK2 - 4.1 Stäbe - Schnittgrößen'!F710</f>
        <v>2.77</v>
      </c>
      <c r="Q715" s="44"/>
      <c r="R715" s="299"/>
      <c r="S715" s="15"/>
      <c r="T715" s="15" t="str">
        <f>'LK3 - 4.1 Stäbe - Schnittgrößen'!B710</f>
        <v>Min N</v>
      </c>
      <c r="U715" s="27">
        <f>'LK3 - 4.1 Stäbe - Schnittgrößen'!D710</f>
        <v>-310.57</v>
      </c>
      <c r="V715" s="27">
        <f>'LK3 - 4.1 Stäbe - Schnittgrößen'!E710</f>
        <v>-8.25</v>
      </c>
      <c r="W715" s="27">
        <f>'LK3 - 4.1 Stäbe - Schnittgrößen'!F710</f>
        <v>6.77</v>
      </c>
      <c r="Y715" s="44"/>
      <c r="Z715" s="299"/>
      <c r="AA715" s="15"/>
      <c r="AB715" s="15" t="str">
        <f>'LK6 - 4.1 Stäbe - Schnittgrößen'!B710</f>
        <v>Min N</v>
      </c>
      <c r="AC715" s="27">
        <f>'LK6 - 4.1 Stäbe - Schnittgrößen'!D710</f>
        <v>-254.43</v>
      </c>
      <c r="AD715" s="27">
        <f>'LK6 - 4.1 Stäbe - Schnittgrößen'!E710</f>
        <v>-5.81</v>
      </c>
      <c r="AE715" s="27">
        <f>'LK6 - 4.1 Stäbe - Schnittgrößen'!F710</f>
        <v>4.01</v>
      </c>
    </row>
    <row r="716" spans="1:31" x14ac:dyDescent="0.3">
      <c r="A716" s="44"/>
      <c r="B716" s="299"/>
      <c r="C716" s="15"/>
      <c r="D716" s="15" t="str">
        <f>'LK1 - 4.1 Stäbe - Schnittgrößen'!B711</f>
        <v>Max Vz</v>
      </c>
      <c r="E716" s="27">
        <f>'LK1 - 4.1 Stäbe - Schnittgrößen'!D711</f>
        <v>-228.99</v>
      </c>
      <c r="F716" s="27">
        <f>'LK1 - 4.1 Stäbe - Schnittgrößen'!E711</f>
        <v>-6.1</v>
      </c>
      <c r="G716" s="27">
        <f>'LK1 - 4.1 Stäbe - Schnittgrößen'!F711</f>
        <v>4.99</v>
      </c>
      <c r="I716" s="44"/>
      <c r="J716" s="299"/>
      <c r="K716" s="15"/>
      <c r="L716" s="15" t="str">
        <f>'LK2 - 4.1 Stäbe - Schnittgrößen'!B711</f>
        <v>Max Vz</v>
      </c>
      <c r="M716" s="27">
        <f>'LK2 - 4.1 Stäbe - Schnittgrößen'!D711</f>
        <v>-172.47</v>
      </c>
      <c r="N716" s="27">
        <f>'LK2 - 4.1 Stäbe - Schnittgrößen'!E711</f>
        <v>-4.3099999999999996</v>
      </c>
      <c r="O716" s="27">
        <f>'LK2 - 4.1 Stäbe - Schnittgrößen'!F711</f>
        <v>2.77</v>
      </c>
      <c r="Q716" s="44"/>
      <c r="R716" s="299"/>
      <c r="S716" s="15"/>
      <c r="T716" s="15" t="str">
        <f>'LK3 - 4.1 Stäbe - Schnittgrößen'!B711</f>
        <v>Max Vz</v>
      </c>
      <c r="U716" s="27">
        <f>'LK3 - 4.1 Stäbe - Schnittgrößen'!D711</f>
        <v>-310.57</v>
      </c>
      <c r="V716" s="27">
        <f>'LK3 - 4.1 Stäbe - Schnittgrößen'!E711</f>
        <v>-8.25</v>
      </c>
      <c r="W716" s="27">
        <f>'LK3 - 4.1 Stäbe - Schnittgrößen'!F711</f>
        <v>6.77</v>
      </c>
      <c r="Y716" s="44"/>
      <c r="Z716" s="299"/>
      <c r="AA716" s="15"/>
      <c r="AB716" s="15" t="str">
        <f>'LK6 - 4.1 Stäbe - Schnittgrößen'!B711</f>
        <v>Max Vz</v>
      </c>
      <c r="AC716" s="27">
        <f>'LK6 - 4.1 Stäbe - Schnittgrößen'!D711</f>
        <v>-254.43</v>
      </c>
      <c r="AD716" s="27">
        <f>'LK6 - 4.1 Stäbe - Schnittgrößen'!E711</f>
        <v>-5.81</v>
      </c>
      <c r="AE716" s="27">
        <f>'LK6 - 4.1 Stäbe - Schnittgrößen'!F711</f>
        <v>4.01</v>
      </c>
    </row>
    <row r="717" spans="1:31" x14ac:dyDescent="0.3">
      <c r="A717" s="44"/>
      <c r="B717" s="299"/>
      <c r="C717" s="15"/>
      <c r="D717" s="15" t="str">
        <f>'LK1 - 4.1 Stäbe - Schnittgrößen'!B712</f>
        <v>Min Vz</v>
      </c>
      <c r="E717" s="27">
        <f>'LK1 - 4.1 Stäbe - Schnittgrößen'!D712</f>
        <v>-228.98</v>
      </c>
      <c r="F717" s="27">
        <f>'LK1 - 4.1 Stäbe - Schnittgrößen'!E712</f>
        <v>-6.69</v>
      </c>
      <c r="G717" s="27">
        <f>'LK1 - 4.1 Stäbe - Schnittgrößen'!F712</f>
        <v>4.55</v>
      </c>
      <c r="I717" s="44"/>
      <c r="J717" s="299"/>
      <c r="K717" s="15"/>
      <c r="L717" s="15" t="str">
        <f>'LK2 - 4.1 Stäbe - Schnittgrößen'!B712</f>
        <v>Min Vz</v>
      </c>
      <c r="M717" s="27">
        <f>'LK2 - 4.1 Stäbe - Schnittgrößen'!D712</f>
        <v>-172.46</v>
      </c>
      <c r="N717" s="27">
        <f>'LK2 - 4.1 Stäbe - Schnittgrößen'!E712</f>
        <v>-4.9000000000000004</v>
      </c>
      <c r="O717" s="27">
        <f>'LK2 - 4.1 Stäbe - Schnittgrößen'!F712</f>
        <v>2.4500000000000002</v>
      </c>
      <c r="Q717" s="44"/>
      <c r="R717" s="299"/>
      <c r="S717" s="15"/>
      <c r="T717" s="15" t="str">
        <f>'LK3 - 4.1 Stäbe - Schnittgrößen'!B712</f>
        <v>Min Vz</v>
      </c>
      <c r="U717" s="27">
        <f>'LK3 - 4.1 Stäbe - Schnittgrößen'!D712</f>
        <v>-310.57</v>
      </c>
      <c r="V717" s="27">
        <f>'LK3 - 4.1 Stäbe - Schnittgrößen'!E712</f>
        <v>-9.1</v>
      </c>
      <c r="W717" s="27">
        <f>'LK3 - 4.1 Stäbe - Schnittgrößen'!F712</f>
        <v>6.18</v>
      </c>
      <c r="Y717" s="44"/>
      <c r="Z717" s="299"/>
      <c r="AA717" s="15"/>
      <c r="AB717" s="15" t="str">
        <f>'LK6 - 4.1 Stäbe - Schnittgrößen'!B712</f>
        <v>Min Vz</v>
      </c>
      <c r="AC717" s="27">
        <f>'LK6 - 4.1 Stäbe - Schnittgrößen'!D712</f>
        <v>-254.42</v>
      </c>
      <c r="AD717" s="27">
        <f>'LK6 - 4.1 Stäbe - Schnittgrößen'!E712</f>
        <v>-6.68</v>
      </c>
      <c r="AE717" s="27">
        <f>'LK6 - 4.1 Stäbe - Schnittgrößen'!F712</f>
        <v>3.59</v>
      </c>
    </row>
    <row r="718" spans="1:31" x14ac:dyDescent="0.3">
      <c r="A718" s="44"/>
      <c r="B718" s="299"/>
      <c r="C718" s="15"/>
      <c r="D718" s="15" t="str">
        <f>'LK1 - 4.1 Stäbe - Schnittgrößen'!B713</f>
        <v>Max My</v>
      </c>
      <c r="E718" s="27">
        <f>'LK1 - 4.1 Stäbe - Schnittgrößen'!D713</f>
        <v>-228.99</v>
      </c>
      <c r="F718" s="27">
        <f>'LK1 - 4.1 Stäbe - Schnittgrößen'!E713</f>
        <v>-6.1</v>
      </c>
      <c r="G718" s="27">
        <f>'LK1 - 4.1 Stäbe - Schnittgrößen'!F713</f>
        <v>4.99</v>
      </c>
      <c r="I718" s="44"/>
      <c r="J718" s="299"/>
      <c r="K718" s="15"/>
      <c r="L718" s="15" t="str">
        <f>'LK2 - 4.1 Stäbe - Schnittgrößen'!B713</f>
        <v>Max My</v>
      </c>
      <c r="M718" s="27">
        <f>'LK2 - 4.1 Stäbe - Schnittgrößen'!D713</f>
        <v>-172.47</v>
      </c>
      <c r="N718" s="27">
        <f>'LK2 - 4.1 Stäbe - Schnittgrößen'!E713</f>
        <v>-4.3099999999999996</v>
      </c>
      <c r="O718" s="27">
        <f>'LK2 - 4.1 Stäbe - Schnittgrößen'!F713</f>
        <v>2.77</v>
      </c>
      <c r="Q718" s="44"/>
      <c r="R718" s="299"/>
      <c r="S718" s="15"/>
      <c r="T718" s="15" t="str">
        <f>'LK3 - 4.1 Stäbe - Schnittgrößen'!B713</f>
        <v>Max My</v>
      </c>
      <c r="U718" s="27">
        <f>'LK3 - 4.1 Stäbe - Schnittgrößen'!D713</f>
        <v>-310.57</v>
      </c>
      <c r="V718" s="27">
        <f>'LK3 - 4.1 Stäbe - Schnittgrößen'!E713</f>
        <v>-8.25</v>
      </c>
      <c r="W718" s="27">
        <f>'LK3 - 4.1 Stäbe - Schnittgrößen'!F713</f>
        <v>6.77</v>
      </c>
      <c r="Y718" s="44"/>
      <c r="Z718" s="299"/>
      <c r="AA718" s="15"/>
      <c r="AB718" s="15" t="str">
        <f>'LK6 - 4.1 Stäbe - Schnittgrößen'!B713</f>
        <v>Max My</v>
      </c>
      <c r="AC718" s="27">
        <f>'LK6 - 4.1 Stäbe - Schnittgrößen'!D713</f>
        <v>-254.43</v>
      </c>
      <c r="AD718" s="27">
        <f>'LK6 - 4.1 Stäbe - Schnittgrößen'!E713</f>
        <v>-5.81</v>
      </c>
      <c r="AE718" s="27">
        <f>'LK6 - 4.1 Stäbe - Schnittgrößen'!F713</f>
        <v>4.01</v>
      </c>
    </row>
    <row r="719" spans="1:31" x14ac:dyDescent="0.3">
      <c r="A719" s="44"/>
      <c r="B719" s="299"/>
      <c r="C719" s="15"/>
      <c r="D719" s="15" t="str">
        <f>'LK1 - 4.1 Stäbe - Schnittgrößen'!B714</f>
        <v>Min My</v>
      </c>
      <c r="E719" s="27">
        <f>'LK1 - 4.1 Stäbe - Schnittgrößen'!D714</f>
        <v>-228.98</v>
      </c>
      <c r="F719" s="27">
        <f>'LK1 - 4.1 Stäbe - Schnittgrößen'!E714</f>
        <v>-6.69</v>
      </c>
      <c r="G719" s="27">
        <f>'LK1 - 4.1 Stäbe - Schnittgrößen'!F714</f>
        <v>4.55</v>
      </c>
      <c r="I719" s="44"/>
      <c r="J719" s="299"/>
      <c r="K719" s="15"/>
      <c r="L719" s="15" t="str">
        <f>'LK2 - 4.1 Stäbe - Schnittgrößen'!B714</f>
        <v>Min My</v>
      </c>
      <c r="M719" s="27">
        <f>'LK2 - 4.1 Stäbe - Schnittgrößen'!D714</f>
        <v>-172.46</v>
      </c>
      <c r="N719" s="27">
        <f>'LK2 - 4.1 Stäbe - Schnittgrößen'!E714</f>
        <v>-4.9000000000000004</v>
      </c>
      <c r="O719" s="27">
        <f>'LK2 - 4.1 Stäbe - Schnittgrößen'!F714</f>
        <v>2.4500000000000002</v>
      </c>
      <c r="Q719" s="44"/>
      <c r="R719" s="299"/>
      <c r="S719" s="15"/>
      <c r="T719" s="15" t="str">
        <f>'LK3 - 4.1 Stäbe - Schnittgrößen'!B714</f>
        <v>Min My</v>
      </c>
      <c r="U719" s="27">
        <f>'LK3 - 4.1 Stäbe - Schnittgrößen'!D714</f>
        <v>-310.57</v>
      </c>
      <c r="V719" s="27">
        <f>'LK3 - 4.1 Stäbe - Schnittgrößen'!E714</f>
        <v>-9.1</v>
      </c>
      <c r="W719" s="27">
        <f>'LK3 - 4.1 Stäbe - Schnittgrößen'!F714</f>
        <v>6.18</v>
      </c>
      <c r="Y719" s="44"/>
      <c r="Z719" s="299"/>
      <c r="AA719" s="15"/>
      <c r="AB719" s="15" t="str">
        <f>'LK6 - 4.1 Stäbe - Schnittgrößen'!B714</f>
        <v>Min My</v>
      </c>
      <c r="AC719" s="27">
        <f>'LK6 - 4.1 Stäbe - Schnittgrößen'!D714</f>
        <v>-254.42</v>
      </c>
      <c r="AD719" s="27">
        <f>'LK6 - 4.1 Stäbe - Schnittgrößen'!E714</f>
        <v>-6.68</v>
      </c>
      <c r="AE719" s="27">
        <f>'LK6 - 4.1 Stäbe - Schnittgrößen'!F714</f>
        <v>3.59</v>
      </c>
    </row>
    <row r="720" spans="1:31" x14ac:dyDescent="0.3">
      <c r="A720" s="192"/>
      <c r="B720" s="298"/>
      <c r="C720" s="15">
        <f>'LK1 - 4.1 Stäbe - Schnittgrößen'!A715</f>
        <v>90</v>
      </c>
      <c r="D720" s="15">
        <f>'LK1 - 4.1 Stäbe - Schnittgrößen'!B715</f>
        <v>86</v>
      </c>
      <c r="E720" s="27">
        <f>'LK1 - 4.1 Stäbe - Schnittgrößen'!D715</f>
        <v>-228.98</v>
      </c>
      <c r="F720" s="27">
        <f>'LK1 - 4.1 Stäbe - Schnittgrößen'!E715</f>
        <v>-6.32</v>
      </c>
      <c r="G720" s="27">
        <f>'LK1 - 4.1 Stäbe - Schnittgrößen'!F715</f>
        <v>4.55</v>
      </c>
      <c r="I720" s="192"/>
      <c r="J720" s="298"/>
      <c r="K720" s="15">
        <f>'LK2 - 4.1 Stäbe - Schnittgrößen'!A715</f>
        <v>90</v>
      </c>
      <c r="L720" s="15">
        <f>'LK2 - 4.1 Stäbe - Schnittgrößen'!B715</f>
        <v>86</v>
      </c>
      <c r="M720" s="27">
        <f>'LK2 - 4.1 Stäbe - Schnittgrößen'!D715</f>
        <v>-172.46</v>
      </c>
      <c r="N720" s="27">
        <f>'LK2 - 4.1 Stäbe - Schnittgrößen'!E715</f>
        <v>-4.47</v>
      </c>
      <c r="O720" s="27">
        <f>'LK2 - 4.1 Stäbe - Schnittgrößen'!F715</f>
        <v>2.4500000000000002</v>
      </c>
      <c r="Q720" s="192"/>
      <c r="R720" s="298"/>
      <c r="S720" s="15">
        <f>'LK3 - 4.1 Stäbe - Schnittgrößen'!A715</f>
        <v>90</v>
      </c>
      <c r="T720" s="15">
        <f>'LK3 - 4.1 Stäbe - Schnittgrößen'!B715</f>
        <v>86</v>
      </c>
      <c r="U720" s="27">
        <f>'LK3 - 4.1 Stäbe - Schnittgrößen'!D715</f>
        <v>-310.57</v>
      </c>
      <c r="V720" s="27">
        <f>'LK3 - 4.1 Stäbe - Schnittgrößen'!E715</f>
        <v>-8.5399999999999991</v>
      </c>
      <c r="W720" s="27">
        <f>'LK3 - 4.1 Stäbe - Schnittgrößen'!F715</f>
        <v>6.18</v>
      </c>
      <c r="Y720" s="192"/>
      <c r="Z720" s="298"/>
      <c r="AA720" s="15">
        <f>'LK6 - 4.1 Stäbe - Schnittgrößen'!A715</f>
        <v>90</v>
      </c>
      <c r="AB720" s="15">
        <f>'LK6 - 4.1 Stäbe - Schnittgrößen'!B715</f>
        <v>86</v>
      </c>
      <c r="AC720" s="27">
        <f>'LK6 - 4.1 Stäbe - Schnittgrößen'!D715</f>
        <v>-254.42</v>
      </c>
      <c r="AD720" s="27">
        <f>'LK6 - 4.1 Stäbe - Schnittgrößen'!E715</f>
        <v>-6.04</v>
      </c>
      <c r="AE720" s="27">
        <f>'LK6 - 4.1 Stäbe - Schnittgrößen'!F715</f>
        <v>3.59</v>
      </c>
    </row>
    <row r="721" spans="1:31" x14ac:dyDescent="0.3">
      <c r="A721" s="44"/>
      <c r="B721" s="299"/>
      <c r="C721" s="15"/>
      <c r="D721" s="15">
        <f>'LK1 - 4.1 Stäbe - Schnittgrößen'!B716</f>
        <v>87</v>
      </c>
      <c r="E721" s="27">
        <f>'LK1 - 4.1 Stäbe - Schnittgrößen'!D716</f>
        <v>-228.98</v>
      </c>
      <c r="F721" s="27">
        <f>'LK1 - 4.1 Stäbe - Schnittgrößen'!E716</f>
        <v>-6.91</v>
      </c>
      <c r="G721" s="27">
        <f>'LK1 - 4.1 Stäbe - Schnittgrößen'!F716</f>
        <v>4.0999999999999996</v>
      </c>
      <c r="I721" s="44"/>
      <c r="J721" s="299"/>
      <c r="K721" s="15"/>
      <c r="L721" s="15">
        <f>'LK2 - 4.1 Stäbe - Schnittgrößen'!B716</f>
        <v>87</v>
      </c>
      <c r="M721" s="27">
        <f>'LK2 - 4.1 Stäbe - Schnittgrößen'!D716</f>
        <v>-172.46</v>
      </c>
      <c r="N721" s="27">
        <f>'LK2 - 4.1 Stäbe - Schnittgrößen'!E716</f>
        <v>-5.0599999999999996</v>
      </c>
      <c r="O721" s="27">
        <f>'LK2 - 4.1 Stäbe - Schnittgrößen'!F716</f>
        <v>2.13</v>
      </c>
      <c r="Q721" s="44"/>
      <c r="R721" s="299"/>
      <c r="S721" s="15"/>
      <c r="T721" s="15">
        <f>'LK3 - 4.1 Stäbe - Schnittgrößen'!B716</f>
        <v>87</v>
      </c>
      <c r="U721" s="27">
        <f>'LK3 - 4.1 Stäbe - Schnittgrößen'!D716</f>
        <v>-310.56</v>
      </c>
      <c r="V721" s="27">
        <f>'LK3 - 4.1 Stäbe - Schnittgrößen'!E716</f>
        <v>-9.39</v>
      </c>
      <c r="W721" s="27">
        <f>'LK3 - 4.1 Stäbe - Schnittgrößen'!F716</f>
        <v>5.57</v>
      </c>
      <c r="Y721" s="44"/>
      <c r="Z721" s="299"/>
      <c r="AA721" s="15"/>
      <c r="AB721" s="15">
        <f>'LK6 - 4.1 Stäbe - Schnittgrößen'!B716</f>
        <v>87</v>
      </c>
      <c r="AC721" s="27">
        <f>'LK6 - 4.1 Stäbe - Schnittgrößen'!D716</f>
        <v>-254.41</v>
      </c>
      <c r="AD721" s="27">
        <f>'LK6 - 4.1 Stäbe - Schnittgrößen'!E716</f>
        <v>-6.9</v>
      </c>
      <c r="AE721" s="27">
        <f>'LK6 - 4.1 Stäbe - Schnittgrößen'!F716</f>
        <v>3.15</v>
      </c>
    </row>
    <row r="722" spans="1:31" x14ac:dyDescent="0.3">
      <c r="A722" s="44"/>
      <c r="B722" s="299"/>
      <c r="C722" s="15"/>
      <c r="D722" s="15" t="str">
        <f>'LK1 - 4.1 Stäbe - Schnittgrößen'!B717</f>
        <v>Max N</v>
      </c>
      <c r="E722" s="27">
        <f>'LK1 - 4.1 Stäbe - Schnittgrößen'!D717</f>
        <v>-228.98</v>
      </c>
      <c r="F722" s="27">
        <f>'LK1 - 4.1 Stäbe - Schnittgrößen'!E717</f>
        <v>-6.91</v>
      </c>
      <c r="G722" s="27">
        <f>'LK1 - 4.1 Stäbe - Schnittgrößen'!F717</f>
        <v>4.0999999999999996</v>
      </c>
      <c r="I722" s="44"/>
      <c r="J722" s="299"/>
      <c r="K722" s="15"/>
      <c r="L722" s="15" t="str">
        <f>'LK2 - 4.1 Stäbe - Schnittgrößen'!B717</f>
        <v>Max N</v>
      </c>
      <c r="M722" s="27">
        <f>'LK2 - 4.1 Stäbe - Schnittgrößen'!D717</f>
        <v>-172.46</v>
      </c>
      <c r="N722" s="27">
        <f>'LK2 - 4.1 Stäbe - Schnittgrößen'!E717</f>
        <v>-5.0599999999999996</v>
      </c>
      <c r="O722" s="27">
        <f>'LK2 - 4.1 Stäbe - Schnittgrößen'!F717</f>
        <v>2.13</v>
      </c>
      <c r="Q722" s="44"/>
      <c r="R722" s="299"/>
      <c r="S722" s="15"/>
      <c r="T722" s="15" t="str">
        <f>'LK3 - 4.1 Stäbe - Schnittgrößen'!B717</f>
        <v>Max N</v>
      </c>
      <c r="U722" s="27">
        <f>'LK3 - 4.1 Stäbe - Schnittgrößen'!D717</f>
        <v>-310.56</v>
      </c>
      <c r="V722" s="27">
        <f>'LK3 - 4.1 Stäbe - Schnittgrößen'!E717</f>
        <v>-9.39</v>
      </c>
      <c r="W722" s="27">
        <f>'LK3 - 4.1 Stäbe - Schnittgrößen'!F717</f>
        <v>5.57</v>
      </c>
      <c r="Y722" s="44"/>
      <c r="Z722" s="299"/>
      <c r="AA722" s="15"/>
      <c r="AB722" s="15" t="str">
        <f>'LK6 - 4.1 Stäbe - Schnittgrößen'!B717</f>
        <v>Max N</v>
      </c>
      <c r="AC722" s="27">
        <f>'LK6 - 4.1 Stäbe - Schnittgrößen'!D717</f>
        <v>-254.41</v>
      </c>
      <c r="AD722" s="27">
        <f>'LK6 - 4.1 Stäbe - Schnittgrößen'!E717</f>
        <v>-6.9</v>
      </c>
      <c r="AE722" s="27">
        <f>'LK6 - 4.1 Stäbe - Schnittgrößen'!F717</f>
        <v>3.15</v>
      </c>
    </row>
    <row r="723" spans="1:31" x14ac:dyDescent="0.3">
      <c r="A723" s="44"/>
      <c r="B723" s="299"/>
      <c r="C723" s="15"/>
      <c r="D723" s="15" t="str">
        <f>'LK1 - 4.1 Stäbe - Schnittgrößen'!B718</f>
        <v>Min N</v>
      </c>
      <c r="E723" s="27">
        <f>'LK1 - 4.1 Stäbe - Schnittgrößen'!D718</f>
        <v>-228.98</v>
      </c>
      <c r="F723" s="27">
        <f>'LK1 - 4.1 Stäbe - Schnittgrößen'!E718</f>
        <v>-6.32</v>
      </c>
      <c r="G723" s="27">
        <f>'LK1 - 4.1 Stäbe - Schnittgrößen'!F718</f>
        <v>4.55</v>
      </c>
      <c r="I723" s="44"/>
      <c r="J723" s="299"/>
      <c r="K723" s="15"/>
      <c r="L723" s="15" t="str">
        <f>'LK2 - 4.1 Stäbe - Schnittgrößen'!B718</f>
        <v>Min N</v>
      </c>
      <c r="M723" s="27">
        <f>'LK2 - 4.1 Stäbe - Schnittgrößen'!D718</f>
        <v>-172.46</v>
      </c>
      <c r="N723" s="27">
        <f>'LK2 - 4.1 Stäbe - Schnittgrößen'!E718</f>
        <v>-4.47</v>
      </c>
      <c r="O723" s="27">
        <f>'LK2 - 4.1 Stäbe - Schnittgrößen'!F718</f>
        <v>2.4500000000000002</v>
      </c>
      <c r="Q723" s="44"/>
      <c r="R723" s="299"/>
      <c r="S723" s="15"/>
      <c r="T723" s="15" t="str">
        <f>'LK3 - 4.1 Stäbe - Schnittgrößen'!B718</f>
        <v>Min N</v>
      </c>
      <c r="U723" s="27">
        <f>'LK3 - 4.1 Stäbe - Schnittgrößen'!D718</f>
        <v>-310.57</v>
      </c>
      <c r="V723" s="27">
        <f>'LK3 - 4.1 Stäbe - Schnittgrößen'!E718</f>
        <v>-8.5399999999999991</v>
      </c>
      <c r="W723" s="27">
        <f>'LK3 - 4.1 Stäbe - Schnittgrößen'!F718</f>
        <v>6.18</v>
      </c>
      <c r="Y723" s="44"/>
      <c r="Z723" s="299"/>
      <c r="AA723" s="15"/>
      <c r="AB723" s="15" t="str">
        <f>'LK6 - 4.1 Stäbe - Schnittgrößen'!B718</f>
        <v>Min N</v>
      </c>
      <c r="AC723" s="27">
        <f>'LK6 - 4.1 Stäbe - Schnittgrößen'!D718</f>
        <v>-254.42</v>
      </c>
      <c r="AD723" s="27">
        <f>'LK6 - 4.1 Stäbe - Schnittgrößen'!E718</f>
        <v>-6.04</v>
      </c>
      <c r="AE723" s="27">
        <f>'LK6 - 4.1 Stäbe - Schnittgrößen'!F718</f>
        <v>3.59</v>
      </c>
    </row>
    <row r="724" spans="1:31" x14ac:dyDescent="0.3">
      <c r="A724" s="44"/>
      <c r="B724" s="299"/>
      <c r="C724" s="15"/>
      <c r="D724" s="15" t="str">
        <f>'LK1 - 4.1 Stäbe - Schnittgrößen'!B719</f>
        <v>Max Vz</v>
      </c>
      <c r="E724" s="27">
        <f>'LK1 - 4.1 Stäbe - Schnittgrößen'!D719</f>
        <v>-228.98</v>
      </c>
      <c r="F724" s="27">
        <f>'LK1 - 4.1 Stäbe - Schnittgrößen'!E719</f>
        <v>-6.32</v>
      </c>
      <c r="G724" s="27">
        <f>'LK1 - 4.1 Stäbe - Schnittgrößen'!F719</f>
        <v>4.55</v>
      </c>
      <c r="I724" s="44"/>
      <c r="J724" s="299"/>
      <c r="K724" s="15"/>
      <c r="L724" s="15" t="str">
        <f>'LK2 - 4.1 Stäbe - Schnittgrößen'!B719</f>
        <v>Max Vz</v>
      </c>
      <c r="M724" s="27">
        <f>'LK2 - 4.1 Stäbe - Schnittgrößen'!D719</f>
        <v>-172.46</v>
      </c>
      <c r="N724" s="27">
        <f>'LK2 - 4.1 Stäbe - Schnittgrößen'!E719</f>
        <v>-4.47</v>
      </c>
      <c r="O724" s="27">
        <f>'LK2 - 4.1 Stäbe - Schnittgrößen'!F719</f>
        <v>2.4500000000000002</v>
      </c>
      <c r="Q724" s="44"/>
      <c r="R724" s="299"/>
      <c r="S724" s="15"/>
      <c r="T724" s="15" t="str">
        <f>'LK3 - 4.1 Stäbe - Schnittgrößen'!B719</f>
        <v>Max Vz</v>
      </c>
      <c r="U724" s="27">
        <f>'LK3 - 4.1 Stäbe - Schnittgrößen'!D719</f>
        <v>-310.57</v>
      </c>
      <c r="V724" s="27">
        <f>'LK3 - 4.1 Stäbe - Schnittgrößen'!E719</f>
        <v>-8.5399999999999991</v>
      </c>
      <c r="W724" s="27">
        <f>'LK3 - 4.1 Stäbe - Schnittgrößen'!F719</f>
        <v>6.18</v>
      </c>
      <c r="Y724" s="44"/>
      <c r="Z724" s="299"/>
      <c r="AA724" s="15"/>
      <c r="AB724" s="15" t="str">
        <f>'LK6 - 4.1 Stäbe - Schnittgrößen'!B719</f>
        <v>Max Vz</v>
      </c>
      <c r="AC724" s="27">
        <f>'LK6 - 4.1 Stäbe - Schnittgrößen'!D719</f>
        <v>-254.42</v>
      </c>
      <c r="AD724" s="27">
        <f>'LK6 - 4.1 Stäbe - Schnittgrößen'!E719</f>
        <v>-6.04</v>
      </c>
      <c r="AE724" s="27">
        <f>'LK6 - 4.1 Stäbe - Schnittgrößen'!F719</f>
        <v>3.59</v>
      </c>
    </row>
    <row r="725" spans="1:31" x14ac:dyDescent="0.3">
      <c r="A725" s="44"/>
      <c r="B725" s="299"/>
      <c r="C725" s="15"/>
      <c r="D725" s="15" t="str">
        <f>'LK1 - 4.1 Stäbe - Schnittgrößen'!B720</f>
        <v>Min Vz</v>
      </c>
      <c r="E725" s="27">
        <f>'LK1 - 4.1 Stäbe - Schnittgrößen'!D720</f>
        <v>-228.98</v>
      </c>
      <c r="F725" s="27">
        <f>'LK1 - 4.1 Stäbe - Schnittgrößen'!E720</f>
        <v>-6.91</v>
      </c>
      <c r="G725" s="27">
        <f>'LK1 - 4.1 Stäbe - Schnittgrößen'!F720</f>
        <v>4.0999999999999996</v>
      </c>
      <c r="I725" s="44"/>
      <c r="J725" s="299"/>
      <c r="K725" s="15"/>
      <c r="L725" s="15" t="str">
        <f>'LK2 - 4.1 Stäbe - Schnittgrößen'!B720</f>
        <v>Min Vz</v>
      </c>
      <c r="M725" s="27">
        <f>'LK2 - 4.1 Stäbe - Schnittgrößen'!D720</f>
        <v>-172.46</v>
      </c>
      <c r="N725" s="27">
        <f>'LK2 - 4.1 Stäbe - Schnittgrößen'!E720</f>
        <v>-5.0599999999999996</v>
      </c>
      <c r="O725" s="27">
        <f>'LK2 - 4.1 Stäbe - Schnittgrößen'!F720</f>
        <v>2.13</v>
      </c>
      <c r="Q725" s="44"/>
      <c r="R725" s="299"/>
      <c r="S725" s="15"/>
      <c r="T725" s="15" t="str">
        <f>'LK3 - 4.1 Stäbe - Schnittgrößen'!B720</f>
        <v>Min Vz</v>
      </c>
      <c r="U725" s="27">
        <f>'LK3 - 4.1 Stäbe - Schnittgrößen'!D720</f>
        <v>-310.56</v>
      </c>
      <c r="V725" s="27">
        <f>'LK3 - 4.1 Stäbe - Schnittgrößen'!E720</f>
        <v>-9.39</v>
      </c>
      <c r="W725" s="27">
        <f>'LK3 - 4.1 Stäbe - Schnittgrößen'!F720</f>
        <v>5.57</v>
      </c>
      <c r="Y725" s="44"/>
      <c r="Z725" s="299"/>
      <c r="AA725" s="15"/>
      <c r="AB725" s="15" t="str">
        <f>'LK6 - 4.1 Stäbe - Schnittgrößen'!B720</f>
        <v>Min Vz</v>
      </c>
      <c r="AC725" s="27">
        <f>'LK6 - 4.1 Stäbe - Schnittgrößen'!D720</f>
        <v>-254.41</v>
      </c>
      <c r="AD725" s="27">
        <f>'LK6 - 4.1 Stäbe - Schnittgrößen'!E720</f>
        <v>-6.9</v>
      </c>
      <c r="AE725" s="27">
        <f>'LK6 - 4.1 Stäbe - Schnittgrößen'!F720</f>
        <v>3.15</v>
      </c>
    </row>
    <row r="726" spans="1:31" x14ac:dyDescent="0.3">
      <c r="A726" s="44"/>
      <c r="B726" s="299"/>
      <c r="C726" s="15"/>
      <c r="D726" s="15" t="str">
        <f>'LK1 - 4.1 Stäbe - Schnittgrößen'!B721</f>
        <v>Max My</v>
      </c>
      <c r="E726" s="27">
        <f>'LK1 - 4.1 Stäbe - Schnittgrößen'!D721</f>
        <v>-228.98</v>
      </c>
      <c r="F726" s="27">
        <f>'LK1 - 4.1 Stäbe - Schnittgrößen'!E721</f>
        <v>-6.32</v>
      </c>
      <c r="G726" s="27">
        <f>'LK1 - 4.1 Stäbe - Schnittgrößen'!F721</f>
        <v>4.55</v>
      </c>
      <c r="I726" s="44"/>
      <c r="J726" s="299"/>
      <c r="K726" s="15"/>
      <c r="L726" s="15" t="str">
        <f>'LK2 - 4.1 Stäbe - Schnittgrößen'!B721</f>
        <v>Max My</v>
      </c>
      <c r="M726" s="27">
        <f>'LK2 - 4.1 Stäbe - Schnittgrößen'!D721</f>
        <v>-172.46</v>
      </c>
      <c r="N726" s="27">
        <f>'LK2 - 4.1 Stäbe - Schnittgrößen'!E721</f>
        <v>-4.47</v>
      </c>
      <c r="O726" s="27">
        <f>'LK2 - 4.1 Stäbe - Schnittgrößen'!F721</f>
        <v>2.4500000000000002</v>
      </c>
      <c r="Q726" s="44"/>
      <c r="R726" s="299"/>
      <c r="S726" s="15"/>
      <c r="T726" s="15" t="str">
        <f>'LK3 - 4.1 Stäbe - Schnittgrößen'!B721</f>
        <v>Max My</v>
      </c>
      <c r="U726" s="27">
        <f>'LK3 - 4.1 Stäbe - Schnittgrößen'!D721</f>
        <v>-310.57</v>
      </c>
      <c r="V726" s="27">
        <f>'LK3 - 4.1 Stäbe - Schnittgrößen'!E721</f>
        <v>-8.5399999999999991</v>
      </c>
      <c r="W726" s="27">
        <f>'LK3 - 4.1 Stäbe - Schnittgrößen'!F721</f>
        <v>6.18</v>
      </c>
      <c r="Y726" s="44"/>
      <c r="Z726" s="299"/>
      <c r="AA726" s="15"/>
      <c r="AB726" s="15" t="str">
        <f>'LK6 - 4.1 Stäbe - Schnittgrößen'!B721</f>
        <v>Max My</v>
      </c>
      <c r="AC726" s="27">
        <f>'LK6 - 4.1 Stäbe - Schnittgrößen'!D721</f>
        <v>-254.42</v>
      </c>
      <c r="AD726" s="27">
        <f>'LK6 - 4.1 Stäbe - Schnittgrößen'!E721</f>
        <v>-6.04</v>
      </c>
      <c r="AE726" s="27">
        <f>'LK6 - 4.1 Stäbe - Schnittgrößen'!F721</f>
        <v>3.59</v>
      </c>
    </row>
    <row r="727" spans="1:31" x14ac:dyDescent="0.3">
      <c r="A727" s="44"/>
      <c r="B727" s="299"/>
      <c r="C727" s="15"/>
      <c r="D727" s="15" t="str">
        <f>'LK1 - 4.1 Stäbe - Schnittgrößen'!B722</f>
        <v>Min My</v>
      </c>
      <c r="E727" s="27">
        <f>'LK1 - 4.1 Stäbe - Schnittgrößen'!D722</f>
        <v>-228.98</v>
      </c>
      <c r="F727" s="27">
        <f>'LK1 - 4.1 Stäbe - Schnittgrößen'!E722</f>
        <v>-6.91</v>
      </c>
      <c r="G727" s="27">
        <f>'LK1 - 4.1 Stäbe - Schnittgrößen'!F722</f>
        <v>4.0999999999999996</v>
      </c>
      <c r="I727" s="44"/>
      <c r="J727" s="299"/>
      <c r="K727" s="15"/>
      <c r="L727" s="15" t="str">
        <f>'LK2 - 4.1 Stäbe - Schnittgrößen'!B722</f>
        <v>Min My</v>
      </c>
      <c r="M727" s="27">
        <f>'LK2 - 4.1 Stäbe - Schnittgrößen'!D722</f>
        <v>-172.46</v>
      </c>
      <c r="N727" s="27">
        <f>'LK2 - 4.1 Stäbe - Schnittgrößen'!E722</f>
        <v>-5.0599999999999996</v>
      </c>
      <c r="O727" s="27">
        <f>'LK2 - 4.1 Stäbe - Schnittgrößen'!F722</f>
        <v>2.13</v>
      </c>
      <c r="Q727" s="44"/>
      <c r="R727" s="299"/>
      <c r="S727" s="15"/>
      <c r="T727" s="15" t="str">
        <f>'LK3 - 4.1 Stäbe - Schnittgrößen'!B722</f>
        <v>Min My</v>
      </c>
      <c r="U727" s="27">
        <f>'LK3 - 4.1 Stäbe - Schnittgrößen'!D722</f>
        <v>-310.56</v>
      </c>
      <c r="V727" s="27">
        <f>'LK3 - 4.1 Stäbe - Schnittgrößen'!E722</f>
        <v>-9.39</v>
      </c>
      <c r="W727" s="27">
        <f>'LK3 - 4.1 Stäbe - Schnittgrößen'!F722</f>
        <v>5.57</v>
      </c>
      <c r="Y727" s="44"/>
      <c r="Z727" s="299"/>
      <c r="AA727" s="15"/>
      <c r="AB727" s="15" t="str">
        <f>'LK6 - 4.1 Stäbe - Schnittgrößen'!B722</f>
        <v>Min My</v>
      </c>
      <c r="AC727" s="27">
        <f>'LK6 - 4.1 Stäbe - Schnittgrößen'!D722</f>
        <v>-254.41</v>
      </c>
      <c r="AD727" s="27">
        <f>'LK6 - 4.1 Stäbe - Schnittgrößen'!E722</f>
        <v>-6.9</v>
      </c>
      <c r="AE727" s="27">
        <f>'LK6 - 4.1 Stäbe - Schnittgrößen'!F722</f>
        <v>3.15</v>
      </c>
    </row>
    <row r="728" spans="1:31" x14ac:dyDescent="0.3">
      <c r="A728" s="192"/>
      <c r="B728" s="298"/>
      <c r="C728" s="15">
        <f>'LK1 - 4.1 Stäbe - Schnittgrößen'!A723</f>
        <v>91</v>
      </c>
      <c r="D728" s="15">
        <f>'LK1 - 4.1 Stäbe - Schnittgrößen'!B723</f>
        <v>87</v>
      </c>
      <c r="E728" s="27">
        <f>'LK1 - 4.1 Stäbe - Schnittgrößen'!D723</f>
        <v>-228.98</v>
      </c>
      <c r="F728" s="27">
        <f>'LK1 - 4.1 Stäbe - Schnittgrößen'!E723</f>
        <v>-6.54</v>
      </c>
      <c r="G728" s="27">
        <f>'LK1 - 4.1 Stäbe - Schnittgrößen'!F723</f>
        <v>4.0999999999999996</v>
      </c>
      <c r="I728" s="192"/>
      <c r="J728" s="298"/>
      <c r="K728" s="15">
        <f>'LK2 - 4.1 Stäbe - Schnittgrößen'!A723</f>
        <v>91</v>
      </c>
      <c r="L728" s="15">
        <f>'LK2 - 4.1 Stäbe - Schnittgrößen'!B723</f>
        <v>87</v>
      </c>
      <c r="M728" s="27">
        <f>'LK2 - 4.1 Stäbe - Schnittgrößen'!D723</f>
        <v>-172.46</v>
      </c>
      <c r="N728" s="27">
        <f>'LK2 - 4.1 Stäbe - Schnittgrößen'!E723</f>
        <v>-4.67</v>
      </c>
      <c r="O728" s="27">
        <f>'LK2 - 4.1 Stäbe - Schnittgrößen'!F723</f>
        <v>2.13</v>
      </c>
      <c r="Q728" s="192"/>
      <c r="R728" s="298"/>
      <c r="S728" s="15">
        <f>'LK3 - 4.1 Stäbe - Schnittgrößen'!A723</f>
        <v>91</v>
      </c>
      <c r="T728" s="15">
        <f>'LK3 - 4.1 Stäbe - Schnittgrößen'!B723</f>
        <v>87</v>
      </c>
      <c r="U728" s="27">
        <f>'LK3 - 4.1 Stäbe - Schnittgrößen'!D723</f>
        <v>-310.56</v>
      </c>
      <c r="V728" s="27">
        <f>'LK3 - 4.1 Stäbe - Schnittgrößen'!E723</f>
        <v>-8.84</v>
      </c>
      <c r="W728" s="27">
        <f>'LK3 - 4.1 Stäbe - Schnittgrößen'!F723</f>
        <v>5.57</v>
      </c>
      <c r="Y728" s="192"/>
      <c r="Z728" s="298"/>
      <c r="AA728" s="15">
        <f>'LK6 - 4.1 Stäbe - Schnittgrößen'!A723</f>
        <v>91</v>
      </c>
      <c r="AB728" s="15">
        <f>'LK6 - 4.1 Stäbe - Schnittgrößen'!B723</f>
        <v>87</v>
      </c>
      <c r="AC728" s="27">
        <f>'LK6 - 4.1 Stäbe - Schnittgrößen'!D723</f>
        <v>-254.41</v>
      </c>
      <c r="AD728" s="27">
        <f>'LK6 - 4.1 Stäbe - Schnittgrößen'!E723</f>
        <v>-6.31</v>
      </c>
      <c r="AE728" s="27">
        <f>'LK6 - 4.1 Stäbe - Schnittgrößen'!F723</f>
        <v>3.15</v>
      </c>
    </row>
    <row r="729" spans="1:31" x14ac:dyDescent="0.3">
      <c r="A729" s="44"/>
      <c r="B729" s="299"/>
      <c r="C729" s="15"/>
      <c r="D729" s="15">
        <f>'LK1 - 4.1 Stäbe - Schnittgrößen'!B724</f>
        <v>88</v>
      </c>
      <c r="E729" s="27">
        <f>'LK1 - 4.1 Stäbe - Schnittgrößen'!D724</f>
        <v>-228.98</v>
      </c>
      <c r="F729" s="27">
        <f>'LK1 - 4.1 Stäbe - Schnittgrößen'!E724</f>
        <v>-7.12</v>
      </c>
      <c r="G729" s="27">
        <f>'LK1 - 4.1 Stäbe - Schnittgrößen'!F724</f>
        <v>3.64</v>
      </c>
      <c r="I729" s="44"/>
      <c r="J729" s="299"/>
      <c r="K729" s="15"/>
      <c r="L729" s="15">
        <f>'LK2 - 4.1 Stäbe - Schnittgrößen'!B724</f>
        <v>88</v>
      </c>
      <c r="M729" s="27">
        <f>'LK2 - 4.1 Stäbe - Schnittgrößen'!D724</f>
        <v>-172.45</v>
      </c>
      <c r="N729" s="27">
        <f>'LK2 - 4.1 Stäbe - Schnittgrößen'!E724</f>
        <v>-5.26</v>
      </c>
      <c r="O729" s="27">
        <f>'LK2 - 4.1 Stäbe - Schnittgrößen'!F724</f>
        <v>1.79</v>
      </c>
      <c r="Q729" s="44"/>
      <c r="R729" s="299"/>
      <c r="S729" s="15"/>
      <c r="T729" s="15">
        <f>'LK3 - 4.1 Stäbe - Schnittgrößen'!B724</f>
        <v>88</v>
      </c>
      <c r="U729" s="27">
        <f>'LK3 - 4.1 Stäbe - Schnittgrößen'!D724</f>
        <v>-310.55</v>
      </c>
      <c r="V729" s="27">
        <f>'LK3 - 4.1 Stäbe - Schnittgrößen'!E724</f>
        <v>-9.68</v>
      </c>
      <c r="W729" s="27">
        <f>'LK3 - 4.1 Stäbe - Schnittgrößen'!F724</f>
        <v>4.93</v>
      </c>
      <c r="Y729" s="44"/>
      <c r="Z729" s="299"/>
      <c r="AA729" s="15"/>
      <c r="AB729" s="15">
        <f>'LK6 - 4.1 Stäbe - Schnittgrößen'!B724</f>
        <v>88</v>
      </c>
      <c r="AC729" s="27">
        <f>'LK6 - 4.1 Stäbe - Schnittgrößen'!D724</f>
        <v>-254.4</v>
      </c>
      <c r="AD729" s="27">
        <f>'LK6 - 4.1 Stäbe - Schnittgrößen'!E724</f>
        <v>-7.16</v>
      </c>
      <c r="AE729" s="27">
        <f>'LK6 - 4.1 Stäbe - Schnittgrößen'!F724</f>
        <v>2.69</v>
      </c>
    </row>
    <row r="730" spans="1:31" x14ac:dyDescent="0.3">
      <c r="A730" s="44"/>
      <c r="B730" s="299"/>
      <c r="C730" s="15"/>
      <c r="D730" s="15" t="str">
        <f>'LK1 - 4.1 Stäbe - Schnittgrößen'!B725</f>
        <v>Max N</v>
      </c>
      <c r="E730" s="27">
        <f>'LK1 - 4.1 Stäbe - Schnittgrößen'!D725</f>
        <v>-228.98</v>
      </c>
      <c r="F730" s="27">
        <f>'LK1 - 4.1 Stäbe - Schnittgrößen'!E725</f>
        <v>-7.12</v>
      </c>
      <c r="G730" s="27">
        <f>'LK1 - 4.1 Stäbe - Schnittgrößen'!F725</f>
        <v>3.64</v>
      </c>
      <c r="I730" s="44"/>
      <c r="J730" s="299"/>
      <c r="K730" s="15"/>
      <c r="L730" s="15" t="str">
        <f>'LK2 - 4.1 Stäbe - Schnittgrößen'!B725</f>
        <v>Max N</v>
      </c>
      <c r="M730" s="27">
        <f>'LK2 - 4.1 Stäbe - Schnittgrößen'!D725</f>
        <v>-172.45</v>
      </c>
      <c r="N730" s="27">
        <f>'LK2 - 4.1 Stäbe - Schnittgrößen'!E725</f>
        <v>-5.26</v>
      </c>
      <c r="O730" s="27">
        <f>'LK2 - 4.1 Stäbe - Schnittgrößen'!F725</f>
        <v>1.79</v>
      </c>
      <c r="Q730" s="44"/>
      <c r="R730" s="299"/>
      <c r="S730" s="15"/>
      <c r="T730" s="15" t="str">
        <f>'LK3 - 4.1 Stäbe - Schnittgrößen'!B725</f>
        <v>Max N</v>
      </c>
      <c r="U730" s="27">
        <f>'LK3 - 4.1 Stäbe - Schnittgrößen'!D725</f>
        <v>-310.55</v>
      </c>
      <c r="V730" s="27">
        <f>'LK3 - 4.1 Stäbe - Schnittgrößen'!E725</f>
        <v>-9.68</v>
      </c>
      <c r="W730" s="27">
        <f>'LK3 - 4.1 Stäbe - Schnittgrößen'!F725</f>
        <v>4.93</v>
      </c>
      <c r="Y730" s="44"/>
      <c r="Z730" s="299"/>
      <c r="AA730" s="15"/>
      <c r="AB730" s="15" t="str">
        <f>'LK6 - 4.1 Stäbe - Schnittgrößen'!B725</f>
        <v>Max N</v>
      </c>
      <c r="AC730" s="27">
        <f>'LK6 - 4.1 Stäbe - Schnittgrößen'!D725</f>
        <v>-254.4</v>
      </c>
      <c r="AD730" s="27">
        <f>'LK6 - 4.1 Stäbe - Schnittgrößen'!E725</f>
        <v>-7.16</v>
      </c>
      <c r="AE730" s="27">
        <f>'LK6 - 4.1 Stäbe - Schnittgrößen'!F725</f>
        <v>2.69</v>
      </c>
    </row>
    <row r="731" spans="1:31" x14ac:dyDescent="0.3">
      <c r="A731" s="44"/>
      <c r="B731" s="299"/>
      <c r="C731" s="15"/>
      <c r="D731" s="15" t="str">
        <f>'LK1 - 4.1 Stäbe - Schnittgrößen'!B726</f>
        <v>Min N</v>
      </c>
      <c r="E731" s="27">
        <f>'LK1 - 4.1 Stäbe - Schnittgrößen'!D726</f>
        <v>-228.98</v>
      </c>
      <c r="F731" s="27">
        <f>'LK1 - 4.1 Stäbe - Schnittgrößen'!E726</f>
        <v>-6.54</v>
      </c>
      <c r="G731" s="27">
        <f>'LK1 - 4.1 Stäbe - Schnittgrößen'!F726</f>
        <v>4.0999999999999996</v>
      </c>
      <c r="I731" s="44"/>
      <c r="J731" s="299"/>
      <c r="K731" s="15"/>
      <c r="L731" s="15" t="str">
        <f>'LK2 - 4.1 Stäbe - Schnittgrößen'!B726</f>
        <v>Min N</v>
      </c>
      <c r="M731" s="27">
        <f>'LK2 - 4.1 Stäbe - Schnittgrößen'!D726</f>
        <v>-172.46</v>
      </c>
      <c r="N731" s="27">
        <f>'LK2 - 4.1 Stäbe - Schnittgrößen'!E726</f>
        <v>-4.67</v>
      </c>
      <c r="O731" s="27">
        <f>'LK2 - 4.1 Stäbe - Schnittgrößen'!F726</f>
        <v>2.13</v>
      </c>
      <c r="Q731" s="44"/>
      <c r="R731" s="299"/>
      <c r="S731" s="15"/>
      <c r="T731" s="15" t="str">
        <f>'LK3 - 4.1 Stäbe - Schnittgrößen'!B726</f>
        <v>Min N</v>
      </c>
      <c r="U731" s="27">
        <f>'LK3 - 4.1 Stäbe - Schnittgrößen'!D726</f>
        <v>-310.56</v>
      </c>
      <c r="V731" s="27">
        <f>'LK3 - 4.1 Stäbe - Schnittgrößen'!E726</f>
        <v>-8.84</v>
      </c>
      <c r="W731" s="27">
        <f>'LK3 - 4.1 Stäbe - Schnittgrößen'!F726</f>
        <v>5.57</v>
      </c>
      <c r="Y731" s="44"/>
      <c r="Z731" s="299"/>
      <c r="AA731" s="15"/>
      <c r="AB731" s="15" t="str">
        <f>'LK6 - 4.1 Stäbe - Schnittgrößen'!B726</f>
        <v>Min N</v>
      </c>
      <c r="AC731" s="27">
        <f>'LK6 - 4.1 Stäbe - Schnittgrößen'!D726</f>
        <v>-254.41</v>
      </c>
      <c r="AD731" s="27">
        <f>'LK6 - 4.1 Stäbe - Schnittgrößen'!E726</f>
        <v>-6.31</v>
      </c>
      <c r="AE731" s="27">
        <f>'LK6 - 4.1 Stäbe - Schnittgrößen'!F726</f>
        <v>3.15</v>
      </c>
    </row>
    <row r="732" spans="1:31" x14ac:dyDescent="0.3">
      <c r="A732" s="44"/>
      <c r="B732" s="299"/>
      <c r="C732" s="15"/>
      <c r="D732" s="15" t="str">
        <f>'LK1 - 4.1 Stäbe - Schnittgrößen'!B727</f>
        <v>Max Vz</v>
      </c>
      <c r="E732" s="27">
        <f>'LK1 - 4.1 Stäbe - Schnittgrößen'!D727</f>
        <v>-228.98</v>
      </c>
      <c r="F732" s="27">
        <f>'LK1 - 4.1 Stäbe - Schnittgrößen'!E727</f>
        <v>-6.54</v>
      </c>
      <c r="G732" s="27">
        <f>'LK1 - 4.1 Stäbe - Schnittgrößen'!F727</f>
        <v>4.0999999999999996</v>
      </c>
      <c r="I732" s="44"/>
      <c r="J732" s="299"/>
      <c r="K732" s="15"/>
      <c r="L732" s="15" t="str">
        <f>'LK2 - 4.1 Stäbe - Schnittgrößen'!B727</f>
        <v>Max Vz</v>
      </c>
      <c r="M732" s="27">
        <f>'LK2 - 4.1 Stäbe - Schnittgrößen'!D727</f>
        <v>-172.46</v>
      </c>
      <c r="N732" s="27">
        <f>'LK2 - 4.1 Stäbe - Schnittgrößen'!E727</f>
        <v>-4.67</v>
      </c>
      <c r="O732" s="27">
        <f>'LK2 - 4.1 Stäbe - Schnittgrößen'!F727</f>
        <v>2.13</v>
      </c>
      <c r="Q732" s="44"/>
      <c r="R732" s="299"/>
      <c r="S732" s="15"/>
      <c r="T732" s="15" t="str">
        <f>'LK3 - 4.1 Stäbe - Schnittgrößen'!B727</f>
        <v>Max Vz</v>
      </c>
      <c r="U732" s="27">
        <f>'LK3 - 4.1 Stäbe - Schnittgrößen'!D727</f>
        <v>-310.56</v>
      </c>
      <c r="V732" s="27">
        <f>'LK3 - 4.1 Stäbe - Schnittgrößen'!E727</f>
        <v>-8.84</v>
      </c>
      <c r="W732" s="27">
        <f>'LK3 - 4.1 Stäbe - Schnittgrößen'!F727</f>
        <v>5.57</v>
      </c>
      <c r="Y732" s="44"/>
      <c r="Z732" s="299"/>
      <c r="AA732" s="15"/>
      <c r="AB732" s="15" t="str">
        <f>'LK6 - 4.1 Stäbe - Schnittgrößen'!B727</f>
        <v>Max Vz</v>
      </c>
      <c r="AC732" s="27">
        <f>'LK6 - 4.1 Stäbe - Schnittgrößen'!D727</f>
        <v>-254.41</v>
      </c>
      <c r="AD732" s="27">
        <f>'LK6 - 4.1 Stäbe - Schnittgrößen'!E727</f>
        <v>-6.31</v>
      </c>
      <c r="AE732" s="27">
        <f>'LK6 - 4.1 Stäbe - Schnittgrößen'!F727</f>
        <v>3.15</v>
      </c>
    </row>
    <row r="733" spans="1:31" x14ac:dyDescent="0.3">
      <c r="A733" s="44"/>
      <c r="B733" s="299"/>
      <c r="C733" s="15"/>
      <c r="D733" s="15" t="str">
        <f>'LK1 - 4.1 Stäbe - Schnittgrößen'!B728</f>
        <v>Min Vz</v>
      </c>
      <c r="E733" s="27">
        <f>'LK1 - 4.1 Stäbe - Schnittgrößen'!D728</f>
        <v>-228.98</v>
      </c>
      <c r="F733" s="27">
        <f>'LK1 - 4.1 Stäbe - Schnittgrößen'!E728</f>
        <v>-7.12</v>
      </c>
      <c r="G733" s="27">
        <f>'LK1 - 4.1 Stäbe - Schnittgrößen'!F728</f>
        <v>3.64</v>
      </c>
      <c r="I733" s="44"/>
      <c r="J733" s="299"/>
      <c r="K733" s="15"/>
      <c r="L733" s="15" t="str">
        <f>'LK2 - 4.1 Stäbe - Schnittgrößen'!B728</f>
        <v>Min Vz</v>
      </c>
      <c r="M733" s="27">
        <f>'LK2 - 4.1 Stäbe - Schnittgrößen'!D728</f>
        <v>-172.45</v>
      </c>
      <c r="N733" s="27">
        <f>'LK2 - 4.1 Stäbe - Schnittgrößen'!E728</f>
        <v>-5.26</v>
      </c>
      <c r="O733" s="27">
        <f>'LK2 - 4.1 Stäbe - Schnittgrößen'!F728</f>
        <v>1.79</v>
      </c>
      <c r="Q733" s="44"/>
      <c r="R733" s="299"/>
      <c r="S733" s="15"/>
      <c r="T733" s="15" t="str">
        <f>'LK3 - 4.1 Stäbe - Schnittgrößen'!B728</f>
        <v>Min Vz</v>
      </c>
      <c r="U733" s="27">
        <f>'LK3 - 4.1 Stäbe - Schnittgrößen'!D728</f>
        <v>-310.55</v>
      </c>
      <c r="V733" s="27">
        <f>'LK3 - 4.1 Stäbe - Schnittgrößen'!E728</f>
        <v>-9.68</v>
      </c>
      <c r="W733" s="27">
        <f>'LK3 - 4.1 Stäbe - Schnittgrößen'!F728</f>
        <v>4.93</v>
      </c>
      <c r="Y733" s="44"/>
      <c r="Z733" s="299"/>
      <c r="AA733" s="15"/>
      <c r="AB733" s="15" t="str">
        <f>'LK6 - 4.1 Stäbe - Schnittgrößen'!B728</f>
        <v>Min Vz</v>
      </c>
      <c r="AC733" s="27">
        <f>'LK6 - 4.1 Stäbe - Schnittgrößen'!D728</f>
        <v>-254.4</v>
      </c>
      <c r="AD733" s="27">
        <f>'LK6 - 4.1 Stäbe - Schnittgrößen'!E728</f>
        <v>-7.16</v>
      </c>
      <c r="AE733" s="27">
        <f>'LK6 - 4.1 Stäbe - Schnittgrößen'!F728</f>
        <v>2.69</v>
      </c>
    </row>
    <row r="734" spans="1:31" x14ac:dyDescent="0.3">
      <c r="A734" s="44"/>
      <c r="B734" s="299"/>
      <c r="C734" s="15"/>
      <c r="D734" s="15" t="str">
        <f>'LK1 - 4.1 Stäbe - Schnittgrößen'!B729</f>
        <v>Max My</v>
      </c>
      <c r="E734" s="27">
        <f>'LK1 - 4.1 Stäbe - Schnittgrößen'!D729</f>
        <v>-228.98</v>
      </c>
      <c r="F734" s="27">
        <f>'LK1 - 4.1 Stäbe - Schnittgrößen'!E729</f>
        <v>-6.54</v>
      </c>
      <c r="G734" s="27">
        <f>'LK1 - 4.1 Stäbe - Schnittgrößen'!F729</f>
        <v>4.0999999999999996</v>
      </c>
      <c r="I734" s="44"/>
      <c r="J734" s="299"/>
      <c r="K734" s="15"/>
      <c r="L734" s="15" t="str">
        <f>'LK2 - 4.1 Stäbe - Schnittgrößen'!B729</f>
        <v>Max My</v>
      </c>
      <c r="M734" s="27">
        <f>'LK2 - 4.1 Stäbe - Schnittgrößen'!D729</f>
        <v>-172.46</v>
      </c>
      <c r="N734" s="27">
        <f>'LK2 - 4.1 Stäbe - Schnittgrößen'!E729</f>
        <v>-4.67</v>
      </c>
      <c r="O734" s="27">
        <f>'LK2 - 4.1 Stäbe - Schnittgrößen'!F729</f>
        <v>2.13</v>
      </c>
      <c r="Q734" s="44"/>
      <c r="R734" s="299"/>
      <c r="S734" s="15"/>
      <c r="T734" s="15" t="str">
        <f>'LK3 - 4.1 Stäbe - Schnittgrößen'!B729</f>
        <v>Max My</v>
      </c>
      <c r="U734" s="27">
        <f>'LK3 - 4.1 Stäbe - Schnittgrößen'!D729</f>
        <v>-310.56</v>
      </c>
      <c r="V734" s="27">
        <f>'LK3 - 4.1 Stäbe - Schnittgrößen'!E729</f>
        <v>-8.84</v>
      </c>
      <c r="W734" s="27">
        <f>'LK3 - 4.1 Stäbe - Schnittgrößen'!F729</f>
        <v>5.57</v>
      </c>
      <c r="Y734" s="44"/>
      <c r="Z734" s="299"/>
      <c r="AA734" s="15"/>
      <c r="AB734" s="15" t="str">
        <f>'LK6 - 4.1 Stäbe - Schnittgrößen'!B729</f>
        <v>Max My</v>
      </c>
      <c r="AC734" s="27">
        <f>'LK6 - 4.1 Stäbe - Schnittgrößen'!D729</f>
        <v>-254.41</v>
      </c>
      <c r="AD734" s="27">
        <f>'LK6 - 4.1 Stäbe - Schnittgrößen'!E729</f>
        <v>-6.31</v>
      </c>
      <c r="AE734" s="27">
        <f>'LK6 - 4.1 Stäbe - Schnittgrößen'!F729</f>
        <v>3.15</v>
      </c>
    </row>
    <row r="735" spans="1:31" x14ac:dyDescent="0.3">
      <c r="A735" s="44"/>
      <c r="B735" s="299"/>
      <c r="C735" s="15"/>
      <c r="D735" s="15" t="str">
        <f>'LK1 - 4.1 Stäbe - Schnittgrößen'!B730</f>
        <v>Min My</v>
      </c>
      <c r="E735" s="27">
        <f>'LK1 - 4.1 Stäbe - Schnittgrößen'!D730</f>
        <v>-228.98</v>
      </c>
      <c r="F735" s="27">
        <f>'LK1 - 4.1 Stäbe - Schnittgrößen'!E730</f>
        <v>-7.12</v>
      </c>
      <c r="G735" s="27">
        <f>'LK1 - 4.1 Stäbe - Schnittgrößen'!F730</f>
        <v>3.64</v>
      </c>
      <c r="I735" s="44"/>
      <c r="J735" s="299"/>
      <c r="K735" s="15"/>
      <c r="L735" s="15" t="str">
        <f>'LK2 - 4.1 Stäbe - Schnittgrößen'!B730</f>
        <v>Min My</v>
      </c>
      <c r="M735" s="27">
        <f>'LK2 - 4.1 Stäbe - Schnittgrößen'!D730</f>
        <v>-172.45</v>
      </c>
      <c r="N735" s="27">
        <f>'LK2 - 4.1 Stäbe - Schnittgrößen'!E730</f>
        <v>-5.26</v>
      </c>
      <c r="O735" s="27">
        <f>'LK2 - 4.1 Stäbe - Schnittgrößen'!F730</f>
        <v>1.79</v>
      </c>
      <c r="Q735" s="44"/>
      <c r="R735" s="299"/>
      <c r="S735" s="15"/>
      <c r="T735" s="15" t="str">
        <f>'LK3 - 4.1 Stäbe - Schnittgrößen'!B730</f>
        <v>Min My</v>
      </c>
      <c r="U735" s="27">
        <f>'LK3 - 4.1 Stäbe - Schnittgrößen'!D730</f>
        <v>-310.55</v>
      </c>
      <c r="V735" s="27">
        <f>'LK3 - 4.1 Stäbe - Schnittgrößen'!E730</f>
        <v>-9.68</v>
      </c>
      <c r="W735" s="27">
        <f>'LK3 - 4.1 Stäbe - Schnittgrößen'!F730</f>
        <v>4.93</v>
      </c>
      <c r="Y735" s="44"/>
      <c r="Z735" s="299"/>
      <c r="AA735" s="15"/>
      <c r="AB735" s="15" t="str">
        <f>'LK6 - 4.1 Stäbe - Schnittgrößen'!B730</f>
        <v>Min My</v>
      </c>
      <c r="AC735" s="27">
        <f>'LK6 - 4.1 Stäbe - Schnittgrößen'!D730</f>
        <v>-254.4</v>
      </c>
      <c r="AD735" s="27">
        <f>'LK6 - 4.1 Stäbe - Schnittgrößen'!E730</f>
        <v>-7.16</v>
      </c>
      <c r="AE735" s="27">
        <f>'LK6 - 4.1 Stäbe - Schnittgrößen'!F730</f>
        <v>2.69</v>
      </c>
    </row>
    <row r="736" spans="1:31" x14ac:dyDescent="0.3">
      <c r="A736" s="192"/>
      <c r="B736" s="298"/>
      <c r="C736" s="15">
        <f>'LK1 - 4.1 Stäbe - Schnittgrößen'!A731</f>
        <v>92</v>
      </c>
      <c r="D736" s="15">
        <f>'LK1 - 4.1 Stäbe - Schnittgrößen'!B731</f>
        <v>88</v>
      </c>
      <c r="E736" s="27">
        <f>'LK1 - 4.1 Stäbe - Schnittgrößen'!D731</f>
        <v>-228.98</v>
      </c>
      <c r="F736" s="27">
        <f>'LK1 - 4.1 Stäbe - Schnittgrößen'!E731</f>
        <v>-6.76</v>
      </c>
      <c r="G736" s="27">
        <f>'LK1 - 4.1 Stäbe - Schnittgrößen'!F731</f>
        <v>3.64</v>
      </c>
      <c r="I736" s="192"/>
      <c r="J736" s="298"/>
      <c r="K736" s="15">
        <f>'LK2 - 4.1 Stäbe - Schnittgrößen'!A731</f>
        <v>92</v>
      </c>
      <c r="L736" s="15">
        <f>'LK2 - 4.1 Stäbe - Schnittgrößen'!B731</f>
        <v>88</v>
      </c>
      <c r="M736" s="27">
        <f>'LK2 - 4.1 Stäbe - Schnittgrößen'!D731</f>
        <v>-172.45</v>
      </c>
      <c r="N736" s="27">
        <f>'LK2 - 4.1 Stäbe - Schnittgrößen'!E731</f>
        <v>-4.91</v>
      </c>
      <c r="O736" s="27">
        <f>'LK2 - 4.1 Stäbe - Schnittgrößen'!F731</f>
        <v>1.79</v>
      </c>
      <c r="Q736" s="192"/>
      <c r="R736" s="298"/>
      <c r="S736" s="15">
        <f>'LK3 - 4.1 Stäbe - Schnittgrößen'!A731</f>
        <v>92</v>
      </c>
      <c r="T736" s="15">
        <f>'LK3 - 4.1 Stäbe - Schnittgrößen'!B731</f>
        <v>88</v>
      </c>
      <c r="U736" s="27">
        <f>'LK3 - 4.1 Stäbe - Schnittgrößen'!D731</f>
        <v>-310.56</v>
      </c>
      <c r="V736" s="27">
        <f>'LK3 - 4.1 Stäbe - Schnittgrößen'!E731</f>
        <v>-9.15</v>
      </c>
      <c r="W736" s="27">
        <f>'LK3 - 4.1 Stäbe - Schnittgrößen'!F731</f>
        <v>4.93</v>
      </c>
      <c r="Y736" s="192"/>
      <c r="Z736" s="298"/>
      <c r="AA736" s="15">
        <f>'LK6 - 4.1 Stäbe - Schnittgrößen'!A731</f>
        <v>92</v>
      </c>
      <c r="AB736" s="15">
        <f>'LK6 - 4.1 Stäbe - Schnittgrößen'!B731</f>
        <v>88</v>
      </c>
      <c r="AC736" s="27">
        <f>'LK6 - 4.1 Stäbe - Schnittgrößen'!D731</f>
        <v>-254.4</v>
      </c>
      <c r="AD736" s="27">
        <f>'LK6 - 4.1 Stäbe - Schnittgrößen'!E731</f>
        <v>-6.64</v>
      </c>
      <c r="AE736" s="27">
        <f>'LK6 - 4.1 Stäbe - Schnittgrößen'!F731</f>
        <v>2.69</v>
      </c>
    </row>
    <row r="737" spans="1:31" x14ac:dyDescent="0.3">
      <c r="A737" s="44"/>
      <c r="B737" s="299"/>
      <c r="C737" s="15"/>
      <c r="D737" s="15">
        <f>'LK1 - 4.1 Stäbe - Schnittgrößen'!B732</f>
        <v>89</v>
      </c>
      <c r="E737" s="27">
        <f>'LK1 - 4.1 Stäbe - Schnittgrößen'!D732</f>
        <v>-228.98</v>
      </c>
      <c r="F737" s="27">
        <f>'LK1 - 4.1 Stäbe - Schnittgrößen'!E732</f>
        <v>-7.35</v>
      </c>
      <c r="G737" s="27">
        <f>'LK1 - 4.1 Stäbe - Schnittgrößen'!F732</f>
        <v>3.16</v>
      </c>
      <c r="I737" s="44"/>
      <c r="J737" s="299"/>
      <c r="K737" s="15"/>
      <c r="L737" s="15">
        <f>'LK2 - 4.1 Stäbe - Schnittgrößen'!B732</f>
        <v>89</v>
      </c>
      <c r="M737" s="27">
        <f>'LK2 - 4.1 Stäbe - Schnittgrößen'!D732</f>
        <v>-172.45</v>
      </c>
      <c r="N737" s="27">
        <f>'LK2 - 4.1 Stäbe - Schnittgrößen'!E732</f>
        <v>-5.5</v>
      </c>
      <c r="O737" s="27">
        <f>'LK2 - 4.1 Stäbe - Schnittgrößen'!F732</f>
        <v>1.43</v>
      </c>
      <c r="Q737" s="44"/>
      <c r="R737" s="299"/>
      <c r="S737" s="15"/>
      <c r="T737" s="15">
        <f>'LK3 - 4.1 Stäbe - Schnittgrößen'!B732</f>
        <v>89</v>
      </c>
      <c r="U737" s="27">
        <f>'LK3 - 4.1 Stäbe - Schnittgrößen'!D732</f>
        <v>-310.55</v>
      </c>
      <c r="V737" s="27">
        <f>'LK3 - 4.1 Stäbe - Schnittgrößen'!E732</f>
        <v>-9.98</v>
      </c>
      <c r="W737" s="27">
        <f>'LK3 - 4.1 Stäbe - Schnittgrößen'!F732</f>
        <v>4.28</v>
      </c>
      <c r="Y737" s="44"/>
      <c r="Z737" s="299"/>
      <c r="AA737" s="15"/>
      <c r="AB737" s="15">
        <f>'LK6 - 4.1 Stäbe - Schnittgrößen'!B732</f>
        <v>89</v>
      </c>
      <c r="AC737" s="27">
        <f>'LK6 - 4.1 Stäbe - Schnittgrößen'!D732</f>
        <v>-254.39</v>
      </c>
      <c r="AD737" s="27">
        <f>'LK6 - 4.1 Stäbe - Schnittgrößen'!E732</f>
        <v>-7.49</v>
      </c>
      <c r="AE737" s="27">
        <f>'LK6 - 4.1 Stäbe - Schnittgrößen'!F732</f>
        <v>2.21</v>
      </c>
    </row>
    <row r="738" spans="1:31" x14ac:dyDescent="0.3">
      <c r="A738" s="44"/>
      <c r="B738" s="299"/>
      <c r="C738" s="15"/>
      <c r="D738" s="15" t="str">
        <f>'LK1 - 4.1 Stäbe - Schnittgrößen'!B733</f>
        <v>Max N</v>
      </c>
      <c r="E738" s="27">
        <f>'LK1 - 4.1 Stäbe - Schnittgrößen'!D733</f>
        <v>-228.98</v>
      </c>
      <c r="F738" s="27">
        <f>'LK1 - 4.1 Stäbe - Schnittgrößen'!E733</f>
        <v>-7.35</v>
      </c>
      <c r="G738" s="27">
        <f>'LK1 - 4.1 Stäbe - Schnittgrößen'!F733</f>
        <v>3.16</v>
      </c>
      <c r="I738" s="44"/>
      <c r="J738" s="299"/>
      <c r="K738" s="15"/>
      <c r="L738" s="15" t="str">
        <f>'LK2 - 4.1 Stäbe - Schnittgrößen'!B733</f>
        <v>Max N</v>
      </c>
      <c r="M738" s="27">
        <f>'LK2 - 4.1 Stäbe - Schnittgrößen'!D733</f>
        <v>-172.45</v>
      </c>
      <c r="N738" s="27">
        <f>'LK2 - 4.1 Stäbe - Schnittgrößen'!E733</f>
        <v>-5.5</v>
      </c>
      <c r="O738" s="27">
        <f>'LK2 - 4.1 Stäbe - Schnittgrößen'!F733</f>
        <v>1.43</v>
      </c>
      <c r="Q738" s="44"/>
      <c r="R738" s="299"/>
      <c r="S738" s="15"/>
      <c r="T738" s="15" t="str">
        <f>'LK3 - 4.1 Stäbe - Schnittgrößen'!B733</f>
        <v>Max N</v>
      </c>
      <c r="U738" s="27">
        <f>'LK3 - 4.1 Stäbe - Schnittgrößen'!D733</f>
        <v>-310.55</v>
      </c>
      <c r="V738" s="27">
        <f>'LK3 - 4.1 Stäbe - Schnittgrößen'!E733</f>
        <v>-9.98</v>
      </c>
      <c r="W738" s="27">
        <f>'LK3 - 4.1 Stäbe - Schnittgrößen'!F733</f>
        <v>4.28</v>
      </c>
      <c r="Y738" s="44"/>
      <c r="Z738" s="299"/>
      <c r="AA738" s="15"/>
      <c r="AB738" s="15" t="str">
        <f>'LK6 - 4.1 Stäbe - Schnittgrößen'!B733</f>
        <v>Max N</v>
      </c>
      <c r="AC738" s="27">
        <f>'LK6 - 4.1 Stäbe - Schnittgrößen'!D733</f>
        <v>-254.39</v>
      </c>
      <c r="AD738" s="27">
        <f>'LK6 - 4.1 Stäbe - Schnittgrößen'!E733</f>
        <v>-7.49</v>
      </c>
      <c r="AE738" s="27">
        <f>'LK6 - 4.1 Stäbe - Schnittgrößen'!F733</f>
        <v>2.21</v>
      </c>
    </row>
    <row r="739" spans="1:31" x14ac:dyDescent="0.3">
      <c r="A739" s="44"/>
      <c r="B739" s="299"/>
      <c r="C739" s="15"/>
      <c r="D739" s="15" t="str">
        <f>'LK1 - 4.1 Stäbe - Schnittgrößen'!B734</f>
        <v>Min N</v>
      </c>
      <c r="E739" s="27">
        <f>'LK1 - 4.1 Stäbe - Schnittgrößen'!D734</f>
        <v>-228.98</v>
      </c>
      <c r="F739" s="27">
        <f>'LK1 - 4.1 Stäbe - Schnittgrößen'!E734</f>
        <v>-6.76</v>
      </c>
      <c r="G739" s="27">
        <f>'LK1 - 4.1 Stäbe - Schnittgrößen'!F734</f>
        <v>3.64</v>
      </c>
      <c r="I739" s="44"/>
      <c r="J739" s="299"/>
      <c r="K739" s="15"/>
      <c r="L739" s="15" t="str">
        <f>'LK2 - 4.1 Stäbe - Schnittgrößen'!B734</f>
        <v>Min N</v>
      </c>
      <c r="M739" s="27">
        <f>'LK2 - 4.1 Stäbe - Schnittgrößen'!D734</f>
        <v>-172.45</v>
      </c>
      <c r="N739" s="27">
        <f>'LK2 - 4.1 Stäbe - Schnittgrößen'!E734</f>
        <v>-4.91</v>
      </c>
      <c r="O739" s="27">
        <f>'LK2 - 4.1 Stäbe - Schnittgrößen'!F734</f>
        <v>1.79</v>
      </c>
      <c r="Q739" s="44"/>
      <c r="R739" s="299"/>
      <c r="S739" s="15"/>
      <c r="T739" s="15" t="str">
        <f>'LK3 - 4.1 Stäbe - Schnittgrößen'!B734</f>
        <v>Min N</v>
      </c>
      <c r="U739" s="27">
        <f>'LK3 - 4.1 Stäbe - Schnittgrößen'!D734</f>
        <v>-310.56</v>
      </c>
      <c r="V739" s="27">
        <f>'LK3 - 4.1 Stäbe - Schnittgrößen'!E734</f>
        <v>-9.15</v>
      </c>
      <c r="W739" s="27">
        <f>'LK3 - 4.1 Stäbe - Schnittgrößen'!F734</f>
        <v>4.93</v>
      </c>
      <c r="Y739" s="44"/>
      <c r="Z739" s="299"/>
      <c r="AA739" s="15"/>
      <c r="AB739" s="15" t="str">
        <f>'LK6 - 4.1 Stäbe - Schnittgrößen'!B734</f>
        <v>Min N</v>
      </c>
      <c r="AC739" s="27">
        <f>'LK6 - 4.1 Stäbe - Schnittgrößen'!D734</f>
        <v>-254.4</v>
      </c>
      <c r="AD739" s="27">
        <f>'LK6 - 4.1 Stäbe - Schnittgrößen'!E734</f>
        <v>-6.64</v>
      </c>
      <c r="AE739" s="27">
        <f>'LK6 - 4.1 Stäbe - Schnittgrößen'!F734</f>
        <v>2.69</v>
      </c>
    </row>
    <row r="740" spans="1:31" x14ac:dyDescent="0.3">
      <c r="A740" s="44"/>
      <c r="B740" s="299"/>
      <c r="C740" s="15"/>
      <c r="D740" s="15" t="str">
        <f>'LK1 - 4.1 Stäbe - Schnittgrößen'!B735</f>
        <v>Max Vz</v>
      </c>
      <c r="E740" s="27">
        <f>'LK1 - 4.1 Stäbe - Schnittgrößen'!D735</f>
        <v>-228.98</v>
      </c>
      <c r="F740" s="27">
        <f>'LK1 - 4.1 Stäbe - Schnittgrößen'!E735</f>
        <v>-6.76</v>
      </c>
      <c r="G740" s="27">
        <f>'LK1 - 4.1 Stäbe - Schnittgrößen'!F735</f>
        <v>3.64</v>
      </c>
      <c r="I740" s="44"/>
      <c r="J740" s="299"/>
      <c r="K740" s="15"/>
      <c r="L740" s="15" t="str">
        <f>'LK2 - 4.1 Stäbe - Schnittgrößen'!B735</f>
        <v>Max Vz</v>
      </c>
      <c r="M740" s="27">
        <f>'LK2 - 4.1 Stäbe - Schnittgrößen'!D735</f>
        <v>-172.45</v>
      </c>
      <c r="N740" s="27">
        <f>'LK2 - 4.1 Stäbe - Schnittgrößen'!E735</f>
        <v>-4.91</v>
      </c>
      <c r="O740" s="27">
        <f>'LK2 - 4.1 Stäbe - Schnittgrößen'!F735</f>
        <v>1.79</v>
      </c>
      <c r="Q740" s="44"/>
      <c r="R740" s="299"/>
      <c r="S740" s="15"/>
      <c r="T740" s="15" t="str">
        <f>'LK3 - 4.1 Stäbe - Schnittgrößen'!B735</f>
        <v>Max Vz</v>
      </c>
      <c r="U740" s="27">
        <f>'LK3 - 4.1 Stäbe - Schnittgrößen'!D735</f>
        <v>-310.56</v>
      </c>
      <c r="V740" s="27">
        <f>'LK3 - 4.1 Stäbe - Schnittgrößen'!E735</f>
        <v>-9.15</v>
      </c>
      <c r="W740" s="27">
        <f>'LK3 - 4.1 Stäbe - Schnittgrößen'!F735</f>
        <v>4.93</v>
      </c>
      <c r="Y740" s="44"/>
      <c r="Z740" s="299"/>
      <c r="AA740" s="15"/>
      <c r="AB740" s="15" t="str">
        <f>'LK6 - 4.1 Stäbe - Schnittgrößen'!B735</f>
        <v>Max Vz</v>
      </c>
      <c r="AC740" s="27">
        <f>'LK6 - 4.1 Stäbe - Schnittgrößen'!D735</f>
        <v>-254.4</v>
      </c>
      <c r="AD740" s="27">
        <f>'LK6 - 4.1 Stäbe - Schnittgrößen'!E735</f>
        <v>-6.64</v>
      </c>
      <c r="AE740" s="27">
        <f>'LK6 - 4.1 Stäbe - Schnittgrößen'!F735</f>
        <v>2.69</v>
      </c>
    </row>
    <row r="741" spans="1:31" x14ac:dyDescent="0.3">
      <c r="A741" s="44"/>
      <c r="B741" s="299"/>
      <c r="C741" s="15"/>
      <c r="D741" s="15" t="str">
        <f>'LK1 - 4.1 Stäbe - Schnittgrößen'!B736</f>
        <v>Min Vz</v>
      </c>
      <c r="E741" s="27">
        <f>'LK1 - 4.1 Stäbe - Schnittgrößen'!D736</f>
        <v>-228.98</v>
      </c>
      <c r="F741" s="27">
        <f>'LK1 - 4.1 Stäbe - Schnittgrößen'!E736</f>
        <v>-7.35</v>
      </c>
      <c r="G741" s="27">
        <f>'LK1 - 4.1 Stäbe - Schnittgrößen'!F736</f>
        <v>3.16</v>
      </c>
      <c r="I741" s="44"/>
      <c r="J741" s="299"/>
      <c r="K741" s="15"/>
      <c r="L741" s="15" t="str">
        <f>'LK2 - 4.1 Stäbe - Schnittgrößen'!B736</f>
        <v>Min Vz</v>
      </c>
      <c r="M741" s="27">
        <f>'LK2 - 4.1 Stäbe - Schnittgrößen'!D736</f>
        <v>-172.45</v>
      </c>
      <c r="N741" s="27">
        <f>'LK2 - 4.1 Stäbe - Schnittgrößen'!E736</f>
        <v>-5.5</v>
      </c>
      <c r="O741" s="27">
        <f>'LK2 - 4.1 Stäbe - Schnittgrößen'!F736</f>
        <v>1.43</v>
      </c>
      <c r="Q741" s="44"/>
      <c r="R741" s="299"/>
      <c r="S741" s="15"/>
      <c r="T741" s="15" t="str">
        <f>'LK3 - 4.1 Stäbe - Schnittgrößen'!B736</f>
        <v>Min Vz</v>
      </c>
      <c r="U741" s="27">
        <f>'LK3 - 4.1 Stäbe - Schnittgrößen'!D736</f>
        <v>-310.55</v>
      </c>
      <c r="V741" s="27">
        <f>'LK3 - 4.1 Stäbe - Schnittgrößen'!E736</f>
        <v>-9.98</v>
      </c>
      <c r="W741" s="27">
        <f>'LK3 - 4.1 Stäbe - Schnittgrößen'!F736</f>
        <v>4.28</v>
      </c>
      <c r="Y741" s="44"/>
      <c r="Z741" s="299"/>
      <c r="AA741" s="15"/>
      <c r="AB741" s="15" t="str">
        <f>'LK6 - 4.1 Stäbe - Schnittgrößen'!B736</f>
        <v>Min Vz</v>
      </c>
      <c r="AC741" s="27">
        <f>'LK6 - 4.1 Stäbe - Schnittgrößen'!D736</f>
        <v>-254.39</v>
      </c>
      <c r="AD741" s="27">
        <f>'LK6 - 4.1 Stäbe - Schnittgrößen'!E736</f>
        <v>-7.49</v>
      </c>
      <c r="AE741" s="27">
        <f>'LK6 - 4.1 Stäbe - Schnittgrößen'!F736</f>
        <v>2.21</v>
      </c>
    </row>
    <row r="742" spans="1:31" x14ac:dyDescent="0.3">
      <c r="A742" s="44"/>
      <c r="B742" s="299"/>
      <c r="C742" s="15"/>
      <c r="D742" s="15" t="str">
        <f>'LK1 - 4.1 Stäbe - Schnittgrößen'!B737</f>
        <v>Max My</v>
      </c>
      <c r="E742" s="27">
        <f>'LK1 - 4.1 Stäbe - Schnittgrößen'!D737</f>
        <v>-228.98</v>
      </c>
      <c r="F742" s="27">
        <f>'LK1 - 4.1 Stäbe - Schnittgrößen'!E737</f>
        <v>-6.76</v>
      </c>
      <c r="G742" s="27">
        <f>'LK1 - 4.1 Stäbe - Schnittgrößen'!F737</f>
        <v>3.64</v>
      </c>
      <c r="I742" s="44"/>
      <c r="J742" s="299"/>
      <c r="K742" s="15"/>
      <c r="L742" s="15" t="str">
        <f>'LK2 - 4.1 Stäbe - Schnittgrößen'!B737</f>
        <v>Max My</v>
      </c>
      <c r="M742" s="27">
        <f>'LK2 - 4.1 Stäbe - Schnittgrößen'!D737</f>
        <v>-172.45</v>
      </c>
      <c r="N742" s="27">
        <f>'LK2 - 4.1 Stäbe - Schnittgrößen'!E737</f>
        <v>-4.91</v>
      </c>
      <c r="O742" s="27">
        <f>'LK2 - 4.1 Stäbe - Schnittgrößen'!F737</f>
        <v>1.79</v>
      </c>
      <c r="Q742" s="44"/>
      <c r="R742" s="299"/>
      <c r="S742" s="15"/>
      <c r="T742" s="15" t="str">
        <f>'LK3 - 4.1 Stäbe - Schnittgrößen'!B737</f>
        <v>Max My</v>
      </c>
      <c r="U742" s="27">
        <f>'LK3 - 4.1 Stäbe - Schnittgrößen'!D737</f>
        <v>-310.56</v>
      </c>
      <c r="V742" s="27">
        <f>'LK3 - 4.1 Stäbe - Schnittgrößen'!E737</f>
        <v>-9.15</v>
      </c>
      <c r="W742" s="27">
        <f>'LK3 - 4.1 Stäbe - Schnittgrößen'!F737</f>
        <v>4.93</v>
      </c>
      <c r="Y742" s="44"/>
      <c r="Z742" s="299"/>
      <c r="AA742" s="15"/>
      <c r="AB742" s="15" t="str">
        <f>'LK6 - 4.1 Stäbe - Schnittgrößen'!B737</f>
        <v>Max My</v>
      </c>
      <c r="AC742" s="27">
        <f>'LK6 - 4.1 Stäbe - Schnittgrößen'!D737</f>
        <v>-254.4</v>
      </c>
      <c r="AD742" s="27">
        <f>'LK6 - 4.1 Stäbe - Schnittgrößen'!E737</f>
        <v>-6.64</v>
      </c>
      <c r="AE742" s="27">
        <f>'LK6 - 4.1 Stäbe - Schnittgrößen'!F737</f>
        <v>2.69</v>
      </c>
    </row>
    <row r="743" spans="1:31" x14ac:dyDescent="0.3">
      <c r="A743" s="44"/>
      <c r="B743" s="299"/>
      <c r="C743" s="15"/>
      <c r="D743" s="15" t="str">
        <f>'LK1 - 4.1 Stäbe - Schnittgrößen'!B738</f>
        <v>Min My</v>
      </c>
      <c r="E743" s="27">
        <f>'LK1 - 4.1 Stäbe - Schnittgrößen'!D738</f>
        <v>-228.98</v>
      </c>
      <c r="F743" s="27">
        <f>'LK1 - 4.1 Stäbe - Schnittgrößen'!E738</f>
        <v>-7.35</v>
      </c>
      <c r="G743" s="27">
        <f>'LK1 - 4.1 Stäbe - Schnittgrößen'!F738</f>
        <v>3.16</v>
      </c>
      <c r="I743" s="44"/>
      <c r="J743" s="299"/>
      <c r="K743" s="15"/>
      <c r="L743" s="15" t="str">
        <f>'LK2 - 4.1 Stäbe - Schnittgrößen'!B738</f>
        <v>Min My</v>
      </c>
      <c r="M743" s="27">
        <f>'LK2 - 4.1 Stäbe - Schnittgrößen'!D738</f>
        <v>-172.45</v>
      </c>
      <c r="N743" s="27">
        <f>'LK2 - 4.1 Stäbe - Schnittgrößen'!E738</f>
        <v>-5.5</v>
      </c>
      <c r="O743" s="27">
        <f>'LK2 - 4.1 Stäbe - Schnittgrößen'!F738</f>
        <v>1.43</v>
      </c>
      <c r="Q743" s="44"/>
      <c r="R743" s="299"/>
      <c r="S743" s="15"/>
      <c r="T743" s="15" t="str">
        <f>'LK3 - 4.1 Stäbe - Schnittgrößen'!B738</f>
        <v>Min My</v>
      </c>
      <c r="U743" s="27">
        <f>'LK3 - 4.1 Stäbe - Schnittgrößen'!D738</f>
        <v>-310.55</v>
      </c>
      <c r="V743" s="27">
        <f>'LK3 - 4.1 Stäbe - Schnittgrößen'!E738</f>
        <v>-9.98</v>
      </c>
      <c r="W743" s="27">
        <f>'LK3 - 4.1 Stäbe - Schnittgrößen'!F738</f>
        <v>4.28</v>
      </c>
      <c r="Y743" s="44"/>
      <c r="Z743" s="299"/>
      <c r="AA743" s="15"/>
      <c r="AB743" s="15" t="str">
        <f>'LK6 - 4.1 Stäbe - Schnittgrößen'!B738</f>
        <v>Min My</v>
      </c>
      <c r="AC743" s="27">
        <f>'LK6 - 4.1 Stäbe - Schnittgrößen'!D738</f>
        <v>-254.39</v>
      </c>
      <c r="AD743" s="27">
        <f>'LK6 - 4.1 Stäbe - Schnittgrößen'!E738</f>
        <v>-7.49</v>
      </c>
      <c r="AE743" s="27">
        <f>'LK6 - 4.1 Stäbe - Schnittgrößen'!F738</f>
        <v>2.21</v>
      </c>
    </row>
    <row r="744" spans="1:31" x14ac:dyDescent="0.3">
      <c r="A744" s="192"/>
      <c r="B744" s="298"/>
      <c r="C744" s="15">
        <f>'LK1 - 4.1 Stäbe - Schnittgrößen'!A739</f>
        <v>93</v>
      </c>
      <c r="D744" s="15">
        <f>'LK1 - 4.1 Stäbe - Schnittgrößen'!B739</f>
        <v>89</v>
      </c>
      <c r="E744" s="27">
        <f>'LK1 - 4.1 Stäbe - Schnittgrößen'!D739</f>
        <v>-228.98</v>
      </c>
      <c r="F744" s="27">
        <f>'LK1 - 4.1 Stäbe - Schnittgrößen'!E739</f>
        <v>-6.99</v>
      </c>
      <c r="G744" s="27">
        <f>'LK1 - 4.1 Stäbe - Schnittgrößen'!F739</f>
        <v>3.16</v>
      </c>
      <c r="I744" s="192"/>
      <c r="J744" s="298"/>
      <c r="K744" s="15">
        <f>'LK2 - 4.1 Stäbe - Schnittgrößen'!A739</f>
        <v>93</v>
      </c>
      <c r="L744" s="15">
        <f>'LK2 - 4.1 Stäbe - Schnittgrößen'!B739</f>
        <v>89</v>
      </c>
      <c r="M744" s="27">
        <f>'LK2 - 4.1 Stäbe - Schnittgrößen'!D739</f>
        <v>-172.45</v>
      </c>
      <c r="N744" s="27">
        <f>'LK2 - 4.1 Stäbe - Schnittgrößen'!E739</f>
        <v>-5.23</v>
      </c>
      <c r="O744" s="27">
        <f>'LK2 - 4.1 Stäbe - Schnittgrößen'!F739</f>
        <v>1.43</v>
      </c>
      <c r="Q744" s="192"/>
      <c r="R744" s="298"/>
      <c r="S744" s="15">
        <f>'LK3 - 4.1 Stäbe - Schnittgrößen'!A739</f>
        <v>93</v>
      </c>
      <c r="T744" s="15">
        <f>'LK3 - 4.1 Stäbe - Schnittgrößen'!B739</f>
        <v>89</v>
      </c>
      <c r="U744" s="27">
        <f>'LK3 - 4.1 Stäbe - Schnittgrößen'!D739</f>
        <v>-310.55</v>
      </c>
      <c r="V744" s="27">
        <f>'LK3 - 4.1 Stäbe - Schnittgrößen'!E739</f>
        <v>-9.4600000000000009</v>
      </c>
      <c r="W744" s="27">
        <f>'LK3 - 4.1 Stäbe - Schnittgrößen'!F739</f>
        <v>4.28</v>
      </c>
      <c r="Y744" s="192"/>
      <c r="Z744" s="298"/>
      <c r="AA744" s="15">
        <f>'LK6 - 4.1 Stäbe - Schnittgrößen'!A739</f>
        <v>93</v>
      </c>
      <c r="AB744" s="15">
        <f>'LK6 - 4.1 Stäbe - Schnittgrößen'!B739</f>
        <v>89</v>
      </c>
      <c r="AC744" s="27">
        <f>'LK6 - 4.1 Stäbe - Schnittgrößen'!D739</f>
        <v>-254.39</v>
      </c>
      <c r="AD744" s="27">
        <f>'LK6 - 4.1 Stäbe - Schnittgrößen'!E739</f>
        <v>-7.08</v>
      </c>
      <c r="AE744" s="27">
        <f>'LK6 - 4.1 Stäbe - Schnittgrößen'!F739</f>
        <v>2.21</v>
      </c>
    </row>
    <row r="745" spans="1:31" x14ac:dyDescent="0.3">
      <c r="A745" s="44"/>
      <c r="B745" s="299"/>
      <c r="C745" s="15"/>
      <c r="D745" s="15">
        <f>'LK1 - 4.1 Stäbe - Schnittgrößen'!B740</f>
        <v>90</v>
      </c>
      <c r="E745" s="27">
        <f>'LK1 - 4.1 Stäbe - Schnittgrößen'!D740</f>
        <v>-228.97</v>
      </c>
      <c r="F745" s="27">
        <f>'LK1 - 4.1 Stäbe - Schnittgrößen'!E740</f>
        <v>-7.57</v>
      </c>
      <c r="G745" s="27">
        <f>'LK1 - 4.1 Stäbe - Schnittgrößen'!F740</f>
        <v>2.66</v>
      </c>
      <c r="I745" s="44"/>
      <c r="J745" s="299"/>
      <c r="K745" s="15"/>
      <c r="L745" s="15">
        <f>'LK2 - 4.1 Stäbe - Schnittgrößen'!B740</f>
        <v>90</v>
      </c>
      <c r="M745" s="27">
        <f>'LK2 - 4.1 Stäbe - Schnittgrößen'!D740</f>
        <v>-172.44</v>
      </c>
      <c r="N745" s="27">
        <f>'LK2 - 4.1 Stäbe - Schnittgrößen'!E740</f>
        <v>-5.81</v>
      </c>
      <c r="O745" s="27">
        <f>'LK2 - 4.1 Stäbe - Schnittgrößen'!F740</f>
        <v>1.06</v>
      </c>
      <c r="Q745" s="44"/>
      <c r="R745" s="299"/>
      <c r="S745" s="15"/>
      <c r="T745" s="15">
        <f>'LK3 - 4.1 Stäbe - Schnittgrößen'!B740</f>
        <v>90</v>
      </c>
      <c r="U745" s="27">
        <f>'LK3 - 4.1 Stäbe - Schnittgrößen'!D740</f>
        <v>-310.54000000000002</v>
      </c>
      <c r="V745" s="27">
        <f>'LK3 - 4.1 Stäbe - Schnittgrößen'!E740</f>
        <v>-10.29</v>
      </c>
      <c r="W745" s="27">
        <f>'LK3 - 4.1 Stäbe - Schnittgrößen'!F740</f>
        <v>3.61</v>
      </c>
      <c r="Y745" s="44"/>
      <c r="Z745" s="299"/>
      <c r="AA745" s="15"/>
      <c r="AB745" s="15">
        <f>'LK6 - 4.1 Stäbe - Schnittgrößen'!B740</f>
        <v>90</v>
      </c>
      <c r="AC745" s="27">
        <f>'LK6 - 4.1 Stäbe - Schnittgrößen'!D740</f>
        <v>-254.38</v>
      </c>
      <c r="AD745" s="27">
        <f>'LK6 - 4.1 Stäbe - Schnittgrößen'!E740</f>
        <v>-7.91</v>
      </c>
      <c r="AE745" s="27">
        <f>'LK6 - 4.1 Stäbe - Schnittgrößen'!F740</f>
        <v>1.69</v>
      </c>
    </row>
    <row r="746" spans="1:31" x14ac:dyDescent="0.3">
      <c r="A746" s="44"/>
      <c r="B746" s="299"/>
      <c r="C746" s="15"/>
      <c r="D746" s="15" t="str">
        <f>'LK1 - 4.1 Stäbe - Schnittgrößen'!B741</f>
        <v>Max N</v>
      </c>
      <c r="E746" s="27">
        <f>'LK1 - 4.1 Stäbe - Schnittgrößen'!D741</f>
        <v>-228.97</v>
      </c>
      <c r="F746" s="27">
        <f>'LK1 - 4.1 Stäbe - Schnittgrößen'!E741</f>
        <v>-7.57</v>
      </c>
      <c r="G746" s="27">
        <f>'LK1 - 4.1 Stäbe - Schnittgrößen'!F741</f>
        <v>2.66</v>
      </c>
      <c r="I746" s="44"/>
      <c r="J746" s="299"/>
      <c r="K746" s="15"/>
      <c r="L746" s="15" t="str">
        <f>'LK2 - 4.1 Stäbe - Schnittgrößen'!B741</f>
        <v>Max N</v>
      </c>
      <c r="M746" s="27">
        <f>'LK2 - 4.1 Stäbe - Schnittgrößen'!D741</f>
        <v>-172.44</v>
      </c>
      <c r="N746" s="27">
        <f>'LK2 - 4.1 Stäbe - Schnittgrößen'!E741</f>
        <v>-5.81</v>
      </c>
      <c r="O746" s="27">
        <f>'LK2 - 4.1 Stäbe - Schnittgrößen'!F741</f>
        <v>1.06</v>
      </c>
      <c r="Q746" s="44"/>
      <c r="R746" s="299"/>
      <c r="S746" s="15"/>
      <c r="T746" s="15" t="str">
        <f>'LK3 - 4.1 Stäbe - Schnittgrößen'!B741</f>
        <v>Max N</v>
      </c>
      <c r="U746" s="27">
        <f>'LK3 - 4.1 Stäbe - Schnittgrößen'!D741</f>
        <v>-310.54000000000002</v>
      </c>
      <c r="V746" s="27">
        <f>'LK3 - 4.1 Stäbe - Schnittgrößen'!E741</f>
        <v>-10.29</v>
      </c>
      <c r="W746" s="27">
        <f>'LK3 - 4.1 Stäbe - Schnittgrößen'!F741</f>
        <v>3.61</v>
      </c>
      <c r="Y746" s="44"/>
      <c r="Z746" s="299"/>
      <c r="AA746" s="15"/>
      <c r="AB746" s="15" t="str">
        <f>'LK6 - 4.1 Stäbe - Schnittgrößen'!B741</f>
        <v>Max N</v>
      </c>
      <c r="AC746" s="27">
        <f>'LK6 - 4.1 Stäbe - Schnittgrößen'!D741</f>
        <v>-254.38</v>
      </c>
      <c r="AD746" s="27">
        <f>'LK6 - 4.1 Stäbe - Schnittgrößen'!E741</f>
        <v>-7.91</v>
      </c>
      <c r="AE746" s="27">
        <f>'LK6 - 4.1 Stäbe - Schnittgrößen'!F741</f>
        <v>1.69</v>
      </c>
    </row>
    <row r="747" spans="1:31" x14ac:dyDescent="0.3">
      <c r="A747" s="44"/>
      <c r="B747" s="299"/>
      <c r="C747" s="15"/>
      <c r="D747" s="15" t="str">
        <f>'LK1 - 4.1 Stäbe - Schnittgrößen'!B742</f>
        <v>Min N</v>
      </c>
      <c r="E747" s="27">
        <f>'LK1 - 4.1 Stäbe - Schnittgrößen'!D742</f>
        <v>-228.98</v>
      </c>
      <c r="F747" s="27">
        <f>'LK1 - 4.1 Stäbe - Schnittgrößen'!E742</f>
        <v>-6.99</v>
      </c>
      <c r="G747" s="27">
        <f>'LK1 - 4.1 Stäbe - Schnittgrößen'!F742</f>
        <v>3.16</v>
      </c>
      <c r="I747" s="44"/>
      <c r="J747" s="299"/>
      <c r="K747" s="15"/>
      <c r="L747" s="15" t="str">
        <f>'LK2 - 4.1 Stäbe - Schnittgrößen'!B742</f>
        <v>Min N</v>
      </c>
      <c r="M747" s="27">
        <f>'LK2 - 4.1 Stäbe - Schnittgrößen'!D742</f>
        <v>-172.45</v>
      </c>
      <c r="N747" s="27">
        <f>'LK2 - 4.1 Stäbe - Schnittgrößen'!E742</f>
        <v>-5.23</v>
      </c>
      <c r="O747" s="27">
        <f>'LK2 - 4.1 Stäbe - Schnittgrößen'!F742</f>
        <v>1.43</v>
      </c>
      <c r="Q747" s="44"/>
      <c r="R747" s="299"/>
      <c r="S747" s="15"/>
      <c r="T747" s="15" t="str">
        <f>'LK3 - 4.1 Stäbe - Schnittgrößen'!B742</f>
        <v>Min N</v>
      </c>
      <c r="U747" s="27">
        <f>'LK3 - 4.1 Stäbe - Schnittgrößen'!D742</f>
        <v>-310.55</v>
      </c>
      <c r="V747" s="27">
        <f>'LK3 - 4.1 Stäbe - Schnittgrößen'!E742</f>
        <v>-9.4600000000000009</v>
      </c>
      <c r="W747" s="27">
        <f>'LK3 - 4.1 Stäbe - Schnittgrößen'!F742</f>
        <v>4.28</v>
      </c>
      <c r="Y747" s="44"/>
      <c r="Z747" s="299"/>
      <c r="AA747" s="15"/>
      <c r="AB747" s="15" t="str">
        <f>'LK6 - 4.1 Stäbe - Schnittgrößen'!B742</f>
        <v>Min N</v>
      </c>
      <c r="AC747" s="27">
        <f>'LK6 - 4.1 Stäbe - Schnittgrößen'!D742</f>
        <v>-254.39</v>
      </c>
      <c r="AD747" s="27">
        <f>'LK6 - 4.1 Stäbe - Schnittgrößen'!E742</f>
        <v>-7.08</v>
      </c>
      <c r="AE747" s="27">
        <f>'LK6 - 4.1 Stäbe - Schnittgrößen'!F742</f>
        <v>2.21</v>
      </c>
    </row>
    <row r="748" spans="1:31" x14ac:dyDescent="0.3">
      <c r="A748" s="44"/>
      <c r="B748" s="299"/>
      <c r="C748" s="15"/>
      <c r="D748" s="15" t="str">
        <f>'LK1 - 4.1 Stäbe - Schnittgrößen'!B743</f>
        <v>Max Vz</v>
      </c>
      <c r="E748" s="27">
        <f>'LK1 - 4.1 Stäbe - Schnittgrößen'!D743</f>
        <v>-228.98</v>
      </c>
      <c r="F748" s="27">
        <f>'LK1 - 4.1 Stäbe - Schnittgrößen'!E743</f>
        <v>-6.99</v>
      </c>
      <c r="G748" s="27">
        <f>'LK1 - 4.1 Stäbe - Schnittgrößen'!F743</f>
        <v>3.16</v>
      </c>
      <c r="I748" s="44"/>
      <c r="J748" s="299"/>
      <c r="K748" s="15"/>
      <c r="L748" s="15" t="str">
        <f>'LK2 - 4.1 Stäbe - Schnittgrößen'!B743</f>
        <v>Max Vz</v>
      </c>
      <c r="M748" s="27">
        <f>'LK2 - 4.1 Stäbe - Schnittgrößen'!D743</f>
        <v>-172.45</v>
      </c>
      <c r="N748" s="27">
        <f>'LK2 - 4.1 Stäbe - Schnittgrößen'!E743</f>
        <v>-5.23</v>
      </c>
      <c r="O748" s="27">
        <f>'LK2 - 4.1 Stäbe - Schnittgrößen'!F743</f>
        <v>1.43</v>
      </c>
      <c r="Q748" s="44"/>
      <c r="R748" s="299"/>
      <c r="S748" s="15"/>
      <c r="T748" s="15" t="str">
        <f>'LK3 - 4.1 Stäbe - Schnittgrößen'!B743</f>
        <v>Max Vz</v>
      </c>
      <c r="U748" s="27">
        <f>'LK3 - 4.1 Stäbe - Schnittgrößen'!D743</f>
        <v>-310.55</v>
      </c>
      <c r="V748" s="27">
        <f>'LK3 - 4.1 Stäbe - Schnittgrößen'!E743</f>
        <v>-9.4600000000000009</v>
      </c>
      <c r="W748" s="27">
        <f>'LK3 - 4.1 Stäbe - Schnittgrößen'!F743</f>
        <v>4.28</v>
      </c>
      <c r="Y748" s="44"/>
      <c r="Z748" s="299"/>
      <c r="AA748" s="15"/>
      <c r="AB748" s="15" t="str">
        <f>'LK6 - 4.1 Stäbe - Schnittgrößen'!B743</f>
        <v>Max Vz</v>
      </c>
      <c r="AC748" s="27">
        <f>'LK6 - 4.1 Stäbe - Schnittgrößen'!D743</f>
        <v>-254.39</v>
      </c>
      <c r="AD748" s="27">
        <f>'LK6 - 4.1 Stäbe - Schnittgrößen'!E743</f>
        <v>-7.08</v>
      </c>
      <c r="AE748" s="27">
        <f>'LK6 - 4.1 Stäbe - Schnittgrößen'!F743</f>
        <v>2.21</v>
      </c>
    </row>
    <row r="749" spans="1:31" x14ac:dyDescent="0.3">
      <c r="A749" s="44"/>
      <c r="B749" s="299"/>
      <c r="C749" s="15"/>
      <c r="D749" s="15" t="str">
        <f>'LK1 - 4.1 Stäbe - Schnittgrößen'!B744</f>
        <v>Min Vz</v>
      </c>
      <c r="E749" s="27">
        <f>'LK1 - 4.1 Stäbe - Schnittgrößen'!D744</f>
        <v>-228.97</v>
      </c>
      <c r="F749" s="27">
        <f>'LK1 - 4.1 Stäbe - Schnittgrößen'!E744</f>
        <v>-7.57</v>
      </c>
      <c r="G749" s="27">
        <f>'LK1 - 4.1 Stäbe - Schnittgrößen'!F744</f>
        <v>2.66</v>
      </c>
      <c r="I749" s="44"/>
      <c r="J749" s="299"/>
      <c r="K749" s="15"/>
      <c r="L749" s="15" t="str">
        <f>'LK2 - 4.1 Stäbe - Schnittgrößen'!B744</f>
        <v>Min Vz</v>
      </c>
      <c r="M749" s="27">
        <f>'LK2 - 4.1 Stäbe - Schnittgrößen'!D744</f>
        <v>-172.44</v>
      </c>
      <c r="N749" s="27">
        <f>'LK2 - 4.1 Stäbe - Schnittgrößen'!E744</f>
        <v>-5.81</v>
      </c>
      <c r="O749" s="27">
        <f>'LK2 - 4.1 Stäbe - Schnittgrößen'!F744</f>
        <v>1.06</v>
      </c>
      <c r="Q749" s="44"/>
      <c r="R749" s="299"/>
      <c r="S749" s="15"/>
      <c r="T749" s="15" t="str">
        <f>'LK3 - 4.1 Stäbe - Schnittgrößen'!B744</f>
        <v>Min Vz</v>
      </c>
      <c r="U749" s="27">
        <f>'LK3 - 4.1 Stäbe - Schnittgrößen'!D744</f>
        <v>-310.54000000000002</v>
      </c>
      <c r="V749" s="27">
        <f>'LK3 - 4.1 Stäbe - Schnittgrößen'!E744</f>
        <v>-10.29</v>
      </c>
      <c r="W749" s="27">
        <f>'LK3 - 4.1 Stäbe - Schnittgrößen'!F744</f>
        <v>3.61</v>
      </c>
      <c r="Y749" s="44"/>
      <c r="Z749" s="299"/>
      <c r="AA749" s="15"/>
      <c r="AB749" s="15" t="str">
        <f>'LK6 - 4.1 Stäbe - Schnittgrößen'!B744</f>
        <v>Min Vz</v>
      </c>
      <c r="AC749" s="27">
        <f>'LK6 - 4.1 Stäbe - Schnittgrößen'!D744</f>
        <v>-254.38</v>
      </c>
      <c r="AD749" s="27">
        <f>'LK6 - 4.1 Stäbe - Schnittgrößen'!E744</f>
        <v>-7.91</v>
      </c>
      <c r="AE749" s="27">
        <f>'LK6 - 4.1 Stäbe - Schnittgrößen'!F744</f>
        <v>1.69</v>
      </c>
    </row>
    <row r="750" spans="1:31" x14ac:dyDescent="0.3">
      <c r="A750" s="44"/>
      <c r="B750" s="299"/>
      <c r="C750" s="15"/>
      <c r="D750" s="15" t="str">
        <f>'LK1 - 4.1 Stäbe - Schnittgrößen'!B745</f>
        <v>Max My</v>
      </c>
      <c r="E750" s="27">
        <f>'LK1 - 4.1 Stäbe - Schnittgrößen'!D745</f>
        <v>-228.98</v>
      </c>
      <c r="F750" s="27">
        <f>'LK1 - 4.1 Stäbe - Schnittgrößen'!E745</f>
        <v>-6.99</v>
      </c>
      <c r="G750" s="27">
        <f>'LK1 - 4.1 Stäbe - Schnittgrößen'!F745</f>
        <v>3.16</v>
      </c>
      <c r="I750" s="44"/>
      <c r="J750" s="299"/>
      <c r="K750" s="15"/>
      <c r="L750" s="15" t="str">
        <f>'LK2 - 4.1 Stäbe - Schnittgrößen'!B745</f>
        <v>Max My</v>
      </c>
      <c r="M750" s="27">
        <f>'LK2 - 4.1 Stäbe - Schnittgrößen'!D745</f>
        <v>-172.45</v>
      </c>
      <c r="N750" s="27">
        <f>'LK2 - 4.1 Stäbe - Schnittgrößen'!E745</f>
        <v>-5.23</v>
      </c>
      <c r="O750" s="27">
        <f>'LK2 - 4.1 Stäbe - Schnittgrößen'!F745</f>
        <v>1.43</v>
      </c>
      <c r="Q750" s="44"/>
      <c r="R750" s="299"/>
      <c r="S750" s="15"/>
      <c r="T750" s="15" t="str">
        <f>'LK3 - 4.1 Stäbe - Schnittgrößen'!B745</f>
        <v>Max My</v>
      </c>
      <c r="U750" s="27">
        <f>'LK3 - 4.1 Stäbe - Schnittgrößen'!D745</f>
        <v>-310.55</v>
      </c>
      <c r="V750" s="27">
        <f>'LK3 - 4.1 Stäbe - Schnittgrößen'!E745</f>
        <v>-9.4600000000000009</v>
      </c>
      <c r="W750" s="27">
        <f>'LK3 - 4.1 Stäbe - Schnittgrößen'!F745</f>
        <v>4.28</v>
      </c>
      <c r="Y750" s="44"/>
      <c r="Z750" s="299"/>
      <c r="AA750" s="15"/>
      <c r="AB750" s="15" t="str">
        <f>'LK6 - 4.1 Stäbe - Schnittgrößen'!B745</f>
        <v>Max My</v>
      </c>
      <c r="AC750" s="27">
        <f>'LK6 - 4.1 Stäbe - Schnittgrößen'!D745</f>
        <v>-254.39</v>
      </c>
      <c r="AD750" s="27">
        <f>'LK6 - 4.1 Stäbe - Schnittgrößen'!E745</f>
        <v>-7.08</v>
      </c>
      <c r="AE750" s="27">
        <f>'LK6 - 4.1 Stäbe - Schnittgrößen'!F745</f>
        <v>2.21</v>
      </c>
    </row>
    <row r="751" spans="1:31" x14ac:dyDescent="0.3">
      <c r="A751" s="44"/>
      <c r="B751" s="299"/>
      <c r="C751" s="15"/>
      <c r="D751" s="15" t="str">
        <f>'LK1 - 4.1 Stäbe - Schnittgrößen'!B746</f>
        <v>Min My</v>
      </c>
      <c r="E751" s="27">
        <f>'LK1 - 4.1 Stäbe - Schnittgrößen'!D746</f>
        <v>-228.97</v>
      </c>
      <c r="F751" s="27">
        <f>'LK1 - 4.1 Stäbe - Schnittgrößen'!E746</f>
        <v>-7.57</v>
      </c>
      <c r="G751" s="27">
        <f>'LK1 - 4.1 Stäbe - Schnittgrößen'!F746</f>
        <v>2.66</v>
      </c>
      <c r="I751" s="44"/>
      <c r="J751" s="299"/>
      <c r="K751" s="15"/>
      <c r="L751" s="15" t="str">
        <f>'LK2 - 4.1 Stäbe - Schnittgrößen'!B746</f>
        <v>Min My</v>
      </c>
      <c r="M751" s="27">
        <f>'LK2 - 4.1 Stäbe - Schnittgrößen'!D746</f>
        <v>-172.44</v>
      </c>
      <c r="N751" s="27">
        <f>'LK2 - 4.1 Stäbe - Schnittgrößen'!E746</f>
        <v>-5.81</v>
      </c>
      <c r="O751" s="27">
        <f>'LK2 - 4.1 Stäbe - Schnittgrößen'!F746</f>
        <v>1.06</v>
      </c>
      <c r="Q751" s="44"/>
      <c r="R751" s="299"/>
      <c r="S751" s="15"/>
      <c r="T751" s="15" t="str">
        <f>'LK3 - 4.1 Stäbe - Schnittgrößen'!B746</f>
        <v>Min My</v>
      </c>
      <c r="U751" s="27">
        <f>'LK3 - 4.1 Stäbe - Schnittgrößen'!D746</f>
        <v>-310.54000000000002</v>
      </c>
      <c r="V751" s="27">
        <f>'LK3 - 4.1 Stäbe - Schnittgrößen'!E746</f>
        <v>-10.29</v>
      </c>
      <c r="W751" s="27">
        <f>'LK3 - 4.1 Stäbe - Schnittgrößen'!F746</f>
        <v>3.61</v>
      </c>
      <c r="Y751" s="44"/>
      <c r="Z751" s="299"/>
      <c r="AA751" s="15"/>
      <c r="AB751" s="15" t="str">
        <f>'LK6 - 4.1 Stäbe - Schnittgrößen'!B746</f>
        <v>Min My</v>
      </c>
      <c r="AC751" s="27">
        <f>'LK6 - 4.1 Stäbe - Schnittgrößen'!D746</f>
        <v>-254.38</v>
      </c>
      <c r="AD751" s="27">
        <f>'LK6 - 4.1 Stäbe - Schnittgrößen'!E746</f>
        <v>-7.91</v>
      </c>
      <c r="AE751" s="27">
        <f>'LK6 - 4.1 Stäbe - Schnittgrößen'!F746</f>
        <v>1.69</v>
      </c>
    </row>
    <row r="752" spans="1:31" x14ac:dyDescent="0.3">
      <c r="A752" s="192"/>
      <c r="B752" s="298"/>
      <c r="C752" s="15">
        <f>'LK1 - 4.1 Stäbe - Schnittgrößen'!A747</f>
        <v>94</v>
      </c>
      <c r="D752" s="15">
        <f>'LK1 - 4.1 Stäbe - Schnittgrößen'!B747</f>
        <v>90</v>
      </c>
      <c r="E752" s="27">
        <f>'LK1 - 4.1 Stäbe - Schnittgrößen'!D747</f>
        <v>-228.97</v>
      </c>
      <c r="F752" s="27">
        <f>'LK1 - 4.1 Stäbe - Schnittgrößen'!E747</f>
        <v>-7.23</v>
      </c>
      <c r="G752" s="27">
        <f>'LK1 - 4.1 Stäbe - Schnittgrößen'!F747</f>
        <v>2.66</v>
      </c>
      <c r="I752" s="192"/>
      <c r="J752" s="298"/>
      <c r="K752" s="15">
        <f>'LK2 - 4.1 Stäbe - Schnittgrößen'!A747</f>
        <v>94</v>
      </c>
      <c r="L752" s="15">
        <f>'LK2 - 4.1 Stäbe - Schnittgrößen'!B747</f>
        <v>90</v>
      </c>
      <c r="M752" s="27">
        <f>'LK2 - 4.1 Stäbe - Schnittgrößen'!D747</f>
        <v>-172.44</v>
      </c>
      <c r="N752" s="27">
        <f>'LK2 - 4.1 Stäbe - Schnittgrößen'!E747</f>
        <v>-5.67</v>
      </c>
      <c r="O752" s="27">
        <f>'LK2 - 4.1 Stäbe - Schnittgrößen'!F747</f>
        <v>1.06</v>
      </c>
      <c r="Q752" s="192"/>
      <c r="R752" s="298"/>
      <c r="S752" s="15">
        <f>'LK3 - 4.1 Stäbe - Schnittgrößen'!A747</f>
        <v>94</v>
      </c>
      <c r="T752" s="15">
        <f>'LK3 - 4.1 Stäbe - Schnittgrößen'!B747</f>
        <v>90</v>
      </c>
      <c r="U752" s="27">
        <f>'LK3 - 4.1 Stäbe - Schnittgrößen'!D747</f>
        <v>-310.54000000000002</v>
      </c>
      <c r="V752" s="27">
        <f>'LK3 - 4.1 Stäbe - Schnittgrößen'!E747</f>
        <v>-9.7799999999999994</v>
      </c>
      <c r="W752" s="27">
        <f>'LK3 - 4.1 Stäbe - Schnittgrößen'!F747</f>
        <v>3.61</v>
      </c>
      <c r="Y752" s="192"/>
      <c r="Z752" s="298"/>
      <c r="AA752" s="15">
        <f>'LK6 - 4.1 Stäbe - Schnittgrößen'!A747</f>
        <v>94</v>
      </c>
      <c r="AB752" s="15">
        <f>'LK6 - 4.1 Stäbe - Schnittgrößen'!B747</f>
        <v>90</v>
      </c>
      <c r="AC752" s="27">
        <f>'LK6 - 4.1 Stäbe - Schnittgrößen'!D747</f>
        <v>-254.38</v>
      </c>
      <c r="AD752" s="27">
        <f>'LK6 - 4.1 Stäbe - Schnittgrößen'!E747</f>
        <v>-7.68</v>
      </c>
      <c r="AE752" s="27">
        <f>'LK6 - 4.1 Stäbe - Schnittgrößen'!F747</f>
        <v>1.69</v>
      </c>
    </row>
    <row r="753" spans="1:31" x14ac:dyDescent="0.3">
      <c r="A753" s="44"/>
      <c r="B753" s="299"/>
      <c r="C753" s="15"/>
      <c r="D753" s="15">
        <f>'LK1 - 4.1 Stäbe - Schnittgrößen'!B748</f>
        <v>91</v>
      </c>
      <c r="E753" s="27">
        <f>'LK1 - 4.1 Stäbe - Schnittgrößen'!D748</f>
        <v>-228.97</v>
      </c>
      <c r="F753" s="27">
        <f>'LK1 - 4.1 Stäbe - Schnittgrößen'!E748</f>
        <v>-7.8</v>
      </c>
      <c r="G753" s="27">
        <f>'LK1 - 4.1 Stäbe - Schnittgrößen'!F748</f>
        <v>2.15</v>
      </c>
      <c r="I753" s="44"/>
      <c r="J753" s="299"/>
      <c r="K753" s="15"/>
      <c r="L753" s="15">
        <f>'LK2 - 4.1 Stäbe - Schnittgrößen'!B748</f>
        <v>91</v>
      </c>
      <c r="M753" s="27">
        <f>'LK2 - 4.1 Stäbe - Schnittgrößen'!D748</f>
        <v>-172.44</v>
      </c>
      <c r="N753" s="27">
        <f>'LK2 - 4.1 Stäbe - Schnittgrößen'!E748</f>
        <v>-6.24</v>
      </c>
      <c r="O753" s="27">
        <f>'LK2 - 4.1 Stäbe - Schnittgrößen'!F748</f>
        <v>0.65</v>
      </c>
      <c r="Q753" s="44"/>
      <c r="R753" s="299"/>
      <c r="S753" s="15"/>
      <c r="T753" s="15">
        <f>'LK3 - 4.1 Stäbe - Schnittgrößen'!B748</f>
        <v>91</v>
      </c>
      <c r="U753" s="27">
        <f>'LK3 - 4.1 Stäbe - Schnittgrößen'!D748</f>
        <v>-310.54000000000002</v>
      </c>
      <c r="V753" s="27">
        <f>'LK3 - 4.1 Stäbe - Schnittgrößen'!E748</f>
        <v>-10.6</v>
      </c>
      <c r="W753" s="27">
        <f>'LK3 - 4.1 Stäbe - Schnittgrößen'!F748</f>
        <v>2.91</v>
      </c>
      <c r="Y753" s="44"/>
      <c r="Z753" s="299"/>
      <c r="AA753" s="15"/>
      <c r="AB753" s="15">
        <f>'LK6 - 4.1 Stäbe - Schnittgrößen'!B748</f>
        <v>91</v>
      </c>
      <c r="AC753" s="27">
        <f>'LK6 - 4.1 Stäbe - Schnittgrößen'!D748</f>
        <v>-254.37</v>
      </c>
      <c r="AD753" s="27">
        <f>'LK6 - 4.1 Stäbe - Schnittgrößen'!E748</f>
        <v>-8.51</v>
      </c>
      <c r="AE753" s="27">
        <f>'LK6 - 4.1 Stäbe - Schnittgrößen'!F748</f>
        <v>1.1399999999999999</v>
      </c>
    </row>
    <row r="754" spans="1:31" x14ac:dyDescent="0.3">
      <c r="A754" s="44"/>
      <c r="B754" s="299"/>
      <c r="C754" s="15"/>
      <c r="D754" s="15" t="str">
        <f>'LK1 - 4.1 Stäbe - Schnittgrößen'!B749</f>
        <v>Max N</v>
      </c>
      <c r="E754" s="27">
        <f>'LK1 - 4.1 Stäbe - Schnittgrößen'!D749</f>
        <v>-228.97</v>
      </c>
      <c r="F754" s="27">
        <f>'LK1 - 4.1 Stäbe - Schnittgrößen'!E749</f>
        <v>-7.8</v>
      </c>
      <c r="G754" s="27">
        <f>'LK1 - 4.1 Stäbe - Schnittgrößen'!F749</f>
        <v>2.15</v>
      </c>
      <c r="I754" s="44"/>
      <c r="J754" s="299"/>
      <c r="K754" s="15"/>
      <c r="L754" s="15" t="str">
        <f>'LK2 - 4.1 Stäbe - Schnittgrößen'!B749</f>
        <v>Max N</v>
      </c>
      <c r="M754" s="27">
        <f>'LK2 - 4.1 Stäbe - Schnittgrößen'!D749</f>
        <v>-172.44</v>
      </c>
      <c r="N754" s="27">
        <f>'LK2 - 4.1 Stäbe - Schnittgrößen'!E749</f>
        <v>-6.24</v>
      </c>
      <c r="O754" s="27">
        <f>'LK2 - 4.1 Stäbe - Schnittgrößen'!F749</f>
        <v>0.65</v>
      </c>
      <c r="Q754" s="44"/>
      <c r="R754" s="299"/>
      <c r="S754" s="15"/>
      <c r="T754" s="15" t="str">
        <f>'LK3 - 4.1 Stäbe - Schnittgrößen'!B749</f>
        <v>Max N</v>
      </c>
      <c r="U754" s="27">
        <f>'LK3 - 4.1 Stäbe - Schnittgrößen'!D749</f>
        <v>-310.54000000000002</v>
      </c>
      <c r="V754" s="27">
        <f>'LK3 - 4.1 Stäbe - Schnittgrößen'!E749</f>
        <v>-10.6</v>
      </c>
      <c r="W754" s="27">
        <f>'LK3 - 4.1 Stäbe - Schnittgrößen'!F749</f>
        <v>2.91</v>
      </c>
      <c r="Y754" s="44"/>
      <c r="Z754" s="299"/>
      <c r="AA754" s="15"/>
      <c r="AB754" s="15" t="str">
        <f>'LK6 - 4.1 Stäbe - Schnittgrößen'!B749</f>
        <v>Max N</v>
      </c>
      <c r="AC754" s="27">
        <f>'LK6 - 4.1 Stäbe - Schnittgrößen'!D749</f>
        <v>-254.37</v>
      </c>
      <c r="AD754" s="27">
        <f>'LK6 - 4.1 Stäbe - Schnittgrößen'!E749</f>
        <v>-8.51</v>
      </c>
      <c r="AE754" s="27">
        <f>'LK6 - 4.1 Stäbe - Schnittgrößen'!F749</f>
        <v>1.1399999999999999</v>
      </c>
    </row>
    <row r="755" spans="1:31" x14ac:dyDescent="0.3">
      <c r="A755" s="44"/>
      <c r="B755" s="299"/>
      <c r="C755" s="15"/>
      <c r="D755" s="15" t="str">
        <f>'LK1 - 4.1 Stäbe - Schnittgrößen'!B750</f>
        <v>Min N</v>
      </c>
      <c r="E755" s="27">
        <f>'LK1 - 4.1 Stäbe - Schnittgrößen'!D750</f>
        <v>-228.97</v>
      </c>
      <c r="F755" s="27">
        <f>'LK1 - 4.1 Stäbe - Schnittgrößen'!E750</f>
        <v>-7.23</v>
      </c>
      <c r="G755" s="27">
        <f>'LK1 - 4.1 Stäbe - Schnittgrößen'!F750</f>
        <v>2.66</v>
      </c>
      <c r="I755" s="44"/>
      <c r="J755" s="299"/>
      <c r="K755" s="15"/>
      <c r="L755" s="15" t="str">
        <f>'LK2 - 4.1 Stäbe - Schnittgrößen'!B750</f>
        <v>Min N</v>
      </c>
      <c r="M755" s="27">
        <f>'LK2 - 4.1 Stäbe - Schnittgrößen'!D750</f>
        <v>-172.44</v>
      </c>
      <c r="N755" s="27">
        <f>'LK2 - 4.1 Stäbe - Schnittgrößen'!E750</f>
        <v>-5.67</v>
      </c>
      <c r="O755" s="27">
        <f>'LK2 - 4.1 Stäbe - Schnittgrößen'!F750</f>
        <v>1.06</v>
      </c>
      <c r="Q755" s="44"/>
      <c r="R755" s="299"/>
      <c r="S755" s="15"/>
      <c r="T755" s="15" t="str">
        <f>'LK3 - 4.1 Stäbe - Schnittgrößen'!B750</f>
        <v>Min N</v>
      </c>
      <c r="U755" s="27">
        <f>'LK3 - 4.1 Stäbe - Schnittgrößen'!D750</f>
        <v>-310.54000000000002</v>
      </c>
      <c r="V755" s="27">
        <f>'LK3 - 4.1 Stäbe - Schnittgrößen'!E750</f>
        <v>-9.7799999999999994</v>
      </c>
      <c r="W755" s="27">
        <f>'LK3 - 4.1 Stäbe - Schnittgrößen'!F750</f>
        <v>3.61</v>
      </c>
      <c r="Y755" s="44"/>
      <c r="Z755" s="299"/>
      <c r="AA755" s="15"/>
      <c r="AB755" s="15" t="str">
        <f>'LK6 - 4.1 Stäbe - Schnittgrößen'!B750</f>
        <v>Min N</v>
      </c>
      <c r="AC755" s="27">
        <f>'LK6 - 4.1 Stäbe - Schnittgrößen'!D750</f>
        <v>-254.38</v>
      </c>
      <c r="AD755" s="27">
        <f>'LK6 - 4.1 Stäbe - Schnittgrößen'!E750</f>
        <v>-7.68</v>
      </c>
      <c r="AE755" s="27">
        <f>'LK6 - 4.1 Stäbe - Schnittgrößen'!F750</f>
        <v>1.69</v>
      </c>
    </row>
    <row r="756" spans="1:31" x14ac:dyDescent="0.3">
      <c r="A756" s="44"/>
      <c r="B756" s="299"/>
      <c r="C756" s="15"/>
      <c r="D756" s="15" t="str">
        <f>'LK1 - 4.1 Stäbe - Schnittgrößen'!B751</f>
        <v>Max Vz</v>
      </c>
      <c r="E756" s="27">
        <f>'LK1 - 4.1 Stäbe - Schnittgrößen'!D751</f>
        <v>-228.97</v>
      </c>
      <c r="F756" s="27">
        <f>'LK1 - 4.1 Stäbe - Schnittgrößen'!E751</f>
        <v>-7.23</v>
      </c>
      <c r="G756" s="27">
        <f>'LK1 - 4.1 Stäbe - Schnittgrößen'!F751</f>
        <v>2.66</v>
      </c>
      <c r="I756" s="44"/>
      <c r="J756" s="299"/>
      <c r="K756" s="15"/>
      <c r="L756" s="15" t="str">
        <f>'LK2 - 4.1 Stäbe - Schnittgrößen'!B751</f>
        <v>Max Vz</v>
      </c>
      <c r="M756" s="27">
        <f>'LK2 - 4.1 Stäbe - Schnittgrößen'!D751</f>
        <v>-172.44</v>
      </c>
      <c r="N756" s="27">
        <f>'LK2 - 4.1 Stäbe - Schnittgrößen'!E751</f>
        <v>-5.67</v>
      </c>
      <c r="O756" s="27">
        <f>'LK2 - 4.1 Stäbe - Schnittgrößen'!F751</f>
        <v>1.06</v>
      </c>
      <c r="Q756" s="44"/>
      <c r="R756" s="299"/>
      <c r="S756" s="15"/>
      <c r="T756" s="15" t="str">
        <f>'LK3 - 4.1 Stäbe - Schnittgrößen'!B751</f>
        <v>Max Vz</v>
      </c>
      <c r="U756" s="27">
        <f>'LK3 - 4.1 Stäbe - Schnittgrößen'!D751</f>
        <v>-310.54000000000002</v>
      </c>
      <c r="V756" s="27">
        <f>'LK3 - 4.1 Stäbe - Schnittgrößen'!E751</f>
        <v>-9.7799999999999994</v>
      </c>
      <c r="W756" s="27">
        <f>'LK3 - 4.1 Stäbe - Schnittgrößen'!F751</f>
        <v>3.61</v>
      </c>
      <c r="Y756" s="44"/>
      <c r="Z756" s="299"/>
      <c r="AA756" s="15"/>
      <c r="AB756" s="15" t="str">
        <f>'LK6 - 4.1 Stäbe - Schnittgrößen'!B751</f>
        <v>Max Vz</v>
      </c>
      <c r="AC756" s="27">
        <f>'LK6 - 4.1 Stäbe - Schnittgrößen'!D751</f>
        <v>-254.38</v>
      </c>
      <c r="AD756" s="27">
        <f>'LK6 - 4.1 Stäbe - Schnittgrößen'!E751</f>
        <v>-7.68</v>
      </c>
      <c r="AE756" s="27">
        <f>'LK6 - 4.1 Stäbe - Schnittgrößen'!F751</f>
        <v>1.69</v>
      </c>
    </row>
    <row r="757" spans="1:31" x14ac:dyDescent="0.3">
      <c r="A757" s="44"/>
      <c r="B757" s="299"/>
      <c r="C757" s="15"/>
      <c r="D757" s="15" t="str">
        <f>'LK1 - 4.1 Stäbe - Schnittgrößen'!B752</f>
        <v>Min Vz</v>
      </c>
      <c r="E757" s="27">
        <f>'LK1 - 4.1 Stäbe - Schnittgrößen'!D752</f>
        <v>-228.97</v>
      </c>
      <c r="F757" s="27">
        <f>'LK1 - 4.1 Stäbe - Schnittgrößen'!E752</f>
        <v>-7.8</v>
      </c>
      <c r="G757" s="27">
        <f>'LK1 - 4.1 Stäbe - Schnittgrößen'!F752</f>
        <v>2.15</v>
      </c>
      <c r="I757" s="44"/>
      <c r="J757" s="299"/>
      <c r="K757" s="15"/>
      <c r="L757" s="15" t="str">
        <f>'LK2 - 4.1 Stäbe - Schnittgrößen'!B752</f>
        <v>Min Vz</v>
      </c>
      <c r="M757" s="27">
        <f>'LK2 - 4.1 Stäbe - Schnittgrößen'!D752</f>
        <v>-172.44</v>
      </c>
      <c r="N757" s="27">
        <f>'LK2 - 4.1 Stäbe - Schnittgrößen'!E752</f>
        <v>-6.24</v>
      </c>
      <c r="O757" s="27">
        <f>'LK2 - 4.1 Stäbe - Schnittgrößen'!F752</f>
        <v>0.65</v>
      </c>
      <c r="Q757" s="44"/>
      <c r="R757" s="299"/>
      <c r="S757" s="15"/>
      <c r="T757" s="15" t="str">
        <f>'LK3 - 4.1 Stäbe - Schnittgrößen'!B752</f>
        <v>Min Vz</v>
      </c>
      <c r="U757" s="27">
        <f>'LK3 - 4.1 Stäbe - Schnittgrößen'!D752</f>
        <v>-310.54000000000002</v>
      </c>
      <c r="V757" s="27">
        <f>'LK3 - 4.1 Stäbe - Schnittgrößen'!E752</f>
        <v>-10.6</v>
      </c>
      <c r="W757" s="27">
        <f>'LK3 - 4.1 Stäbe - Schnittgrößen'!F752</f>
        <v>2.91</v>
      </c>
      <c r="Y757" s="44"/>
      <c r="Z757" s="299"/>
      <c r="AA757" s="15"/>
      <c r="AB757" s="15" t="str">
        <f>'LK6 - 4.1 Stäbe - Schnittgrößen'!B752</f>
        <v>Min Vz</v>
      </c>
      <c r="AC757" s="27">
        <f>'LK6 - 4.1 Stäbe - Schnittgrößen'!D752</f>
        <v>-254.37</v>
      </c>
      <c r="AD757" s="27">
        <f>'LK6 - 4.1 Stäbe - Schnittgrößen'!E752</f>
        <v>-8.51</v>
      </c>
      <c r="AE757" s="27">
        <f>'LK6 - 4.1 Stäbe - Schnittgrößen'!F752</f>
        <v>1.1399999999999999</v>
      </c>
    </row>
    <row r="758" spans="1:31" x14ac:dyDescent="0.3">
      <c r="A758" s="44"/>
      <c r="B758" s="299"/>
      <c r="C758" s="15"/>
      <c r="D758" s="15" t="str">
        <f>'LK1 - 4.1 Stäbe - Schnittgrößen'!B753</f>
        <v>Max My</v>
      </c>
      <c r="E758" s="27">
        <f>'LK1 - 4.1 Stäbe - Schnittgrößen'!D753</f>
        <v>-228.97</v>
      </c>
      <c r="F758" s="27">
        <f>'LK1 - 4.1 Stäbe - Schnittgrößen'!E753</f>
        <v>-7.23</v>
      </c>
      <c r="G758" s="27">
        <f>'LK1 - 4.1 Stäbe - Schnittgrößen'!F753</f>
        <v>2.66</v>
      </c>
      <c r="I758" s="44"/>
      <c r="J758" s="299"/>
      <c r="K758" s="15"/>
      <c r="L758" s="15" t="str">
        <f>'LK2 - 4.1 Stäbe - Schnittgrößen'!B753</f>
        <v>Max My</v>
      </c>
      <c r="M758" s="27">
        <f>'LK2 - 4.1 Stäbe - Schnittgrößen'!D753</f>
        <v>-172.44</v>
      </c>
      <c r="N758" s="27">
        <f>'LK2 - 4.1 Stäbe - Schnittgrößen'!E753</f>
        <v>-5.67</v>
      </c>
      <c r="O758" s="27">
        <f>'LK2 - 4.1 Stäbe - Schnittgrößen'!F753</f>
        <v>1.06</v>
      </c>
      <c r="Q758" s="44"/>
      <c r="R758" s="299"/>
      <c r="S758" s="15"/>
      <c r="T758" s="15" t="str">
        <f>'LK3 - 4.1 Stäbe - Schnittgrößen'!B753</f>
        <v>Max My</v>
      </c>
      <c r="U758" s="27">
        <f>'LK3 - 4.1 Stäbe - Schnittgrößen'!D753</f>
        <v>-310.54000000000002</v>
      </c>
      <c r="V758" s="27">
        <f>'LK3 - 4.1 Stäbe - Schnittgrößen'!E753</f>
        <v>-9.7799999999999994</v>
      </c>
      <c r="W758" s="27">
        <f>'LK3 - 4.1 Stäbe - Schnittgrößen'!F753</f>
        <v>3.61</v>
      </c>
      <c r="Y758" s="44"/>
      <c r="Z758" s="299"/>
      <c r="AA758" s="15"/>
      <c r="AB758" s="15" t="str">
        <f>'LK6 - 4.1 Stäbe - Schnittgrößen'!B753</f>
        <v>Max My</v>
      </c>
      <c r="AC758" s="27">
        <f>'LK6 - 4.1 Stäbe - Schnittgrößen'!D753</f>
        <v>-254.38</v>
      </c>
      <c r="AD758" s="27">
        <f>'LK6 - 4.1 Stäbe - Schnittgrößen'!E753</f>
        <v>-7.68</v>
      </c>
      <c r="AE758" s="27">
        <f>'LK6 - 4.1 Stäbe - Schnittgrößen'!F753</f>
        <v>1.69</v>
      </c>
    </row>
    <row r="759" spans="1:31" x14ac:dyDescent="0.3">
      <c r="A759" s="44"/>
      <c r="B759" s="299"/>
      <c r="C759" s="15"/>
      <c r="D759" s="15" t="str">
        <f>'LK1 - 4.1 Stäbe - Schnittgrößen'!B754</f>
        <v>Min My</v>
      </c>
      <c r="E759" s="27">
        <f>'LK1 - 4.1 Stäbe - Schnittgrößen'!D754</f>
        <v>-228.97</v>
      </c>
      <c r="F759" s="27">
        <f>'LK1 - 4.1 Stäbe - Schnittgrößen'!E754</f>
        <v>-7.8</v>
      </c>
      <c r="G759" s="27">
        <f>'LK1 - 4.1 Stäbe - Schnittgrößen'!F754</f>
        <v>2.15</v>
      </c>
      <c r="I759" s="44"/>
      <c r="J759" s="299"/>
      <c r="K759" s="15"/>
      <c r="L759" s="15" t="str">
        <f>'LK2 - 4.1 Stäbe - Schnittgrößen'!B754</f>
        <v>Min My</v>
      </c>
      <c r="M759" s="27">
        <f>'LK2 - 4.1 Stäbe - Schnittgrößen'!D754</f>
        <v>-172.44</v>
      </c>
      <c r="N759" s="27">
        <f>'LK2 - 4.1 Stäbe - Schnittgrößen'!E754</f>
        <v>-6.24</v>
      </c>
      <c r="O759" s="27">
        <f>'LK2 - 4.1 Stäbe - Schnittgrößen'!F754</f>
        <v>0.65</v>
      </c>
      <c r="Q759" s="44"/>
      <c r="R759" s="299"/>
      <c r="S759" s="15"/>
      <c r="T759" s="15" t="str">
        <f>'LK3 - 4.1 Stäbe - Schnittgrößen'!B754</f>
        <v>Min My</v>
      </c>
      <c r="U759" s="27">
        <f>'LK3 - 4.1 Stäbe - Schnittgrößen'!D754</f>
        <v>-310.54000000000002</v>
      </c>
      <c r="V759" s="27">
        <f>'LK3 - 4.1 Stäbe - Schnittgrößen'!E754</f>
        <v>-10.6</v>
      </c>
      <c r="W759" s="27">
        <f>'LK3 - 4.1 Stäbe - Schnittgrößen'!F754</f>
        <v>2.91</v>
      </c>
      <c r="Y759" s="44"/>
      <c r="Z759" s="299"/>
      <c r="AA759" s="15"/>
      <c r="AB759" s="15" t="str">
        <f>'LK6 - 4.1 Stäbe - Schnittgrößen'!B754</f>
        <v>Min My</v>
      </c>
      <c r="AC759" s="27">
        <f>'LK6 - 4.1 Stäbe - Schnittgrößen'!D754</f>
        <v>-254.37</v>
      </c>
      <c r="AD759" s="27">
        <f>'LK6 - 4.1 Stäbe - Schnittgrößen'!E754</f>
        <v>-8.51</v>
      </c>
      <c r="AE759" s="27">
        <f>'LK6 - 4.1 Stäbe - Schnittgrößen'!F754</f>
        <v>1.1399999999999999</v>
      </c>
    </row>
    <row r="760" spans="1:31" x14ac:dyDescent="0.3">
      <c r="A760" s="192"/>
      <c r="B760" s="298"/>
      <c r="C760" s="15">
        <f>'LK1 - 4.1 Stäbe - Schnittgrößen'!A755</f>
        <v>95</v>
      </c>
      <c r="D760" s="15">
        <f>'LK1 - 4.1 Stäbe - Schnittgrößen'!B755</f>
        <v>91</v>
      </c>
      <c r="E760" s="27">
        <f>'LK1 - 4.1 Stäbe - Schnittgrößen'!D755</f>
        <v>-228.97</v>
      </c>
      <c r="F760" s="27">
        <f>'LK1 - 4.1 Stäbe - Schnittgrößen'!E755</f>
        <v>-7.47</v>
      </c>
      <c r="G760" s="27">
        <f>'LK1 - 4.1 Stäbe - Schnittgrößen'!F755</f>
        <v>2.15</v>
      </c>
      <c r="I760" s="192"/>
      <c r="J760" s="298"/>
      <c r="K760" s="15">
        <f>'LK2 - 4.1 Stäbe - Schnittgrößen'!A755</f>
        <v>95</v>
      </c>
      <c r="L760" s="15">
        <f>'LK2 - 4.1 Stäbe - Schnittgrößen'!B755</f>
        <v>91</v>
      </c>
      <c r="M760" s="27">
        <f>'LK2 - 4.1 Stäbe - Schnittgrößen'!D755</f>
        <v>-172.44</v>
      </c>
      <c r="N760" s="27">
        <f>'LK2 - 4.1 Stäbe - Schnittgrößen'!E755</f>
        <v>-6.31</v>
      </c>
      <c r="O760" s="27">
        <f>'LK2 - 4.1 Stäbe - Schnittgrößen'!F755</f>
        <v>0.65</v>
      </c>
      <c r="Q760" s="192"/>
      <c r="R760" s="298"/>
      <c r="S760" s="15">
        <f>'LK3 - 4.1 Stäbe - Schnittgrößen'!A755</f>
        <v>95</v>
      </c>
      <c r="T760" s="15">
        <f>'LK3 - 4.1 Stäbe - Schnittgrößen'!B755</f>
        <v>91</v>
      </c>
      <c r="U760" s="27">
        <f>'LK3 - 4.1 Stäbe - Schnittgrößen'!D755</f>
        <v>-310.54000000000002</v>
      </c>
      <c r="V760" s="27">
        <f>'LK3 - 4.1 Stäbe - Schnittgrößen'!E755</f>
        <v>-10.11</v>
      </c>
      <c r="W760" s="27">
        <f>'LK3 - 4.1 Stäbe - Schnittgrößen'!F755</f>
        <v>2.91</v>
      </c>
      <c r="Y760" s="192"/>
      <c r="Z760" s="298"/>
      <c r="AA760" s="15">
        <f>'LK6 - 4.1 Stäbe - Schnittgrößen'!A755</f>
        <v>95</v>
      </c>
      <c r="AB760" s="15">
        <f>'LK6 - 4.1 Stäbe - Schnittgrößen'!B755</f>
        <v>91</v>
      </c>
      <c r="AC760" s="27">
        <f>'LK6 - 4.1 Stäbe - Schnittgrößen'!D755</f>
        <v>-254.37</v>
      </c>
      <c r="AD760" s="27">
        <f>'LK6 - 4.1 Stäbe - Schnittgrößen'!E755</f>
        <v>-8.56</v>
      </c>
      <c r="AE760" s="27">
        <f>'LK6 - 4.1 Stäbe - Schnittgrößen'!F755</f>
        <v>1.1399999999999999</v>
      </c>
    </row>
    <row r="761" spans="1:31" x14ac:dyDescent="0.3">
      <c r="A761" s="44"/>
      <c r="B761" s="299"/>
      <c r="C761" s="15"/>
      <c r="D761" s="15">
        <f>'LK1 - 4.1 Stäbe - Schnittgrößen'!B756</f>
        <v>92</v>
      </c>
      <c r="E761" s="27">
        <f>'LK1 - 4.1 Stäbe - Schnittgrößen'!D756</f>
        <v>-228.97</v>
      </c>
      <c r="F761" s="27">
        <f>'LK1 - 4.1 Stäbe - Schnittgrößen'!E756</f>
        <v>-8.0399999999999991</v>
      </c>
      <c r="G761" s="27">
        <f>'LK1 - 4.1 Stäbe - Schnittgrößen'!F756</f>
        <v>1.62</v>
      </c>
      <c r="I761" s="44"/>
      <c r="J761" s="299"/>
      <c r="K761" s="15"/>
      <c r="L761" s="15">
        <f>'LK2 - 4.1 Stäbe - Schnittgrößen'!B756</f>
        <v>92</v>
      </c>
      <c r="M761" s="27">
        <f>'LK2 - 4.1 Stäbe - Schnittgrößen'!D756</f>
        <v>-172.43</v>
      </c>
      <c r="N761" s="27">
        <f>'LK2 - 4.1 Stäbe - Schnittgrößen'!E756</f>
        <v>-6.88</v>
      </c>
      <c r="O761" s="27">
        <f>'LK2 - 4.1 Stäbe - Schnittgrößen'!F756</f>
        <v>0.2</v>
      </c>
      <c r="Q761" s="44"/>
      <c r="R761" s="299"/>
      <c r="S761" s="15"/>
      <c r="T761" s="15">
        <f>'LK3 - 4.1 Stäbe - Schnittgrößen'!B756</f>
        <v>92</v>
      </c>
      <c r="U761" s="27">
        <f>'LK3 - 4.1 Stäbe - Schnittgrößen'!D756</f>
        <v>-310.52999999999997</v>
      </c>
      <c r="V761" s="27">
        <f>'LK3 - 4.1 Stäbe - Schnittgrößen'!E756</f>
        <v>-10.93</v>
      </c>
      <c r="W761" s="27">
        <f>'LK3 - 4.1 Stäbe - Schnittgrößen'!F756</f>
        <v>2.2000000000000002</v>
      </c>
      <c r="Y761" s="44"/>
      <c r="Z761" s="299"/>
      <c r="AA761" s="15"/>
      <c r="AB761" s="15">
        <f>'LK6 - 4.1 Stäbe - Schnittgrößen'!B756</f>
        <v>92</v>
      </c>
      <c r="AC761" s="27">
        <f>'LK6 - 4.1 Stäbe - Schnittgrößen'!D756</f>
        <v>-254.36</v>
      </c>
      <c r="AD761" s="27">
        <f>'LK6 - 4.1 Stäbe - Schnittgrößen'!E756</f>
        <v>-9.3800000000000008</v>
      </c>
      <c r="AE761" s="27">
        <f>'LK6 - 4.1 Stäbe - Schnittgrößen'!F756</f>
        <v>0.53</v>
      </c>
    </row>
    <row r="762" spans="1:31" x14ac:dyDescent="0.3">
      <c r="A762" s="44"/>
      <c r="B762" s="299"/>
      <c r="C762" s="15"/>
      <c r="D762" s="15" t="str">
        <f>'LK1 - 4.1 Stäbe - Schnittgrößen'!B757</f>
        <v>Max N</v>
      </c>
      <c r="E762" s="27">
        <f>'LK1 - 4.1 Stäbe - Schnittgrößen'!D757</f>
        <v>-228.97</v>
      </c>
      <c r="F762" s="27">
        <f>'LK1 - 4.1 Stäbe - Schnittgrößen'!E757</f>
        <v>-8.0399999999999991</v>
      </c>
      <c r="G762" s="27">
        <f>'LK1 - 4.1 Stäbe - Schnittgrößen'!F757</f>
        <v>1.62</v>
      </c>
      <c r="I762" s="44"/>
      <c r="J762" s="299"/>
      <c r="K762" s="15"/>
      <c r="L762" s="15" t="str">
        <f>'LK2 - 4.1 Stäbe - Schnittgrößen'!B757</f>
        <v>Max N</v>
      </c>
      <c r="M762" s="27">
        <f>'LK2 - 4.1 Stäbe - Schnittgrößen'!D757</f>
        <v>-172.43</v>
      </c>
      <c r="N762" s="27">
        <f>'LK2 - 4.1 Stäbe - Schnittgrößen'!E757</f>
        <v>-6.88</v>
      </c>
      <c r="O762" s="27">
        <f>'LK2 - 4.1 Stäbe - Schnittgrößen'!F757</f>
        <v>0.2</v>
      </c>
      <c r="Q762" s="44"/>
      <c r="R762" s="299"/>
      <c r="S762" s="15"/>
      <c r="T762" s="15" t="str">
        <f>'LK3 - 4.1 Stäbe - Schnittgrößen'!B757</f>
        <v>Max N</v>
      </c>
      <c r="U762" s="27">
        <f>'LK3 - 4.1 Stäbe - Schnittgrößen'!D757</f>
        <v>-310.52999999999997</v>
      </c>
      <c r="V762" s="27">
        <f>'LK3 - 4.1 Stäbe - Schnittgrößen'!E757</f>
        <v>-10.93</v>
      </c>
      <c r="W762" s="27">
        <f>'LK3 - 4.1 Stäbe - Schnittgrößen'!F757</f>
        <v>2.2000000000000002</v>
      </c>
      <c r="Y762" s="44"/>
      <c r="Z762" s="299"/>
      <c r="AA762" s="15"/>
      <c r="AB762" s="15" t="str">
        <f>'LK6 - 4.1 Stäbe - Schnittgrößen'!B757</f>
        <v>Max N</v>
      </c>
      <c r="AC762" s="27">
        <f>'LK6 - 4.1 Stäbe - Schnittgrößen'!D757</f>
        <v>-254.36</v>
      </c>
      <c r="AD762" s="27">
        <f>'LK6 - 4.1 Stäbe - Schnittgrößen'!E757</f>
        <v>-9.3800000000000008</v>
      </c>
      <c r="AE762" s="27">
        <f>'LK6 - 4.1 Stäbe - Schnittgrößen'!F757</f>
        <v>0.53</v>
      </c>
    </row>
    <row r="763" spans="1:31" x14ac:dyDescent="0.3">
      <c r="A763" s="44"/>
      <c r="B763" s="299"/>
      <c r="C763" s="15"/>
      <c r="D763" s="15" t="str">
        <f>'LK1 - 4.1 Stäbe - Schnittgrößen'!B758</f>
        <v>Min N</v>
      </c>
      <c r="E763" s="27">
        <f>'LK1 - 4.1 Stäbe - Schnittgrößen'!D758</f>
        <v>-228.97</v>
      </c>
      <c r="F763" s="27">
        <f>'LK1 - 4.1 Stäbe - Schnittgrößen'!E758</f>
        <v>-7.47</v>
      </c>
      <c r="G763" s="27">
        <f>'LK1 - 4.1 Stäbe - Schnittgrößen'!F758</f>
        <v>2.15</v>
      </c>
      <c r="I763" s="44"/>
      <c r="J763" s="299"/>
      <c r="K763" s="15"/>
      <c r="L763" s="15" t="str">
        <f>'LK2 - 4.1 Stäbe - Schnittgrößen'!B758</f>
        <v>Min N</v>
      </c>
      <c r="M763" s="27">
        <f>'LK2 - 4.1 Stäbe - Schnittgrößen'!D758</f>
        <v>-172.44</v>
      </c>
      <c r="N763" s="27">
        <f>'LK2 - 4.1 Stäbe - Schnittgrößen'!E758</f>
        <v>-6.31</v>
      </c>
      <c r="O763" s="27">
        <f>'LK2 - 4.1 Stäbe - Schnittgrößen'!F758</f>
        <v>0.65</v>
      </c>
      <c r="Q763" s="44"/>
      <c r="R763" s="299"/>
      <c r="S763" s="15"/>
      <c r="T763" s="15" t="str">
        <f>'LK3 - 4.1 Stäbe - Schnittgrößen'!B758</f>
        <v>Min N</v>
      </c>
      <c r="U763" s="27">
        <f>'LK3 - 4.1 Stäbe - Schnittgrößen'!D758</f>
        <v>-310.54000000000002</v>
      </c>
      <c r="V763" s="27">
        <f>'LK3 - 4.1 Stäbe - Schnittgrößen'!E758</f>
        <v>-10.11</v>
      </c>
      <c r="W763" s="27">
        <f>'LK3 - 4.1 Stäbe - Schnittgrößen'!F758</f>
        <v>2.91</v>
      </c>
      <c r="Y763" s="44"/>
      <c r="Z763" s="299"/>
      <c r="AA763" s="15"/>
      <c r="AB763" s="15" t="str">
        <f>'LK6 - 4.1 Stäbe - Schnittgrößen'!B758</f>
        <v>Min N</v>
      </c>
      <c r="AC763" s="27">
        <f>'LK6 - 4.1 Stäbe - Schnittgrößen'!D758</f>
        <v>-254.37</v>
      </c>
      <c r="AD763" s="27">
        <f>'LK6 - 4.1 Stäbe - Schnittgrößen'!E758</f>
        <v>-8.56</v>
      </c>
      <c r="AE763" s="27">
        <f>'LK6 - 4.1 Stäbe - Schnittgrößen'!F758</f>
        <v>1.1399999999999999</v>
      </c>
    </row>
    <row r="764" spans="1:31" x14ac:dyDescent="0.3">
      <c r="A764" s="44"/>
      <c r="B764" s="299"/>
      <c r="C764" s="15"/>
      <c r="D764" s="15" t="str">
        <f>'LK1 - 4.1 Stäbe - Schnittgrößen'!B759</f>
        <v>Max Vz</v>
      </c>
      <c r="E764" s="27">
        <f>'LK1 - 4.1 Stäbe - Schnittgrößen'!D759</f>
        <v>-228.97</v>
      </c>
      <c r="F764" s="27">
        <f>'LK1 - 4.1 Stäbe - Schnittgrößen'!E759</f>
        <v>-7.47</v>
      </c>
      <c r="G764" s="27">
        <f>'LK1 - 4.1 Stäbe - Schnittgrößen'!F759</f>
        <v>2.15</v>
      </c>
      <c r="I764" s="44"/>
      <c r="J764" s="299"/>
      <c r="K764" s="15"/>
      <c r="L764" s="15" t="str">
        <f>'LK2 - 4.1 Stäbe - Schnittgrößen'!B759</f>
        <v>Max Vz</v>
      </c>
      <c r="M764" s="27">
        <f>'LK2 - 4.1 Stäbe - Schnittgrößen'!D759</f>
        <v>-172.44</v>
      </c>
      <c r="N764" s="27">
        <f>'LK2 - 4.1 Stäbe - Schnittgrößen'!E759</f>
        <v>-6.31</v>
      </c>
      <c r="O764" s="27">
        <f>'LK2 - 4.1 Stäbe - Schnittgrößen'!F759</f>
        <v>0.65</v>
      </c>
      <c r="Q764" s="44"/>
      <c r="R764" s="299"/>
      <c r="S764" s="15"/>
      <c r="T764" s="15" t="str">
        <f>'LK3 - 4.1 Stäbe - Schnittgrößen'!B759</f>
        <v>Max Vz</v>
      </c>
      <c r="U764" s="27">
        <f>'LK3 - 4.1 Stäbe - Schnittgrößen'!D759</f>
        <v>-310.54000000000002</v>
      </c>
      <c r="V764" s="27">
        <f>'LK3 - 4.1 Stäbe - Schnittgrößen'!E759</f>
        <v>-10.11</v>
      </c>
      <c r="W764" s="27">
        <f>'LK3 - 4.1 Stäbe - Schnittgrößen'!F759</f>
        <v>2.91</v>
      </c>
      <c r="Y764" s="44"/>
      <c r="Z764" s="299"/>
      <c r="AA764" s="15"/>
      <c r="AB764" s="15" t="str">
        <f>'LK6 - 4.1 Stäbe - Schnittgrößen'!B759</f>
        <v>Max Vz</v>
      </c>
      <c r="AC764" s="27">
        <f>'LK6 - 4.1 Stäbe - Schnittgrößen'!D759</f>
        <v>-254.37</v>
      </c>
      <c r="AD764" s="27">
        <f>'LK6 - 4.1 Stäbe - Schnittgrößen'!E759</f>
        <v>-8.56</v>
      </c>
      <c r="AE764" s="27">
        <f>'LK6 - 4.1 Stäbe - Schnittgrößen'!F759</f>
        <v>1.1399999999999999</v>
      </c>
    </row>
    <row r="765" spans="1:31" x14ac:dyDescent="0.3">
      <c r="A765" s="44"/>
      <c r="B765" s="299"/>
      <c r="C765" s="15"/>
      <c r="D765" s="15" t="str">
        <f>'LK1 - 4.1 Stäbe - Schnittgrößen'!B760</f>
        <v>Min Vz</v>
      </c>
      <c r="E765" s="27">
        <f>'LK1 - 4.1 Stäbe - Schnittgrößen'!D760</f>
        <v>-228.97</v>
      </c>
      <c r="F765" s="27">
        <f>'LK1 - 4.1 Stäbe - Schnittgrößen'!E760</f>
        <v>-8.0399999999999991</v>
      </c>
      <c r="G765" s="27">
        <f>'LK1 - 4.1 Stäbe - Schnittgrößen'!F760</f>
        <v>1.62</v>
      </c>
      <c r="I765" s="44"/>
      <c r="J765" s="299"/>
      <c r="K765" s="15"/>
      <c r="L765" s="15" t="str">
        <f>'LK2 - 4.1 Stäbe - Schnittgrößen'!B760</f>
        <v>Min Vz</v>
      </c>
      <c r="M765" s="27">
        <f>'LK2 - 4.1 Stäbe - Schnittgrößen'!D760</f>
        <v>-172.43</v>
      </c>
      <c r="N765" s="27">
        <f>'LK2 - 4.1 Stäbe - Schnittgrößen'!E760</f>
        <v>-6.88</v>
      </c>
      <c r="O765" s="27">
        <f>'LK2 - 4.1 Stäbe - Schnittgrößen'!F760</f>
        <v>0.2</v>
      </c>
      <c r="Q765" s="44"/>
      <c r="R765" s="299"/>
      <c r="S765" s="15"/>
      <c r="T765" s="15" t="str">
        <f>'LK3 - 4.1 Stäbe - Schnittgrößen'!B760</f>
        <v>Min Vz</v>
      </c>
      <c r="U765" s="27">
        <f>'LK3 - 4.1 Stäbe - Schnittgrößen'!D760</f>
        <v>-310.52999999999997</v>
      </c>
      <c r="V765" s="27">
        <f>'LK3 - 4.1 Stäbe - Schnittgrößen'!E760</f>
        <v>-10.93</v>
      </c>
      <c r="W765" s="27">
        <f>'LK3 - 4.1 Stäbe - Schnittgrößen'!F760</f>
        <v>2.2000000000000002</v>
      </c>
      <c r="Y765" s="44"/>
      <c r="Z765" s="299"/>
      <c r="AA765" s="15"/>
      <c r="AB765" s="15" t="str">
        <f>'LK6 - 4.1 Stäbe - Schnittgrößen'!B760</f>
        <v>Min Vz</v>
      </c>
      <c r="AC765" s="27">
        <f>'LK6 - 4.1 Stäbe - Schnittgrößen'!D760</f>
        <v>-254.36</v>
      </c>
      <c r="AD765" s="27">
        <f>'LK6 - 4.1 Stäbe - Schnittgrößen'!E760</f>
        <v>-9.3800000000000008</v>
      </c>
      <c r="AE765" s="27">
        <f>'LK6 - 4.1 Stäbe - Schnittgrößen'!F760</f>
        <v>0.53</v>
      </c>
    </row>
    <row r="766" spans="1:31" x14ac:dyDescent="0.3">
      <c r="A766" s="44"/>
      <c r="B766" s="299"/>
      <c r="C766" s="15"/>
      <c r="D766" s="15" t="str">
        <f>'LK1 - 4.1 Stäbe - Schnittgrößen'!B761</f>
        <v>Max My</v>
      </c>
      <c r="E766" s="27">
        <f>'LK1 - 4.1 Stäbe - Schnittgrößen'!D761</f>
        <v>-228.97</v>
      </c>
      <c r="F766" s="27">
        <f>'LK1 - 4.1 Stäbe - Schnittgrößen'!E761</f>
        <v>-7.47</v>
      </c>
      <c r="G766" s="27">
        <f>'LK1 - 4.1 Stäbe - Schnittgrößen'!F761</f>
        <v>2.15</v>
      </c>
      <c r="I766" s="44"/>
      <c r="J766" s="299"/>
      <c r="K766" s="15"/>
      <c r="L766" s="15" t="str">
        <f>'LK2 - 4.1 Stäbe - Schnittgrößen'!B761</f>
        <v>Max My</v>
      </c>
      <c r="M766" s="27">
        <f>'LK2 - 4.1 Stäbe - Schnittgrößen'!D761</f>
        <v>-172.44</v>
      </c>
      <c r="N766" s="27">
        <f>'LK2 - 4.1 Stäbe - Schnittgrößen'!E761</f>
        <v>-6.31</v>
      </c>
      <c r="O766" s="27">
        <f>'LK2 - 4.1 Stäbe - Schnittgrößen'!F761</f>
        <v>0.65</v>
      </c>
      <c r="Q766" s="44"/>
      <c r="R766" s="299"/>
      <c r="S766" s="15"/>
      <c r="T766" s="15" t="str">
        <f>'LK3 - 4.1 Stäbe - Schnittgrößen'!B761</f>
        <v>Max My</v>
      </c>
      <c r="U766" s="27">
        <f>'LK3 - 4.1 Stäbe - Schnittgrößen'!D761</f>
        <v>-310.54000000000002</v>
      </c>
      <c r="V766" s="27">
        <f>'LK3 - 4.1 Stäbe - Schnittgrößen'!E761</f>
        <v>-10.11</v>
      </c>
      <c r="W766" s="27">
        <f>'LK3 - 4.1 Stäbe - Schnittgrößen'!F761</f>
        <v>2.91</v>
      </c>
      <c r="Y766" s="44"/>
      <c r="Z766" s="299"/>
      <c r="AA766" s="15"/>
      <c r="AB766" s="15" t="str">
        <f>'LK6 - 4.1 Stäbe - Schnittgrößen'!B761</f>
        <v>Max My</v>
      </c>
      <c r="AC766" s="27">
        <f>'LK6 - 4.1 Stäbe - Schnittgrößen'!D761</f>
        <v>-254.37</v>
      </c>
      <c r="AD766" s="27">
        <f>'LK6 - 4.1 Stäbe - Schnittgrößen'!E761</f>
        <v>-8.56</v>
      </c>
      <c r="AE766" s="27">
        <f>'LK6 - 4.1 Stäbe - Schnittgrößen'!F761</f>
        <v>1.1399999999999999</v>
      </c>
    </row>
    <row r="767" spans="1:31" x14ac:dyDescent="0.3">
      <c r="A767" s="44"/>
      <c r="B767" s="299"/>
      <c r="C767" s="15"/>
      <c r="D767" s="15" t="str">
        <f>'LK1 - 4.1 Stäbe - Schnittgrößen'!B762</f>
        <v>Min My</v>
      </c>
      <c r="E767" s="27">
        <f>'LK1 - 4.1 Stäbe - Schnittgrößen'!D762</f>
        <v>-228.97</v>
      </c>
      <c r="F767" s="27">
        <f>'LK1 - 4.1 Stäbe - Schnittgrößen'!E762</f>
        <v>-8.0399999999999991</v>
      </c>
      <c r="G767" s="27">
        <f>'LK1 - 4.1 Stäbe - Schnittgrößen'!F762</f>
        <v>1.62</v>
      </c>
      <c r="I767" s="44"/>
      <c r="J767" s="299"/>
      <c r="K767" s="15"/>
      <c r="L767" s="15" t="str">
        <f>'LK2 - 4.1 Stäbe - Schnittgrößen'!B762</f>
        <v>Min My</v>
      </c>
      <c r="M767" s="27">
        <f>'LK2 - 4.1 Stäbe - Schnittgrößen'!D762</f>
        <v>-172.43</v>
      </c>
      <c r="N767" s="27">
        <f>'LK2 - 4.1 Stäbe - Schnittgrößen'!E762</f>
        <v>-6.88</v>
      </c>
      <c r="O767" s="27">
        <f>'LK2 - 4.1 Stäbe - Schnittgrößen'!F762</f>
        <v>0.2</v>
      </c>
      <c r="Q767" s="44"/>
      <c r="R767" s="299"/>
      <c r="S767" s="15"/>
      <c r="T767" s="15" t="str">
        <f>'LK3 - 4.1 Stäbe - Schnittgrößen'!B762</f>
        <v>Min My</v>
      </c>
      <c r="U767" s="27">
        <f>'LK3 - 4.1 Stäbe - Schnittgrößen'!D762</f>
        <v>-310.52999999999997</v>
      </c>
      <c r="V767" s="27">
        <f>'LK3 - 4.1 Stäbe - Schnittgrößen'!E762</f>
        <v>-10.93</v>
      </c>
      <c r="W767" s="27">
        <f>'LK3 - 4.1 Stäbe - Schnittgrößen'!F762</f>
        <v>2.2000000000000002</v>
      </c>
      <c r="Y767" s="44"/>
      <c r="Z767" s="299"/>
      <c r="AA767" s="15"/>
      <c r="AB767" s="15" t="str">
        <f>'LK6 - 4.1 Stäbe - Schnittgrößen'!B762</f>
        <v>Min My</v>
      </c>
      <c r="AC767" s="27">
        <f>'LK6 - 4.1 Stäbe - Schnittgrößen'!D762</f>
        <v>-254.36</v>
      </c>
      <c r="AD767" s="27">
        <f>'LK6 - 4.1 Stäbe - Schnittgrößen'!E762</f>
        <v>-9.3800000000000008</v>
      </c>
      <c r="AE767" s="27">
        <f>'LK6 - 4.1 Stäbe - Schnittgrößen'!F762</f>
        <v>0.53</v>
      </c>
    </row>
    <row r="768" spans="1:31" x14ac:dyDescent="0.3">
      <c r="A768" s="192"/>
      <c r="B768" s="298"/>
      <c r="C768" s="15">
        <f>'LK1 - 4.1 Stäbe - Schnittgrößen'!A763</f>
        <v>96</v>
      </c>
      <c r="D768" s="15">
        <f>'LK1 - 4.1 Stäbe - Schnittgrößen'!B763</f>
        <v>92</v>
      </c>
      <c r="E768" s="27">
        <f>'LK1 - 4.1 Stäbe - Schnittgrößen'!D763</f>
        <v>-228.97</v>
      </c>
      <c r="F768" s="27">
        <f>'LK1 - 4.1 Stäbe - Schnittgrößen'!E763</f>
        <v>-7.73</v>
      </c>
      <c r="G768" s="27">
        <f>'LK1 - 4.1 Stäbe - Schnittgrößen'!F763</f>
        <v>1.62</v>
      </c>
      <c r="I768" s="192"/>
      <c r="J768" s="298"/>
      <c r="K768" s="15">
        <f>'LK2 - 4.1 Stäbe - Schnittgrößen'!A763</f>
        <v>96</v>
      </c>
      <c r="L768" s="15">
        <f>'LK2 - 4.1 Stäbe - Schnittgrößen'!B763</f>
        <v>92</v>
      </c>
      <c r="M768" s="27">
        <f>'LK2 - 4.1 Stäbe - Schnittgrößen'!D763</f>
        <v>-172.43</v>
      </c>
      <c r="N768" s="27">
        <f>'LK2 - 4.1 Stäbe - Schnittgrößen'!E763</f>
        <v>-7.3</v>
      </c>
      <c r="O768" s="27">
        <f>'LK2 - 4.1 Stäbe - Schnittgrößen'!F763</f>
        <v>0.2</v>
      </c>
      <c r="Q768" s="192"/>
      <c r="R768" s="298"/>
      <c r="S768" s="15">
        <f>'LK3 - 4.1 Stäbe - Schnittgrößen'!A763</f>
        <v>96</v>
      </c>
      <c r="T768" s="15">
        <f>'LK3 - 4.1 Stäbe - Schnittgrößen'!B763</f>
        <v>92</v>
      </c>
      <c r="U768" s="27">
        <f>'LK3 - 4.1 Stäbe - Schnittgrößen'!D763</f>
        <v>-310.52999999999997</v>
      </c>
      <c r="V768" s="27">
        <f>'LK3 - 4.1 Stäbe - Schnittgrößen'!E763</f>
        <v>-10.47</v>
      </c>
      <c r="W768" s="27">
        <f>'LK3 - 4.1 Stäbe - Schnittgrößen'!F763</f>
        <v>2.2000000000000002</v>
      </c>
      <c r="Y768" s="192"/>
      <c r="Z768" s="298"/>
      <c r="AA768" s="15">
        <f>'LK6 - 4.1 Stäbe - Schnittgrößen'!A763</f>
        <v>96</v>
      </c>
      <c r="AB768" s="15">
        <f>'LK6 - 4.1 Stäbe - Schnittgrößen'!B763</f>
        <v>92</v>
      </c>
      <c r="AC768" s="27">
        <f>'LK6 - 4.1 Stäbe - Schnittgrößen'!D763</f>
        <v>-254.36</v>
      </c>
      <c r="AD768" s="27">
        <f>'LK6 - 4.1 Stäbe - Schnittgrößen'!E763</f>
        <v>-9.93</v>
      </c>
      <c r="AE768" s="27">
        <f>'LK6 - 4.1 Stäbe - Schnittgrößen'!F763</f>
        <v>0.53</v>
      </c>
    </row>
    <row r="769" spans="1:31" x14ac:dyDescent="0.3">
      <c r="A769" s="44"/>
      <c r="B769" s="299"/>
      <c r="C769" s="15"/>
      <c r="D769" s="15">
        <f>'LK1 - 4.1 Stäbe - Schnittgrößen'!B764</f>
        <v>93</v>
      </c>
      <c r="E769" s="27">
        <f>'LK1 - 4.1 Stäbe - Schnittgrößen'!D764</f>
        <v>-228.96</v>
      </c>
      <c r="F769" s="27">
        <f>'LK1 - 4.1 Stäbe - Schnittgrößen'!E764</f>
        <v>-8.3000000000000007</v>
      </c>
      <c r="G769" s="27">
        <f>'LK1 - 4.1 Stäbe - Schnittgrößen'!F764</f>
        <v>1.07</v>
      </c>
      <c r="I769" s="44"/>
      <c r="J769" s="299"/>
      <c r="K769" s="15"/>
      <c r="L769" s="15">
        <f>'LK2 - 4.1 Stäbe - Schnittgrößen'!B764</f>
        <v>93</v>
      </c>
      <c r="M769" s="27">
        <f>'LK2 - 4.1 Stäbe - Schnittgrößen'!D764</f>
        <v>-172.43</v>
      </c>
      <c r="N769" s="27">
        <f>'LK2 - 4.1 Stäbe - Schnittgrößen'!E764</f>
        <v>-7.86</v>
      </c>
      <c r="O769" s="27">
        <f>'LK2 - 4.1 Stäbe - Schnittgrößen'!F764</f>
        <v>-0.32</v>
      </c>
      <c r="Q769" s="44"/>
      <c r="R769" s="299"/>
      <c r="S769" s="15"/>
      <c r="T769" s="15">
        <f>'LK3 - 4.1 Stäbe - Schnittgrößen'!B764</f>
        <v>93</v>
      </c>
      <c r="U769" s="27">
        <f>'LK3 - 4.1 Stäbe - Schnittgrößen'!D764</f>
        <v>-310.52999999999997</v>
      </c>
      <c r="V769" s="27">
        <f>'LK3 - 4.1 Stäbe - Schnittgrößen'!E764</f>
        <v>-11.28</v>
      </c>
      <c r="W769" s="27">
        <f>'LK3 - 4.1 Stäbe - Schnittgrößen'!F764</f>
        <v>1.46</v>
      </c>
      <c r="Y769" s="44"/>
      <c r="Z769" s="299"/>
      <c r="AA769" s="15"/>
      <c r="AB769" s="15">
        <f>'LK6 - 4.1 Stäbe - Schnittgrößen'!B764</f>
        <v>93</v>
      </c>
      <c r="AC769" s="27">
        <f>'LK6 - 4.1 Stäbe - Schnittgrößen'!D764</f>
        <v>-254.35</v>
      </c>
      <c r="AD769" s="27">
        <f>'LK6 - 4.1 Stäbe - Schnittgrößen'!E764</f>
        <v>-10.73</v>
      </c>
      <c r="AE769" s="27">
        <f>'LK6 - 4.1 Stäbe - Schnittgrößen'!F764</f>
        <v>-0.17</v>
      </c>
    </row>
    <row r="770" spans="1:31" x14ac:dyDescent="0.3">
      <c r="A770" s="44"/>
      <c r="B770" s="299"/>
      <c r="C770" s="15"/>
      <c r="D770" s="15" t="str">
        <f>'LK1 - 4.1 Stäbe - Schnittgrößen'!B765</f>
        <v>Max N</v>
      </c>
      <c r="E770" s="27">
        <f>'LK1 - 4.1 Stäbe - Schnittgrößen'!D765</f>
        <v>-228.96</v>
      </c>
      <c r="F770" s="27">
        <f>'LK1 - 4.1 Stäbe - Schnittgrößen'!E765</f>
        <v>-8.3000000000000007</v>
      </c>
      <c r="G770" s="27">
        <f>'LK1 - 4.1 Stäbe - Schnittgrößen'!F765</f>
        <v>1.07</v>
      </c>
      <c r="I770" s="44"/>
      <c r="J770" s="299"/>
      <c r="K770" s="15"/>
      <c r="L770" s="15" t="str">
        <f>'LK2 - 4.1 Stäbe - Schnittgrößen'!B765</f>
        <v>Max N</v>
      </c>
      <c r="M770" s="27">
        <f>'LK2 - 4.1 Stäbe - Schnittgrößen'!D765</f>
        <v>-172.43</v>
      </c>
      <c r="N770" s="27">
        <f>'LK2 - 4.1 Stäbe - Schnittgrößen'!E765</f>
        <v>-7.86</v>
      </c>
      <c r="O770" s="27">
        <f>'LK2 - 4.1 Stäbe - Schnittgrößen'!F765</f>
        <v>-0.32</v>
      </c>
      <c r="Q770" s="44"/>
      <c r="R770" s="299"/>
      <c r="S770" s="15"/>
      <c r="T770" s="15" t="str">
        <f>'LK3 - 4.1 Stäbe - Schnittgrößen'!B765</f>
        <v>Max N</v>
      </c>
      <c r="U770" s="27">
        <f>'LK3 - 4.1 Stäbe - Schnittgrößen'!D765</f>
        <v>-310.52999999999997</v>
      </c>
      <c r="V770" s="27">
        <f>'LK3 - 4.1 Stäbe - Schnittgrößen'!E765</f>
        <v>-11.28</v>
      </c>
      <c r="W770" s="27">
        <f>'LK3 - 4.1 Stäbe - Schnittgrößen'!F765</f>
        <v>1.46</v>
      </c>
      <c r="Y770" s="44"/>
      <c r="Z770" s="299"/>
      <c r="AA770" s="15"/>
      <c r="AB770" s="15" t="str">
        <f>'LK6 - 4.1 Stäbe - Schnittgrößen'!B765</f>
        <v>Max N</v>
      </c>
      <c r="AC770" s="27">
        <f>'LK6 - 4.1 Stäbe - Schnittgrößen'!D765</f>
        <v>-254.35</v>
      </c>
      <c r="AD770" s="27">
        <f>'LK6 - 4.1 Stäbe - Schnittgrößen'!E765</f>
        <v>-10.73</v>
      </c>
      <c r="AE770" s="27">
        <f>'LK6 - 4.1 Stäbe - Schnittgrößen'!F765</f>
        <v>-0.17</v>
      </c>
    </row>
    <row r="771" spans="1:31" x14ac:dyDescent="0.3">
      <c r="A771" s="44"/>
      <c r="B771" s="299"/>
      <c r="C771" s="15"/>
      <c r="D771" s="15" t="str">
        <f>'LK1 - 4.1 Stäbe - Schnittgrößen'!B766</f>
        <v>Min N</v>
      </c>
      <c r="E771" s="27">
        <f>'LK1 - 4.1 Stäbe - Schnittgrößen'!D766</f>
        <v>-228.97</v>
      </c>
      <c r="F771" s="27">
        <f>'LK1 - 4.1 Stäbe - Schnittgrößen'!E766</f>
        <v>-7.73</v>
      </c>
      <c r="G771" s="27">
        <f>'LK1 - 4.1 Stäbe - Schnittgrößen'!F766</f>
        <v>1.62</v>
      </c>
      <c r="I771" s="44"/>
      <c r="J771" s="299"/>
      <c r="K771" s="15"/>
      <c r="L771" s="15" t="str">
        <f>'LK2 - 4.1 Stäbe - Schnittgrößen'!B766</f>
        <v>Min N</v>
      </c>
      <c r="M771" s="27">
        <f>'LK2 - 4.1 Stäbe - Schnittgrößen'!D766</f>
        <v>-172.43</v>
      </c>
      <c r="N771" s="27">
        <f>'LK2 - 4.1 Stäbe - Schnittgrößen'!E766</f>
        <v>-7.3</v>
      </c>
      <c r="O771" s="27">
        <f>'LK2 - 4.1 Stäbe - Schnittgrößen'!F766</f>
        <v>0.2</v>
      </c>
      <c r="Q771" s="44"/>
      <c r="R771" s="299"/>
      <c r="S771" s="15"/>
      <c r="T771" s="15" t="str">
        <f>'LK3 - 4.1 Stäbe - Schnittgrößen'!B766</f>
        <v>Min N</v>
      </c>
      <c r="U771" s="27">
        <f>'LK3 - 4.1 Stäbe - Schnittgrößen'!D766</f>
        <v>-310.52999999999997</v>
      </c>
      <c r="V771" s="27">
        <f>'LK3 - 4.1 Stäbe - Schnittgrößen'!E766</f>
        <v>-10.47</v>
      </c>
      <c r="W771" s="27">
        <f>'LK3 - 4.1 Stäbe - Schnittgrößen'!F766</f>
        <v>2.2000000000000002</v>
      </c>
      <c r="Y771" s="44"/>
      <c r="Z771" s="299"/>
      <c r="AA771" s="15"/>
      <c r="AB771" s="15" t="str">
        <f>'LK6 - 4.1 Stäbe - Schnittgrößen'!B766</f>
        <v>Min N</v>
      </c>
      <c r="AC771" s="27">
        <f>'LK6 - 4.1 Stäbe - Schnittgrößen'!D766</f>
        <v>-254.36</v>
      </c>
      <c r="AD771" s="27">
        <f>'LK6 - 4.1 Stäbe - Schnittgrößen'!E766</f>
        <v>-9.93</v>
      </c>
      <c r="AE771" s="27">
        <f>'LK6 - 4.1 Stäbe - Schnittgrößen'!F766</f>
        <v>0.53</v>
      </c>
    </row>
    <row r="772" spans="1:31" x14ac:dyDescent="0.3">
      <c r="A772" s="44"/>
      <c r="B772" s="299"/>
      <c r="C772" s="15"/>
      <c r="D772" s="15" t="str">
        <f>'LK1 - 4.1 Stäbe - Schnittgrößen'!B767</f>
        <v>Max Vz</v>
      </c>
      <c r="E772" s="27">
        <f>'LK1 - 4.1 Stäbe - Schnittgrößen'!D767</f>
        <v>-228.97</v>
      </c>
      <c r="F772" s="27">
        <f>'LK1 - 4.1 Stäbe - Schnittgrößen'!E767</f>
        <v>-7.73</v>
      </c>
      <c r="G772" s="27">
        <f>'LK1 - 4.1 Stäbe - Schnittgrößen'!F767</f>
        <v>1.62</v>
      </c>
      <c r="I772" s="44"/>
      <c r="J772" s="299"/>
      <c r="K772" s="15"/>
      <c r="L772" s="15" t="str">
        <f>'LK2 - 4.1 Stäbe - Schnittgrößen'!B767</f>
        <v>Max Vz</v>
      </c>
      <c r="M772" s="27">
        <f>'LK2 - 4.1 Stäbe - Schnittgrößen'!D767</f>
        <v>-172.43</v>
      </c>
      <c r="N772" s="27">
        <f>'LK2 - 4.1 Stäbe - Schnittgrößen'!E767</f>
        <v>-7.3</v>
      </c>
      <c r="O772" s="27">
        <f>'LK2 - 4.1 Stäbe - Schnittgrößen'!F767</f>
        <v>0.2</v>
      </c>
      <c r="Q772" s="44"/>
      <c r="R772" s="299"/>
      <c r="S772" s="15"/>
      <c r="T772" s="15" t="str">
        <f>'LK3 - 4.1 Stäbe - Schnittgrößen'!B767</f>
        <v>Max Vz</v>
      </c>
      <c r="U772" s="27">
        <f>'LK3 - 4.1 Stäbe - Schnittgrößen'!D767</f>
        <v>-310.52999999999997</v>
      </c>
      <c r="V772" s="27">
        <f>'LK3 - 4.1 Stäbe - Schnittgrößen'!E767</f>
        <v>-10.47</v>
      </c>
      <c r="W772" s="27">
        <f>'LK3 - 4.1 Stäbe - Schnittgrößen'!F767</f>
        <v>2.2000000000000002</v>
      </c>
      <c r="Y772" s="44"/>
      <c r="Z772" s="299"/>
      <c r="AA772" s="15"/>
      <c r="AB772" s="15" t="str">
        <f>'LK6 - 4.1 Stäbe - Schnittgrößen'!B767</f>
        <v>Max Vz</v>
      </c>
      <c r="AC772" s="27">
        <f>'LK6 - 4.1 Stäbe - Schnittgrößen'!D767</f>
        <v>-254.36</v>
      </c>
      <c r="AD772" s="27">
        <f>'LK6 - 4.1 Stäbe - Schnittgrößen'!E767</f>
        <v>-9.93</v>
      </c>
      <c r="AE772" s="27">
        <f>'LK6 - 4.1 Stäbe - Schnittgrößen'!F767</f>
        <v>0.53</v>
      </c>
    </row>
    <row r="773" spans="1:31" x14ac:dyDescent="0.3">
      <c r="A773" s="44"/>
      <c r="B773" s="299"/>
      <c r="C773" s="15"/>
      <c r="D773" s="15" t="str">
        <f>'LK1 - 4.1 Stäbe - Schnittgrößen'!B768</f>
        <v>Min Vz</v>
      </c>
      <c r="E773" s="27">
        <f>'LK1 - 4.1 Stäbe - Schnittgrößen'!D768</f>
        <v>-228.96</v>
      </c>
      <c r="F773" s="27">
        <f>'LK1 - 4.1 Stäbe - Schnittgrößen'!E768</f>
        <v>-8.3000000000000007</v>
      </c>
      <c r="G773" s="27">
        <f>'LK1 - 4.1 Stäbe - Schnittgrößen'!F768</f>
        <v>1.07</v>
      </c>
      <c r="I773" s="44"/>
      <c r="J773" s="299"/>
      <c r="K773" s="15"/>
      <c r="L773" s="15" t="str">
        <f>'LK2 - 4.1 Stäbe - Schnittgrößen'!B768</f>
        <v>Min Vz</v>
      </c>
      <c r="M773" s="27">
        <f>'LK2 - 4.1 Stäbe - Schnittgrößen'!D768</f>
        <v>-172.43</v>
      </c>
      <c r="N773" s="27">
        <f>'LK2 - 4.1 Stäbe - Schnittgrößen'!E768</f>
        <v>-7.86</v>
      </c>
      <c r="O773" s="27">
        <f>'LK2 - 4.1 Stäbe - Schnittgrößen'!F768</f>
        <v>-0.32</v>
      </c>
      <c r="Q773" s="44"/>
      <c r="R773" s="299"/>
      <c r="S773" s="15"/>
      <c r="T773" s="15" t="str">
        <f>'LK3 - 4.1 Stäbe - Schnittgrößen'!B768</f>
        <v>Min Vz</v>
      </c>
      <c r="U773" s="27">
        <f>'LK3 - 4.1 Stäbe - Schnittgrößen'!D768</f>
        <v>-310.52999999999997</v>
      </c>
      <c r="V773" s="27">
        <f>'LK3 - 4.1 Stäbe - Schnittgrößen'!E768</f>
        <v>-11.28</v>
      </c>
      <c r="W773" s="27">
        <f>'LK3 - 4.1 Stäbe - Schnittgrößen'!F768</f>
        <v>1.46</v>
      </c>
      <c r="Y773" s="44"/>
      <c r="Z773" s="299"/>
      <c r="AA773" s="15"/>
      <c r="AB773" s="15" t="str">
        <f>'LK6 - 4.1 Stäbe - Schnittgrößen'!B768</f>
        <v>Min Vz</v>
      </c>
      <c r="AC773" s="27">
        <f>'LK6 - 4.1 Stäbe - Schnittgrößen'!D768</f>
        <v>-254.35</v>
      </c>
      <c r="AD773" s="27">
        <f>'LK6 - 4.1 Stäbe - Schnittgrößen'!E768</f>
        <v>-10.73</v>
      </c>
      <c r="AE773" s="27">
        <f>'LK6 - 4.1 Stäbe - Schnittgrößen'!F768</f>
        <v>-0.17</v>
      </c>
    </row>
    <row r="774" spans="1:31" x14ac:dyDescent="0.3">
      <c r="A774" s="44"/>
      <c r="B774" s="299"/>
      <c r="C774" s="15"/>
      <c r="D774" s="15" t="str">
        <f>'LK1 - 4.1 Stäbe - Schnittgrößen'!B769</f>
        <v>Max My</v>
      </c>
      <c r="E774" s="27">
        <f>'LK1 - 4.1 Stäbe - Schnittgrößen'!D769</f>
        <v>-228.97</v>
      </c>
      <c r="F774" s="27">
        <f>'LK1 - 4.1 Stäbe - Schnittgrößen'!E769</f>
        <v>-7.73</v>
      </c>
      <c r="G774" s="27">
        <f>'LK1 - 4.1 Stäbe - Schnittgrößen'!F769</f>
        <v>1.62</v>
      </c>
      <c r="I774" s="44"/>
      <c r="J774" s="299"/>
      <c r="K774" s="15"/>
      <c r="L774" s="15" t="str">
        <f>'LK2 - 4.1 Stäbe - Schnittgrößen'!B769</f>
        <v>Max My</v>
      </c>
      <c r="M774" s="27">
        <f>'LK2 - 4.1 Stäbe - Schnittgrößen'!D769</f>
        <v>-172.43</v>
      </c>
      <c r="N774" s="27">
        <f>'LK2 - 4.1 Stäbe - Schnittgrößen'!E769</f>
        <v>-7.3</v>
      </c>
      <c r="O774" s="27">
        <f>'LK2 - 4.1 Stäbe - Schnittgrößen'!F769</f>
        <v>0.2</v>
      </c>
      <c r="Q774" s="44"/>
      <c r="R774" s="299"/>
      <c r="S774" s="15"/>
      <c r="T774" s="15" t="str">
        <f>'LK3 - 4.1 Stäbe - Schnittgrößen'!B769</f>
        <v>Max My</v>
      </c>
      <c r="U774" s="27">
        <f>'LK3 - 4.1 Stäbe - Schnittgrößen'!D769</f>
        <v>-310.52999999999997</v>
      </c>
      <c r="V774" s="27">
        <f>'LK3 - 4.1 Stäbe - Schnittgrößen'!E769</f>
        <v>-10.47</v>
      </c>
      <c r="W774" s="27">
        <f>'LK3 - 4.1 Stäbe - Schnittgrößen'!F769</f>
        <v>2.2000000000000002</v>
      </c>
      <c r="Y774" s="44"/>
      <c r="Z774" s="299"/>
      <c r="AA774" s="15"/>
      <c r="AB774" s="15" t="str">
        <f>'LK6 - 4.1 Stäbe - Schnittgrößen'!B769</f>
        <v>Max My</v>
      </c>
      <c r="AC774" s="27">
        <f>'LK6 - 4.1 Stäbe - Schnittgrößen'!D769</f>
        <v>-254.36</v>
      </c>
      <c r="AD774" s="27">
        <f>'LK6 - 4.1 Stäbe - Schnittgrößen'!E769</f>
        <v>-9.93</v>
      </c>
      <c r="AE774" s="27">
        <f>'LK6 - 4.1 Stäbe - Schnittgrößen'!F769</f>
        <v>0.53</v>
      </c>
    </row>
    <row r="775" spans="1:31" x14ac:dyDescent="0.3">
      <c r="A775" s="44"/>
      <c r="B775" s="299"/>
      <c r="C775" s="15"/>
      <c r="D775" s="15" t="str">
        <f>'LK1 - 4.1 Stäbe - Schnittgrößen'!B770</f>
        <v>Min My</v>
      </c>
      <c r="E775" s="27">
        <f>'LK1 - 4.1 Stäbe - Schnittgrößen'!D770</f>
        <v>-228.96</v>
      </c>
      <c r="F775" s="27">
        <f>'LK1 - 4.1 Stäbe - Schnittgrößen'!E770</f>
        <v>-8.3000000000000007</v>
      </c>
      <c r="G775" s="27">
        <f>'LK1 - 4.1 Stäbe - Schnittgrößen'!F770</f>
        <v>1.07</v>
      </c>
      <c r="I775" s="44"/>
      <c r="J775" s="299"/>
      <c r="K775" s="15"/>
      <c r="L775" s="15" t="str">
        <f>'LK2 - 4.1 Stäbe - Schnittgrößen'!B770</f>
        <v>Min My</v>
      </c>
      <c r="M775" s="27">
        <f>'LK2 - 4.1 Stäbe - Schnittgrößen'!D770</f>
        <v>-172.43</v>
      </c>
      <c r="N775" s="27">
        <f>'LK2 - 4.1 Stäbe - Schnittgrößen'!E770</f>
        <v>-7.86</v>
      </c>
      <c r="O775" s="27">
        <f>'LK2 - 4.1 Stäbe - Schnittgrößen'!F770</f>
        <v>-0.32</v>
      </c>
      <c r="Q775" s="44"/>
      <c r="R775" s="299"/>
      <c r="S775" s="15"/>
      <c r="T775" s="15" t="str">
        <f>'LK3 - 4.1 Stäbe - Schnittgrößen'!B770</f>
        <v>Min My</v>
      </c>
      <c r="U775" s="27">
        <f>'LK3 - 4.1 Stäbe - Schnittgrößen'!D770</f>
        <v>-310.52999999999997</v>
      </c>
      <c r="V775" s="27">
        <f>'LK3 - 4.1 Stäbe - Schnittgrößen'!E770</f>
        <v>-11.28</v>
      </c>
      <c r="W775" s="27">
        <f>'LK3 - 4.1 Stäbe - Schnittgrößen'!F770</f>
        <v>1.46</v>
      </c>
      <c r="Y775" s="44"/>
      <c r="Z775" s="299"/>
      <c r="AA775" s="15"/>
      <c r="AB775" s="15" t="str">
        <f>'LK6 - 4.1 Stäbe - Schnittgrößen'!B770</f>
        <v>Min My</v>
      </c>
      <c r="AC775" s="27">
        <f>'LK6 - 4.1 Stäbe - Schnittgrößen'!D770</f>
        <v>-254.35</v>
      </c>
      <c r="AD775" s="27">
        <f>'LK6 - 4.1 Stäbe - Schnittgrößen'!E770</f>
        <v>-10.73</v>
      </c>
      <c r="AE775" s="27">
        <f>'LK6 - 4.1 Stäbe - Schnittgrößen'!F770</f>
        <v>-0.17</v>
      </c>
    </row>
    <row r="776" spans="1:31" x14ac:dyDescent="0.3">
      <c r="A776" s="192"/>
      <c r="B776" s="298"/>
      <c r="C776" s="15">
        <f>'LK1 - 4.1 Stäbe - Schnittgrößen'!A771</f>
        <v>97</v>
      </c>
      <c r="D776" s="15">
        <f>'LK1 - 4.1 Stäbe - Schnittgrößen'!B771</f>
        <v>93</v>
      </c>
      <c r="E776" s="27">
        <f>'LK1 - 4.1 Stäbe - Schnittgrößen'!D771</f>
        <v>-228.96</v>
      </c>
      <c r="F776" s="27">
        <f>'LK1 - 4.1 Stäbe - Schnittgrößen'!E771</f>
        <v>-8.02</v>
      </c>
      <c r="G776" s="27">
        <f>'LK1 - 4.1 Stäbe - Schnittgrößen'!F771</f>
        <v>1.07</v>
      </c>
      <c r="I776" s="192"/>
      <c r="J776" s="298"/>
      <c r="K776" s="15">
        <f>'LK2 - 4.1 Stäbe - Schnittgrößen'!A771</f>
        <v>97</v>
      </c>
      <c r="L776" s="15">
        <f>'LK2 - 4.1 Stäbe - Schnittgrößen'!B771</f>
        <v>93</v>
      </c>
      <c r="M776" s="27">
        <f>'LK2 - 4.1 Stäbe - Schnittgrößen'!D771</f>
        <v>-172.43</v>
      </c>
      <c r="N776" s="27">
        <f>'LK2 - 4.1 Stäbe - Schnittgrößen'!E771</f>
        <v>-8.8800000000000008</v>
      </c>
      <c r="O776" s="27">
        <f>'LK2 - 4.1 Stäbe - Schnittgrößen'!F771</f>
        <v>-0.32</v>
      </c>
      <c r="Q776" s="192"/>
      <c r="R776" s="298"/>
      <c r="S776" s="15">
        <f>'LK3 - 4.1 Stäbe - Schnittgrößen'!A771</f>
        <v>97</v>
      </c>
      <c r="T776" s="15">
        <f>'LK3 - 4.1 Stäbe - Schnittgrößen'!B771</f>
        <v>93</v>
      </c>
      <c r="U776" s="27">
        <f>'LK3 - 4.1 Stäbe - Schnittgrößen'!D771</f>
        <v>-310.52999999999997</v>
      </c>
      <c r="V776" s="27">
        <f>'LK3 - 4.1 Stäbe - Schnittgrößen'!E771</f>
        <v>-10.85</v>
      </c>
      <c r="W776" s="27">
        <f>'LK3 - 4.1 Stäbe - Schnittgrößen'!F771</f>
        <v>1.46</v>
      </c>
      <c r="Y776" s="192"/>
      <c r="Z776" s="298"/>
      <c r="AA776" s="15">
        <f>'LK6 - 4.1 Stäbe - Schnittgrößen'!A771</f>
        <v>97</v>
      </c>
      <c r="AB776" s="15">
        <f>'LK6 - 4.1 Stäbe - Schnittgrößen'!B771</f>
        <v>93</v>
      </c>
      <c r="AC776" s="27">
        <f>'LK6 - 4.1 Stäbe - Schnittgrößen'!D771</f>
        <v>-254.35</v>
      </c>
      <c r="AD776" s="27">
        <f>'LK6 - 4.1 Stäbe - Schnittgrößen'!E771</f>
        <v>-12.11</v>
      </c>
      <c r="AE776" s="27">
        <f>'LK6 - 4.1 Stäbe - Schnittgrößen'!F771</f>
        <v>-0.17</v>
      </c>
    </row>
    <row r="777" spans="1:31" x14ac:dyDescent="0.3">
      <c r="A777" s="44"/>
      <c r="B777" s="299"/>
      <c r="C777" s="15"/>
      <c r="D777" s="15">
        <f>'LK1 - 4.1 Stäbe - Schnittgrößen'!B772</f>
        <v>94</v>
      </c>
      <c r="E777" s="27">
        <f>'LK1 - 4.1 Stäbe - Schnittgrößen'!D772</f>
        <v>-228.96</v>
      </c>
      <c r="F777" s="27">
        <f>'LK1 - 4.1 Stäbe - Schnittgrößen'!E772</f>
        <v>-8.59</v>
      </c>
      <c r="G777" s="27">
        <f>'LK1 - 4.1 Stäbe - Schnittgrößen'!F772</f>
        <v>0.51</v>
      </c>
      <c r="I777" s="44"/>
      <c r="J777" s="299"/>
      <c r="K777" s="15"/>
      <c r="L777" s="15">
        <f>'LK2 - 4.1 Stäbe - Schnittgrößen'!B772</f>
        <v>94</v>
      </c>
      <c r="M777" s="27">
        <f>'LK2 - 4.1 Stäbe - Schnittgrößen'!D772</f>
        <v>-172.42</v>
      </c>
      <c r="N777" s="27">
        <f>'LK2 - 4.1 Stäbe - Schnittgrößen'!E772</f>
        <v>-9.44</v>
      </c>
      <c r="O777" s="27">
        <f>'LK2 - 4.1 Stäbe - Schnittgrößen'!F772</f>
        <v>-0.94</v>
      </c>
      <c r="Q777" s="44"/>
      <c r="R777" s="299"/>
      <c r="S777" s="15"/>
      <c r="T777" s="15">
        <f>'LK3 - 4.1 Stäbe - Schnittgrößen'!B772</f>
        <v>94</v>
      </c>
      <c r="U777" s="27">
        <f>'LK3 - 4.1 Stäbe - Schnittgrößen'!D772</f>
        <v>-310.52</v>
      </c>
      <c r="V777" s="27">
        <f>'LK3 - 4.1 Stäbe - Schnittgrößen'!E772</f>
        <v>-11.66</v>
      </c>
      <c r="W777" s="27">
        <f>'LK3 - 4.1 Stäbe - Schnittgrößen'!F772</f>
        <v>0.69</v>
      </c>
      <c r="Y777" s="44"/>
      <c r="Z777" s="299"/>
      <c r="AA777" s="15"/>
      <c r="AB777" s="15">
        <f>'LK6 - 4.1 Stäbe - Schnittgrößen'!B772</f>
        <v>94</v>
      </c>
      <c r="AC777" s="27">
        <f>'LK6 - 4.1 Stäbe - Schnittgrößen'!D772</f>
        <v>-254.34</v>
      </c>
      <c r="AD777" s="27">
        <f>'LK6 - 4.1 Stäbe - Schnittgrößen'!E772</f>
        <v>-12.89</v>
      </c>
      <c r="AE777" s="27">
        <f>'LK6 - 4.1 Stäbe - Schnittgrößen'!F772</f>
        <v>-1.03</v>
      </c>
    </row>
    <row r="778" spans="1:31" x14ac:dyDescent="0.3">
      <c r="A778" s="44"/>
      <c r="B778" s="299"/>
      <c r="C778" s="15"/>
      <c r="D778" s="15" t="str">
        <f>'LK1 - 4.1 Stäbe - Schnittgrößen'!B773</f>
        <v>Max N</v>
      </c>
      <c r="E778" s="27">
        <f>'LK1 - 4.1 Stäbe - Schnittgrößen'!D773</f>
        <v>-228.96</v>
      </c>
      <c r="F778" s="27">
        <f>'LK1 - 4.1 Stäbe - Schnittgrößen'!E773</f>
        <v>-8.59</v>
      </c>
      <c r="G778" s="27">
        <f>'LK1 - 4.1 Stäbe - Schnittgrößen'!F773</f>
        <v>0.51</v>
      </c>
      <c r="I778" s="44"/>
      <c r="J778" s="299"/>
      <c r="K778" s="15"/>
      <c r="L778" s="15" t="str">
        <f>'LK2 - 4.1 Stäbe - Schnittgrößen'!B773</f>
        <v>Max N</v>
      </c>
      <c r="M778" s="27">
        <f>'LK2 - 4.1 Stäbe - Schnittgrößen'!D773</f>
        <v>-172.42</v>
      </c>
      <c r="N778" s="27">
        <f>'LK2 - 4.1 Stäbe - Schnittgrößen'!E773</f>
        <v>-9.44</v>
      </c>
      <c r="O778" s="27">
        <f>'LK2 - 4.1 Stäbe - Schnittgrößen'!F773</f>
        <v>-0.94</v>
      </c>
      <c r="Q778" s="44"/>
      <c r="R778" s="299"/>
      <c r="S778" s="15"/>
      <c r="T778" s="15" t="str">
        <f>'LK3 - 4.1 Stäbe - Schnittgrößen'!B773</f>
        <v>Max N</v>
      </c>
      <c r="U778" s="27">
        <f>'LK3 - 4.1 Stäbe - Schnittgrößen'!D773</f>
        <v>-310.52</v>
      </c>
      <c r="V778" s="27">
        <f>'LK3 - 4.1 Stäbe - Schnittgrößen'!E773</f>
        <v>-11.66</v>
      </c>
      <c r="W778" s="27">
        <f>'LK3 - 4.1 Stäbe - Schnittgrößen'!F773</f>
        <v>0.69</v>
      </c>
      <c r="Y778" s="44"/>
      <c r="Z778" s="299"/>
      <c r="AA778" s="15"/>
      <c r="AB778" s="15" t="str">
        <f>'LK6 - 4.1 Stäbe - Schnittgrößen'!B773</f>
        <v>Max N</v>
      </c>
      <c r="AC778" s="27">
        <f>'LK6 - 4.1 Stäbe - Schnittgrößen'!D773</f>
        <v>-254.34</v>
      </c>
      <c r="AD778" s="27">
        <f>'LK6 - 4.1 Stäbe - Schnittgrößen'!E773</f>
        <v>-12.89</v>
      </c>
      <c r="AE778" s="27">
        <f>'LK6 - 4.1 Stäbe - Schnittgrößen'!F773</f>
        <v>-1.03</v>
      </c>
    </row>
    <row r="779" spans="1:31" x14ac:dyDescent="0.3">
      <c r="A779" s="44"/>
      <c r="B779" s="299"/>
      <c r="C779" s="15"/>
      <c r="D779" s="15" t="str">
        <f>'LK1 - 4.1 Stäbe - Schnittgrößen'!B774</f>
        <v>Min N</v>
      </c>
      <c r="E779" s="27">
        <f>'LK1 - 4.1 Stäbe - Schnittgrößen'!D774</f>
        <v>-228.96</v>
      </c>
      <c r="F779" s="27">
        <f>'LK1 - 4.1 Stäbe - Schnittgrößen'!E774</f>
        <v>-8.02</v>
      </c>
      <c r="G779" s="27">
        <f>'LK1 - 4.1 Stäbe - Schnittgrößen'!F774</f>
        <v>1.07</v>
      </c>
      <c r="I779" s="44"/>
      <c r="J779" s="299"/>
      <c r="K779" s="15"/>
      <c r="L779" s="15" t="str">
        <f>'LK2 - 4.1 Stäbe - Schnittgrößen'!B774</f>
        <v>Min N</v>
      </c>
      <c r="M779" s="27">
        <f>'LK2 - 4.1 Stäbe - Schnittgrößen'!D774</f>
        <v>-172.43</v>
      </c>
      <c r="N779" s="27">
        <f>'LK2 - 4.1 Stäbe - Schnittgrößen'!E774</f>
        <v>-8.8800000000000008</v>
      </c>
      <c r="O779" s="27">
        <f>'LK2 - 4.1 Stäbe - Schnittgrößen'!F774</f>
        <v>-0.32</v>
      </c>
      <c r="Q779" s="44"/>
      <c r="R779" s="299"/>
      <c r="S779" s="15"/>
      <c r="T779" s="15" t="str">
        <f>'LK3 - 4.1 Stäbe - Schnittgrößen'!B774</f>
        <v>Min N</v>
      </c>
      <c r="U779" s="27">
        <f>'LK3 - 4.1 Stäbe - Schnittgrößen'!D774</f>
        <v>-310.52999999999997</v>
      </c>
      <c r="V779" s="27">
        <f>'LK3 - 4.1 Stäbe - Schnittgrößen'!E774</f>
        <v>-10.85</v>
      </c>
      <c r="W779" s="27">
        <f>'LK3 - 4.1 Stäbe - Schnittgrößen'!F774</f>
        <v>1.46</v>
      </c>
      <c r="Y779" s="44"/>
      <c r="Z779" s="299"/>
      <c r="AA779" s="15"/>
      <c r="AB779" s="15" t="str">
        <f>'LK6 - 4.1 Stäbe - Schnittgrößen'!B774</f>
        <v>Min N</v>
      </c>
      <c r="AC779" s="27">
        <f>'LK6 - 4.1 Stäbe - Schnittgrößen'!D774</f>
        <v>-254.35</v>
      </c>
      <c r="AD779" s="27">
        <f>'LK6 - 4.1 Stäbe - Schnittgrößen'!E774</f>
        <v>-12.11</v>
      </c>
      <c r="AE779" s="27">
        <f>'LK6 - 4.1 Stäbe - Schnittgrößen'!F774</f>
        <v>-0.17</v>
      </c>
    </row>
    <row r="780" spans="1:31" x14ac:dyDescent="0.3">
      <c r="A780" s="44"/>
      <c r="B780" s="299"/>
      <c r="C780" s="15"/>
      <c r="D780" s="15" t="str">
        <f>'LK1 - 4.1 Stäbe - Schnittgrößen'!B775</f>
        <v>Max Vz</v>
      </c>
      <c r="E780" s="27">
        <f>'LK1 - 4.1 Stäbe - Schnittgrößen'!D775</f>
        <v>-228.96</v>
      </c>
      <c r="F780" s="27">
        <f>'LK1 - 4.1 Stäbe - Schnittgrößen'!E775</f>
        <v>-8.02</v>
      </c>
      <c r="G780" s="27">
        <f>'LK1 - 4.1 Stäbe - Schnittgrößen'!F775</f>
        <v>1.07</v>
      </c>
      <c r="I780" s="44"/>
      <c r="J780" s="299"/>
      <c r="K780" s="15"/>
      <c r="L780" s="15" t="str">
        <f>'LK2 - 4.1 Stäbe - Schnittgrößen'!B775</f>
        <v>Max Vz</v>
      </c>
      <c r="M780" s="27">
        <f>'LK2 - 4.1 Stäbe - Schnittgrößen'!D775</f>
        <v>-172.43</v>
      </c>
      <c r="N780" s="27">
        <f>'LK2 - 4.1 Stäbe - Schnittgrößen'!E775</f>
        <v>-8.8800000000000008</v>
      </c>
      <c r="O780" s="27">
        <f>'LK2 - 4.1 Stäbe - Schnittgrößen'!F775</f>
        <v>-0.32</v>
      </c>
      <c r="Q780" s="44"/>
      <c r="R780" s="299"/>
      <c r="S780" s="15"/>
      <c r="T780" s="15" t="str">
        <f>'LK3 - 4.1 Stäbe - Schnittgrößen'!B775</f>
        <v>Max Vz</v>
      </c>
      <c r="U780" s="27">
        <f>'LK3 - 4.1 Stäbe - Schnittgrößen'!D775</f>
        <v>-310.52999999999997</v>
      </c>
      <c r="V780" s="27">
        <f>'LK3 - 4.1 Stäbe - Schnittgrößen'!E775</f>
        <v>-10.85</v>
      </c>
      <c r="W780" s="27">
        <f>'LK3 - 4.1 Stäbe - Schnittgrößen'!F775</f>
        <v>1.46</v>
      </c>
      <c r="Y780" s="44"/>
      <c r="Z780" s="299"/>
      <c r="AA780" s="15"/>
      <c r="AB780" s="15" t="str">
        <f>'LK6 - 4.1 Stäbe - Schnittgrößen'!B775</f>
        <v>Max Vz</v>
      </c>
      <c r="AC780" s="27">
        <f>'LK6 - 4.1 Stäbe - Schnittgrößen'!D775</f>
        <v>-254.35</v>
      </c>
      <c r="AD780" s="27">
        <f>'LK6 - 4.1 Stäbe - Schnittgrößen'!E775</f>
        <v>-12.11</v>
      </c>
      <c r="AE780" s="27">
        <f>'LK6 - 4.1 Stäbe - Schnittgrößen'!F775</f>
        <v>-0.17</v>
      </c>
    </row>
    <row r="781" spans="1:31" x14ac:dyDescent="0.3">
      <c r="A781" s="44"/>
      <c r="B781" s="299"/>
      <c r="C781" s="15"/>
      <c r="D781" s="15" t="str">
        <f>'LK1 - 4.1 Stäbe - Schnittgrößen'!B776</f>
        <v>Min Vz</v>
      </c>
      <c r="E781" s="27">
        <f>'LK1 - 4.1 Stäbe - Schnittgrößen'!D776</f>
        <v>-228.96</v>
      </c>
      <c r="F781" s="27">
        <f>'LK1 - 4.1 Stäbe - Schnittgrößen'!E776</f>
        <v>-8.59</v>
      </c>
      <c r="G781" s="27">
        <f>'LK1 - 4.1 Stäbe - Schnittgrößen'!F776</f>
        <v>0.51</v>
      </c>
      <c r="I781" s="44"/>
      <c r="J781" s="299"/>
      <c r="K781" s="15"/>
      <c r="L781" s="15" t="str">
        <f>'LK2 - 4.1 Stäbe - Schnittgrößen'!B776</f>
        <v>Min Vz</v>
      </c>
      <c r="M781" s="27">
        <f>'LK2 - 4.1 Stäbe - Schnittgrößen'!D776</f>
        <v>-172.42</v>
      </c>
      <c r="N781" s="27">
        <f>'LK2 - 4.1 Stäbe - Schnittgrößen'!E776</f>
        <v>-9.44</v>
      </c>
      <c r="O781" s="27">
        <f>'LK2 - 4.1 Stäbe - Schnittgrößen'!F776</f>
        <v>-0.94</v>
      </c>
      <c r="Q781" s="44"/>
      <c r="R781" s="299"/>
      <c r="S781" s="15"/>
      <c r="T781" s="15" t="str">
        <f>'LK3 - 4.1 Stäbe - Schnittgrößen'!B776</f>
        <v>Min Vz</v>
      </c>
      <c r="U781" s="27">
        <f>'LK3 - 4.1 Stäbe - Schnittgrößen'!D776</f>
        <v>-310.52</v>
      </c>
      <c r="V781" s="27">
        <f>'LK3 - 4.1 Stäbe - Schnittgrößen'!E776</f>
        <v>-11.66</v>
      </c>
      <c r="W781" s="27">
        <f>'LK3 - 4.1 Stäbe - Schnittgrößen'!F776</f>
        <v>0.69</v>
      </c>
      <c r="Y781" s="44"/>
      <c r="Z781" s="299"/>
      <c r="AA781" s="15"/>
      <c r="AB781" s="15" t="str">
        <f>'LK6 - 4.1 Stäbe - Schnittgrößen'!B776</f>
        <v>Min Vz</v>
      </c>
      <c r="AC781" s="27">
        <f>'LK6 - 4.1 Stäbe - Schnittgrößen'!D776</f>
        <v>-254.34</v>
      </c>
      <c r="AD781" s="27">
        <f>'LK6 - 4.1 Stäbe - Schnittgrößen'!E776</f>
        <v>-12.89</v>
      </c>
      <c r="AE781" s="27">
        <f>'LK6 - 4.1 Stäbe - Schnittgrößen'!F776</f>
        <v>-1.03</v>
      </c>
    </row>
    <row r="782" spans="1:31" x14ac:dyDescent="0.3">
      <c r="A782" s="44"/>
      <c r="B782" s="299"/>
      <c r="C782" s="15"/>
      <c r="D782" s="15" t="str">
        <f>'LK1 - 4.1 Stäbe - Schnittgrößen'!B777</f>
        <v>Max My</v>
      </c>
      <c r="E782" s="27">
        <f>'LK1 - 4.1 Stäbe - Schnittgrößen'!D777</f>
        <v>-228.96</v>
      </c>
      <c r="F782" s="27">
        <f>'LK1 - 4.1 Stäbe - Schnittgrößen'!E777</f>
        <v>-8.02</v>
      </c>
      <c r="G782" s="27">
        <f>'LK1 - 4.1 Stäbe - Schnittgrößen'!F777</f>
        <v>1.07</v>
      </c>
      <c r="I782" s="44"/>
      <c r="J782" s="299"/>
      <c r="K782" s="15"/>
      <c r="L782" s="15" t="str">
        <f>'LK2 - 4.1 Stäbe - Schnittgrößen'!B777</f>
        <v>Max My</v>
      </c>
      <c r="M782" s="27">
        <f>'LK2 - 4.1 Stäbe - Schnittgrößen'!D777</f>
        <v>-172.43</v>
      </c>
      <c r="N782" s="27">
        <f>'LK2 - 4.1 Stäbe - Schnittgrößen'!E777</f>
        <v>-8.8800000000000008</v>
      </c>
      <c r="O782" s="27">
        <f>'LK2 - 4.1 Stäbe - Schnittgrößen'!F777</f>
        <v>-0.32</v>
      </c>
      <c r="Q782" s="44"/>
      <c r="R782" s="299"/>
      <c r="S782" s="15"/>
      <c r="T782" s="15" t="str">
        <f>'LK3 - 4.1 Stäbe - Schnittgrößen'!B777</f>
        <v>Max My</v>
      </c>
      <c r="U782" s="27">
        <f>'LK3 - 4.1 Stäbe - Schnittgrößen'!D777</f>
        <v>-310.52999999999997</v>
      </c>
      <c r="V782" s="27">
        <f>'LK3 - 4.1 Stäbe - Schnittgrößen'!E777</f>
        <v>-10.85</v>
      </c>
      <c r="W782" s="27">
        <f>'LK3 - 4.1 Stäbe - Schnittgrößen'!F777</f>
        <v>1.46</v>
      </c>
      <c r="Y782" s="44"/>
      <c r="Z782" s="299"/>
      <c r="AA782" s="15"/>
      <c r="AB782" s="15" t="str">
        <f>'LK6 - 4.1 Stäbe - Schnittgrößen'!B777</f>
        <v>Max My</v>
      </c>
      <c r="AC782" s="27">
        <f>'LK6 - 4.1 Stäbe - Schnittgrößen'!D777</f>
        <v>-254.35</v>
      </c>
      <c r="AD782" s="27">
        <f>'LK6 - 4.1 Stäbe - Schnittgrößen'!E777</f>
        <v>-12.11</v>
      </c>
      <c r="AE782" s="27">
        <f>'LK6 - 4.1 Stäbe - Schnittgrößen'!F777</f>
        <v>-0.17</v>
      </c>
    </row>
    <row r="783" spans="1:31" x14ac:dyDescent="0.3">
      <c r="A783" s="44"/>
      <c r="B783" s="299"/>
      <c r="C783" s="15"/>
      <c r="D783" s="15" t="str">
        <f>'LK1 - 4.1 Stäbe - Schnittgrößen'!B778</f>
        <v>Min My</v>
      </c>
      <c r="E783" s="27">
        <f>'LK1 - 4.1 Stäbe - Schnittgrößen'!D778</f>
        <v>-228.96</v>
      </c>
      <c r="F783" s="27">
        <f>'LK1 - 4.1 Stäbe - Schnittgrößen'!E778</f>
        <v>-8.59</v>
      </c>
      <c r="G783" s="27">
        <f>'LK1 - 4.1 Stäbe - Schnittgrößen'!F778</f>
        <v>0.51</v>
      </c>
      <c r="I783" s="44"/>
      <c r="J783" s="299"/>
      <c r="K783" s="15"/>
      <c r="L783" s="15" t="str">
        <f>'LK2 - 4.1 Stäbe - Schnittgrößen'!B778</f>
        <v>Min My</v>
      </c>
      <c r="M783" s="27">
        <f>'LK2 - 4.1 Stäbe - Schnittgrößen'!D778</f>
        <v>-172.42</v>
      </c>
      <c r="N783" s="27">
        <f>'LK2 - 4.1 Stäbe - Schnittgrößen'!E778</f>
        <v>-9.44</v>
      </c>
      <c r="O783" s="27">
        <f>'LK2 - 4.1 Stäbe - Schnittgrößen'!F778</f>
        <v>-0.94</v>
      </c>
      <c r="Q783" s="44"/>
      <c r="R783" s="299"/>
      <c r="S783" s="15"/>
      <c r="T783" s="15" t="str">
        <f>'LK3 - 4.1 Stäbe - Schnittgrößen'!B778</f>
        <v>Min My</v>
      </c>
      <c r="U783" s="27">
        <f>'LK3 - 4.1 Stäbe - Schnittgrößen'!D778</f>
        <v>-310.52</v>
      </c>
      <c r="V783" s="27">
        <f>'LK3 - 4.1 Stäbe - Schnittgrößen'!E778</f>
        <v>-11.66</v>
      </c>
      <c r="W783" s="27">
        <f>'LK3 - 4.1 Stäbe - Schnittgrößen'!F778</f>
        <v>0.69</v>
      </c>
      <c r="Y783" s="44"/>
      <c r="Z783" s="299"/>
      <c r="AA783" s="15"/>
      <c r="AB783" s="15" t="str">
        <f>'LK6 - 4.1 Stäbe - Schnittgrößen'!B778</f>
        <v>Min My</v>
      </c>
      <c r="AC783" s="27">
        <f>'LK6 - 4.1 Stäbe - Schnittgrößen'!D778</f>
        <v>-254.34</v>
      </c>
      <c r="AD783" s="27">
        <f>'LK6 - 4.1 Stäbe - Schnittgrößen'!E778</f>
        <v>-12.89</v>
      </c>
      <c r="AE783" s="27">
        <f>'LK6 - 4.1 Stäbe - Schnittgrößen'!F778</f>
        <v>-1.03</v>
      </c>
    </row>
    <row r="784" spans="1:31" x14ac:dyDescent="0.3">
      <c r="A784" s="192"/>
      <c r="B784" s="298"/>
      <c r="C784" s="15">
        <f>'LK1 - 4.1 Stäbe - Schnittgrößen'!A779</f>
        <v>98</v>
      </c>
      <c r="D784" s="15">
        <f>'LK1 - 4.1 Stäbe - Schnittgrößen'!B779</f>
        <v>94</v>
      </c>
      <c r="E784" s="27">
        <f>'LK1 - 4.1 Stäbe - Schnittgrößen'!D779</f>
        <v>-228.96</v>
      </c>
      <c r="F784" s="27">
        <f>'LK1 - 4.1 Stäbe - Schnittgrößen'!E779</f>
        <v>-8.3800000000000008</v>
      </c>
      <c r="G784" s="27">
        <f>'LK1 - 4.1 Stäbe - Schnittgrößen'!F779</f>
        <v>0.51</v>
      </c>
      <c r="I784" s="192"/>
      <c r="J784" s="298"/>
      <c r="K784" s="15">
        <f>'LK2 - 4.1 Stäbe - Schnittgrößen'!A779</f>
        <v>98</v>
      </c>
      <c r="L784" s="15">
        <f>'LK2 - 4.1 Stäbe - Schnittgrößen'!B779</f>
        <v>94</v>
      </c>
      <c r="M784" s="27">
        <f>'LK2 - 4.1 Stäbe - Schnittgrößen'!D779</f>
        <v>-172.42</v>
      </c>
      <c r="N784" s="27">
        <f>'LK2 - 4.1 Stäbe - Schnittgrößen'!E779</f>
        <v>-11.04</v>
      </c>
      <c r="O784" s="27">
        <f>'LK2 - 4.1 Stäbe - Schnittgrößen'!F779</f>
        <v>-0.94</v>
      </c>
      <c r="Q784" s="192"/>
      <c r="R784" s="298"/>
      <c r="S784" s="15">
        <f>'LK3 - 4.1 Stäbe - Schnittgrößen'!A779</f>
        <v>98</v>
      </c>
      <c r="T784" s="15">
        <f>'LK3 - 4.1 Stäbe - Schnittgrößen'!B779</f>
        <v>94</v>
      </c>
      <c r="U784" s="27">
        <f>'LK3 - 4.1 Stäbe - Schnittgrößen'!D779</f>
        <v>-310.52</v>
      </c>
      <c r="V784" s="27">
        <f>'LK3 - 4.1 Stäbe - Schnittgrößen'!E779</f>
        <v>-11.35</v>
      </c>
      <c r="W784" s="27">
        <f>'LK3 - 4.1 Stäbe - Schnittgrößen'!F779</f>
        <v>0.69</v>
      </c>
      <c r="Y784" s="192"/>
      <c r="Z784" s="298"/>
      <c r="AA784" s="15">
        <f>'LK6 - 4.1 Stäbe - Schnittgrößen'!A779</f>
        <v>98</v>
      </c>
      <c r="AB784" s="15">
        <f>'LK6 - 4.1 Stäbe - Schnittgrößen'!B779</f>
        <v>94</v>
      </c>
      <c r="AC784" s="27">
        <f>'LK6 - 4.1 Stäbe - Schnittgrößen'!D779</f>
        <v>-254.34</v>
      </c>
      <c r="AD784" s="27">
        <f>'LK6 - 4.1 Stäbe - Schnittgrößen'!E779</f>
        <v>-15.09</v>
      </c>
      <c r="AE784" s="27">
        <f>'LK6 - 4.1 Stäbe - Schnittgrößen'!F779</f>
        <v>-1.03</v>
      </c>
    </row>
    <row r="785" spans="1:31" x14ac:dyDescent="0.3">
      <c r="A785" s="44"/>
      <c r="B785" s="299"/>
      <c r="C785" s="15"/>
      <c r="D785" s="15">
        <f>'LK1 - 4.1 Stäbe - Schnittgrößen'!B780</f>
        <v>235</v>
      </c>
      <c r="E785" s="27">
        <f>'LK1 - 4.1 Stäbe - Schnittgrößen'!D780</f>
        <v>-228.96</v>
      </c>
      <c r="F785" s="27">
        <f>'LK1 - 4.1 Stäbe - Schnittgrößen'!E780</f>
        <v>-8.77</v>
      </c>
      <c r="G785" s="27">
        <f>'LK1 - 4.1 Stäbe - Schnittgrößen'!F780</f>
        <v>0.09</v>
      </c>
      <c r="I785" s="44"/>
      <c r="J785" s="299"/>
      <c r="K785" s="15"/>
      <c r="L785" s="15">
        <f>'LK2 - 4.1 Stäbe - Schnittgrößen'!B780</f>
        <v>235</v>
      </c>
      <c r="M785" s="27">
        <f>'LK2 - 4.1 Stäbe - Schnittgrößen'!D780</f>
        <v>-172.42</v>
      </c>
      <c r="N785" s="27">
        <f>'LK2 - 4.1 Stäbe - Schnittgrößen'!E780</f>
        <v>-11.43</v>
      </c>
      <c r="O785" s="27">
        <f>'LK2 - 4.1 Stäbe - Schnittgrößen'!F780</f>
        <v>-1.48</v>
      </c>
      <c r="Q785" s="44"/>
      <c r="R785" s="299"/>
      <c r="S785" s="15"/>
      <c r="T785" s="15">
        <f>'LK3 - 4.1 Stäbe - Schnittgrößen'!B780</f>
        <v>235</v>
      </c>
      <c r="U785" s="27">
        <f>'LK3 - 4.1 Stäbe - Schnittgrößen'!D780</f>
        <v>-310.52</v>
      </c>
      <c r="V785" s="27">
        <f>'LK3 - 4.1 Stäbe - Schnittgrößen'!E780</f>
        <v>-11.91</v>
      </c>
      <c r="W785" s="27">
        <f>'LK3 - 4.1 Stäbe - Schnittgrößen'!F780</f>
        <v>0.13</v>
      </c>
      <c r="Y785" s="44"/>
      <c r="Z785" s="299"/>
      <c r="AA785" s="15"/>
      <c r="AB785" s="15">
        <f>'LK6 - 4.1 Stäbe - Schnittgrößen'!B780</f>
        <v>235</v>
      </c>
      <c r="AC785" s="27">
        <f>'LK6 - 4.1 Stäbe - Schnittgrößen'!D780</f>
        <v>-254.33</v>
      </c>
      <c r="AD785" s="27">
        <f>'LK6 - 4.1 Stäbe - Schnittgrößen'!E780</f>
        <v>-15.63</v>
      </c>
      <c r="AE785" s="27">
        <f>'LK6 - 4.1 Stäbe - Schnittgrößen'!F780</f>
        <v>-1.76</v>
      </c>
    </row>
    <row r="786" spans="1:31" x14ac:dyDescent="0.3">
      <c r="A786" s="44"/>
      <c r="B786" s="299"/>
      <c r="C786" s="15"/>
      <c r="D786" s="15" t="str">
        <f>'LK1 - 4.1 Stäbe - Schnittgrößen'!B781</f>
        <v>Max N</v>
      </c>
      <c r="E786" s="27">
        <f>'LK1 - 4.1 Stäbe - Schnittgrößen'!D781</f>
        <v>-228.96</v>
      </c>
      <c r="F786" s="27">
        <f>'LK1 - 4.1 Stäbe - Schnittgrößen'!E781</f>
        <v>-8.77</v>
      </c>
      <c r="G786" s="27">
        <f>'LK1 - 4.1 Stäbe - Schnittgrößen'!F781</f>
        <v>0.09</v>
      </c>
      <c r="I786" s="44"/>
      <c r="J786" s="299"/>
      <c r="K786" s="15"/>
      <c r="L786" s="15" t="str">
        <f>'LK2 - 4.1 Stäbe - Schnittgrößen'!B781</f>
        <v>Max N</v>
      </c>
      <c r="M786" s="27">
        <f>'LK2 - 4.1 Stäbe - Schnittgrößen'!D781</f>
        <v>-172.42</v>
      </c>
      <c r="N786" s="27">
        <f>'LK2 - 4.1 Stäbe - Schnittgrößen'!E781</f>
        <v>-11.43</v>
      </c>
      <c r="O786" s="27">
        <f>'LK2 - 4.1 Stäbe - Schnittgrößen'!F781</f>
        <v>-1.48</v>
      </c>
      <c r="Q786" s="44"/>
      <c r="R786" s="299"/>
      <c r="S786" s="15"/>
      <c r="T786" s="15" t="str">
        <f>'LK3 - 4.1 Stäbe - Schnittgrößen'!B781</f>
        <v>Max N</v>
      </c>
      <c r="U786" s="27">
        <f>'LK3 - 4.1 Stäbe - Schnittgrößen'!D781</f>
        <v>-310.52</v>
      </c>
      <c r="V786" s="27">
        <f>'LK3 - 4.1 Stäbe - Schnittgrößen'!E781</f>
        <v>-11.91</v>
      </c>
      <c r="W786" s="27">
        <f>'LK3 - 4.1 Stäbe - Schnittgrößen'!F781</f>
        <v>0.13</v>
      </c>
      <c r="Y786" s="44"/>
      <c r="Z786" s="299"/>
      <c r="AA786" s="15"/>
      <c r="AB786" s="15" t="str">
        <f>'LK6 - 4.1 Stäbe - Schnittgrößen'!B781</f>
        <v>Max N</v>
      </c>
      <c r="AC786" s="27">
        <f>'LK6 - 4.1 Stäbe - Schnittgrößen'!D781</f>
        <v>-254.33</v>
      </c>
      <c r="AD786" s="27">
        <f>'LK6 - 4.1 Stäbe - Schnittgrößen'!E781</f>
        <v>-15.63</v>
      </c>
      <c r="AE786" s="27">
        <f>'LK6 - 4.1 Stäbe - Schnittgrößen'!F781</f>
        <v>-1.76</v>
      </c>
    </row>
    <row r="787" spans="1:31" x14ac:dyDescent="0.3">
      <c r="A787" s="44"/>
      <c r="B787" s="299"/>
      <c r="C787" s="15"/>
      <c r="D787" s="15" t="str">
        <f>'LK1 - 4.1 Stäbe - Schnittgrößen'!B782</f>
        <v>Min N</v>
      </c>
      <c r="E787" s="27">
        <f>'LK1 - 4.1 Stäbe - Schnittgrößen'!D782</f>
        <v>-228.96</v>
      </c>
      <c r="F787" s="27">
        <f>'LK1 - 4.1 Stäbe - Schnittgrößen'!E782</f>
        <v>-8.3800000000000008</v>
      </c>
      <c r="G787" s="27">
        <f>'LK1 - 4.1 Stäbe - Schnittgrößen'!F782</f>
        <v>0.51</v>
      </c>
      <c r="I787" s="44"/>
      <c r="J787" s="299"/>
      <c r="K787" s="15"/>
      <c r="L787" s="15" t="str">
        <f>'LK2 - 4.1 Stäbe - Schnittgrößen'!B782</f>
        <v>Min N</v>
      </c>
      <c r="M787" s="27">
        <f>'LK2 - 4.1 Stäbe - Schnittgrößen'!D782</f>
        <v>-172.42</v>
      </c>
      <c r="N787" s="27">
        <f>'LK2 - 4.1 Stäbe - Schnittgrößen'!E782</f>
        <v>-11.04</v>
      </c>
      <c r="O787" s="27">
        <f>'LK2 - 4.1 Stäbe - Schnittgrößen'!F782</f>
        <v>-0.94</v>
      </c>
      <c r="Q787" s="44"/>
      <c r="R787" s="299"/>
      <c r="S787" s="15"/>
      <c r="T787" s="15" t="str">
        <f>'LK3 - 4.1 Stäbe - Schnittgrößen'!B782</f>
        <v>Min N</v>
      </c>
      <c r="U787" s="27">
        <f>'LK3 - 4.1 Stäbe - Schnittgrößen'!D782</f>
        <v>-310.52</v>
      </c>
      <c r="V787" s="27">
        <f>'LK3 - 4.1 Stäbe - Schnittgrößen'!E782</f>
        <v>-11.35</v>
      </c>
      <c r="W787" s="27">
        <f>'LK3 - 4.1 Stäbe - Schnittgrößen'!F782</f>
        <v>0.69</v>
      </c>
      <c r="Y787" s="44"/>
      <c r="Z787" s="299"/>
      <c r="AA787" s="15"/>
      <c r="AB787" s="15" t="str">
        <f>'LK6 - 4.1 Stäbe - Schnittgrößen'!B782</f>
        <v>Min N</v>
      </c>
      <c r="AC787" s="27">
        <f>'LK6 - 4.1 Stäbe - Schnittgrößen'!D782</f>
        <v>-254.34</v>
      </c>
      <c r="AD787" s="27">
        <f>'LK6 - 4.1 Stäbe - Schnittgrößen'!E782</f>
        <v>-15.09</v>
      </c>
      <c r="AE787" s="27">
        <f>'LK6 - 4.1 Stäbe - Schnittgrößen'!F782</f>
        <v>-1.03</v>
      </c>
    </row>
    <row r="788" spans="1:31" x14ac:dyDescent="0.3">
      <c r="A788" s="44"/>
      <c r="B788" s="299"/>
      <c r="C788" s="15"/>
      <c r="D788" s="15" t="str">
        <f>'LK1 - 4.1 Stäbe - Schnittgrößen'!B783</f>
        <v>Max Vz</v>
      </c>
      <c r="E788" s="27">
        <f>'LK1 - 4.1 Stäbe - Schnittgrößen'!D783</f>
        <v>-228.96</v>
      </c>
      <c r="F788" s="27">
        <f>'LK1 - 4.1 Stäbe - Schnittgrößen'!E783</f>
        <v>-8.3800000000000008</v>
      </c>
      <c r="G788" s="27">
        <f>'LK1 - 4.1 Stäbe - Schnittgrößen'!F783</f>
        <v>0.51</v>
      </c>
      <c r="I788" s="44"/>
      <c r="J788" s="299"/>
      <c r="K788" s="15"/>
      <c r="L788" s="15" t="str">
        <f>'LK2 - 4.1 Stäbe - Schnittgrößen'!B783</f>
        <v>Max Vz</v>
      </c>
      <c r="M788" s="27">
        <f>'LK2 - 4.1 Stäbe - Schnittgrößen'!D783</f>
        <v>-172.42</v>
      </c>
      <c r="N788" s="27">
        <f>'LK2 - 4.1 Stäbe - Schnittgrößen'!E783</f>
        <v>-11.04</v>
      </c>
      <c r="O788" s="27">
        <f>'LK2 - 4.1 Stäbe - Schnittgrößen'!F783</f>
        <v>-0.94</v>
      </c>
      <c r="Q788" s="44"/>
      <c r="R788" s="299"/>
      <c r="S788" s="15"/>
      <c r="T788" s="15" t="str">
        <f>'LK3 - 4.1 Stäbe - Schnittgrößen'!B783</f>
        <v>Max Vz</v>
      </c>
      <c r="U788" s="27">
        <f>'LK3 - 4.1 Stäbe - Schnittgrößen'!D783</f>
        <v>-310.52</v>
      </c>
      <c r="V788" s="27">
        <f>'LK3 - 4.1 Stäbe - Schnittgrößen'!E783</f>
        <v>-11.35</v>
      </c>
      <c r="W788" s="27">
        <f>'LK3 - 4.1 Stäbe - Schnittgrößen'!F783</f>
        <v>0.69</v>
      </c>
      <c r="Y788" s="44"/>
      <c r="Z788" s="299"/>
      <c r="AA788" s="15"/>
      <c r="AB788" s="15" t="str">
        <f>'LK6 - 4.1 Stäbe - Schnittgrößen'!B783</f>
        <v>Max Vz</v>
      </c>
      <c r="AC788" s="27">
        <f>'LK6 - 4.1 Stäbe - Schnittgrößen'!D783</f>
        <v>-254.34</v>
      </c>
      <c r="AD788" s="27">
        <f>'LK6 - 4.1 Stäbe - Schnittgrößen'!E783</f>
        <v>-15.09</v>
      </c>
      <c r="AE788" s="27">
        <f>'LK6 - 4.1 Stäbe - Schnittgrößen'!F783</f>
        <v>-1.03</v>
      </c>
    </row>
    <row r="789" spans="1:31" x14ac:dyDescent="0.3">
      <c r="A789" s="44"/>
      <c r="B789" s="299"/>
      <c r="C789" s="15"/>
      <c r="D789" s="15" t="str">
        <f>'LK1 - 4.1 Stäbe - Schnittgrößen'!B784</f>
        <v>Min Vz</v>
      </c>
      <c r="E789" s="27">
        <f>'LK1 - 4.1 Stäbe - Schnittgrößen'!D784</f>
        <v>-228.96</v>
      </c>
      <c r="F789" s="27">
        <f>'LK1 - 4.1 Stäbe - Schnittgrößen'!E784</f>
        <v>-8.77</v>
      </c>
      <c r="G789" s="27">
        <f>'LK1 - 4.1 Stäbe - Schnittgrößen'!F784</f>
        <v>0.09</v>
      </c>
      <c r="I789" s="44"/>
      <c r="J789" s="299"/>
      <c r="K789" s="15"/>
      <c r="L789" s="15" t="str">
        <f>'LK2 - 4.1 Stäbe - Schnittgrößen'!B784</f>
        <v>Min Vz</v>
      </c>
      <c r="M789" s="27">
        <f>'LK2 - 4.1 Stäbe - Schnittgrößen'!D784</f>
        <v>-172.42</v>
      </c>
      <c r="N789" s="27">
        <f>'LK2 - 4.1 Stäbe - Schnittgrößen'!E784</f>
        <v>-11.43</v>
      </c>
      <c r="O789" s="27">
        <f>'LK2 - 4.1 Stäbe - Schnittgrößen'!F784</f>
        <v>-1.48</v>
      </c>
      <c r="Q789" s="44"/>
      <c r="R789" s="299"/>
      <c r="S789" s="15"/>
      <c r="T789" s="15" t="str">
        <f>'LK3 - 4.1 Stäbe - Schnittgrößen'!B784</f>
        <v>Min Vz</v>
      </c>
      <c r="U789" s="27">
        <f>'LK3 - 4.1 Stäbe - Schnittgrößen'!D784</f>
        <v>-310.52</v>
      </c>
      <c r="V789" s="27">
        <f>'LK3 - 4.1 Stäbe - Schnittgrößen'!E784</f>
        <v>-11.91</v>
      </c>
      <c r="W789" s="27">
        <f>'LK3 - 4.1 Stäbe - Schnittgrößen'!F784</f>
        <v>0.13</v>
      </c>
      <c r="Y789" s="44"/>
      <c r="Z789" s="299"/>
      <c r="AA789" s="15"/>
      <c r="AB789" s="15" t="str">
        <f>'LK6 - 4.1 Stäbe - Schnittgrößen'!B784</f>
        <v>Min Vz</v>
      </c>
      <c r="AC789" s="27">
        <f>'LK6 - 4.1 Stäbe - Schnittgrößen'!D784</f>
        <v>-254.33</v>
      </c>
      <c r="AD789" s="27">
        <f>'LK6 - 4.1 Stäbe - Schnittgrößen'!E784</f>
        <v>-15.63</v>
      </c>
      <c r="AE789" s="27">
        <f>'LK6 - 4.1 Stäbe - Schnittgrößen'!F784</f>
        <v>-1.76</v>
      </c>
    </row>
    <row r="790" spans="1:31" x14ac:dyDescent="0.3">
      <c r="A790" s="44"/>
      <c r="B790" s="299"/>
      <c r="C790" s="15"/>
      <c r="D790" s="15" t="str">
        <f>'LK1 - 4.1 Stäbe - Schnittgrößen'!B785</f>
        <v>Max My</v>
      </c>
      <c r="E790" s="27">
        <f>'LK1 - 4.1 Stäbe - Schnittgrößen'!D785</f>
        <v>-228.96</v>
      </c>
      <c r="F790" s="27">
        <f>'LK1 - 4.1 Stäbe - Schnittgrößen'!E785</f>
        <v>-8.3800000000000008</v>
      </c>
      <c r="G790" s="27">
        <f>'LK1 - 4.1 Stäbe - Schnittgrößen'!F785</f>
        <v>0.51</v>
      </c>
      <c r="I790" s="44"/>
      <c r="J790" s="299"/>
      <c r="K790" s="15"/>
      <c r="L790" s="15" t="str">
        <f>'LK2 - 4.1 Stäbe - Schnittgrößen'!B785</f>
        <v>Max My</v>
      </c>
      <c r="M790" s="27">
        <f>'LK2 - 4.1 Stäbe - Schnittgrößen'!D785</f>
        <v>-172.42</v>
      </c>
      <c r="N790" s="27">
        <f>'LK2 - 4.1 Stäbe - Schnittgrößen'!E785</f>
        <v>-11.04</v>
      </c>
      <c r="O790" s="27">
        <f>'LK2 - 4.1 Stäbe - Schnittgrößen'!F785</f>
        <v>-0.94</v>
      </c>
      <c r="Q790" s="44"/>
      <c r="R790" s="299"/>
      <c r="S790" s="15"/>
      <c r="T790" s="15" t="str">
        <f>'LK3 - 4.1 Stäbe - Schnittgrößen'!B785</f>
        <v>Max My</v>
      </c>
      <c r="U790" s="27">
        <f>'LK3 - 4.1 Stäbe - Schnittgrößen'!D785</f>
        <v>-310.52</v>
      </c>
      <c r="V790" s="27">
        <f>'LK3 - 4.1 Stäbe - Schnittgrößen'!E785</f>
        <v>-11.35</v>
      </c>
      <c r="W790" s="27">
        <f>'LK3 - 4.1 Stäbe - Schnittgrößen'!F785</f>
        <v>0.69</v>
      </c>
      <c r="Y790" s="44"/>
      <c r="Z790" s="299"/>
      <c r="AA790" s="15"/>
      <c r="AB790" s="15" t="str">
        <f>'LK6 - 4.1 Stäbe - Schnittgrößen'!B785</f>
        <v>Max My</v>
      </c>
      <c r="AC790" s="27">
        <f>'LK6 - 4.1 Stäbe - Schnittgrößen'!D785</f>
        <v>-254.34</v>
      </c>
      <c r="AD790" s="27">
        <f>'LK6 - 4.1 Stäbe - Schnittgrößen'!E785</f>
        <v>-15.09</v>
      </c>
      <c r="AE790" s="27">
        <f>'LK6 - 4.1 Stäbe - Schnittgrößen'!F785</f>
        <v>-1.03</v>
      </c>
    </row>
    <row r="791" spans="1:31" x14ac:dyDescent="0.3">
      <c r="A791" s="44"/>
      <c r="B791" s="299"/>
      <c r="C791" s="15"/>
      <c r="D791" s="15" t="str">
        <f>'LK1 - 4.1 Stäbe - Schnittgrößen'!B786</f>
        <v>Min My</v>
      </c>
      <c r="E791" s="27">
        <f>'LK1 - 4.1 Stäbe - Schnittgrößen'!D786</f>
        <v>-228.96</v>
      </c>
      <c r="F791" s="27">
        <f>'LK1 - 4.1 Stäbe - Schnittgrößen'!E786</f>
        <v>-8.77</v>
      </c>
      <c r="G791" s="27">
        <f>'LK1 - 4.1 Stäbe - Schnittgrößen'!F786</f>
        <v>0.09</v>
      </c>
      <c r="I791" s="44"/>
      <c r="J791" s="299"/>
      <c r="K791" s="15"/>
      <c r="L791" s="15" t="str">
        <f>'LK2 - 4.1 Stäbe - Schnittgrößen'!B786</f>
        <v>Min My</v>
      </c>
      <c r="M791" s="27">
        <f>'LK2 - 4.1 Stäbe - Schnittgrößen'!D786</f>
        <v>-172.42</v>
      </c>
      <c r="N791" s="27">
        <f>'LK2 - 4.1 Stäbe - Schnittgrößen'!E786</f>
        <v>-11.43</v>
      </c>
      <c r="O791" s="27">
        <f>'LK2 - 4.1 Stäbe - Schnittgrößen'!F786</f>
        <v>-1.48</v>
      </c>
      <c r="Q791" s="44"/>
      <c r="R791" s="299"/>
      <c r="S791" s="15"/>
      <c r="T791" s="15" t="str">
        <f>'LK3 - 4.1 Stäbe - Schnittgrößen'!B786</f>
        <v>Min My</v>
      </c>
      <c r="U791" s="27">
        <f>'LK3 - 4.1 Stäbe - Schnittgrößen'!D786</f>
        <v>-310.52</v>
      </c>
      <c r="V791" s="27">
        <f>'LK3 - 4.1 Stäbe - Schnittgrößen'!E786</f>
        <v>-11.91</v>
      </c>
      <c r="W791" s="27">
        <f>'LK3 - 4.1 Stäbe - Schnittgrößen'!F786</f>
        <v>0.13</v>
      </c>
      <c r="Y791" s="44"/>
      <c r="Z791" s="299"/>
      <c r="AA791" s="15"/>
      <c r="AB791" s="15" t="str">
        <f>'LK6 - 4.1 Stäbe - Schnittgrößen'!B786</f>
        <v>Min My</v>
      </c>
      <c r="AC791" s="27">
        <f>'LK6 - 4.1 Stäbe - Schnittgrößen'!D786</f>
        <v>-254.33</v>
      </c>
      <c r="AD791" s="27">
        <f>'LK6 - 4.1 Stäbe - Schnittgrößen'!E786</f>
        <v>-15.63</v>
      </c>
      <c r="AE791" s="27">
        <f>'LK6 - 4.1 Stäbe - Schnittgrößen'!F786</f>
        <v>-1.76</v>
      </c>
    </row>
    <row r="792" spans="1:31" x14ac:dyDescent="0.3">
      <c r="A792" s="192"/>
      <c r="B792" s="298"/>
      <c r="C792" s="15">
        <f>'LK1 - 4.1 Stäbe - Schnittgrößen'!A787</f>
        <v>99</v>
      </c>
      <c r="D792" s="15">
        <f>'LK1 - 4.1 Stäbe - Schnittgrößen'!B787</f>
        <v>235</v>
      </c>
      <c r="E792" s="27">
        <f>'LK1 - 4.1 Stäbe - Schnittgrößen'!D787</f>
        <v>-116.12</v>
      </c>
      <c r="F792" s="27">
        <f>'LK1 - 4.1 Stäbe - Schnittgrößen'!E787</f>
        <v>-8.6199999999999992</v>
      </c>
      <c r="G792" s="27">
        <f>'LK1 - 4.1 Stäbe - Schnittgrößen'!F787</f>
        <v>5.74</v>
      </c>
      <c r="I792" s="192"/>
      <c r="J792" s="298"/>
      <c r="K792" s="15">
        <f>'LK2 - 4.1 Stäbe - Schnittgrößen'!A787</f>
        <v>99</v>
      </c>
      <c r="L792" s="15">
        <f>'LK2 - 4.1 Stäbe - Schnittgrößen'!B787</f>
        <v>235</v>
      </c>
      <c r="M792" s="27">
        <f>'LK2 - 4.1 Stäbe - Schnittgrößen'!D787</f>
        <v>-65.16</v>
      </c>
      <c r="N792" s="27">
        <f>'LK2 - 4.1 Stäbe - Schnittgrößen'!E787</f>
        <v>-11.82</v>
      </c>
      <c r="O792" s="27">
        <f>'LK2 - 4.1 Stäbe - Schnittgrößen'!F787</f>
        <v>3.88</v>
      </c>
      <c r="Q792" s="192"/>
      <c r="R792" s="298"/>
      <c r="S792" s="15">
        <f>'LK3 - 4.1 Stäbe - Schnittgrößen'!A787</f>
        <v>99</v>
      </c>
      <c r="T792" s="15">
        <f>'LK3 - 4.1 Stäbe - Schnittgrößen'!B787</f>
        <v>235</v>
      </c>
      <c r="U792" s="27">
        <f>'LK3 - 4.1 Stäbe - Schnittgrößen'!D787</f>
        <v>-157.5</v>
      </c>
      <c r="V792" s="27">
        <f>'LK3 - 4.1 Stäbe - Schnittgrößen'!E787</f>
        <v>-11.69</v>
      </c>
      <c r="W792" s="27">
        <f>'LK3 - 4.1 Stäbe - Schnittgrößen'!F787</f>
        <v>7.78</v>
      </c>
      <c r="Y792" s="192"/>
      <c r="Z792" s="298"/>
      <c r="AA792" s="15">
        <f>'LK6 - 4.1 Stäbe - Schnittgrößen'!A787</f>
        <v>99</v>
      </c>
      <c r="AB792" s="15">
        <f>'LK6 - 4.1 Stäbe - Schnittgrößen'!B787</f>
        <v>235</v>
      </c>
      <c r="AC792" s="27">
        <f>'LK6 - 4.1 Stäbe - Schnittgrößen'!D787</f>
        <v>-106.38</v>
      </c>
      <c r="AD792" s="27">
        <f>'LK6 - 4.1 Stäbe - Schnittgrößen'!E787</f>
        <v>-16.16</v>
      </c>
      <c r="AE792" s="27">
        <f>'LK6 - 4.1 Stäbe - Schnittgrößen'!F787</f>
        <v>5.63</v>
      </c>
    </row>
    <row r="793" spans="1:31" x14ac:dyDescent="0.3">
      <c r="A793" s="44"/>
      <c r="B793" s="299"/>
      <c r="C793" s="15"/>
      <c r="D793" s="15">
        <f>'LK1 - 4.1 Stäbe - Schnittgrößen'!B788</f>
        <v>95</v>
      </c>
      <c r="E793" s="27">
        <f>'LK1 - 4.1 Stäbe - Schnittgrößen'!D788</f>
        <v>-116.12</v>
      </c>
      <c r="F793" s="27">
        <f>'LK1 - 4.1 Stäbe - Schnittgrößen'!E788</f>
        <v>-8.8000000000000007</v>
      </c>
      <c r="G793" s="27">
        <f>'LK1 - 4.1 Stäbe - Schnittgrößen'!F788</f>
        <v>5.56</v>
      </c>
      <c r="I793" s="44"/>
      <c r="J793" s="299"/>
      <c r="K793" s="15"/>
      <c r="L793" s="15">
        <f>'LK2 - 4.1 Stäbe - Schnittgrößen'!B788</f>
        <v>95</v>
      </c>
      <c r="M793" s="27">
        <f>'LK2 - 4.1 Stäbe - Schnittgrößen'!D788</f>
        <v>-65.150000000000006</v>
      </c>
      <c r="N793" s="27">
        <f>'LK2 - 4.1 Stäbe - Schnittgrößen'!E788</f>
        <v>-11.99</v>
      </c>
      <c r="O793" s="27">
        <f>'LK2 - 4.1 Stäbe - Schnittgrößen'!F788</f>
        <v>3.64</v>
      </c>
      <c r="Q793" s="44"/>
      <c r="R793" s="299"/>
      <c r="S793" s="15"/>
      <c r="T793" s="15">
        <f>'LK3 - 4.1 Stäbe - Schnittgrößen'!B788</f>
        <v>95</v>
      </c>
      <c r="U793" s="27">
        <f>'LK3 - 4.1 Stäbe - Schnittgrößen'!D788</f>
        <v>-157.5</v>
      </c>
      <c r="V793" s="27">
        <f>'LK3 - 4.1 Stäbe - Schnittgrößen'!E788</f>
        <v>-11.93</v>
      </c>
      <c r="W793" s="27">
        <f>'LK3 - 4.1 Stäbe - Schnittgrößen'!F788</f>
        <v>7.54</v>
      </c>
      <c r="Y793" s="44"/>
      <c r="Z793" s="299"/>
      <c r="AA793" s="15"/>
      <c r="AB793" s="15">
        <f>'LK6 - 4.1 Stäbe - Schnittgrößen'!B788</f>
        <v>95</v>
      </c>
      <c r="AC793" s="27">
        <f>'LK6 - 4.1 Stäbe - Schnittgrößen'!D788</f>
        <v>-106.38</v>
      </c>
      <c r="AD793" s="27">
        <f>'LK6 - 4.1 Stäbe - Schnittgrößen'!E788</f>
        <v>-16.41</v>
      </c>
      <c r="AE793" s="27">
        <f>'LK6 - 4.1 Stäbe - Schnittgrößen'!F788</f>
        <v>5.31</v>
      </c>
    </row>
    <row r="794" spans="1:31" x14ac:dyDescent="0.3">
      <c r="A794" s="44"/>
      <c r="B794" s="299"/>
      <c r="C794" s="15"/>
      <c r="D794" s="15" t="str">
        <f>'LK1 - 4.1 Stäbe - Schnittgrößen'!B789</f>
        <v>Max N</v>
      </c>
      <c r="E794" s="27">
        <f>'LK1 - 4.1 Stäbe - Schnittgrößen'!D789</f>
        <v>-116.12</v>
      </c>
      <c r="F794" s="27">
        <f>'LK1 - 4.1 Stäbe - Schnittgrößen'!E789</f>
        <v>-8.8000000000000007</v>
      </c>
      <c r="G794" s="27">
        <f>'LK1 - 4.1 Stäbe - Schnittgrößen'!F789</f>
        <v>5.56</v>
      </c>
      <c r="I794" s="44"/>
      <c r="J794" s="299"/>
      <c r="K794" s="15"/>
      <c r="L794" s="15" t="str">
        <f>'LK2 - 4.1 Stäbe - Schnittgrößen'!B789</f>
        <v>Max N</v>
      </c>
      <c r="M794" s="27">
        <f>'LK2 - 4.1 Stäbe - Schnittgrößen'!D789</f>
        <v>-65.150000000000006</v>
      </c>
      <c r="N794" s="27">
        <f>'LK2 - 4.1 Stäbe - Schnittgrößen'!E789</f>
        <v>-11.99</v>
      </c>
      <c r="O794" s="27">
        <f>'LK2 - 4.1 Stäbe - Schnittgrößen'!F789</f>
        <v>3.64</v>
      </c>
      <c r="Q794" s="44"/>
      <c r="R794" s="299"/>
      <c r="S794" s="15"/>
      <c r="T794" s="15" t="str">
        <f>'LK3 - 4.1 Stäbe - Schnittgrößen'!B789</f>
        <v>Max N</v>
      </c>
      <c r="U794" s="27">
        <f>'LK3 - 4.1 Stäbe - Schnittgrößen'!D789</f>
        <v>-157.5</v>
      </c>
      <c r="V794" s="27">
        <f>'LK3 - 4.1 Stäbe - Schnittgrößen'!E789</f>
        <v>-11.93</v>
      </c>
      <c r="W794" s="27">
        <f>'LK3 - 4.1 Stäbe - Schnittgrößen'!F789</f>
        <v>7.54</v>
      </c>
      <c r="Y794" s="44"/>
      <c r="Z794" s="299"/>
      <c r="AA794" s="15"/>
      <c r="AB794" s="15" t="str">
        <f>'LK6 - 4.1 Stäbe - Schnittgrößen'!B789</f>
        <v>Max N</v>
      </c>
      <c r="AC794" s="27">
        <f>'LK6 - 4.1 Stäbe - Schnittgrößen'!D789</f>
        <v>-106.38</v>
      </c>
      <c r="AD794" s="27">
        <f>'LK6 - 4.1 Stäbe - Schnittgrößen'!E789</f>
        <v>-16.41</v>
      </c>
      <c r="AE794" s="27">
        <f>'LK6 - 4.1 Stäbe - Schnittgrößen'!F789</f>
        <v>5.31</v>
      </c>
    </row>
    <row r="795" spans="1:31" x14ac:dyDescent="0.3">
      <c r="A795" s="44"/>
      <c r="B795" s="299"/>
      <c r="C795" s="15"/>
      <c r="D795" s="15" t="str">
        <f>'LK1 - 4.1 Stäbe - Schnittgrößen'!B790</f>
        <v>Min N</v>
      </c>
      <c r="E795" s="27">
        <f>'LK1 - 4.1 Stäbe - Schnittgrößen'!D790</f>
        <v>-116.12</v>
      </c>
      <c r="F795" s="27">
        <f>'LK1 - 4.1 Stäbe - Schnittgrößen'!E790</f>
        <v>-8.6199999999999992</v>
      </c>
      <c r="G795" s="27">
        <f>'LK1 - 4.1 Stäbe - Schnittgrößen'!F790</f>
        <v>5.74</v>
      </c>
      <c r="I795" s="44"/>
      <c r="J795" s="299"/>
      <c r="K795" s="15"/>
      <c r="L795" s="15" t="str">
        <f>'LK2 - 4.1 Stäbe - Schnittgrößen'!B790</f>
        <v>Min N</v>
      </c>
      <c r="M795" s="27">
        <f>'LK2 - 4.1 Stäbe - Schnittgrößen'!D790</f>
        <v>-65.16</v>
      </c>
      <c r="N795" s="27">
        <f>'LK2 - 4.1 Stäbe - Schnittgrößen'!E790</f>
        <v>-11.82</v>
      </c>
      <c r="O795" s="27">
        <f>'LK2 - 4.1 Stäbe - Schnittgrößen'!F790</f>
        <v>3.88</v>
      </c>
      <c r="Q795" s="44"/>
      <c r="R795" s="299"/>
      <c r="S795" s="15"/>
      <c r="T795" s="15" t="str">
        <f>'LK3 - 4.1 Stäbe - Schnittgrößen'!B790</f>
        <v>Min N</v>
      </c>
      <c r="U795" s="27">
        <f>'LK3 - 4.1 Stäbe - Schnittgrößen'!D790</f>
        <v>-157.5</v>
      </c>
      <c r="V795" s="27">
        <f>'LK3 - 4.1 Stäbe - Schnittgrößen'!E790</f>
        <v>-11.69</v>
      </c>
      <c r="W795" s="27">
        <f>'LK3 - 4.1 Stäbe - Schnittgrößen'!F790</f>
        <v>7.78</v>
      </c>
      <c r="Y795" s="44"/>
      <c r="Z795" s="299"/>
      <c r="AA795" s="15"/>
      <c r="AB795" s="15" t="str">
        <f>'LK6 - 4.1 Stäbe - Schnittgrößen'!B790</f>
        <v>Min N</v>
      </c>
      <c r="AC795" s="27">
        <f>'LK6 - 4.1 Stäbe - Schnittgrößen'!D790</f>
        <v>-106.38</v>
      </c>
      <c r="AD795" s="27">
        <f>'LK6 - 4.1 Stäbe - Schnittgrößen'!E790</f>
        <v>-16.16</v>
      </c>
      <c r="AE795" s="27">
        <f>'LK6 - 4.1 Stäbe - Schnittgrößen'!F790</f>
        <v>5.63</v>
      </c>
    </row>
    <row r="796" spans="1:31" x14ac:dyDescent="0.3">
      <c r="A796" s="44"/>
      <c r="B796" s="299"/>
      <c r="C796" s="15"/>
      <c r="D796" s="15" t="str">
        <f>'LK1 - 4.1 Stäbe - Schnittgrößen'!B791</f>
        <v>Max Vz</v>
      </c>
      <c r="E796" s="27">
        <f>'LK1 - 4.1 Stäbe - Schnittgrößen'!D791</f>
        <v>-116.12</v>
      </c>
      <c r="F796" s="27">
        <f>'LK1 - 4.1 Stäbe - Schnittgrößen'!E791</f>
        <v>-8.6199999999999992</v>
      </c>
      <c r="G796" s="27">
        <f>'LK1 - 4.1 Stäbe - Schnittgrößen'!F791</f>
        <v>5.74</v>
      </c>
      <c r="I796" s="44"/>
      <c r="J796" s="299"/>
      <c r="K796" s="15"/>
      <c r="L796" s="15" t="str">
        <f>'LK2 - 4.1 Stäbe - Schnittgrößen'!B791</f>
        <v>Max Vz</v>
      </c>
      <c r="M796" s="27">
        <f>'LK2 - 4.1 Stäbe - Schnittgrößen'!D791</f>
        <v>-65.16</v>
      </c>
      <c r="N796" s="27">
        <f>'LK2 - 4.1 Stäbe - Schnittgrößen'!E791</f>
        <v>-11.82</v>
      </c>
      <c r="O796" s="27">
        <f>'LK2 - 4.1 Stäbe - Schnittgrößen'!F791</f>
        <v>3.88</v>
      </c>
      <c r="Q796" s="44"/>
      <c r="R796" s="299"/>
      <c r="S796" s="15"/>
      <c r="T796" s="15" t="str">
        <f>'LK3 - 4.1 Stäbe - Schnittgrößen'!B791</f>
        <v>Max Vz</v>
      </c>
      <c r="U796" s="27">
        <f>'LK3 - 4.1 Stäbe - Schnittgrößen'!D791</f>
        <v>-157.5</v>
      </c>
      <c r="V796" s="27">
        <f>'LK3 - 4.1 Stäbe - Schnittgrößen'!E791</f>
        <v>-11.69</v>
      </c>
      <c r="W796" s="27">
        <f>'LK3 - 4.1 Stäbe - Schnittgrößen'!F791</f>
        <v>7.78</v>
      </c>
      <c r="Y796" s="44"/>
      <c r="Z796" s="299"/>
      <c r="AA796" s="15"/>
      <c r="AB796" s="15" t="str">
        <f>'LK6 - 4.1 Stäbe - Schnittgrößen'!B791</f>
        <v>Max Vz</v>
      </c>
      <c r="AC796" s="27">
        <f>'LK6 - 4.1 Stäbe - Schnittgrößen'!D791</f>
        <v>-106.38</v>
      </c>
      <c r="AD796" s="27">
        <f>'LK6 - 4.1 Stäbe - Schnittgrößen'!E791</f>
        <v>-16.16</v>
      </c>
      <c r="AE796" s="27">
        <f>'LK6 - 4.1 Stäbe - Schnittgrößen'!F791</f>
        <v>5.63</v>
      </c>
    </row>
    <row r="797" spans="1:31" x14ac:dyDescent="0.3">
      <c r="A797" s="44"/>
      <c r="B797" s="299"/>
      <c r="C797" s="15"/>
      <c r="D797" s="15" t="str">
        <f>'LK1 - 4.1 Stäbe - Schnittgrößen'!B792</f>
        <v>Min Vz</v>
      </c>
      <c r="E797" s="27">
        <f>'LK1 - 4.1 Stäbe - Schnittgrößen'!D792</f>
        <v>-116.12</v>
      </c>
      <c r="F797" s="27">
        <f>'LK1 - 4.1 Stäbe - Schnittgrößen'!E792</f>
        <v>-8.8000000000000007</v>
      </c>
      <c r="G797" s="27">
        <f>'LK1 - 4.1 Stäbe - Schnittgrößen'!F792</f>
        <v>5.56</v>
      </c>
      <c r="I797" s="44"/>
      <c r="J797" s="299"/>
      <c r="K797" s="15"/>
      <c r="L797" s="15" t="str">
        <f>'LK2 - 4.1 Stäbe - Schnittgrößen'!B792</f>
        <v>Min Vz</v>
      </c>
      <c r="M797" s="27">
        <f>'LK2 - 4.1 Stäbe - Schnittgrößen'!D792</f>
        <v>-65.150000000000006</v>
      </c>
      <c r="N797" s="27">
        <f>'LK2 - 4.1 Stäbe - Schnittgrößen'!E792</f>
        <v>-11.99</v>
      </c>
      <c r="O797" s="27">
        <f>'LK2 - 4.1 Stäbe - Schnittgrößen'!F792</f>
        <v>3.64</v>
      </c>
      <c r="Q797" s="44"/>
      <c r="R797" s="299"/>
      <c r="S797" s="15"/>
      <c r="T797" s="15" t="str">
        <f>'LK3 - 4.1 Stäbe - Schnittgrößen'!B792</f>
        <v>Min Vz</v>
      </c>
      <c r="U797" s="27">
        <f>'LK3 - 4.1 Stäbe - Schnittgrößen'!D792</f>
        <v>-157.5</v>
      </c>
      <c r="V797" s="27">
        <f>'LK3 - 4.1 Stäbe - Schnittgrößen'!E792</f>
        <v>-11.93</v>
      </c>
      <c r="W797" s="27">
        <f>'LK3 - 4.1 Stäbe - Schnittgrößen'!F792</f>
        <v>7.54</v>
      </c>
      <c r="Y797" s="44"/>
      <c r="Z797" s="299"/>
      <c r="AA797" s="15"/>
      <c r="AB797" s="15" t="str">
        <f>'LK6 - 4.1 Stäbe - Schnittgrößen'!B792</f>
        <v>Min Vz</v>
      </c>
      <c r="AC797" s="27">
        <f>'LK6 - 4.1 Stäbe - Schnittgrößen'!D792</f>
        <v>-106.38</v>
      </c>
      <c r="AD797" s="27">
        <f>'LK6 - 4.1 Stäbe - Schnittgrößen'!E792</f>
        <v>-16.41</v>
      </c>
      <c r="AE797" s="27">
        <f>'LK6 - 4.1 Stäbe - Schnittgrößen'!F792</f>
        <v>5.31</v>
      </c>
    </row>
    <row r="798" spans="1:31" x14ac:dyDescent="0.3">
      <c r="A798" s="44"/>
      <c r="B798" s="299"/>
      <c r="C798" s="15"/>
      <c r="D798" s="15" t="str">
        <f>'LK1 - 4.1 Stäbe - Schnittgrößen'!B793</f>
        <v>Max My</v>
      </c>
      <c r="E798" s="27">
        <f>'LK1 - 4.1 Stäbe - Schnittgrößen'!D793</f>
        <v>-116.12</v>
      </c>
      <c r="F798" s="27">
        <f>'LK1 - 4.1 Stäbe - Schnittgrößen'!E793</f>
        <v>-8.6199999999999992</v>
      </c>
      <c r="G798" s="27">
        <f>'LK1 - 4.1 Stäbe - Schnittgrößen'!F793</f>
        <v>5.74</v>
      </c>
      <c r="I798" s="44"/>
      <c r="J798" s="299"/>
      <c r="K798" s="15"/>
      <c r="L798" s="15" t="str">
        <f>'LK2 - 4.1 Stäbe - Schnittgrößen'!B793</f>
        <v>Max My</v>
      </c>
      <c r="M798" s="27">
        <f>'LK2 - 4.1 Stäbe - Schnittgrößen'!D793</f>
        <v>-65.16</v>
      </c>
      <c r="N798" s="27">
        <f>'LK2 - 4.1 Stäbe - Schnittgrößen'!E793</f>
        <v>-11.82</v>
      </c>
      <c r="O798" s="27">
        <f>'LK2 - 4.1 Stäbe - Schnittgrößen'!F793</f>
        <v>3.88</v>
      </c>
      <c r="Q798" s="44"/>
      <c r="R798" s="299"/>
      <c r="S798" s="15"/>
      <c r="T798" s="15" t="str">
        <f>'LK3 - 4.1 Stäbe - Schnittgrößen'!B793</f>
        <v>Max My</v>
      </c>
      <c r="U798" s="27">
        <f>'LK3 - 4.1 Stäbe - Schnittgrößen'!D793</f>
        <v>-157.5</v>
      </c>
      <c r="V798" s="27">
        <f>'LK3 - 4.1 Stäbe - Schnittgrößen'!E793</f>
        <v>-11.69</v>
      </c>
      <c r="W798" s="27">
        <f>'LK3 - 4.1 Stäbe - Schnittgrößen'!F793</f>
        <v>7.78</v>
      </c>
      <c r="Y798" s="44"/>
      <c r="Z798" s="299"/>
      <c r="AA798" s="15"/>
      <c r="AB798" s="15" t="str">
        <f>'LK6 - 4.1 Stäbe - Schnittgrößen'!B793</f>
        <v>Max My</v>
      </c>
      <c r="AC798" s="27">
        <f>'LK6 - 4.1 Stäbe - Schnittgrößen'!D793</f>
        <v>-106.38</v>
      </c>
      <c r="AD798" s="27">
        <f>'LK6 - 4.1 Stäbe - Schnittgrößen'!E793</f>
        <v>-16.16</v>
      </c>
      <c r="AE798" s="27">
        <f>'LK6 - 4.1 Stäbe - Schnittgrößen'!F793</f>
        <v>5.63</v>
      </c>
    </row>
    <row r="799" spans="1:31" x14ac:dyDescent="0.3">
      <c r="A799" s="44"/>
      <c r="B799" s="299"/>
      <c r="C799" s="15"/>
      <c r="D799" s="15" t="str">
        <f>'LK1 - 4.1 Stäbe - Schnittgrößen'!B794</f>
        <v>Min My</v>
      </c>
      <c r="E799" s="27">
        <f>'LK1 - 4.1 Stäbe - Schnittgrößen'!D794</f>
        <v>-116.12</v>
      </c>
      <c r="F799" s="27">
        <f>'LK1 - 4.1 Stäbe - Schnittgrößen'!E794</f>
        <v>-8.8000000000000007</v>
      </c>
      <c r="G799" s="27">
        <f>'LK1 - 4.1 Stäbe - Schnittgrößen'!F794</f>
        <v>5.56</v>
      </c>
      <c r="I799" s="44"/>
      <c r="J799" s="299"/>
      <c r="K799" s="15"/>
      <c r="L799" s="15" t="str">
        <f>'LK2 - 4.1 Stäbe - Schnittgrößen'!B794</f>
        <v>Min My</v>
      </c>
      <c r="M799" s="27">
        <f>'LK2 - 4.1 Stäbe - Schnittgrößen'!D794</f>
        <v>-65.150000000000006</v>
      </c>
      <c r="N799" s="27">
        <f>'LK2 - 4.1 Stäbe - Schnittgrößen'!E794</f>
        <v>-11.99</v>
      </c>
      <c r="O799" s="27">
        <f>'LK2 - 4.1 Stäbe - Schnittgrößen'!F794</f>
        <v>3.64</v>
      </c>
      <c r="Q799" s="44"/>
      <c r="R799" s="299"/>
      <c r="S799" s="15"/>
      <c r="T799" s="15" t="str">
        <f>'LK3 - 4.1 Stäbe - Schnittgrößen'!B794</f>
        <v>Min My</v>
      </c>
      <c r="U799" s="27">
        <f>'LK3 - 4.1 Stäbe - Schnittgrößen'!D794</f>
        <v>-157.5</v>
      </c>
      <c r="V799" s="27">
        <f>'LK3 - 4.1 Stäbe - Schnittgrößen'!E794</f>
        <v>-11.93</v>
      </c>
      <c r="W799" s="27">
        <f>'LK3 - 4.1 Stäbe - Schnittgrößen'!F794</f>
        <v>7.54</v>
      </c>
      <c r="Y799" s="44"/>
      <c r="Z799" s="299"/>
      <c r="AA799" s="15"/>
      <c r="AB799" s="15" t="str">
        <f>'LK6 - 4.1 Stäbe - Schnittgrößen'!B794</f>
        <v>Min My</v>
      </c>
      <c r="AC799" s="27">
        <f>'LK6 - 4.1 Stäbe - Schnittgrößen'!D794</f>
        <v>-106.38</v>
      </c>
      <c r="AD799" s="27">
        <f>'LK6 - 4.1 Stäbe - Schnittgrößen'!E794</f>
        <v>-16.41</v>
      </c>
      <c r="AE799" s="27">
        <f>'LK6 - 4.1 Stäbe - Schnittgrößen'!F794</f>
        <v>5.31</v>
      </c>
    </row>
    <row r="800" spans="1:31" x14ac:dyDescent="0.3">
      <c r="A800" s="192"/>
      <c r="B800" s="298"/>
      <c r="C800" s="15">
        <f>'LK1 - 4.1 Stäbe - Schnittgrößen'!A795</f>
        <v>100</v>
      </c>
      <c r="D800" s="15">
        <f>'LK1 - 4.1 Stäbe - Schnittgrößen'!B795</f>
        <v>95</v>
      </c>
      <c r="E800" s="27">
        <f>'LK1 - 4.1 Stäbe - Schnittgrößen'!D795</f>
        <v>-116.12</v>
      </c>
      <c r="F800" s="27">
        <f>'LK1 - 4.1 Stäbe - Schnittgrößen'!E795</f>
        <v>-8.49</v>
      </c>
      <c r="G800" s="27">
        <f>'LK1 - 4.1 Stäbe - Schnittgrößen'!F795</f>
        <v>5.56</v>
      </c>
      <c r="I800" s="192"/>
      <c r="J800" s="298"/>
      <c r="K800" s="15">
        <f>'LK2 - 4.1 Stäbe - Schnittgrößen'!A795</f>
        <v>100</v>
      </c>
      <c r="L800" s="15">
        <f>'LK2 - 4.1 Stäbe - Schnittgrößen'!B795</f>
        <v>95</v>
      </c>
      <c r="M800" s="27">
        <f>'LK2 - 4.1 Stäbe - Schnittgrößen'!D795</f>
        <v>-65.16</v>
      </c>
      <c r="N800" s="27">
        <f>'LK2 - 4.1 Stäbe - Schnittgrößen'!E795</f>
        <v>-10.02</v>
      </c>
      <c r="O800" s="27">
        <f>'LK2 - 4.1 Stäbe - Schnittgrößen'!F795</f>
        <v>3.64</v>
      </c>
      <c r="Q800" s="192"/>
      <c r="R800" s="298"/>
      <c r="S800" s="15">
        <f>'LK3 - 4.1 Stäbe - Schnittgrößen'!A795</f>
        <v>100</v>
      </c>
      <c r="T800" s="15">
        <f>'LK3 - 4.1 Stäbe - Schnittgrößen'!B795</f>
        <v>95</v>
      </c>
      <c r="U800" s="27">
        <f>'LK3 - 4.1 Stäbe - Schnittgrößen'!D795</f>
        <v>-157.5</v>
      </c>
      <c r="V800" s="27">
        <f>'LK3 - 4.1 Stäbe - Schnittgrößen'!E795</f>
        <v>-11.49</v>
      </c>
      <c r="W800" s="27">
        <f>'LK3 - 4.1 Stäbe - Schnittgrößen'!F795</f>
        <v>7.54</v>
      </c>
      <c r="Y800" s="192"/>
      <c r="Z800" s="298"/>
      <c r="AA800" s="15">
        <f>'LK6 - 4.1 Stäbe - Schnittgrößen'!A795</f>
        <v>100</v>
      </c>
      <c r="AB800" s="15">
        <f>'LK6 - 4.1 Stäbe - Schnittgrößen'!B795</f>
        <v>95</v>
      </c>
      <c r="AC800" s="27">
        <f>'LK6 - 4.1 Stäbe - Schnittgrößen'!D795</f>
        <v>-106.38</v>
      </c>
      <c r="AD800" s="27">
        <f>'LK6 - 4.1 Stäbe - Schnittgrößen'!E795</f>
        <v>-13.67</v>
      </c>
      <c r="AE800" s="27">
        <f>'LK6 - 4.1 Stäbe - Schnittgrößen'!F795</f>
        <v>5.31</v>
      </c>
    </row>
    <row r="801" spans="1:31" x14ac:dyDescent="0.3">
      <c r="A801" s="44"/>
      <c r="B801" s="299"/>
      <c r="C801" s="15"/>
      <c r="D801" s="15">
        <f>'LK1 - 4.1 Stäbe - Schnittgrößen'!B796</f>
        <v>96</v>
      </c>
      <c r="E801" s="27">
        <f>'LK1 - 4.1 Stäbe - Schnittgrößen'!D796</f>
        <v>-116.12</v>
      </c>
      <c r="F801" s="27">
        <f>'LK1 - 4.1 Stäbe - Schnittgrößen'!E796</f>
        <v>-9.07</v>
      </c>
      <c r="G801" s="27">
        <f>'LK1 - 4.1 Stäbe - Schnittgrößen'!F796</f>
        <v>4.96</v>
      </c>
      <c r="I801" s="44"/>
      <c r="J801" s="299"/>
      <c r="K801" s="15"/>
      <c r="L801" s="15">
        <f>'LK2 - 4.1 Stäbe - Schnittgrößen'!B796</f>
        <v>96</v>
      </c>
      <c r="M801" s="27">
        <f>'LK2 - 4.1 Stäbe - Schnittgrößen'!D796</f>
        <v>-65.150000000000006</v>
      </c>
      <c r="N801" s="27">
        <f>'LK2 - 4.1 Stäbe - Schnittgrößen'!E796</f>
        <v>-10.6</v>
      </c>
      <c r="O801" s="27">
        <f>'LK2 - 4.1 Stäbe - Schnittgrößen'!F796</f>
        <v>2.94</v>
      </c>
      <c r="Q801" s="44"/>
      <c r="R801" s="299"/>
      <c r="S801" s="15"/>
      <c r="T801" s="15">
        <f>'LK3 - 4.1 Stäbe - Schnittgrößen'!B796</f>
        <v>96</v>
      </c>
      <c r="U801" s="27">
        <f>'LK3 - 4.1 Stäbe - Schnittgrößen'!D796</f>
        <v>-157.49</v>
      </c>
      <c r="V801" s="27">
        <f>'LK3 - 4.1 Stäbe - Schnittgrößen'!E796</f>
        <v>-12.32</v>
      </c>
      <c r="W801" s="27">
        <f>'LK3 - 4.1 Stäbe - Schnittgrößen'!F796</f>
        <v>6.73</v>
      </c>
      <c r="Y801" s="44"/>
      <c r="Z801" s="299"/>
      <c r="AA801" s="15"/>
      <c r="AB801" s="15">
        <f>'LK6 - 4.1 Stäbe - Schnittgrößen'!B796</f>
        <v>96</v>
      </c>
      <c r="AC801" s="27">
        <f>'LK6 - 4.1 Stäbe - Schnittgrößen'!D796</f>
        <v>-106.37</v>
      </c>
      <c r="AD801" s="27">
        <f>'LK6 - 4.1 Stäbe - Schnittgrößen'!E796</f>
        <v>-14.51</v>
      </c>
      <c r="AE801" s="27">
        <f>'LK6 - 4.1 Stäbe - Schnittgrößen'!F796</f>
        <v>4.3499999999999996</v>
      </c>
    </row>
    <row r="802" spans="1:31" x14ac:dyDescent="0.3">
      <c r="A802" s="44"/>
      <c r="B802" s="299"/>
      <c r="C802" s="15"/>
      <c r="D802" s="15" t="str">
        <f>'LK1 - 4.1 Stäbe - Schnittgrößen'!B797</f>
        <v>Max N</v>
      </c>
      <c r="E802" s="27">
        <f>'LK1 - 4.1 Stäbe - Schnittgrößen'!D797</f>
        <v>-116.12</v>
      </c>
      <c r="F802" s="27">
        <f>'LK1 - 4.1 Stäbe - Schnittgrößen'!E797</f>
        <v>-9.07</v>
      </c>
      <c r="G802" s="27">
        <f>'LK1 - 4.1 Stäbe - Schnittgrößen'!F797</f>
        <v>4.96</v>
      </c>
      <c r="I802" s="44"/>
      <c r="J802" s="299"/>
      <c r="K802" s="15"/>
      <c r="L802" s="15" t="str">
        <f>'LK2 - 4.1 Stäbe - Schnittgrößen'!B797</f>
        <v>Max N</v>
      </c>
      <c r="M802" s="27">
        <f>'LK2 - 4.1 Stäbe - Schnittgrößen'!D797</f>
        <v>-65.150000000000006</v>
      </c>
      <c r="N802" s="27">
        <f>'LK2 - 4.1 Stäbe - Schnittgrößen'!E797</f>
        <v>-10.6</v>
      </c>
      <c r="O802" s="27">
        <f>'LK2 - 4.1 Stäbe - Schnittgrößen'!F797</f>
        <v>2.94</v>
      </c>
      <c r="Q802" s="44"/>
      <c r="R802" s="299"/>
      <c r="S802" s="15"/>
      <c r="T802" s="15" t="str">
        <f>'LK3 - 4.1 Stäbe - Schnittgrößen'!B797</f>
        <v>Max N</v>
      </c>
      <c r="U802" s="27">
        <f>'LK3 - 4.1 Stäbe - Schnittgrößen'!D797</f>
        <v>-157.49</v>
      </c>
      <c r="V802" s="27">
        <f>'LK3 - 4.1 Stäbe - Schnittgrößen'!E797</f>
        <v>-12.32</v>
      </c>
      <c r="W802" s="27">
        <f>'LK3 - 4.1 Stäbe - Schnittgrößen'!F797</f>
        <v>6.73</v>
      </c>
      <c r="Y802" s="44"/>
      <c r="Z802" s="299"/>
      <c r="AA802" s="15"/>
      <c r="AB802" s="15" t="str">
        <f>'LK6 - 4.1 Stäbe - Schnittgrößen'!B797</f>
        <v>Max N</v>
      </c>
      <c r="AC802" s="27">
        <f>'LK6 - 4.1 Stäbe - Schnittgrößen'!D797</f>
        <v>-106.37</v>
      </c>
      <c r="AD802" s="27">
        <f>'LK6 - 4.1 Stäbe - Schnittgrößen'!E797</f>
        <v>-14.51</v>
      </c>
      <c r="AE802" s="27">
        <f>'LK6 - 4.1 Stäbe - Schnittgrößen'!F797</f>
        <v>4.3499999999999996</v>
      </c>
    </row>
    <row r="803" spans="1:31" x14ac:dyDescent="0.3">
      <c r="A803" s="44"/>
      <c r="B803" s="299"/>
      <c r="C803" s="15"/>
      <c r="D803" s="15" t="str">
        <f>'LK1 - 4.1 Stäbe - Schnittgrößen'!B798</f>
        <v>Min N</v>
      </c>
      <c r="E803" s="27">
        <f>'LK1 - 4.1 Stäbe - Schnittgrößen'!D798</f>
        <v>-116.12</v>
      </c>
      <c r="F803" s="27">
        <f>'LK1 - 4.1 Stäbe - Schnittgrößen'!E798</f>
        <v>-8.49</v>
      </c>
      <c r="G803" s="27">
        <f>'LK1 - 4.1 Stäbe - Schnittgrößen'!F798</f>
        <v>5.56</v>
      </c>
      <c r="I803" s="44"/>
      <c r="J803" s="299"/>
      <c r="K803" s="15"/>
      <c r="L803" s="15" t="str">
        <f>'LK2 - 4.1 Stäbe - Schnittgrößen'!B798</f>
        <v>Min N</v>
      </c>
      <c r="M803" s="27">
        <f>'LK2 - 4.1 Stäbe - Schnittgrößen'!D798</f>
        <v>-65.16</v>
      </c>
      <c r="N803" s="27">
        <f>'LK2 - 4.1 Stäbe - Schnittgrößen'!E798</f>
        <v>-10.02</v>
      </c>
      <c r="O803" s="27">
        <f>'LK2 - 4.1 Stäbe - Schnittgrößen'!F798</f>
        <v>3.64</v>
      </c>
      <c r="Q803" s="44"/>
      <c r="R803" s="299"/>
      <c r="S803" s="15"/>
      <c r="T803" s="15" t="str">
        <f>'LK3 - 4.1 Stäbe - Schnittgrößen'!B798</f>
        <v>Min N</v>
      </c>
      <c r="U803" s="27">
        <f>'LK3 - 4.1 Stäbe - Schnittgrößen'!D798</f>
        <v>-157.5</v>
      </c>
      <c r="V803" s="27">
        <f>'LK3 - 4.1 Stäbe - Schnittgrößen'!E798</f>
        <v>-11.49</v>
      </c>
      <c r="W803" s="27">
        <f>'LK3 - 4.1 Stäbe - Schnittgrößen'!F798</f>
        <v>7.54</v>
      </c>
      <c r="Y803" s="44"/>
      <c r="Z803" s="299"/>
      <c r="AA803" s="15"/>
      <c r="AB803" s="15" t="str">
        <f>'LK6 - 4.1 Stäbe - Schnittgrößen'!B798</f>
        <v>Min N</v>
      </c>
      <c r="AC803" s="27">
        <f>'LK6 - 4.1 Stäbe - Schnittgrößen'!D798</f>
        <v>-106.38</v>
      </c>
      <c r="AD803" s="27">
        <f>'LK6 - 4.1 Stäbe - Schnittgrößen'!E798</f>
        <v>-13.67</v>
      </c>
      <c r="AE803" s="27">
        <f>'LK6 - 4.1 Stäbe - Schnittgrößen'!F798</f>
        <v>5.31</v>
      </c>
    </row>
    <row r="804" spans="1:31" x14ac:dyDescent="0.3">
      <c r="A804" s="44"/>
      <c r="B804" s="299"/>
      <c r="C804" s="15"/>
      <c r="D804" s="15" t="str">
        <f>'LK1 - 4.1 Stäbe - Schnittgrößen'!B799</f>
        <v>Max Vz</v>
      </c>
      <c r="E804" s="27">
        <f>'LK1 - 4.1 Stäbe - Schnittgrößen'!D799</f>
        <v>-116.12</v>
      </c>
      <c r="F804" s="27">
        <f>'LK1 - 4.1 Stäbe - Schnittgrößen'!E799</f>
        <v>-8.49</v>
      </c>
      <c r="G804" s="27">
        <f>'LK1 - 4.1 Stäbe - Schnittgrößen'!F799</f>
        <v>5.56</v>
      </c>
      <c r="I804" s="44"/>
      <c r="J804" s="299"/>
      <c r="K804" s="15"/>
      <c r="L804" s="15" t="str">
        <f>'LK2 - 4.1 Stäbe - Schnittgrößen'!B799</f>
        <v>Max Vz</v>
      </c>
      <c r="M804" s="27">
        <f>'LK2 - 4.1 Stäbe - Schnittgrößen'!D799</f>
        <v>-65.16</v>
      </c>
      <c r="N804" s="27">
        <f>'LK2 - 4.1 Stäbe - Schnittgrößen'!E799</f>
        <v>-10.02</v>
      </c>
      <c r="O804" s="27">
        <f>'LK2 - 4.1 Stäbe - Schnittgrößen'!F799</f>
        <v>3.64</v>
      </c>
      <c r="Q804" s="44"/>
      <c r="R804" s="299"/>
      <c r="S804" s="15"/>
      <c r="T804" s="15" t="str">
        <f>'LK3 - 4.1 Stäbe - Schnittgrößen'!B799</f>
        <v>Max Vz</v>
      </c>
      <c r="U804" s="27">
        <f>'LK3 - 4.1 Stäbe - Schnittgrößen'!D799</f>
        <v>-157.5</v>
      </c>
      <c r="V804" s="27">
        <f>'LK3 - 4.1 Stäbe - Schnittgrößen'!E799</f>
        <v>-11.49</v>
      </c>
      <c r="W804" s="27">
        <f>'LK3 - 4.1 Stäbe - Schnittgrößen'!F799</f>
        <v>7.54</v>
      </c>
      <c r="Y804" s="44"/>
      <c r="Z804" s="299"/>
      <c r="AA804" s="15"/>
      <c r="AB804" s="15" t="str">
        <f>'LK6 - 4.1 Stäbe - Schnittgrößen'!B799</f>
        <v>Max Vz</v>
      </c>
      <c r="AC804" s="27">
        <f>'LK6 - 4.1 Stäbe - Schnittgrößen'!D799</f>
        <v>-106.38</v>
      </c>
      <c r="AD804" s="27">
        <f>'LK6 - 4.1 Stäbe - Schnittgrößen'!E799</f>
        <v>-13.67</v>
      </c>
      <c r="AE804" s="27">
        <f>'LK6 - 4.1 Stäbe - Schnittgrößen'!F799</f>
        <v>5.31</v>
      </c>
    </row>
    <row r="805" spans="1:31" x14ac:dyDescent="0.3">
      <c r="A805" s="44"/>
      <c r="B805" s="299"/>
      <c r="C805" s="15"/>
      <c r="D805" s="15" t="str">
        <f>'LK1 - 4.1 Stäbe - Schnittgrößen'!B800</f>
        <v>Min Vz</v>
      </c>
      <c r="E805" s="27">
        <f>'LK1 - 4.1 Stäbe - Schnittgrößen'!D800</f>
        <v>-116.12</v>
      </c>
      <c r="F805" s="27">
        <f>'LK1 - 4.1 Stäbe - Schnittgrößen'!E800</f>
        <v>-9.07</v>
      </c>
      <c r="G805" s="27">
        <f>'LK1 - 4.1 Stäbe - Schnittgrößen'!F800</f>
        <v>4.96</v>
      </c>
      <c r="I805" s="44"/>
      <c r="J805" s="299"/>
      <c r="K805" s="15"/>
      <c r="L805" s="15" t="str">
        <f>'LK2 - 4.1 Stäbe - Schnittgrößen'!B800</f>
        <v>Min Vz</v>
      </c>
      <c r="M805" s="27">
        <f>'LK2 - 4.1 Stäbe - Schnittgrößen'!D800</f>
        <v>-65.150000000000006</v>
      </c>
      <c r="N805" s="27">
        <f>'LK2 - 4.1 Stäbe - Schnittgrößen'!E800</f>
        <v>-10.6</v>
      </c>
      <c r="O805" s="27">
        <f>'LK2 - 4.1 Stäbe - Schnittgrößen'!F800</f>
        <v>2.94</v>
      </c>
      <c r="Q805" s="44"/>
      <c r="R805" s="299"/>
      <c r="S805" s="15"/>
      <c r="T805" s="15" t="str">
        <f>'LK3 - 4.1 Stäbe - Schnittgrößen'!B800</f>
        <v>Min Vz</v>
      </c>
      <c r="U805" s="27">
        <f>'LK3 - 4.1 Stäbe - Schnittgrößen'!D800</f>
        <v>-157.49</v>
      </c>
      <c r="V805" s="27">
        <f>'LK3 - 4.1 Stäbe - Schnittgrößen'!E800</f>
        <v>-12.32</v>
      </c>
      <c r="W805" s="27">
        <f>'LK3 - 4.1 Stäbe - Schnittgrößen'!F800</f>
        <v>6.73</v>
      </c>
      <c r="Y805" s="44"/>
      <c r="Z805" s="299"/>
      <c r="AA805" s="15"/>
      <c r="AB805" s="15" t="str">
        <f>'LK6 - 4.1 Stäbe - Schnittgrößen'!B800</f>
        <v>Min Vz</v>
      </c>
      <c r="AC805" s="27">
        <f>'LK6 - 4.1 Stäbe - Schnittgrößen'!D800</f>
        <v>-106.37</v>
      </c>
      <c r="AD805" s="27">
        <f>'LK6 - 4.1 Stäbe - Schnittgrößen'!E800</f>
        <v>-14.51</v>
      </c>
      <c r="AE805" s="27">
        <f>'LK6 - 4.1 Stäbe - Schnittgrößen'!F800</f>
        <v>4.3499999999999996</v>
      </c>
    </row>
    <row r="806" spans="1:31" x14ac:dyDescent="0.3">
      <c r="A806" s="44"/>
      <c r="B806" s="299"/>
      <c r="C806" s="15"/>
      <c r="D806" s="15" t="str">
        <f>'LK1 - 4.1 Stäbe - Schnittgrößen'!B801</f>
        <v>Max My</v>
      </c>
      <c r="E806" s="27">
        <f>'LK1 - 4.1 Stäbe - Schnittgrößen'!D801</f>
        <v>-116.12</v>
      </c>
      <c r="F806" s="27">
        <f>'LK1 - 4.1 Stäbe - Schnittgrößen'!E801</f>
        <v>-8.49</v>
      </c>
      <c r="G806" s="27">
        <f>'LK1 - 4.1 Stäbe - Schnittgrößen'!F801</f>
        <v>5.56</v>
      </c>
      <c r="I806" s="44"/>
      <c r="J806" s="299"/>
      <c r="K806" s="15"/>
      <c r="L806" s="15" t="str">
        <f>'LK2 - 4.1 Stäbe - Schnittgrößen'!B801</f>
        <v>Max My</v>
      </c>
      <c r="M806" s="27">
        <f>'LK2 - 4.1 Stäbe - Schnittgrößen'!D801</f>
        <v>-65.16</v>
      </c>
      <c r="N806" s="27">
        <f>'LK2 - 4.1 Stäbe - Schnittgrößen'!E801</f>
        <v>-10.02</v>
      </c>
      <c r="O806" s="27">
        <f>'LK2 - 4.1 Stäbe - Schnittgrößen'!F801</f>
        <v>3.64</v>
      </c>
      <c r="Q806" s="44"/>
      <c r="R806" s="299"/>
      <c r="S806" s="15"/>
      <c r="T806" s="15" t="str">
        <f>'LK3 - 4.1 Stäbe - Schnittgrößen'!B801</f>
        <v>Max My</v>
      </c>
      <c r="U806" s="27">
        <f>'LK3 - 4.1 Stäbe - Schnittgrößen'!D801</f>
        <v>-157.5</v>
      </c>
      <c r="V806" s="27">
        <f>'LK3 - 4.1 Stäbe - Schnittgrößen'!E801</f>
        <v>-11.49</v>
      </c>
      <c r="W806" s="27">
        <f>'LK3 - 4.1 Stäbe - Schnittgrößen'!F801</f>
        <v>7.54</v>
      </c>
      <c r="Y806" s="44"/>
      <c r="Z806" s="299"/>
      <c r="AA806" s="15"/>
      <c r="AB806" s="15" t="str">
        <f>'LK6 - 4.1 Stäbe - Schnittgrößen'!B801</f>
        <v>Max My</v>
      </c>
      <c r="AC806" s="27">
        <f>'LK6 - 4.1 Stäbe - Schnittgrößen'!D801</f>
        <v>-106.38</v>
      </c>
      <c r="AD806" s="27">
        <f>'LK6 - 4.1 Stäbe - Schnittgrößen'!E801</f>
        <v>-13.67</v>
      </c>
      <c r="AE806" s="27">
        <f>'LK6 - 4.1 Stäbe - Schnittgrößen'!F801</f>
        <v>5.31</v>
      </c>
    </row>
    <row r="807" spans="1:31" x14ac:dyDescent="0.3">
      <c r="A807" s="44"/>
      <c r="B807" s="299"/>
      <c r="C807" s="15"/>
      <c r="D807" s="15" t="str">
        <f>'LK1 - 4.1 Stäbe - Schnittgrößen'!B802</f>
        <v>Min My</v>
      </c>
      <c r="E807" s="27">
        <f>'LK1 - 4.1 Stäbe - Schnittgrößen'!D802</f>
        <v>-116.12</v>
      </c>
      <c r="F807" s="27">
        <f>'LK1 - 4.1 Stäbe - Schnittgrößen'!E802</f>
        <v>-9.07</v>
      </c>
      <c r="G807" s="27">
        <f>'LK1 - 4.1 Stäbe - Schnittgrößen'!F802</f>
        <v>4.96</v>
      </c>
      <c r="I807" s="44"/>
      <c r="J807" s="299"/>
      <c r="K807" s="15"/>
      <c r="L807" s="15" t="str">
        <f>'LK2 - 4.1 Stäbe - Schnittgrößen'!B802</f>
        <v>Min My</v>
      </c>
      <c r="M807" s="27">
        <f>'LK2 - 4.1 Stäbe - Schnittgrößen'!D802</f>
        <v>-65.150000000000006</v>
      </c>
      <c r="N807" s="27">
        <f>'LK2 - 4.1 Stäbe - Schnittgrößen'!E802</f>
        <v>-10.6</v>
      </c>
      <c r="O807" s="27">
        <f>'LK2 - 4.1 Stäbe - Schnittgrößen'!F802</f>
        <v>2.94</v>
      </c>
      <c r="Q807" s="44"/>
      <c r="R807" s="299"/>
      <c r="S807" s="15"/>
      <c r="T807" s="15" t="str">
        <f>'LK3 - 4.1 Stäbe - Schnittgrößen'!B802</f>
        <v>Min My</v>
      </c>
      <c r="U807" s="27">
        <f>'LK3 - 4.1 Stäbe - Schnittgrößen'!D802</f>
        <v>-157.49</v>
      </c>
      <c r="V807" s="27">
        <f>'LK3 - 4.1 Stäbe - Schnittgrößen'!E802</f>
        <v>-12.32</v>
      </c>
      <c r="W807" s="27">
        <f>'LK3 - 4.1 Stäbe - Schnittgrößen'!F802</f>
        <v>6.73</v>
      </c>
      <c r="Y807" s="44"/>
      <c r="Z807" s="299"/>
      <c r="AA807" s="15"/>
      <c r="AB807" s="15" t="str">
        <f>'LK6 - 4.1 Stäbe - Schnittgrößen'!B802</f>
        <v>Min My</v>
      </c>
      <c r="AC807" s="27">
        <f>'LK6 - 4.1 Stäbe - Schnittgrößen'!D802</f>
        <v>-106.37</v>
      </c>
      <c r="AD807" s="27">
        <f>'LK6 - 4.1 Stäbe - Schnittgrößen'!E802</f>
        <v>-14.51</v>
      </c>
      <c r="AE807" s="27">
        <f>'LK6 - 4.1 Stäbe - Schnittgrößen'!F802</f>
        <v>4.3499999999999996</v>
      </c>
    </row>
    <row r="808" spans="1:31" x14ac:dyDescent="0.3">
      <c r="A808" s="192"/>
      <c r="B808" s="298"/>
      <c r="C808" s="15">
        <f>'LK1 - 4.1 Stäbe - Schnittgrößen'!A803</f>
        <v>101</v>
      </c>
      <c r="D808" s="15">
        <f>'LK1 - 4.1 Stäbe - Schnittgrößen'!B803</f>
        <v>96</v>
      </c>
      <c r="E808" s="27">
        <f>'LK1 - 4.1 Stäbe - Schnittgrößen'!D803</f>
        <v>-116.12</v>
      </c>
      <c r="F808" s="27">
        <f>'LK1 - 4.1 Stäbe - Schnittgrößen'!E803</f>
        <v>-8.6199999999999992</v>
      </c>
      <c r="G808" s="27">
        <f>'LK1 - 4.1 Stäbe - Schnittgrößen'!F803</f>
        <v>4.96</v>
      </c>
      <c r="I808" s="192"/>
      <c r="J808" s="298"/>
      <c r="K808" s="15">
        <f>'LK2 - 4.1 Stäbe - Schnittgrößen'!A803</f>
        <v>101</v>
      </c>
      <c r="L808" s="15">
        <f>'LK2 - 4.1 Stäbe - Schnittgrößen'!B803</f>
        <v>96</v>
      </c>
      <c r="M808" s="27">
        <f>'LK2 - 4.1 Stäbe - Schnittgrößen'!D803</f>
        <v>-65.150000000000006</v>
      </c>
      <c r="N808" s="27">
        <f>'LK2 - 4.1 Stäbe - Schnittgrößen'!E803</f>
        <v>-8.41</v>
      </c>
      <c r="O808" s="27">
        <f>'LK2 - 4.1 Stäbe - Schnittgrößen'!F803</f>
        <v>2.94</v>
      </c>
      <c r="Q808" s="192"/>
      <c r="R808" s="298"/>
      <c r="S808" s="15">
        <f>'LK3 - 4.1 Stäbe - Schnittgrößen'!A803</f>
        <v>101</v>
      </c>
      <c r="T808" s="15">
        <f>'LK3 - 4.1 Stäbe - Schnittgrößen'!B803</f>
        <v>96</v>
      </c>
      <c r="U808" s="27">
        <f>'LK3 - 4.1 Stäbe - Schnittgrößen'!D803</f>
        <v>-157.49</v>
      </c>
      <c r="V808" s="27">
        <f>'LK3 - 4.1 Stäbe - Schnittgrößen'!E803</f>
        <v>-11.68</v>
      </c>
      <c r="W808" s="27">
        <f>'LK3 - 4.1 Stäbe - Schnittgrößen'!F803</f>
        <v>6.73</v>
      </c>
      <c r="Y808" s="192"/>
      <c r="Z808" s="298"/>
      <c r="AA808" s="15">
        <f>'LK6 - 4.1 Stäbe - Schnittgrößen'!A803</f>
        <v>101</v>
      </c>
      <c r="AB808" s="15">
        <f>'LK6 - 4.1 Stäbe - Schnittgrößen'!B803</f>
        <v>96</v>
      </c>
      <c r="AC808" s="27">
        <f>'LK6 - 4.1 Stäbe - Schnittgrößen'!D803</f>
        <v>-106.37</v>
      </c>
      <c r="AD808" s="27">
        <f>'LK6 - 4.1 Stäbe - Schnittgrößen'!E803</f>
        <v>-11.45</v>
      </c>
      <c r="AE808" s="27">
        <f>'LK6 - 4.1 Stäbe - Schnittgrößen'!F803</f>
        <v>4.3499999999999996</v>
      </c>
    </row>
    <row r="809" spans="1:31" x14ac:dyDescent="0.3">
      <c r="A809" s="44"/>
      <c r="B809" s="299"/>
      <c r="C809" s="15"/>
      <c r="D809" s="15">
        <f>'LK1 - 4.1 Stäbe - Schnittgrößen'!B804</f>
        <v>97</v>
      </c>
      <c r="E809" s="27">
        <f>'LK1 - 4.1 Stäbe - Schnittgrößen'!D804</f>
        <v>-116.12</v>
      </c>
      <c r="F809" s="27">
        <f>'LK1 - 4.1 Stäbe - Schnittgrößen'!E804</f>
        <v>-9.1999999999999993</v>
      </c>
      <c r="G809" s="27">
        <f>'LK1 - 4.1 Stäbe - Schnittgrößen'!F804</f>
        <v>4.3600000000000003</v>
      </c>
      <c r="I809" s="44"/>
      <c r="J809" s="299"/>
      <c r="K809" s="15"/>
      <c r="L809" s="15">
        <f>'LK2 - 4.1 Stäbe - Schnittgrößen'!B804</f>
        <v>97</v>
      </c>
      <c r="M809" s="27">
        <f>'LK2 - 4.1 Stäbe - Schnittgrößen'!D804</f>
        <v>-65.150000000000006</v>
      </c>
      <c r="N809" s="27">
        <f>'LK2 - 4.1 Stäbe - Schnittgrößen'!E804</f>
        <v>-8.98</v>
      </c>
      <c r="O809" s="27">
        <f>'LK2 - 4.1 Stäbe - Schnittgrößen'!F804</f>
        <v>2.35</v>
      </c>
      <c r="Q809" s="44"/>
      <c r="R809" s="299"/>
      <c r="S809" s="15"/>
      <c r="T809" s="15">
        <f>'LK3 - 4.1 Stäbe - Schnittgrößen'!B804</f>
        <v>97</v>
      </c>
      <c r="U809" s="27">
        <f>'LK3 - 4.1 Stäbe - Schnittgrößen'!D804</f>
        <v>-157.47999999999999</v>
      </c>
      <c r="V809" s="27">
        <f>'LK3 - 4.1 Stäbe - Schnittgrößen'!E804</f>
        <v>-12.5</v>
      </c>
      <c r="W809" s="27">
        <f>'LK3 - 4.1 Stäbe - Schnittgrößen'!F804</f>
        <v>5.91</v>
      </c>
      <c r="Y809" s="44"/>
      <c r="Z809" s="299"/>
      <c r="AA809" s="15"/>
      <c r="AB809" s="15">
        <f>'LK6 - 4.1 Stäbe - Schnittgrößen'!B804</f>
        <v>97</v>
      </c>
      <c r="AC809" s="27">
        <f>'LK6 - 4.1 Stäbe - Schnittgrößen'!D804</f>
        <v>-106.36</v>
      </c>
      <c r="AD809" s="27">
        <f>'LK6 - 4.1 Stäbe - Schnittgrößen'!E804</f>
        <v>-12.28</v>
      </c>
      <c r="AE809" s="27">
        <f>'LK6 - 4.1 Stäbe - Schnittgrößen'!F804</f>
        <v>3.54</v>
      </c>
    </row>
    <row r="810" spans="1:31" x14ac:dyDescent="0.3">
      <c r="A810" s="44"/>
      <c r="B810" s="299"/>
      <c r="C810" s="15"/>
      <c r="D810" s="15" t="str">
        <f>'LK1 - 4.1 Stäbe - Schnittgrößen'!B805</f>
        <v>Max N</v>
      </c>
      <c r="E810" s="27">
        <f>'LK1 - 4.1 Stäbe - Schnittgrößen'!D805</f>
        <v>-116.12</v>
      </c>
      <c r="F810" s="27">
        <f>'LK1 - 4.1 Stäbe - Schnittgrößen'!E805</f>
        <v>-9.1999999999999993</v>
      </c>
      <c r="G810" s="27">
        <f>'LK1 - 4.1 Stäbe - Schnittgrößen'!F805</f>
        <v>4.3600000000000003</v>
      </c>
      <c r="I810" s="44"/>
      <c r="J810" s="299"/>
      <c r="K810" s="15"/>
      <c r="L810" s="15" t="str">
        <f>'LK2 - 4.1 Stäbe - Schnittgrößen'!B805</f>
        <v>Max N</v>
      </c>
      <c r="M810" s="27">
        <f>'LK2 - 4.1 Stäbe - Schnittgrößen'!D805</f>
        <v>-65.150000000000006</v>
      </c>
      <c r="N810" s="27">
        <f>'LK2 - 4.1 Stäbe - Schnittgrößen'!E805</f>
        <v>-8.98</v>
      </c>
      <c r="O810" s="27">
        <f>'LK2 - 4.1 Stäbe - Schnittgrößen'!F805</f>
        <v>2.35</v>
      </c>
      <c r="Q810" s="44"/>
      <c r="R810" s="299"/>
      <c r="S810" s="15"/>
      <c r="T810" s="15" t="str">
        <f>'LK3 - 4.1 Stäbe - Schnittgrößen'!B805</f>
        <v>Max N</v>
      </c>
      <c r="U810" s="27">
        <f>'LK3 - 4.1 Stäbe - Schnittgrößen'!D805</f>
        <v>-157.47999999999999</v>
      </c>
      <c r="V810" s="27">
        <f>'LK3 - 4.1 Stäbe - Schnittgrößen'!E805</f>
        <v>-12.5</v>
      </c>
      <c r="W810" s="27">
        <f>'LK3 - 4.1 Stäbe - Schnittgrößen'!F805</f>
        <v>5.91</v>
      </c>
      <c r="Y810" s="44"/>
      <c r="Z810" s="299"/>
      <c r="AA810" s="15"/>
      <c r="AB810" s="15" t="str">
        <f>'LK6 - 4.1 Stäbe - Schnittgrößen'!B805</f>
        <v>Max N</v>
      </c>
      <c r="AC810" s="27">
        <f>'LK6 - 4.1 Stäbe - Schnittgrößen'!D805</f>
        <v>-106.36</v>
      </c>
      <c r="AD810" s="27">
        <f>'LK6 - 4.1 Stäbe - Schnittgrößen'!E805</f>
        <v>-12.28</v>
      </c>
      <c r="AE810" s="27">
        <f>'LK6 - 4.1 Stäbe - Schnittgrößen'!F805</f>
        <v>3.54</v>
      </c>
    </row>
    <row r="811" spans="1:31" x14ac:dyDescent="0.3">
      <c r="A811" s="44"/>
      <c r="B811" s="299"/>
      <c r="C811" s="15"/>
      <c r="D811" s="15" t="str">
        <f>'LK1 - 4.1 Stäbe - Schnittgrößen'!B806</f>
        <v>Min N</v>
      </c>
      <c r="E811" s="27">
        <f>'LK1 - 4.1 Stäbe - Schnittgrößen'!D806</f>
        <v>-116.12</v>
      </c>
      <c r="F811" s="27">
        <f>'LK1 - 4.1 Stäbe - Schnittgrößen'!E806</f>
        <v>-8.6199999999999992</v>
      </c>
      <c r="G811" s="27">
        <f>'LK1 - 4.1 Stäbe - Schnittgrößen'!F806</f>
        <v>4.96</v>
      </c>
      <c r="I811" s="44"/>
      <c r="J811" s="299"/>
      <c r="K811" s="15"/>
      <c r="L811" s="15" t="str">
        <f>'LK2 - 4.1 Stäbe - Schnittgrößen'!B806</f>
        <v>Min N</v>
      </c>
      <c r="M811" s="27">
        <f>'LK2 - 4.1 Stäbe - Schnittgrößen'!D806</f>
        <v>-65.150000000000006</v>
      </c>
      <c r="N811" s="27">
        <f>'LK2 - 4.1 Stäbe - Schnittgrößen'!E806</f>
        <v>-8.41</v>
      </c>
      <c r="O811" s="27">
        <f>'LK2 - 4.1 Stäbe - Schnittgrößen'!F806</f>
        <v>2.94</v>
      </c>
      <c r="Q811" s="44"/>
      <c r="R811" s="299"/>
      <c r="S811" s="15"/>
      <c r="T811" s="15" t="str">
        <f>'LK3 - 4.1 Stäbe - Schnittgrößen'!B806</f>
        <v>Min N</v>
      </c>
      <c r="U811" s="27">
        <f>'LK3 - 4.1 Stäbe - Schnittgrößen'!D806</f>
        <v>-157.49</v>
      </c>
      <c r="V811" s="27">
        <f>'LK3 - 4.1 Stäbe - Schnittgrößen'!E806</f>
        <v>-11.68</v>
      </c>
      <c r="W811" s="27">
        <f>'LK3 - 4.1 Stäbe - Schnittgrößen'!F806</f>
        <v>6.73</v>
      </c>
      <c r="Y811" s="44"/>
      <c r="Z811" s="299"/>
      <c r="AA811" s="15"/>
      <c r="AB811" s="15" t="str">
        <f>'LK6 - 4.1 Stäbe - Schnittgrößen'!B806</f>
        <v>Min N</v>
      </c>
      <c r="AC811" s="27">
        <f>'LK6 - 4.1 Stäbe - Schnittgrößen'!D806</f>
        <v>-106.37</v>
      </c>
      <c r="AD811" s="27">
        <f>'LK6 - 4.1 Stäbe - Schnittgrößen'!E806</f>
        <v>-11.45</v>
      </c>
      <c r="AE811" s="27">
        <f>'LK6 - 4.1 Stäbe - Schnittgrößen'!F806</f>
        <v>4.3499999999999996</v>
      </c>
    </row>
    <row r="812" spans="1:31" x14ac:dyDescent="0.3">
      <c r="A812" s="44"/>
      <c r="B812" s="299"/>
      <c r="C812" s="15"/>
      <c r="D812" s="15" t="str">
        <f>'LK1 - 4.1 Stäbe - Schnittgrößen'!B807</f>
        <v>Max Vz</v>
      </c>
      <c r="E812" s="27">
        <f>'LK1 - 4.1 Stäbe - Schnittgrößen'!D807</f>
        <v>-116.12</v>
      </c>
      <c r="F812" s="27">
        <f>'LK1 - 4.1 Stäbe - Schnittgrößen'!E807</f>
        <v>-8.6199999999999992</v>
      </c>
      <c r="G812" s="27">
        <f>'LK1 - 4.1 Stäbe - Schnittgrößen'!F807</f>
        <v>4.96</v>
      </c>
      <c r="I812" s="44"/>
      <c r="J812" s="299"/>
      <c r="K812" s="15"/>
      <c r="L812" s="15" t="str">
        <f>'LK2 - 4.1 Stäbe - Schnittgrößen'!B807</f>
        <v>Max Vz</v>
      </c>
      <c r="M812" s="27">
        <f>'LK2 - 4.1 Stäbe - Schnittgrößen'!D807</f>
        <v>-65.150000000000006</v>
      </c>
      <c r="N812" s="27">
        <f>'LK2 - 4.1 Stäbe - Schnittgrößen'!E807</f>
        <v>-8.41</v>
      </c>
      <c r="O812" s="27">
        <f>'LK2 - 4.1 Stäbe - Schnittgrößen'!F807</f>
        <v>2.94</v>
      </c>
      <c r="Q812" s="44"/>
      <c r="R812" s="299"/>
      <c r="S812" s="15"/>
      <c r="T812" s="15" t="str">
        <f>'LK3 - 4.1 Stäbe - Schnittgrößen'!B807</f>
        <v>Max Vz</v>
      </c>
      <c r="U812" s="27">
        <f>'LK3 - 4.1 Stäbe - Schnittgrößen'!D807</f>
        <v>-157.49</v>
      </c>
      <c r="V812" s="27">
        <f>'LK3 - 4.1 Stäbe - Schnittgrößen'!E807</f>
        <v>-11.68</v>
      </c>
      <c r="W812" s="27">
        <f>'LK3 - 4.1 Stäbe - Schnittgrößen'!F807</f>
        <v>6.73</v>
      </c>
      <c r="Y812" s="44"/>
      <c r="Z812" s="299"/>
      <c r="AA812" s="15"/>
      <c r="AB812" s="15" t="str">
        <f>'LK6 - 4.1 Stäbe - Schnittgrößen'!B807</f>
        <v>Max Vz</v>
      </c>
      <c r="AC812" s="27">
        <f>'LK6 - 4.1 Stäbe - Schnittgrößen'!D807</f>
        <v>-106.37</v>
      </c>
      <c r="AD812" s="27">
        <f>'LK6 - 4.1 Stäbe - Schnittgrößen'!E807</f>
        <v>-11.45</v>
      </c>
      <c r="AE812" s="27">
        <f>'LK6 - 4.1 Stäbe - Schnittgrößen'!F807</f>
        <v>4.3499999999999996</v>
      </c>
    </row>
    <row r="813" spans="1:31" x14ac:dyDescent="0.3">
      <c r="A813" s="44"/>
      <c r="B813" s="299"/>
      <c r="C813" s="15"/>
      <c r="D813" s="15" t="str">
        <f>'LK1 - 4.1 Stäbe - Schnittgrößen'!B808</f>
        <v>Min Vz</v>
      </c>
      <c r="E813" s="27">
        <f>'LK1 - 4.1 Stäbe - Schnittgrößen'!D808</f>
        <v>-116.12</v>
      </c>
      <c r="F813" s="27">
        <f>'LK1 - 4.1 Stäbe - Schnittgrößen'!E808</f>
        <v>-9.1999999999999993</v>
      </c>
      <c r="G813" s="27">
        <f>'LK1 - 4.1 Stäbe - Schnittgrößen'!F808</f>
        <v>4.3600000000000003</v>
      </c>
      <c r="I813" s="44"/>
      <c r="J813" s="299"/>
      <c r="K813" s="15"/>
      <c r="L813" s="15" t="str">
        <f>'LK2 - 4.1 Stäbe - Schnittgrößen'!B808</f>
        <v>Min Vz</v>
      </c>
      <c r="M813" s="27">
        <f>'LK2 - 4.1 Stäbe - Schnittgrößen'!D808</f>
        <v>-65.150000000000006</v>
      </c>
      <c r="N813" s="27">
        <f>'LK2 - 4.1 Stäbe - Schnittgrößen'!E808</f>
        <v>-8.98</v>
      </c>
      <c r="O813" s="27">
        <f>'LK2 - 4.1 Stäbe - Schnittgrößen'!F808</f>
        <v>2.35</v>
      </c>
      <c r="Q813" s="44"/>
      <c r="R813" s="299"/>
      <c r="S813" s="15"/>
      <c r="T813" s="15" t="str">
        <f>'LK3 - 4.1 Stäbe - Schnittgrößen'!B808</f>
        <v>Min Vz</v>
      </c>
      <c r="U813" s="27">
        <f>'LK3 - 4.1 Stäbe - Schnittgrößen'!D808</f>
        <v>-157.47999999999999</v>
      </c>
      <c r="V813" s="27">
        <f>'LK3 - 4.1 Stäbe - Schnittgrößen'!E808</f>
        <v>-12.5</v>
      </c>
      <c r="W813" s="27">
        <f>'LK3 - 4.1 Stäbe - Schnittgrößen'!F808</f>
        <v>5.91</v>
      </c>
      <c r="Y813" s="44"/>
      <c r="Z813" s="299"/>
      <c r="AA813" s="15"/>
      <c r="AB813" s="15" t="str">
        <f>'LK6 - 4.1 Stäbe - Schnittgrößen'!B808</f>
        <v>Min Vz</v>
      </c>
      <c r="AC813" s="27">
        <f>'LK6 - 4.1 Stäbe - Schnittgrößen'!D808</f>
        <v>-106.36</v>
      </c>
      <c r="AD813" s="27">
        <f>'LK6 - 4.1 Stäbe - Schnittgrößen'!E808</f>
        <v>-12.28</v>
      </c>
      <c r="AE813" s="27">
        <f>'LK6 - 4.1 Stäbe - Schnittgrößen'!F808</f>
        <v>3.54</v>
      </c>
    </row>
    <row r="814" spans="1:31" x14ac:dyDescent="0.3">
      <c r="A814" s="44"/>
      <c r="B814" s="299"/>
      <c r="C814" s="15"/>
      <c r="D814" s="15" t="str">
        <f>'LK1 - 4.1 Stäbe - Schnittgrößen'!B809</f>
        <v>Max My</v>
      </c>
      <c r="E814" s="27">
        <f>'LK1 - 4.1 Stäbe - Schnittgrößen'!D809</f>
        <v>-116.12</v>
      </c>
      <c r="F814" s="27">
        <f>'LK1 - 4.1 Stäbe - Schnittgrößen'!E809</f>
        <v>-8.6199999999999992</v>
      </c>
      <c r="G814" s="27">
        <f>'LK1 - 4.1 Stäbe - Schnittgrößen'!F809</f>
        <v>4.96</v>
      </c>
      <c r="I814" s="44"/>
      <c r="J814" s="299"/>
      <c r="K814" s="15"/>
      <c r="L814" s="15" t="str">
        <f>'LK2 - 4.1 Stäbe - Schnittgrößen'!B809</f>
        <v>Max My</v>
      </c>
      <c r="M814" s="27">
        <f>'LK2 - 4.1 Stäbe - Schnittgrößen'!D809</f>
        <v>-65.150000000000006</v>
      </c>
      <c r="N814" s="27">
        <f>'LK2 - 4.1 Stäbe - Schnittgrößen'!E809</f>
        <v>-8.41</v>
      </c>
      <c r="O814" s="27">
        <f>'LK2 - 4.1 Stäbe - Schnittgrößen'!F809</f>
        <v>2.94</v>
      </c>
      <c r="Q814" s="44"/>
      <c r="R814" s="299"/>
      <c r="S814" s="15"/>
      <c r="T814" s="15" t="str">
        <f>'LK3 - 4.1 Stäbe - Schnittgrößen'!B809</f>
        <v>Max My</v>
      </c>
      <c r="U814" s="27">
        <f>'LK3 - 4.1 Stäbe - Schnittgrößen'!D809</f>
        <v>-157.49</v>
      </c>
      <c r="V814" s="27">
        <f>'LK3 - 4.1 Stäbe - Schnittgrößen'!E809</f>
        <v>-11.68</v>
      </c>
      <c r="W814" s="27">
        <f>'LK3 - 4.1 Stäbe - Schnittgrößen'!F809</f>
        <v>6.73</v>
      </c>
      <c r="Y814" s="44"/>
      <c r="Z814" s="299"/>
      <c r="AA814" s="15"/>
      <c r="AB814" s="15" t="str">
        <f>'LK6 - 4.1 Stäbe - Schnittgrößen'!B809</f>
        <v>Max My</v>
      </c>
      <c r="AC814" s="27">
        <f>'LK6 - 4.1 Stäbe - Schnittgrößen'!D809</f>
        <v>-106.37</v>
      </c>
      <c r="AD814" s="27">
        <f>'LK6 - 4.1 Stäbe - Schnittgrößen'!E809</f>
        <v>-11.45</v>
      </c>
      <c r="AE814" s="27">
        <f>'LK6 - 4.1 Stäbe - Schnittgrößen'!F809</f>
        <v>4.3499999999999996</v>
      </c>
    </row>
    <row r="815" spans="1:31" x14ac:dyDescent="0.3">
      <c r="A815" s="44"/>
      <c r="B815" s="299"/>
      <c r="C815" s="15"/>
      <c r="D815" s="15" t="str">
        <f>'LK1 - 4.1 Stäbe - Schnittgrößen'!B810</f>
        <v>Min My</v>
      </c>
      <c r="E815" s="27">
        <f>'LK1 - 4.1 Stäbe - Schnittgrößen'!D810</f>
        <v>-116.12</v>
      </c>
      <c r="F815" s="27">
        <f>'LK1 - 4.1 Stäbe - Schnittgrößen'!E810</f>
        <v>-9.1999999999999993</v>
      </c>
      <c r="G815" s="27">
        <f>'LK1 - 4.1 Stäbe - Schnittgrößen'!F810</f>
        <v>4.3600000000000003</v>
      </c>
      <c r="I815" s="44"/>
      <c r="J815" s="299"/>
      <c r="K815" s="15"/>
      <c r="L815" s="15" t="str">
        <f>'LK2 - 4.1 Stäbe - Schnittgrößen'!B810</f>
        <v>Min My</v>
      </c>
      <c r="M815" s="27">
        <f>'LK2 - 4.1 Stäbe - Schnittgrößen'!D810</f>
        <v>-65.150000000000006</v>
      </c>
      <c r="N815" s="27">
        <f>'LK2 - 4.1 Stäbe - Schnittgrößen'!E810</f>
        <v>-8.98</v>
      </c>
      <c r="O815" s="27">
        <f>'LK2 - 4.1 Stäbe - Schnittgrößen'!F810</f>
        <v>2.35</v>
      </c>
      <c r="Q815" s="44"/>
      <c r="R815" s="299"/>
      <c r="S815" s="15"/>
      <c r="T815" s="15" t="str">
        <f>'LK3 - 4.1 Stäbe - Schnittgrößen'!B810</f>
        <v>Min My</v>
      </c>
      <c r="U815" s="27">
        <f>'LK3 - 4.1 Stäbe - Schnittgrößen'!D810</f>
        <v>-157.47999999999999</v>
      </c>
      <c r="V815" s="27">
        <f>'LK3 - 4.1 Stäbe - Schnittgrößen'!E810</f>
        <v>-12.5</v>
      </c>
      <c r="W815" s="27">
        <f>'LK3 - 4.1 Stäbe - Schnittgrößen'!F810</f>
        <v>5.91</v>
      </c>
      <c r="Y815" s="44"/>
      <c r="Z815" s="299"/>
      <c r="AA815" s="15"/>
      <c r="AB815" s="15" t="str">
        <f>'LK6 - 4.1 Stäbe - Schnittgrößen'!B810</f>
        <v>Min My</v>
      </c>
      <c r="AC815" s="27">
        <f>'LK6 - 4.1 Stäbe - Schnittgrößen'!D810</f>
        <v>-106.36</v>
      </c>
      <c r="AD815" s="27">
        <f>'LK6 - 4.1 Stäbe - Schnittgrößen'!E810</f>
        <v>-12.28</v>
      </c>
      <c r="AE815" s="27">
        <f>'LK6 - 4.1 Stäbe - Schnittgrößen'!F810</f>
        <v>3.54</v>
      </c>
    </row>
    <row r="816" spans="1:31" x14ac:dyDescent="0.3">
      <c r="A816" s="192"/>
      <c r="B816" s="298"/>
      <c r="C816" s="15">
        <f>'LK1 - 4.1 Stäbe - Schnittgrößen'!A811</f>
        <v>102</v>
      </c>
      <c r="D816" s="15">
        <f>'LK1 - 4.1 Stäbe - Schnittgrößen'!B811</f>
        <v>97</v>
      </c>
      <c r="E816" s="27">
        <f>'LK1 - 4.1 Stäbe - Schnittgrößen'!D811</f>
        <v>-116.12</v>
      </c>
      <c r="F816" s="27">
        <f>'LK1 - 4.1 Stäbe - Schnittgrößen'!E811</f>
        <v>-8.7899999999999991</v>
      </c>
      <c r="G816" s="27">
        <f>'LK1 - 4.1 Stäbe - Schnittgrößen'!F811</f>
        <v>4.3600000000000003</v>
      </c>
      <c r="I816" s="192"/>
      <c r="J816" s="298"/>
      <c r="K816" s="15">
        <f>'LK2 - 4.1 Stäbe - Schnittgrößen'!A811</f>
        <v>102</v>
      </c>
      <c r="L816" s="15">
        <f>'LK2 - 4.1 Stäbe - Schnittgrößen'!B811</f>
        <v>97</v>
      </c>
      <c r="M816" s="27">
        <f>'LK2 - 4.1 Stäbe - Schnittgrößen'!D811</f>
        <v>-65.150000000000006</v>
      </c>
      <c r="N816" s="27">
        <f>'LK2 - 4.1 Stäbe - Schnittgrößen'!E811</f>
        <v>-7.53</v>
      </c>
      <c r="O816" s="27">
        <f>'LK2 - 4.1 Stäbe - Schnittgrößen'!F811</f>
        <v>2.35</v>
      </c>
      <c r="Q816" s="192"/>
      <c r="R816" s="298"/>
      <c r="S816" s="15">
        <f>'LK3 - 4.1 Stäbe - Schnittgrößen'!A811</f>
        <v>102</v>
      </c>
      <c r="T816" s="15">
        <f>'LK3 - 4.1 Stäbe - Schnittgrößen'!B811</f>
        <v>97</v>
      </c>
      <c r="U816" s="27">
        <f>'LK3 - 4.1 Stäbe - Schnittgrößen'!D811</f>
        <v>-157.47999999999999</v>
      </c>
      <c r="V816" s="27">
        <f>'LK3 - 4.1 Stäbe - Schnittgrößen'!E811</f>
        <v>-11.9</v>
      </c>
      <c r="W816" s="27">
        <f>'LK3 - 4.1 Stäbe - Schnittgrößen'!F811</f>
        <v>5.91</v>
      </c>
      <c r="Y816" s="192"/>
      <c r="Z816" s="298"/>
      <c r="AA816" s="15">
        <f>'LK6 - 4.1 Stäbe - Schnittgrößen'!A811</f>
        <v>102</v>
      </c>
      <c r="AB816" s="15">
        <f>'LK6 - 4.1 Stäbe - Schnittgrößen'!B811</f>
        <v>97</v>
      </c>
      <c r="AC816" s="27">
        <f>'LK6 - 4.1 Stäbe - Schnittgrößen'!D811</f>
        <v>-106.36</v>
      </c>
      <c r="AD816" s="27">
        <f>'LK6 - 4.1 Stäbe - Schnittgrößen'!E811</f>
        <v>-10.24</v>
      </c>
      <c r="AE816" s="27">
        <f>'LK6 - 4.1 Stäbe - Schnittgrößen'!F811</f>
        <v>3.54</v>
      </c>
    </row>
    <row r="817" spans="1:31" x14ac:dyDescent="0.3">
      <c r="A817" s="44"/>
      <c r="B817" s="299"/>
      <c r="C817" s="15"/>
      <c r="D817" s="15">
        <f>'LK1 - 4.1 Stäbe - Schnittgrößen'!B812</f>
        <v>98</v>
      </c>
      <c r="E817" s="27">
        <f>'LK1 - 4.1 Stäbe - Schnittgrößen'!D812</f>
        <v>-116.11</v>
      </c>
      <c r="F817" s="27">
        <f>'LK1 - 4.1 Stäbe - Schnittgrößen'!E812</f>
        <v>-9.3699999999999992</v>
      </c>
      <c r="G817" s="27">
        <f>'LK1 - 4.1 Stäbe - Schnittgrößen'!F812</f>
        <v>3.74</v>
      </c>
      <c r="I817" s="44"/>
      <c r="J817" s="299"/>
      <c r="K817" s="15"/>
      <c r="L817" s="15">
        <f>'LK2 - 4.1 Stäbe - Schnittgrößen'!B812</f>
        <v>98</v>
      </c>
      <c r="M817" s="27">
        <f>'LK2 - 4.1 Stäbe - Schnittgrößen'!D812</f>
        <v>-65.14</v>
      </c>
      <c r="N817" s="27">
        <f>'LK2 - 4.1 Stäbe - Schnittgrößen'!E812</f>
        <v>-8.11</v>
      </c>
      <c r="O817" s="27">
        <f>'LK2 - 4.1 Stäbe - Schnittgrößen'!F812</f>
        <v>1.81</v>
      </c>
      <c r="Q817" s="44"/>
      <c r="R817" s="299"/>
      <c r="S817" s="15"/>
      <c r="T817" s="15">
        <f>'LK3 - 4.1 Stäbe - Schnittgrößen'!B812</f>
        <v>98</v>
      </c>
      <c r="U817" s="27">
        <f>'LK3 - 4.1 Stäbe - Schnittgrößen'!D812</f>
        <v>-157.47</v>
      </c>
      <c r="V817" s="27">
        <f>'LK3 - 4.1 Stäbe - Schnittgrößen'!E812</f>
        <v>-12.72</v>
      </c>
      <c r="W817" s="27">
        <f>'LK3 - 4.1 Stäbe - Schnittgrößen'!F812</f>
        <v>5.07</v>
      </c>
      <c r="Y817" s="44"/>
      <c r="Z817" s="299"/>
      <c r="AA817" s="15"/>
      <c r="AB817" s="15">
        <f>'LK6 - 4.1 Stäbe - Schnittgrößen'!B812</f>
        <v>98</v>
      </c>
      <c r="AC817" s="27">
        <f>'LK6 - 4.1 Stäbe - Schnittgrößen'!D812</f>
        <v>-106.35</v>
      </c>
      <c r="AD817" s="27">
        <f>'LK6 - 4.1 Stäbe - Schnittgrößen'!E812</f>
        <v>-11.07</v>
      </c>
      <c r="AE817" s="27">
        <f>'LK6 - 4.1 Stäbe - Schnittgrößen'!F812</f>
        <v>2.81</v>
      </c>
    </row>
    <row r="818" spans="1:31" x14ac:dyDescent="0.3">
      <c r="A818" s="44"/>
      <c r="B818" s="299"/>
      <c r="C818" s="15"/>
      <c r="D818" s="15" t="str">
        <f>'LK1 - 4.1 Stäbe - Schnittgrößen'!B813</f>
        <v>Max N</v>
      </c>
      <c r="E818" s="27">
        <f>'LK1 - 4.1 Stäbe - Schnittgrößen'!D813</f>
        <v>-116.11</v>
      </c>
      <c r="F818" s="27">
        <f>'LK1 - 4.1 Stäbe - Schnittgrößen'!E813</f>
        <v>-9.3699999999999992</v>
      </c>
      <c r="G818" s="27">
        <f>'LK1 - 4.1 Stäbe - Schnittgrößen'!F813</f>
        <v>3.74</v>
      </c>
      <c r="I818" s="44"/>
      <c r="J818" s="299"/>
      <c r="K818" s="15"/>
      <c r="L818" s="15" t="str">
        <f>'LK2 - 4.1 Stäbe - Schnittgrößen'!B813</f>
        <v>Max N</v>
      </c>
      <c r="M818" s="27">
        <f>'LK2 - 4.1 Stäbe - Schnittgrößen'!D813</f>
        <v>-65.14</v>
      </c>
      <c r="N818" s="27">
        <f>'LK2 - 4.1 Stäbe - Schnittgrößen'!E813</f>
        <v>-8.11</v>
      </c>
      <c r="O818" s="27">
        <f>'LK2 - 4.1 Stäbe - Schnittgrößen'!F813</f>
        <v>1.81</v>
      </c>
      <c r="Q818" s="44"/>
      <c r="R818" s="299"/>
      <c r="S818" s="15"/>
      <c r="T818" s="15" t="str">
        <f>'LK3 - 4.1 Stäbe - Schnittgrößen'!B813</f>
        <v>Max N</v>
      </c>
      <c r="U818" s="27">
        <f>'LK3 - 4.1 Stäbe - Schnittgrößen'!D813</f>
        <v>-157.47</v>
      </c>
      <c r="V818" s="27">
        <f>'LK3 - 4.1 Stäbe - Schnittgrößen'!E813</f>
        <v>-12.72</v>
      </c>
      <c r="W818" s="27">
        <f>'LK3 - 4.1 Stäbe - Schnittgrößen'!F813</f>
        <v>5.07</v>
      </c>
      <c r="Y818" s="44"/>
      <c r="Z818" s="299"/>
      <c r="AA818" s="15"/>
      <c r="AB818" s="15" t="str">
        <f>'LK6 - 4.1 Stäbe - Schnittgrößen'!B813</f>
        <v>Max N</v>
      </c>
      <c r="AC818" s="27">
        <f>'LK6 - 4.1 Stäbe - Schnittgrößen'!D813</f>
        <v>-106.35</v>
      </c>
      <c r="AD818" s="27">
        <f>'LK6 - 4.1 Stäbe - Schnittgrößen'!E813</f>
        <v>-11.07</v>
      </c>
      <c r="AE818" s="27">
        <f>'LK6 - 4.1 Stäbe - Schnittgrößen'!F813</f>
        <v>2.81</v>
      </c>
    </row>
    <row r="819" spans="1:31" x14ac:dyDescent="0.3">
      <c r="A819" s="44"/>
      <c r="B819" s="299"/>
      <c r="C819" s="15"/>
      <c r="D819" s="15" t="str">
        <f>'LK1 - 4.1 Stäbe - Schnittgrößen'!B814</f>
        <v>Min N</v>
      </c>
      <c r="E819" s="27">
        <f>'LK1 - 4.1 Stäbe - Schnittgrößen'!D814</f>
        <v>-116.12</v>
      </c>
      <c r="F819" s="27">
        <f>'LK1 - 4.1 Stäbe - Schnittgrößen'!E814</f>
        <v>-8.7899999999999991</v>
      </c>
      <c r="G819" s="27">
        <f>'LK1 - 4.1 Stäbe - Schnittgrößen'!F814</f>
        <v>4.3600000000000003</v>
      </c>
      <c r="I819" s="44"/>
      <c r="J819" s="299"/>
      <c r="K819" s="15"/>
      <c r="L819" s="15" t="str">
        <f>'LK2 - 4.1 Stäbe - Schnittgrößen'!B814</f>
        <v>Min N</v>
      </c>
      <c r="M819" s="27">
        <f>'LK2 - 4.1 Stäbe - Schnittgrößen'!D814</f>
        <v>-65.150000000000006</v>
      </c>
      <c r="N819" s="27">
        <f>'LK2 - 4.1 Stäbe - Schnittgrößen'!E814</f>
        <v>-7.53</v>
      </c>
      <c r="O819" s="27">
        <f>'LK2 - 4.1 Stäbe - Schnittgrößen'!F814</f>
        <v>2.35</v>
      </c>
      <c r="Q819" s="44"/>
      <c r="R819" s="299"/>
      <c r="S819" s="15"/>
      <c r="T819" s="15" t="str">
        <f>'LK3 - 4.1 Stäbe - Schnittgrößen'!B814</f>
        <v>Min N</v>
      </c>
      <c r="U819" s="27">
        <f>'LK3 - 4.1 Stäbe - Schnittgrößen'!D814</f>
        <v>-157.47999999999999</v>
      </c>
      <c r="V819" s="27">
        <f>'LK3 - 4.1 Stäbe - Schnittgrößen'!E814</f>
        <v>-11.9</v>
      </c>
      <c r="W819" s="27">
        <f>'LK3 - 4.1 Stäbe - Schnittgrößen'!F814</f>
        <v>5.91</v>
      </c>
      <c r="Y819" s="44"/>
      <c r="Z819" s="299"/>
      <c r="AA819" s="15"/>
      <c r="AB819" s="15" t="str">
        <f>'LK6 - 4.1 Stäbe - Schnittgrößen'!B814</f>
        <v>Min N</v>
      </c>
      <c r="AC819" s="27">
        <f>'LK6 - 4.1 Stäbe - Schnittgrößen'!D814</f>
        <v>-106.36</v>
      </c>
      <c r="AD819" s="27">
        <f>'LK6 - 4.1 Stäbe - Schnittgrößen'!E814</f>
        <v>-10.24</v>
      </c>
      <c r="AE819" s="27">
        <f>'LK6 - 4.1 Stäbe - Schnittgrößen'!F814</f>
        <v>3.54</v>
      </c>
    </row>
    <row r="820" spans="1:31" x14ac:dyDescent="0.3">
      <c r="A820" s="44"/>
      <c r="B820" s="299"/>
      <c r="C820" s="15"/>
      <c r="D820" s="15" t="str">
        <f>'LK1 - 4.1 Stäbe - Schnittgrößen'!B815</f>
        <v>Max Vz</v>
      </c>
      <c r="E820" s="27">
        <f>'LK1 - 4.1 Stäbe - Schnittgrößen'!D815</f>
        <v>-116.12</v>
      </c>
      <c r="F820" s="27">
        <f>'LK1 - 4.1 Stäbe - Schnittgrößen'!E815</f>
        <v>-8.7899999999999991</v>
      </c>
      <c r="G820" s="27">
        <f>'LK1 - 4.1 Stäbe - Schnittgrößen'!F815</f>
        <v>4.3600000000000003</v>
      </c>
      <c r="I820" s="44"/>
      <c r="J820" s="299"/>
      <c r="K820" s="15"/>
      <c r="L820" s="15" t="str">
        <f>'LK2 - 4.1 Stäbe - Schnittgrößen'!B815</f>
        <v>Max Vz</v>
      </c>
      <c r="M820" s="27">
        <f>'LK2 - 4.1 Stäbe - Schnittgrößen'!D815</f>
        <v>-65.150000000000006</v>
      </c>
      <c r="N820" s="27">
        <f>'LK2 - 4.1 Stäbe - Schnittgrößen'!E815</f>
        <v>-7.53</v>
      </c>
      <c r="O820" s="27">
        <f>'LK2 - 4.1 Stäbe - Schnittgrößen'!F815</f>
        <v>2.35</v>
      </c>
      <c r="Q820" s="44"/>
      <c r="R820" s="299"/>
      <c r="S820" s="15"/>
      <c r="T820" s="15" t="str">
        <f>'LK3 - 4.1 Stäbe - Schnittgrößen'!B815</f>
        <v>Max Vz</v>
      </c>
      <c r="U820" s="27">
        <f>'LK3 - 4.1 Stäbe - Schnittgrößen'!D815</f>
        <v>-157.47999999999999</v>
      </c>
      <c r="V820" s="27">
        <f>'LK3 - 4.1 Stäbe - Schnittgrößen'!E815</f>
        <v>-11.9</v>
      </c>
      <c r="W820" s="27">
        <f>'LK3 - 4.1 Stäbe - Schnittgrößen'!F815</f>
        <v>5.91</v>
      </c>
      <c r="Y820" s="44"/>
      <c r="Z820" s="299"/>
      <c r="AA820" s="15"/>
      <c r="AB820" s="15" t="str">
        <f>'LK6 - 4.1 Stäbe - Schnittgrößen'!B815</f>
        <v>Max Vz</v>
      </c>
      <c r="AC820" s="27">
        <f>'LK6 - 4.1 Stäbe - Schnittgrößen'!D815</f>
        <v>-106.36</v>
      </c>
      <c r="AD820" s="27">
        <f>'LK6 - 4.1 Stäbe - Schnittgrößen'!E815</f>
        <v>-10.24</v>
      </c>
      <c r="AE820" s="27">
        <f>'LK6 - 4.1 Stäbe - Schnittgrößen'!F815</f>
        <v>3.54</v>
      </c>
    </row>
    <row r="821" spans="1:31" x14ac:dyDescent="0.3">
      <c r="A821" s="44"/>
      <c r="B821" s="299"/>
      <c r="C821" s="15"/>
      <c r="D821" s="15" t="str">
        <f>'LK1 - 4.1 Stäbe - Schnittgrößen'!B816</f>
        <v>Min Vz</v>
      </c>
      <c r="E821" s="27">
        <f>'LK1 - 4.1 Stäbe - Schnittgrößen'!D816</f>
        <v>-116.11</v>
      </c>
      <c r="F821" s="27">
        <f>'LK1 - 4.1 Stäbe - Schnittgrößen'!E816</f>
        <v>-9.3699999999999992</v>
      </c>
      <c r="G821" s="27">
        <f>'LK1 - 4.1 Stäbe - Schnittgrößen'!F816</f>
        <v>3.74</v>
      </c>
      <c r="I821" s="44"/>
      <c r="J821" s="299"/>
      <c r="K821" s="15"/>
      <c r="L821" s="15" t="str">
        <f>'LK2 - 4.1 Stäbe - Schnittgrößen'!B816</f>
        <v>Min Vz</v>
      </c>
      <c r="M821" s="27">
        <f>'LK2 - 4.1 Stäbe - Schnittgrößen'!D816</f>
        <v>-65.14</v>
      </c>
      <c r="N821" s="27">
        <f>'LK2 - 4.1 Stäbe - Schnittgrößen'!E816</f>
        <v>-8.11</v>
      </c>
      <c r="O821" s="27">
        <f>'LK2 - 4.1 Stäbe - Schnittgrößen'!F816</f>
        <v>1.81</v>
      </c>
      <c r="Q821" s="44"/>
      <c r="R821" s="299"/>
      <c r="S821" s="15"/>
      <c r="T821" s="15" t="str">
        <f>'LK3 - 4.1 Stäbe - Schnittgrößen'!B816</f>
        <v>Min Vz</v>
      </c>
      <c r="U821" s="27">
        <f>'LK3 - 4.1 Stäbe - Schnittgrößen'!D816</f>
        <v>-157.47</v>
      </c>
      <c r="V821" s="27">
        <f>'LK3 - 4.1 Stäbe - Schnittgrößen'!E816</f>
        <v>-12.72</v>
      </c>
      <c r="W821" s="27">
        <f>'LK3 - 4.1 Stäbe - Schnittgrößen'!F816</f>
        <v>5.07</v>
      </c>
      <c r="Y821" s="44"/>
      <c r="Z821" s="299"/>
      <c r="AA821" s="15"/>
      <c r="AB821" s="15" t="str">
        <f>'LK6 - 4.1 Stäbe - Schnittgrößen'!B816</f>
        <v>Min Vz</v>
      </c>
      <c r="AC821" s="27">
        <f>'LK6 - 4.1 Stäbe - Schnittgrößen'!D816</f>
        <v>-106.35</v>
      </c>
      <c r="AD821" s="27">
        <f>'LK6 - 4.1 Stäbe - Schnittgrößen'!E816</f>
        <v>-11.07</v>
      </c>
      <c r="AE821" s="27">
        <f>'LK6 - 4.1 Stäbe - Schnittgrößen'!F816</f>
        <v>2.81</v>
      </c>
    </row>
    <row r="822" spans="1:31" x14ac:dyDescent="0.3">
      <c r="A822" s="44"/>
      <c r="B822" s="299"/>
      <c r="C822" s="15"/>
      <c r="D822" s="15" t="str">
        <f>'LK1 - 4.1 Stäbe - Schnittgrößen'!B817</f>
        <v>Max My</v>
      </c>
      <c r="E822" s="27">
        <f>'LK1 - 4.1 Stäbe - Schnittgrößen'!D817</f>
        <v>-116.12</v>
      </c>
      <c r="F822" s="27">
        <f>'LK1 - 4.1 Stäbe - Schnittgrößen'!E817</f>
        <v>-8.7899999999999991</v>
      </c>
      <c r="G822" s="27">
        <f>'LK1 - 4.1 Stäbe - Schnittgrößen'!F817</f>
        <v>4.3600000000000003</v>
      </c>
      <c r="I822" s="44"/>
      <c r="J822" s="299"/>
      <c r="K822" s="15"/>
      <c r="L822" s="15" t="str">
        <f>'LK2 - 4.1 Stäbe - Schnittgrößen'!B817</f>
        <v>Max My</v>
      </c>
      <c r="M822" s="27">
        <f>'LK2 - 4.1 Stäbe - Schnittgrößen'!D817</f>
        <v>-65.150000000000006</v>
      </c>
      <c r="N822" s="27">
        <f>'LK2 - 4.1 Stäbe - Schnittgrößen'!E817</f>
        <v>-7.53</v>
      </c>
      <c r="O822" s="27">
        <f>'LK2 - 4.1 Stäbe - Schnittgrößen'!F817</f>
        <v>2.35</v>
      </c>
      <c r="Q822" s="44"/>
      <c r="R822" s="299"/>
      <c r="S822" s="15"/>
      <c r="T822" s="15" t="str">
        <f>'LK3 - 4.1 Stäbe - Schnittgrößen'!B817</f>
        <v>Max My</v>
      </c>
      <c r="U822" s="27">
        <f>'LK3 - 4.1 Stäbe - Schnittgrößen'!D817</f>
        <v>-157.47999999999999</v>
      </c>
      <c r="V822" s="27">
        <f>'LK3 - 4.1 Stäbe - Schnittgrößen'!E817</f>
        <v>-11.9</v>
      </c>
      <c r="W822" s="27">
        <f>'LK3 - 4.1 Stäbe - Schnittgrößen'!F817</f>
        <v>5.91</v>
      </c>
      <c r="Y822" s="44"/>
      <c r="Z822" s="299"/>
      <c r="AA822" s="15"/>
      <c r="AB822" s="15" t="str">
        <f>'LK6 - 4.1 Stäbe - Schnittgrößen'!B817</f>
        <v>Max My</v>
      </c>
      <c r="AC822" s="27">
        <f>'LK6 - 4.1 Stäbe - Schnittgrößen'!D817</f>
        <v>-106.36</v>
      </c>
      <c r="AD822" s="27">
        <f>'LK6 - 4.1 Stäbe - Schnittgrößen'!E817</f>
        <v>-10.24</v>
      </c>
      <c r="AE822" s="27">
        <f>'LK6 - 4.1 Stäbe - Schnittgrößen'!F817</f>
        <v>3.54</v>
      </c>
    </row>
    <row r="823" spans="1:31" x14ac:dyDescent="0.3">
      <c r="A823" s="44"/>
      <c r="B823" s="299"/>
      <c r="C823" s="15"/>
      <c r="D823" s="15" t="str">
        <f>'LK1 - 4.1 Stäbe - Schnittgrößen'!B818</f>
        <v>Min My</v>
      </c>
      <c r="E823" s="27">
        <f>'LK1 - 4.1 Stäbe - Schnittgrößen'!D818</f>
        <v>-116.11</v>
      </c>
      <c r="F823" s="27">
        <f>'LK1 - 4.1 Stäbe - Schnittgrößen'!E818</f>
        <v>-9.3699999999999992</v>
      </c>
      <c r="G823" s="27">
        <f>'LK1 - 4.1 Stäbe - Schnittgrößen'!F818</f>
        <v>3.74</v>
      </c>
      <c r="I823" s="44"/>
      <c r="J823" s="299"/>
      <c r="K823" s="15"/>
      <c r="L823" s="15" t="str">
        <f>'LK2 - 4.1 Stäbe - Schnittgrößen'!B818</f>
        <v>Min My</v>
      </c>
      <c r="M823" s="27">
        <f>'LK2 - 4.1 Stäbe - Schnittgrößen'!D818</f>
        <v>-65.14</v>
      </c>
      <c r="N823" s="27">
        <f>'LK2 - 4.1 Stäbe - Schnittgrößen'!E818</f>
        <v>-8.11</v>
      </c>
      <c r="O823" s="27">
        <f>'LK2 - 4.1 Stäbe - Schnittgrößen'!F818</f>
        <v>1.81</v>
      </c>
      <c r="Q823" s="44"/>
      <c r="R823" s="299"/>
      <c r="S823" s="15"/>
      <c r="T823" s="15" t="str">
        <f>'LK3 - 4.1 Stäbe - Schnittgrößen'!B818</f>
        <v>Min My</v>
      </c>
      <c r="U823" s="27">
        <f>'LK3 - 4.1 Stäbe - Schnittgrößen'!D818</f>
        <v>-157.47</v>
      </c>
      <c r="V823" s="27">
        <f>'LK3 - 4.1 Stäbe - Schnittgrößen'!E818</f>
        <v>-12.72</v>
      </c>
      <c r="W823" s="27">
        <f>'LK3 - 4.1 Stäbe - Schnittgrößen'!F818</f>
        <v>5.07</v>
      </c>
      <c r="Y823" s="44"/>
      <c r="Z823" s="299"/>
      <c r="AA823" s="15"/>
      <c r="AB823" s="15" t="str">
        <f>'LK6 - 4.1 Stäbe - Schnittgrößen'!B818</f>
        <v>Min My</v>
      </c>
      <c r="AC823" s="27">
        <f>'LK6 - 4.1 Stäbe - Schnittgrößen'!D818</f>
        <v>-106.35</v>
      </c>
      <c r="AD823" s="27">
        <f>'LK6 - 4.1 Stäbe - Schnittgrößen'!E818</f>
        <v>-11.07</v>
      </c>
      <c r="AE823" s="27">
        <f>'LK6 - 4.1 Stäbe - Schnittgrößen'!F818</f>
        <v>2.81</v>
      </c>
    </row>
    <row r="824" spans="1:31" x14ac:dyDescent="0.3">
      <c r="A824" s="192"/>
      <c r="B824" s="298"/>
      <c r="C824" s="15">
        <f>'LK1 - 4.1 Stäbe - Schnittgrößen'!A819</f>
        <v>103</v>
      </c>
      <c r="D824" s="15">
        <f>'LK1 - 4.1 Stäbe - Schnittgrößen'!B819</f>
        <v>98</v>
      </c>
      <c r="E824" s="27">
        <f>'LK1 - 4.1 Stäbe - Schnittgrößen'!D819</f>
        <v>-116.11</v>
      </c>
      <c r="F824" s="27">
        <f>'LK1 - 4.1 Stäbe - Schnittgrößen'!E819</f>
        <v>-8.98</v>
      </c>
      <c r="G824" s="27">
        <f>'LK1 - 4.1 Stäbe - Schnittgrößen'!F819</f>
        <v>3.74</v>
      </c>
      <c r="I824" s="192"/>
      <c r="J824" s="298"/>
      <c r="K824" s="15">
        <f>'LK2 - 4.1 Stäbe - Schnittgrößen'!A819</f>
        <v>103</v>
      </c>
      <c r="L824" s="15">
        <f>'LK2 - 4.1 Stäbe - Schnittgrößen'!B819</f>
        <v>98</v>
      </c>
      <c r="M824" s="27">
        <f>'LK2 - 4.1 Stäbe - Schnittgrößen'!D819</f>
        <v>-65.14</v>
      </c>
      <c r="N824" s="27">
        <f>'LK2 - 4.1 Stäbe - Schnittgrößen'!E819</f>
        <v>-7.1</v>
      </c>
      <c r="O824" s="27">
        <f>'LK2 - 4.1 Stäbe - Schnittgrößen'!F819</f>
        <v>1.81</v>
      </c>
      <c r="Q824" s="192"/>
      <c r="R824" s="298"/>
      <c r="S824" s="15">
        <f>'LK3 - 4.1 Stäbe - Schnittgrößen'!A819</f>
        <v>103</v>
      </c>
      <c r="T824" s="15">
        <f>'LK3 - 4.1 Stäbe - Schnittgrößen'!B819</f>
        <v>98</v>
      </c>
      <c r="U824" s="27">
        <f>'LK3 - 4.1 Stäbe - Schnittgrößen'!D819</f>
        <v>-157.47999999999999</v>
      </c>
      <c r="V824" s="27">
        <f>'LK3 - 4.1 Stäbe - Schnittgrößen'!E819</f>
        <v>-12.16</v>
      </c>
      <c r="W824" s="27">
        <f>'LK3 - 4.1 Stäbe - Schnittgrößen'!F819</f>
        <v>5.07</v>
      </c>
      <c r="Y824" s="192"/>
      <c r="Z824" s="298"/>
      <c r="AA824" s="15">
        <f>'LK6 - 4.1 Stäbe - Schnittgrößen'!A819</f>
        <v>103</v>
      </c>
      <c r="AB824" s="15">
        <f>'LK6 - 4.1 Stäbe - Schnittgrößen'!B819</f>
        <v>98</v>
      </c>
      <c r="AC824" s="27">
        <f>'LK6 - 4.1 Stäbe - Schnittgrößen'!D819</f>
        <v>-106.35</v>
      </c>
      <c r="AD824" s="27">
        <f>'LK6 - 4.1 Stäbe - Schnittgrößen'!E819</f>
        <v>-9.65</v>
      </c>
      <c r="AE824" s="27">
        <f>'LK6 - 4.1 Stäbe - Schnittgrößen'!F819</f>
        <v>2.81</v>
      </c>
    </row>
    <row r="825" spans="1:31" x14ac:dyDescent="0.3">
      <c r="A825" s="44"/>
      <c r="B825" s="299"/>
      <c r="C825" s="15"/>
      <c r="D825" s="15">
        <f>'LK1 - 4.1 Stäbe - Schnittgrößen'!B820</f>
        <v>99</v>
      </c>
      <c r="E825" s="27">
        <f>'LK1 - 4.1 Stäbe - Schnittgrößen'!D820</f>
        <v>-116.11</v>
      </c>
      <c r="F825" s="27">
        <f>'LK1 - 4.1 Stäbe - Schnittgrößen'!E820</f>
        <v>-9.56</v>
      </c>
      <c r="G825" s="27">
        <f>'LK1 - 4.1 Stäbe - Schnittgrößen'!F820</f>
        <v>3.1</v>
      </c>
      <c r="I825" s="44"/>
      <c r="J825" s="299"/>
      <c r="K825" s="15"/>
      <c r="L825" s="15">
        <f>'LK2 - 4.1 Stäbe - Schnittgrößen'!B820</f>
        <v>99</v>
      </c>
      <c r="M825" s="27">
        <f>'LK2 - 4.1 Stäbe - Schnittgrößen'!D820</f>
        <v>-65.14</v>
      </c>
      <c r="N825" s="27">
        <f>'LK2 - 4.1 Stäbe - Schnittgrößen'!E820</f>
        <v>-7.67</v>
      </c>
      <c r="O825" s="27">
        <f>'LK2 - 4.1 Stäbe - Schnittgrößen'!F820</f>
        <v>1.31</v>
      </c>
      <c r="Q825" s="44"/>
      <c r="R825" s="299"/>
      <c r="S825" s="15"/>
      <c r="T825" s="15">
        <f>'LK3 - 4.1 Stäbe - Schnittgrößen'!B820</f>
        <v>99</v>
      </c>
      <c r="U825" s="27">
        <f>'LK3 - 4.1 Stäbe - Schnittgrößen'!D820</f>
        <v>-157.47</v>
      </c>
      <c r="V825" s="27">
        <f>'LK3 - 4.1 Stäbe - Schnittgrößen'!E820</f>
        <v>-12.98</v>
      </c>
      <c r="W825" s="27">
        <f>'LK3 - 4.1 Stäbe - Schnittgrößen'!F820</f>
        <v>4.21</v>
      </c>
      <c r="Y825" s="44"/>
      <c r="Z825" s="299"/>
      <c r="AA825" s="15"/>
      <c r="AB825" s="15">
        <f>'LK6 - 4.1 Stäbe - Schnittgrößen'!B820</f>
        <v>99</v>
      </c>
      <c r="AC825" s="27">
        <f>'LK6 - 4.1 Stäbe - Schnittgrößen'!D820</f>
        <v>-106.34</v>
      </c>
      <c r="AD825" s="27">
        <f>'LK6 - 4.1 Stäbe - Schnittgrößen'!E820</f>
        <v>-10.47</v>
      </c>
      <c r="AE825" s="27">
        <f>'LK6 - 4.1 Stäbe - Schnittgrößen'!F820</f>
        <v>2.12</v>
      </c>
    </row>
    <row r="826" spans="1:31" x14ac:dyDescent="0.3">
      <c r="A826" s="44"/>
      <c r="B826" s="299"/>
      <c r="C826" s="15"/>
      <c r="D826" s="15" t="str">
        <f>'LK1 - 4.1 Stäbe - Schnittgrößen'!B821</f>
        <v>Max N</v>
      </c>
      <c r="E826" s="27">
        <f>'LK1 - 4.1 Stäbe - Schnittgrößen'!D821</f>
        <v>-116.11</v>
      </c>
      <c r="F826" s="27">
        <f>'LK1 - 4.1 Stäbe - Schnittgrößen'!E821</f>
        <v>-9.56</v>
      </c>
      <c r="G826" s="27">
        <f>'LK1 - 4.1 Stäbe - Schnittgrößen'!F821</f>
        <v>3.1</v>
      </c>
      <c r="I826" s="44"/>
      <c r="J826" s="299"/>
      <c r="K826" s="15"/>
      <c r="L826" s="15" t="str">
        <f>'LK2 - 4.1 Stäbe - Schnittgrößen'!B821</f>
        <v>Max N</v>
      </c>
      <c r="M826" s="27">
        <f>'LK2 - 4.1 Stäbe - Schnittgrößen'!D821</f>
        <v>-65.14</v>
      </c>
      <c r="N826" s="27">
        <f>'LK2 - 4.1 Stäbe - Schnittgrößen'!E821</f>
        <v>-7.67</v>
      </c>
      <c r="O826" s="27">
        <f>'LK2 - 4.1 Stäbe - Schnittgrößen'!F821</f>
        <v>1.31</v>
      </c>
      <c r="Q826" s="44"/>
      <c r="R826" s="299"/>
      <c r="S826" s="15"/>
      <c r="T826" s="15" t="str">
        <f>'LK3 - 4.1 Stäbe - Schnittgrößen'!B821</f>
        <v>Max N</v>
      </c>
      <c r="U826" s="27">
        <f>'LK3 - 4.1 Stäbe - Schnittgrößen'!D821</f>
        <v>-157.47</v>
      </c>
      <c r="V826" s="27">
        <f>'LK3 - 4.1 Stäbe - Schnittgrößen'!E821</f>
        <v>-12.98</v>
      </c>
      <c r="W826" s="27">
        <f>'LK3 - 4.1 Stäbe - Schnittgrößen'!F821</f>
        <v>4.21</v>
      </c>
      <c r="Y826" s="44"/>
      <c r="Z826" s="299"/>
      <c r="AA826" s="15"/>
      <c r="AB826" s="15" t="str">
        <f>'LK6 - 4.1 Stäbe - Schnittgrößen'!B821</f>
        <v>Max N</v>
      </c>
      <c r="AC826" s="27">
        <f>'LK6 - 4.1 Stäbe - Schnittgrößen'!D821</f>
        <v>-106.34</v>
      </c>
      <c r="AD826" s="27">
        <f>'LK6 - 4.1 Stäbe - Schnittgrößen'!E821</f>
        <v>-10.47</v>
      </c>
      <c r="AE826" s="27">
        <f>'LK6 - 4.1 Stäbe - Schnittgrößen'!F821</f>
        <v>2.12</v>
      </c>
    </row>
    <row r="827" spans="1:31" x14ac:dyDescent="0.3">
      <c r="A827" s="44"/>
      <c r="B827" s="299"/>
      <c r="C827" s="15"/>
      <c r="D827" s="15" t="str">
        <f>'LK1 - 4.1 Stäbe - Schnittgrößen'!B822</f>
        <v>Min N</v>
      </c>
      <c r="E827" s="27">
        <f>'LK1 - 4.1 Stäbe - Schnittgrößen'!D822</f>
        <v>-116.11</v>
      </c>
      <c r="F827" s="27">
        <f>'LK1 - 4.1 Stäbe - Schnittgrößen'!E822</f>
        <v>-8.98</v>
      </c>
      <c r="G827" s="27">
        <f>'LK1 - 4.1 Stäbe - Schnittgrößen'!F822</f>
        <v>3.74</v>
      </c>
      <c r="I827" s="44"/>
      <c r="J827" s="299"/>
      <c r="K827" s="15"/>
      <c r="L827" s="15" t="str">
        <f>'LK2 - 4.1 Stäbe - Schnittgrößen'!B822</f>
        <v>Min N</v>
      </c>
      <c r="M827" s="27">
        <f>'LK2 - 4.1 Stäbe - Schnittgrößen'!D822</f>
        <v>-65.14</v>
      </c>
      <c r="N827" s="27">
        <f>'LK2 - 4.1 Stäbe - Schnittgrößen'!E822</f>
        <v>-7.1</v>
      </c>
      <c r="O827" s="27">
        <f>'LK2 - 4.1 Stäbe - Schnittgrößen'!F822</f>
        <v>1.81</v>
      </c>
      <c r="Q827" s="44"/>
      <c r="R827" s="299"/>
      <c r="S827" s="15"/>
      <c r="T827" s="15" t="str">
        <f>'LK3 - 4.1 Stäbe - Schnittgrößen'!B822</f>
        <v>Min N</v>
      </c>
      <c r="U827" s="27">
        <f>'LK3 - 4.1 Stäbe - Schnittgrößen'!D822</f>
        <v>-157.47999999999999</v>
      </c>
      <c r="V827" s="27">
        <f>'LK3 - 4.1 Stäbe - Schnittgrößen'!E822</f>
        <v>-12.16</v>
      </c>
      <c r="W827" s="27">
        <f>'LK3 - 4.1 Stäbe - Schnittgrößen'!F822</f>
        <v>5.07</v>
      </c>
      <c r="Y827" s="44"/>
      <c r="Z827" s="299"/>
      <c r="AA827" s="15"/>
      <c r="AB827" s="15" t="str">
        <f>'LK6 - 4.1 Stäbe - Schnittgrößen'!B822</f>
        <v>Min N</v>
      </c>
      <c r="AC827" s="27">
        <f>'LK6 - 4.1 Stäbe - Schnittgrößen'!D822</f>
        <v>-106.35</v>
      </c>
      <c r="AD827" s="27">
        <f>'LK6 - 4.1 Stäbe - Schnittgrößen'!E822</f>
        <v>-9.65</v>
      </c>
      <c r="AE827" s="27">
        <f>'LK6 - 4.1 Stäbe - Schnittgrößen'!F822</f>
        <v>2.81</v>
      </c>
    </row>
    <row r="828" spans="1:31" x14ac:dyDescent="0.3">
      <c r="A828" s="44"/>
      <c r="B828" s="299"/>
      <c r="C828" s="15"/>
      <c r="D828" s="15" t="str">
        <f>'LK1 - 4.1 Stäbe - Schnittgrößen'!B823</f>
        <v>Max Vz</v>
      </c>
      <c r="E828" s="27">
        <f>'LK1 - 4.1 Stäbe - Schnittgrößen'!D823</f>
        <v>-116.11</v>
      </c>
      <c r="F828" s="27">
        <f>'LK1 - 4.1 Stäbe - Schnittgrößen'!E823</f>
        <v>-8.98</v>
      </c>
      <c r="G828" s="27">
        <f>'LK1 - 4.1 Stäbe - Schnittgrößen'!F823</f>
        <v>3.74</v>
      </c>
      <c r="I828" s="44"/>
      <c r="J828" s="299"/>
      <c r="K828" s="15"/>
      <c r="L828" s="15" t="str">
        <f>'LK2 - 4.1 Stäbe - Schnittgrößen'!B823</f>
        <v>Max Vz</v>
      </c>
      <c r="M828" s="27">
        <f>'LK2 - 4.1 Stäbe - Schnittgrößen'!D823</f>
        <v>-65.14</v>
      </c>
      <c r="N828" s="27">
        <f>'LK2 - 4.1 Stäbe - Schnittgrößen'!E823</f>
        <v>-7.1</v>
      </c>
      <c r="O828" s="27">
        <f>'LK2 - 4.1 Stäbe - Schnittgrößen'!F823</f>
        <v>1.81</v>
      </c>
      <c r="Q828" s="44"/>
      <c r="R828" s="299"/>
      <c r="S828" s="15"/>
      <c r="T828" s="15" t="str">
        <f>'LK3 - 4.1 Stäbe - Schnittgrößen'!B823</f>
        <v>Max Vz</v>
      </c>
      <c r="U828" s="27">
        <f>'LK3 - 4.1 Stäbe - Schnittgrößen'!D823</f>
        <v>-157.47999999999999</v>
      </c>
      <c r="V828" s="27">
        <f>'LK3 - 4.1 Stäbe - Schnittgrößen'!E823</f>
        <v>-12.16</v>
      </c>
      <c r="W828" s="27">
        <f>'LK3 - 4.1 Stäbe - Schnittgrößen'!F823</f>
        <v>5.07</v>
      </c>
      <c r="Y828" s="44"/>
      <c r="Z828" s="299"/>
      <c r="AA828" s="15"/>
      <c r="AB828" s="15" t="str">
        <f>'LK6 - 4.1 Stäbe - Schnittgrößen'!B823</f>
        <v>Max Vz</v>
      </c>
      <c r="AC828" s="27">
        <f>'LK6 - 4.1 Stäbe - Schnittgrößen'!D823</f>
        <v>-106.35</v>
      </c>
      <c r="AD828" s="27">
        <f>'LK6 - 4.1 Stäbe - Schnittgrößen'!E823</f>
        <v>-9.65</v>
      </c>
      <c r="AE828" s="27">
        <f>'LK6 - 4.1 Stäbe - Schnittgrößen'!F823</f>
        <v>2.81</v>
      </c>
    </row>
    <row r="829" spans="1:31" x14ac:dyDescent="0.3">
      <c r="A829" s="44"/>
      <c r="B829" s="299"/>
      <c r="C829" s="15"/>
      <c r="D829" s="15" t="str">
        <f>'LK1 - 4.1 Stäbe - Schnittgrößen'!B824</f>
        <v>Min Vz</v>
      </c>
      <c r="E829" s="27">
        <f>'LK1 - 4.1 Stäbe - Schnittgrößen'!D824</f>
        <v>-116.11</v>
      </c>
      <c r="F829" s="27">
        <f>'LK1 - 4.1 Stäbe - Schnittgrößen'!E824</f>
        <v>-9.56</v>
      </c>
      <c r="G829" s="27">
        <f>'LK1 - 4.1 Stäbe - Schnittgrößen'!F824</f>
        <v>3.1</v>
      </c>
      <c r="I829" s="44"/>
      <c r="J829" s="299"/>
      <c r="K829" s="15"/>
      <c r="L829" s="15" t="str">
        <f>'LK2 - 4.1 Stäbe - Schnittgrößen'!B824</f>
        <v>Min Vz</v>
      </c>
      <c r="M829" s="27">
        <f>'LK2 - 4.1 Stäbe - Schnittgrößen'!D824</f>
        <v>-65.14</v>
      </c>
      <c r="N829" s="27">
        <f>'LK2 - 4.1 Stäbe - Schnittgrößen'!E824</f>
        <v>-7.67</v>
      </c>
      <c r="O829" s="27">
        <f>'LK2 - 4.1 Stäbe - Schnittgrößen'!F824</f>
        <v>1.31</v>
      </c>
      <c r="Q829" s="44"/>
      <c r="R829" s="299"/>
      <c r="S829" s="15"/>
      <c r="T829" s="15" t="str">
        <f>'LK3 - 4.1 Stäbe - Schnittgrößen'!B824</f>
        <v>Min Vz</v>
      </c>
      <c r="U829" s="27">
        <f>'LK3 - 4.1 Stäbe - Schnittgrößen'!D824</f>
        <v>-157.47</v>
      </c>
      <c r="V829" s="27">
        <f>'LK3 - 4.1 Stäbe - Schnittgrößen'!E824</f>
        <v>-12.98</v>
      </c>
      <c r="W829" s="27">
        <f>'LK3 - 4.1 Stäbe - Schnittgrößen'!F824</f>
        <v>4.21</v>
      </c>
      <c r="Y829" s="44"/>
      <c r="Z829" s="299"/>
      <c r="AA829" s="15"/>
      <c r="AB829" s="15" t="str">
        <f>'LK6 - 4.1 Stäbe - Schnittgrößen'!B824</f>
        <v>Min Vz</v>
      </c>
      <c r="AC829" s="27">
        <f>'LK6 - 4.1 Stäbe - Schnittgrößen'!D824</f>
        <v>-106.34</v>
      </c>
      <c r="AD829" s="27">
        <f>'LK6 - 4.1 Stäbe - Schnittgrößen'!E824</f>
        <v>-10.47</v>
      </c>
      <c r="AE829" s="27">
        <f>'LK6 - 4.1 Stäbe - Schnittgrößen'!F824</f>
        <v>2.12</v>
      </c>
    </row>
    <row r="830" spans="1:31" x14ac:dyDescent="0.3">
      <c r="A830" s="44"/>
      <c r="B830" s="299"/>
      <c r="C830" s="15"/>
      <c r="D830" s="15" t="str">
        <f>'LK1 - 4.1 Stäbe - Schnittgrößen'!B825</f>
        <v>Max My</v>
      </c>
      <c r="E830" s="27">
        <f>'LK1 - 4.1 Stäbe - Schnittgrößen'!D825</f>
        <v>-116.11</v>
      </c>
      <c r="F830" s="27">
        <f>'LK1 - 4.1 Stäbe - Schnittgrößen'!E825</f>
        <v>-8.98</v>
      </c>
      <c r="G830" s="27">
        <f>'LK1 - 4.1 Stäbe - Schnittgrößen'!F825</f>
        <v>3.74</v>
      </c>
      <c r="I830" s="44"/>
      <c r="J830" s="299"/>
      <c r="K830" s="15"/>
      <c r="L830" s="15" t="str">
        <f>'LK2 - 4.1 Stäbe - Schnittgrößen'!B825</f>
        <v>Max My</v>
      </c>
      <c r="M830" s="27">
        <f>'LK2 - 4.1 Stäbe - Schnittgrößen'!D825</f>
        <v>-65.14</v>
      </c>
      <c r="N830" s="27">
        <f>'LK2 - 4.1 Stäbe - Schnittgrößen'!E825</f>
        <v>-7.1</v>
      </c>
      <c r="O830" s="27">
        <f>'LK2 - 4.1 Stäbe - Schnittgrößen'!F825</f>
        <v>1.81</v>
      </c>
      <c r="Q830" s="44"/>
      <c r="R830" s="299"/>
      <c r="S830" s="15"/>
      <c r="T830" s="15" t="str">
        <f>'LK3 - 4.1 Stäbe - Schnittgrößen'!B825</f>
        <v>Max My</v>
      </c>
      <c r="U830" s="27">
        <f>'LK3 - 4.1 Stäbe - Schnittgrößen'!D825</f>
        <v>-157.47999999999999</v>
      </c>
      <c r="V830" s="27">
        <f>'LK3 - 4.1 Stäbe - Schnittgrößen'!E825</f>
        <v>-12.16</v>
      </c>
      <c r="W830" s="27">
        <f>'LK3 - 4.1 Stäbe - Schnittgrößen'!F825</f>
        <v>5.07</v>
      </c>
      <c r="Y830" s="44"/>
      <c r="Z830" s="299"/>
      <c r="AA830" s="15"/>
      <c r="AB830" s="15" t="str">
        <f>'LK6 - 4.1 Stäbe - Schnittgrößen'!B825</f>
        <v>Max My</v>
      </c>
      <c r="AC830" s="27">
        <f>'LK6 - 4.1 Stäbe - Schnittgrößen'!D825</f>
        <v>-106.35</v>
      </c>
      <c r="AD830" s="27">
        <f>'LK6 - 4.1 Stäbe - Schnittgrößen'!E825</f>
        <v>-9.65</v>
      </c>
      <c r="AE830" s="27">
        <f>'LK6 - 4.1 Stäbe - Schnittgrößen'!F825</f>
        <v>2.81</v>
      </c>
    </row>
    <row r="831" spans="1:31" x14ac:dyDescent="0.3">
      <c r="A831" s="44"/>
      <c r="B831" s="299"/>
      <c r="C831" s="15"/>
      <c r="D831" s="15" t="str">
        <f>'LK1 - 4.1 Stäbe - Schnittgrößen'!B826</f>
        <v>Min My</v>
      </c>
      <c r="E831" s="27">
        <f>'LK1 - 4.1 Stäbe - Schnittgrößen'!D826</f>
        <v>-116.11</v>
      </c>
      <c r="F831" s="27">
        <f>'LK1 - 4.1 Stäbe - Schnittgrößen'!E826</f>
        <v>-9.56</v>
      </c>
      <c r="G831" s="27">
        <f>'LK1 - 4.1 Stäbe - Schnittgrößen'!F826</f>
        <v>3.1</v>
      </c>
      <c r="I831" s="44"/>
      <c r="J831" s="299"/>
      <c r="K831" s="15"/>
      <c r="L831" s="15" t="str">
        <f>'LK2 - 4.1 Stäbe - Schnittgrößen'!B826</f>
        <v>Min My</v>
      </c>
      <c r="M831" s="27">
        <f>'LK2 - 4.1 Stäbe - Schnittgrößen'!D826</f>
        <v>-65.14</v>
      </c>
      <c r="N831" s="27">
        <f>'LK2 - 4.1 Stäbe - Schnittgrößen'!E826</f>
        <v>-7.67</v>
      </c>
      <c r="O831" s="27">
        <f>'LK2 - 4.1 Stäbe - Schnittgrößen'!F826</f>
        <v>1.31</v>
      </c>
      <c r="Q831" s="44"/>
      <c r="R831" s="299"/>
      <c r="S831" s="15"/>
      <c r="T831" s="15" t="str">
        <f>'LK3 - 4.1 Stäbe - Schnittgrößen'!B826</f>
        <v>Min My</v>
      </c>
      <c r="U831" s="27">
        <f>'LK3 - 4.1 Stäbe - Schnittgrößen'!D826</f>
        <v>-157.47</v>
      </c>
      <c r="V831" s="27">
        <f>'LK3 - 4.1 Stäbe - Schnittgrößen'!E826</f>
        <v>-12.98</v>
      </c>
      <c r="W831" s="27">
        <f>'LK3 - 4.1 Stäbe - Schnittgrößen'!F826</f>
        <v>4.21</v>
      </c>
      <c r="Y831" s="44"/>
      <c r="Z831" s="299"/>
      <c r="AA831" s="15"/>
      <c r="AB831" s="15" t="str">
        <f>'LK6 - 4.1 Stäbe - Schnittgrößen'!B826</f>
        <v>Min My</v>
      </c>
      <c r="AC831" s="27">
        <f>'LK6 - 4.1 Stäbe - Schnittgrößen'!D826</f>
        <v>-106.34</v>
      </c>
      <c r="AD831" s="27">
        <f>'LK6 - 4.1 Stäbe - Schnittgrößen'!E826</f>
        <v>-10.47</v>
      </c>
      <c r="AE831" s="27">
        <f>'LK6 - 4.1 Stäbe - Schnittgrößen'!F826</f>
        <v>2.12</v>
      </c>
    </row>
    <row r="832" spans="1:31" x14ac:dyDescent="0.3">
      <c r="A832" s="192"/>
      <c r="B832" s="298"/>
      <c r="C832" s="15">
        <f>'LK1 - 4.1 Stäbe - Schnittgrößen'!A827</f>
        <v>104</v>
      </c>
      <c r="D832" s="15">
        <f>'LK1 - 4.1 Stäbe - Schnittgrößen'!B827</f>
        <v>99</v>
      </c>
      <c r="E832" s="27">
        <f>'LK1 - 4.1 Stäbe - Schnittgrößen'!D827</f>
        <v>-116.11</v>
      </c>
      <c r="F832" s="27">
        <f>'LK1 - 4.1 Stäbe - Schnittgrößen'!E827</f>
        <v>-9.19</v>
      </c>
      <c r="G832" s="27">
        <f>'LK1 - 4.1 Stäbe - Schnittgrößen'!F827</f>
        <v>3.1</v>
      </c>
      <c r="I832" s="192"/>
      <c r="J832" s="298"/>
      <c r="K832" s="15">
        <f>'LK2 - 4.1 Stäbe - Schnittgrößen'!A827</f>
        <v>104</v>
      </c>
      <c r="L832" s="15">
        <f>'LK2 - 4.1 Stäbe - Schnittgrößen'!B827</f>
        <v>99</v>
      </c>
      <c r="M832" s="27">
        <f>'LK2 - 4.1 Stäbe - Schnittgrößen'!D827</f>
        <v>-65.14</v>
      </c>
      <c r="N832" s="27">
        <f>'LK2 - 4.1 Stäbe - Schnittgrößen'!E827</f>
        <v>-6.93</v>
      </c>
      <c r="O832" s="27">
        <f>'LK2 - 4.1 Stäbe - Schnittgrößen'!F827</f>
        <v>1.31</v>
      </c>
      <c r="Q832" s="192"/>
      <c r="R832" s="298"/>
      <c r="S832" s="15">
        <f>'LK3 - 4.1 Stäbe - Schnittgrößen'!A827</f>
        <v>104</v>
      </c>
      <c r="T832" s="15">
        <f>'LK3 - 4.1 Stäbe - Schnittgrößen'!B827</f>
        <v>99</v>
      </c>
      <c r="U832" s="27">
        <f>'LK3 - 4.1 Stäbe - Schnittgrößen'!D827</f>
        <v>-157.47</v>
      </c>
      <c r="V832" s="27">
        <f>'LK3 - 4.1 Stäbe - Schnittgrößen'!E827</f>
        <v>-12.44</v>
      </c>
      <c r="W832" s="27">
        <f>'LK3 - 4.1 Stäbe - Schnittgrößen'!F827</f>
        <v>4.21</v>
      </c>
      <c r="Y832" s="192"/>
      <c r="Z832" s="298"/>
      <c r="AA832" s="15">
        <f>'LK6 - 4.1 Stäbe - Schnittgrößen'!A827</f>
        <v>104</v>
      </c>
      <c r="AB832" s="15">
        <f>'LK6 - 4.1 Stäbe - Schnittgrößen'!B827</f>
        <v>99</v>
      </c>
      <c r="AC832" s="27">
        <f>'LK6 - 4.1 Stäbe - Schnittgrößen'!D827</f>
        <v>-106.34</v>
      </c>
      <c r="AD832" s="27">
        <f>'LK6 - 4.1 Stäbe - Schnittgrößen'!E827</f>
        <v>-9.43</v>
      </c>
      <c r="AE832" s="27">
        <f>'LK6 - 4.1 Stäbe - Schnittgrößen'!F827</f>
        <v>2.12</v>
      </c>
    </row>
    <row r="833" spans="1:31" x14ac:dyDescent="0.3">
      <c r="A833" s="44"/>
      <c r="B833" s="299"/>
      <c r="C833" s="15"/>
      <c r="D833" s="15">
        <f>'LK1 - 4.1 Stäbe - Schnittgrößen'!B828</f>
        <v>100</v>
      </c>
      <c r="E833" s="27">
        <f>'LK1 - 4.1 Stäbe - Schnittgrößen'!D828</f>
        <v>-116.1</v>
      </c>
      <c r="F833" s="27">
        <f>'LK1 - 4.1 Stäbe - Schnittgrößen'!E828</f>
        <v>-9.76</v>
      </c>
      <c r="G833" s="27">
        <f>'LK1 - 4.1 Stäbe - Schnittgrößen'!F828</f>
        <v>2.46</v>
      </c>
      <c r="I833" s="44"/>
      <c r="J833" s="299"/>
      <c r="K833" s="15"/>
      <c r="L833" s="15">
        <f>'LK2 - 4.1 Stäbe - Schnittgrößen'!B828</f>
        <v>100</v>
      </c>
      <c r="M833" s="27">
        <f>'LK2 - 4.1 Stäbe - Schnittgrößen'!D828</f>
        <v>-65.13</v>
      </c>
      <c r="N833" s="27">
        <f>'LK2 - 4.1 Stäbe - Schnittgrößen'!E828</f>
        <v>-7.49</v>
      </c>
      <c r="O833" s="27">
        <f>'LK2 - 4.1 Stäbe - Schnittgrößen'!F828</f>
        <v>0.82</v>
      </c>
      <c r="Q833" s="44"/>
      <c r="R833" s="299"/>
      <c r="S833" s="15"/>
      <c r="T833" s="15">
        <f>'LK3 - 4.1 Stäbe - Schnittgrößen'!B828</f>
        <v>100</v>
      </c>
      <c r="U833" s="27">
        <f>'LK3 - 4.1 Stäbe - Schnittgrößen'!D828</f>
        <v>-157.46</v>
      </c>
      <c r="V833" s="27">
        <f>'LK3 - 4.1 Stäbe - Schnittgrößen'!E828</f>
        <v>-13.25</v>
      </c>
      <c r="W833" s="27">
        <f>'LK3 - 4.1 Stäbe - Schnittgrößen'!F828</f>
        <v>3.33</v>
      </c>
      <c r="Y833" s="44"/>
      <c r="Z833" s="299"/>
      <c r="AA833" s="15"/>
      <c r="AB833" s="15">
        <f>'LK6 - 4.1 Stäbe - Schnittgrößen'!B828</f>
        <v>100</v>
      </c>
      <c r="AC833" s="27">
        <f>'LK6 - 4.1 Stäbe - Schnittgrößen'!D828</f>
        <v>-106.33</v>
      </c>
      <c r="AD833" s="27">
        <f>'LK6 - 4.1 Stäbe - Schnittgrößen'!E828</f>
        <v>-10.24</v>
      </c>
      <c r="AE833" s="27">
        <f>'LK6 - 4.1 Stäbe - Schnittgrößen'!F828</f>
        <v>1.45</v>
      </c>
    </row>
    <row r="834" spans="1:31" x14ac:dyDescent="0.3">
      <c r="A834" s="44"/>
      <c r="B834" s="299"/>
      <c r="C834" s="15"/>
      <c r="D834" s="15" t="str">
        <f>'LK1 - 4.1 Stäbe - Schnittgrößen'!B829</f>
        <v>Max N</v>
      </c>
      <c r="E834" s="27">
        <f>'LK1 - 4.1 Stäbe - Schnittgrößen'!D829</f>
        <v>-116.1</v>
      </c>
      <c r="F834" s="27">
        <f>'LK1 - 4.1 Stäbe - Schnittgrößen'!E829</f>
        <v>-9.76</v>
      </c>
      <c r="G834" s="27">
        <f>'LK1 - 4.1 Stäbe - Schnittgrößen'!F829</f>
        <v>2.46</v>
      </c>
      <c r="I834" s="44"/>
      <c r="J834" s="299"/>
      <c r="K834" s="15"/>
      <c r="L834" s="15" t="str">
        <f>'LK2 - 4.1 Stäbe - Schnittgrößen'!B829</f>
        <v>Max N</v>
      </c>
      <c r="M834" s="27">
        <f>'LK2 - 4.1 Stäbe - Schnittgrößen'!D829</f>
        <v>-65.13</v>
      </c>
      <c r="N834" s="27">
        <f>'LK2 - 4.1 Stäbe - Schnittgrößen'!E829</f>
        <v>-7.49</v>
      </c>
      <c r="O834" s="27">
        <f>'LK2 - 4.1 Stäbe - Schnittgrößen'!F829</f>
        <v>0.82</v>
      </c>
      <c r="Q834" s="44"/>
      <c r="R834" s="299"/>
      <c r="S834" s="15"/>
      <c r="T834" s="15" t="str">
        <f>'LK3 - 4.1 Stäbe - Schnittgrößen'!B829</f>
        <v>Max N</v>
      </c>
      <c r="U834" s="27">
        <f>'LK3 - 4.1 Stäbe - Schnittgrößen'!D829</f>
        <v>-157.46</v>
      </c>
      <c r="V834" s="27">
        <f>'LK3 - 4.1 Stäbe - Schnittgrößen'!E829</f>
        <v>-13.25</v>
      </c>
      <c r="W834" s="27">
        <f>'LK3 - 4.1 Stäbe - Schnittgrößen'!F829</f>
        <v>3.33</v>
      </c>
      <c r="Y834" s="44"/>
      <c r="Z834" s="299"/>
      <c r="AA834" s="15"/>
      <c r="AB834" s="15" t="str">
        <f>'LK6 - 4.1 Stäbe - Schnittgrößen'!B829</f>
        <v>Max N</v>
      </c>
      <c r="AC834" s="27">
        <f>'LK6 - 4.1 Stäbe - Schnittgrößen'!D829</f>
        <v>-106.33</v>
      </c>
      <c r="AD834" s="27">
        <f>'LK6 - 4.1 Stäbe - Schnittgrößen'!E829</f>
        <v>-10.24</v>
      </c>
      <c r="AE834" s="27">
        <f>'LK6 - 4.1 Stäbe - Schnittgrößen'!F829</f>
        <v>1.45</v>
      </c>
    </row>
    <row r="835" spans="1:31" x14ac:dyDescent="0.3">
      <c r="A835" s="44"/>
      <c r="B835" s="299"/>
      <c r="C835" s="15"/>
      <c r="D835" s="15" t="str">
        <f>'LK1 - 4.1 Stäbe - Schnittgrößen'!B830</f>
        <v>Min N</v>
      </c>
      <c r="E835" s="27">
        <f>'LK1 - 4.1 Stäbe - Schnittgrößen'!D830</f>
        <v>-116.11</v>
      </c>
      <c r="F835" s="27">
        <f>'LK1 - 4.1 Stäbe - Schnittgrößen'!E830</f>
        <v>-9.19</v>
      </c>
      <c r="G835" s="27">
        <f>'LK1 - 4.1 Stäbe - Schnittgrößen'!F830</f>
        <v>3.1</v>
      </c>
      <c r="I835" s="44"/>
      <c r="J835" s="299"/>
      <c r="K835" s="15"/>
      <c r="L835" s="15" t="str">
        <f>'LK2 - 4.1 Stäbe - Schnittgrößen'!B830</f>
        <v>Min N</v>
      </c>
      <c r="M835" s="27">
        <f>'LK2 - 4.1 Stäbe - Schnittgrößen'!D830</f>
        <v>-65.14</v>
      </c>
      <c r="N835" s="27">
        <f>'LK2 - 4.1 Stäbe - Schnittgrößen'!E830</f>
        <v>-6.93</v>
      </c>
      <c r="O835" s="27">
        <f>'LK2 - 4.1 Stäbe - Schnittgrößen'!F830</f>
        <v>1.31</v>
      </c>
      <c r="Q835" s="44"/>
      <c r="R835" s="299"/>
      <c r="S835" s="15"/>
      <c r="T835" s="15" t="str">
        <f>'LK3 - 4.1 Stäbe - Schnittgrößen'!B830</f>
        <v>Min N</v>
      </c>
      <c r="U835" s="27">
        <f>'LK3 - 4.1 Stäbe - Schnittgrößen'!D830</f>
        <v>-157.47</v>
      </c>
      <c r="V835" s="27">
        <f>'LK3 - 4.1 Stäbe - Schnittgrößen'!E830</f>
        <v>-12.44</v>
      </c>
      <c r="W835" s="27">
        <f>'LK3 - 4.1 Stäbe - Schnittgrößen'!F830</f>
        <v>4.21</v>
      </c>
      <c r="Y835" s="44"/>
      <c r="Z835" s="299"/>
      <c r="AA835" s="15"/>
      <c r="AB835" s="15" t="str">
        <f>'LK6 - 4.1 Stäbe - Schnittgrößen'!B830</f>
        <v>Min N</v>
      </c>
      <c r="AC835" s="27">
        <f>'LK6 - 4.1 Stäbe - Schnittgrößen'!D830</f>
        <v>-106.34</v>
      </c>
      <c r="AD835" s="27">
        <f>'LK6 - 4.1 Stäbe - Schnittgrößen'!E830</f>
        <v>-9.43</v>
      </c>
      <c r="AE835" s="27">
        <f>'LK6 - 4.1 Stäbe - Schnittgrößen'!F830</f>
        <v>2.12</v>
      </c>
    </row>
    <row r="836" spans="1:31" x14ac:dyDescent="0.3">
      <c r="A836" s="44"/>
      <c r="B836" s="299"/>
      <c r="C836" s="15"/>
      <c r="D836" s="15" t="str">
        <f>'LK1 - 4.1 Stäbe - Schnittgrößen'!B831</f>
        <v>Max Vz</v>
      </c>
      <c r="E836" s="27">
        <f>'LK1 - 4.1 Stäbe - Schnittgrößen'!D831</f>
        <v>-116.11</v>
      </c>
      <c r="F836" s="27">
        <f>'LK1 - 4.1 Stäbe - Schnittgrößen'!E831</f>
        <v>-9.19</v>
      </c>
      <c r="G836" s="27">
        <f>'LK1 - 4.1 Stäbe - Schnittgrößen'!F831</f>
        <v>3.1</v>
      </c>
      <c r="I836" s="44"/>
      <c r="J836" s="299"/>
      <c r="K836" s="15"/>
      <c r="L836" s="15" t="str">
        <f>'LK2 - 4.1 Stäbe - Schnittgrößen'!B831</f>
        <v>Max Vz</v>
      </c>
      <c r="M836" s="27">
        <f>'LK2 - 4.1 Stäbe - Schnittgrößen'!D831</f>
        <v>-65.14</v>
      </c>
      <c r="N836" s="27">
        <f>'LK2 - 4.1 Stäbe - Schnittgrößen'!E831</f>
        <v>-6.93</v>
      </c>
      <c r="O836" s="27">
        <f>'LK2 - 4.1 Stäbe - Schnittgrößen'!F831</f>
        <v>1.31</v>
      </c>
      <c r="Q836" s="44"/>
      <c r="R836" s="299"/>
      <c r="S836" s="15"/>
      <c r="T836" s="15" t="str">
        <f>'LK3 - 4.1 Stäbe - Schnittgrößen'!B831</f>
        <v>Max Vz</v>
      </c>
      <c r="U836" s="27">
        <f>'LK3 - 4.1 Stäbe - Schnittgrößen'!D831</f>
        <v>-157.47</v>
      </c>
      <c r="V836" s="27">
        <f>'LK3 - 4.1 Stäbe - Schnittgrößen'!E831</f>
        <v>-12.44</v>
      </c>
      <c r="W836" s="27">
        <f>'LK3 - 4.1 Stäbe - Schnittgrößen'!F831</f>
        <v>4.21</v>
      </c>
      <c r="Y836" s="44"/>
      <c r="Z836" s="299"/>
      <c r="AA836" s="15"/>
      <c r="AB836" s="15" t="str">
        <f>'LK6 - 4.1 Stäbe - Schnittgrößen'!B831</f>
        <v>Max Vz</v>
      </c>
      <c r="AC836" s="27">
        <f>'LK6 - 4.1 Stäbe - Schnittgrößen'!D831</f>
        <v>-106.34</v>
      </c>
      <c r="AD836" s="27">
        <f>'LK6 - 4.1 Stäbe - Schnittgrößen'!E831</f>
        <v>-9.43</v>
      </c>
      <c r="AE836" s="27">
        <f>'LK6 - 4.1 Stäbe - Schnittgrößen'!F831</f>
        <v>2.12</v>
      </c>
    </row>
    <row r="837" spans="1:31" x14ac:dyDescent="0.3">
      <c r="A837" s="44"/>
      <c r="B837" s="299"/>
      <c r="C837" s="15"/>
      <c r="D837" s="15" t="str">
        <f>'LK1 - 4.1 Stäbe - Schnittgrößen'!B832</f>
        <v>Min Vz</v>
      </c>
      <c r="E837" s="27">
        <f>'LK1 - 4.1 Stäbe - Schnittgrößen'!D832</f>
        <v>-116.1</v>
      </c>
      <c r="F837" s="27">
        <f>'LK1 - 4.1 Stäbe - Schnittgrößen'!E832</f>
        <v>-9.76</v>
      </c>
      <c r="G837" s="27">
        <f>'LK1 - 4.1 Stäbe - Schnittgrößen'!F832</f>
        <v>2.46</v>
      </c>
      <c r="I837" s="44"/>
      <c r="J837" s="299"/>
      <c r="K837" s="15"/>
      <c r="L837" s="15" t="str">
        <f>'LK2 - 4.1 Stäbe - Schnittgrößen'!B832</f>
        <v>Min Vz</v>
      </c>
      <c r="M837" s="27">
        <f>'LK2 - 4.1 Stäbe - Schnittgrößen'!D832</f>
        <v>-65.13</v>
      </c>
      <c r="N837" s="27">
        <f>'LK2 - 4.1 Stäbe - Schnittgrößen'!E832</f>
        <v>-7.49</v>
      </c>
      <c r="O837" s="27">
        <f>'LK2 - 4.1 Stäbe - Schnittgrößen'!F832</f>
        <v>0.82</v>
      </c>
      <c r="Q837" s="44"/>
      <c r="R837" s="299"/>
      <c r="S837" s="15"/>
      <c r="T837" s="15" t="str">
        <f>'LK3 - 4.1 Stäbe - Schnittgrößen'!B832</f>
        <v>Min Vz</v>
      </c>
      <c r="U837" s="27">
        <f>'LK3 - 4.1 Stäbe - Schnittgrößen'!D832</f>
        <v>-157.46</v>
      </c>
      <c r="V837" s="27">
        <f>'LK3 - 4.1 Stäbe - Schnittgrößen'!E832</f>
        <v>-13.25</v>
      </c>
      <c r="W837" s="27">
        <f>'LK3 - 4.1 Stäbe - Schnittgrößen'!F832</f>
        <v>3.33</v>
      </c>
      <c r="Y837" s="44"/>
      <c r="Z837" s="299"/>
      <c r="AA837" s="15"/>
      <c r="AB837" s="15" t="str">
        <f>'LK6 - 4.1 Stäbe - Schnittgrößen'!B832</f>
        <v>Min Vz</v>
      </c>
      <c r="AC837" s="27">
        <f>'LK6 - 4.1 Stäbe - Schnittgrößen'!D832</f>
        <v>-106.33</v>
      </c>
      <c r="AD837" s="27">
        <f>'LK6 - 4.1 Stäbe - Schnittgrößen'!E832</f>
        <v>-10.24</v>
      </c>
      <c r="AE837" s="27">
        <f>'LK6 - 4.1 Stäbe - Schnittgrößen'!F832</f>
        <v>1.45</v>
      </c>
    </row>
    <row r="838" spans="1:31" x14ac:dyDescent="0.3">
      <c r="A838" s="44"/>
      <c r="B838" s="299"/>
      <c r="C838" s="15"/>
      <c r="D838" s="15" t="str">
        <f>'LK1 - 4.1 Stäbe - Schnittgrößen'!B833</f>
        <v>Max My</v>
      </c>
      <c r="E838" s="27">
        <f>'LK1 - 4.1 Stäbe - Schnittgrößen'!D833</f>
        <v>-116.11</v>
      </c>
      <c r="F838" s="27">
        <f>'LK1 - 4.1 Stäbe - Schnittgrößen'!E833</f>
        <v>-9.19</v>
      </c>
      <c r="G838" s="27">
        <f>'LK1 - 4.1 Stäbe - Schnittgrößen'!F833</f>
        <v>3.1</v>
      </c>
      <c r="I838" s="44"/>
      <c r="J838" s="299"/>
      <c r="K838" s="15"/>
      <c r="L838" s="15" t="str">
        <f>'LK2 - 4.1 Stäbe - Schnittgrößen'!B833</f>
        <v>Max My</v>
      </c>
      <c r="M838" s="27">
        <f>'LK2 - 4.1 Stäbe - Schnittgrößen'!D833</f>
        <v>-65.14</v>
      </c>
      <c r="N838" s="27">
        <f>'LK2 - 4.1 Stäbe - Schnittgrößen'!E833</f>
        <v>-6.93</v>
      </c>
      <c r="O838" s="27">
        <f>'LK2 - 4.1 Stäbe - Schnittgrößen'!F833</f>
        <v>1.31</v>
      </c>
      <c r="Q838" s="44"/>
      <c r="R838" s="299"/>
      <c r="S838" s="15"/>
      <c r="T838" s="15" t="str">
        <f>'LK3 - 4.1 Stäbe - Schnittgrößen'!B833</f>
        <v>Max My</v>
      </c>
      <c r="U838" s="27">
        <f>'LK3 - 4.1 Stäbe - Schnittgrößen'!D833</f>
        <v>-157.47</v>
      </c>
      <c r="V838" s="27">
        <f>'LK3 - 4.1 Stäbe - Schnittgrößen'!E833</f>
        <v>-12.44</v>
      </c>
      <c r="W838" s="27">
        <f>'LK3 - 4.1 Stäbe - Schnittgrößen'!F833</f>
        <v>4.21</v>
      </c>
      <c r="Y838" s="44"/>
      <c r="Z838" s="299"/>
      <c r="AA838" s="15"/>
      <c r="AB838" s="15" t="str">
        <f>'LK6 - 4.1 Stäbe - Schnittgrößen'!B833</f>
        <v>Max My</v>
      </c>
      <c r="AC838" s="27">
        <f>'LK6 - 4.1 Stäbe - Schnittgrößen'!D833</f>
        <v>-106.34</v>
      </c>
      <c r="AD838" s="27">
        <f>'LK6 - 4.1 Stäbe - Schnittgrößen'!E833</f>
        <v>-9.43</v>
      </c>
      <c r="AE838" s="27">
        <f>'LK6 - 4.1 Stäbe - Schnittgrößen'!F833</f>
        <v>2.12</v>
      </c>
    </row>
    <row r="839" spans="1:31" x14ac:dyDescent="0.3">
      <c r="A839" s="44"/>
      <c r="B839" s="299"/>
      <c r="C839" s="15"/>
      <c r="D839" s="15" t="str">
        <f>'LK1 - 4.1 Stäbe - Schnittgrößen'!B834</f>
        <v>Min My</v>
      </c>
      <c r="E839" s="27">
        <f>'LK1 - 4.1 Stäbe - Schnittgrößen'!D834</f>
        <v>-116.1</v>
      </c>
      <c r="F839" s="27">
        <f>'LK1 - 4.1 Stäbe - Schnittgrößen'!E834</f>
        <v>-9.76</v>
      </c>
      <c r="G839" s="27">
        <f>'LK1 - 4.1 Stäbe - Schnittgrößen'!F834</f>
        <v>2.46</v>
      </c>
      <c r="I839" s="44"/>
      <c r="J839" s="299"/>
      <c r="K839" s="15"/>
      <c r="L839" s="15" t="str">
        <f>'LK2 - 4.1 Stäbe - Schnittgrößen'!B834</f>
        <v>Min My</v>
      </c>
      <c r="M839" s="27">
        <f>'LK2 - 4.1 Stäbe - Schnittgrößen'!D834</f>
        <v>-65.13</v>
      </c>
      <c r="N839" s="27">
        <f>'LK2 - 4.1 Stäbe - Schnittgrößen'!E834</f>
        <v>-7.49</v>
      </c>
      <c r="O839" s="27">
        <f>'LK2 - 4.1 Stäbe - Schnittgrößen'!F834</f>
        <v>0.82</v>
      </c>
      <c r="Q839" s="44"/>
      <c r="R839" s="299"/>
      <c r="S839" s="15"/>
      <c r="T839" s="15" t="str">
        <f>'LK3 - 4.1 Stäbe - Schnittgrößen'!B834</f>
        <v>Min My</v>
      </c>
      <c r="U839" s="27">
        <f>'LK3 - 4.1 Stäbe - Schnittgrößen'!D834</f>
        <v>-157.46</v>
      </c>
      <c r="V839" s="27">
        <f>'LK3 - 4.1 Stäbe - Schnittgrößen'!E834</f>
        <v>-13.25</v>
      </c>
      <c r="W839" s="27">
        <f>'LK3 - 4.1 Stäbe - Schnittgrößen'!F834</f>
        <v>3.33</v>
      </c>
      <c r="Y839" s="44"/>
      <c r="Z839" s="299"/>
      <c r="AA839" s="15"/>
      <c r="AB839" s="15" t="str">
        <f>'LK6 - 4.1 Stäbe - Schnittgrößen'!B834</f>
        <v>Min My</v>
      </c>
      <c r="AC839" s="27">
        <f>'LK6 - 4.1 Stäbe - Schnittgrößen'!D834</f>
        <v>-106.33</v>
      </c>
      <c r="AD839" s="27">
        <f>'LK6 - 4.1 Stäbe - Schnittgrößen'!E834</f>
        <v>-10.24</v>
      </c>
      <c r="AE839" s="27">
        <f>'LK6 - 4.1 Stäbe - Schnittgrößen'!F834</f>
        <v>1.45</v>
      </c>
    </row>
    <row r="840" spans="1:31" x14ac:dyDescent="0.3">
      <c r="A840" s="192"/>
      <c r="B840" s="298"/>
      <c r="C840" s="15">
        <f>'LK1 - 4.1 Stäbe - Schnittgrößen'!A835</f>
        <v>105</v>
      </c>
      <c r="D840" s="15">
        <f>'LK1 - 4.1 Stäbe - Schnittgrößen'!B835</f>
        <v>100</v>
      </c>
      <c r="E840" s="27">
        <f>'LK1 - 4.1 Stäbe - Schnittgrößen'!D835</f>
        <v>-116.1</v>
      </c>
      <c r="F840" s="27">
        <f>'LK1 - 4.1 Stäbe - Schnittgrößen'!E835</f>
        <v>-9.4</v>
      </c>
      <c r="G840" s="27">
        <f>'LK1 - 4.1 Stäbe - Schnittgrößen'!F835</f>
        <v>2.46</v>
      </c>
      <c r="I840" s="192"/>
      <c r="J840" s="298"/>
      <c r="K840" s="15">
        <f>'LK2 - 4.1 Stäbe - Schnittgrößen'!A835</f>
        <v>105</v>
      </c>
      <c r="L840" s="15">
        <f>'LK2 - 4.1 Stäbe - Schnittgrößen'!B835</f>
        <v>100</v>
      </c>
      <c r="M840" s="27">
        <f>'LK2 - 4.1 Stäbe - Schnittgrößen'!D835</f>
        <v>-65.13</v>
      </c>
      <c r="N840" s="27">
        <f>'LK2 - 4.1 Stäbe - Schnittgrößen'!E835</f>
        <v>-6.92</v>
      </c>
      <c r="O840" s="27">
        <f>'LK2 - 4.1 Stäbe - Schnittgrößen'!F835</f>
        <v>0.82</v>
      </c>
      <c r="Q840" s="192"/>
      <c r="R840" s="298"/>
      <c r="S840" s="15">
        <f>'LK3 - 4.1 Stäbe - Schnittgrößen'!A835</f>
        <v>105</v>
      </c>
      <c r="T840" s="15">
        <f>'LK3 - 4.1 Stäbe - Schnittgrößen'!B835</f>
        <v>100</v>
      </c>
      <c r="U840" s="27">
        <f>'LK3 - 4.1 Stäbe - Schnittgrößen'!D835</f>
        <v>-157.46</v>
      </c>
      <c r="V840" s="27">
        <f>'LK3 - 4.1 Stäbe - Schnittgrößen'!E835</f>
        <v>-12.73</v>
      </c>
      <c r="W840" s="27">
        <f>'LK3 - 4.1 Stäbe - Schnittgrößen'!F835</f>
        <v>3.33</v>
      </c>
      <c r="Y840" s="192"/>
      <c r="Z840" s="298"/>
      <c r="AA840" s="15">
        <f>'LK6 - 4.1 Stäbe - Schnittgrößen'!A835</f>
        <v>105</v>
      </c>
      <c r="AB840" s="15">
        <f>'LK6 - 4.1 Stäbe - Schnittgrößen'!B835</f>
        <v>100</v>
      </c>
      <c r="AC840" s="27">
        <f>'LK6 - 4.1 Stäbe - Schnittgrößen'!D835</f>
        <v>-106.33</v>
      </c>
      <c r="AD840" s="27">
        <f>'LK6 - 4.1 Stäbe - Schnittgrößen'!E835</f>
        <v>-9.4600000000000009</v>
      </c>
      <c r="AE840" s="27">
        <f>'LK6 - 4.1 Stäbe - Schnittgrößen'!F835</f>
        <v>1.45</v>
      </c>
    </row>
    <row r="841" spans="1:31" x14ac:dyDescent="0.3">
      <c r="A841" s="44"/>
      <c r="B841" s="299"/>
      <c r="C841" s="15"/>
      <c r="D841" s="15">
        <f>'LK1 - 4.1 Stäbe - Schnittgrößen'!B836</f>
        <v>101</v>
      </c>
      <c r="E841" s="27">
        <f>'LK1 - 4.1 Stäbe - Schnittgrößen'!D836</f>
        <v>-116.1</v>
      </c>
      <c r="F841" s="27">
        <f>'LK1 - 4.1 Stäbe - Schnittgrößen'!E836</f>
        <v>-9.9700000000000006</v>
      </c>
      <c r="G841" s="27">
        <f>'LK1 - 4.1 Stäbe - Schnittgrößen'!F836</f>
        <v>1.8</v>
      </c>
      <c r="I841" s="44"/>
      <c r="J841" s="299"/>
      <c r="K841" s="15"/>
      <c r="L841" s="15">
        <f>'LK2 - 4.1 Stäbe - Schnittgrößen'!B836</f>
        <v>101</v>
      </c>
      <c r="M841" s="27">
        <f>'LK2 - 4.1 Stäbe - Schnittgrößen'!D836</f>
        <v>-65.13</v>
      </c>
      <c r="N841" s="27">
        <f>'LK2 - 4.1 Stäbe - Schnittgrößen'!E836</f>
        <v>-7.49</v>
      </c>
      <c r="O841" s="27">
        <f>'LK2 - 4.1 Stäbe - Schnittgrößen'!F836</f>
        <v>0.33</v>
      </c>
      <c r="Q841" s="44"/>
      <c r="R841" s="299"/>
      <c r="S841" s="15"/>
      <c r="T841" s="15">
        <f>'LK3 - 4.1 Stäbe - Schnittgrößen'!B836</f>
        <v>101</v>
      </c>
      <c r="U841" s="27">
        <f>'LK3 - 4.1 Stäbe - Schnittgrößen'!D836</f>
        <v>-157.46</v>
      </c>
      <c r="V841" s="27">
        <f>'LK3 - 4.1 Stäbe - Schnittgrößen'!E836</f>
        <v>-13.54</v>
      </c>
      <c r="W841" s="27">
        <f>'LK3 - 4.1 Stäbe - Schnittgrößen'!F836</f>
        <v>2.44</v>
      </c>
      <c r="Y841" s="44"/>
      <c r="Z841" s="299"/>
      <c r="AA841" s="15"/>
      <c r="AB841" s="15">
        <f>'LK6 - 4.1 Stäbe - Schnittgrößen'!B836</f>
        <v>101</v>
      </c>
      <c r="AC841" s="27">
        <f>'LK6 - 4.1 Stäbe - Schnittgrößen'!D836</f>
        <v>-106.32</v>
      </c>
      <c r="AD841" s="27">
        <f>'LK6 - 4.1 Stäbe - Schnittgrößen'!E836</f>
        <v>-10.26</v>
      </c>
      <c r="AE841" s="27">
        <f>'LK6 - 4.1 Stäbe - Schnittgrößen'!F836</f>
        <v>0.78</v>
      </c>
    </row>
    <row r="842" spans="1:31" x14ac:dyDescent="0.3">
      <c r="A842" s="44"/>
      <c r="B842" s="299"/>
      <c r="C842" s="15"/>
      <c r="D842" s="15" t="str">
        <f>'LK1 - 4.1 Stäbe - Schnittgrößen'!B837</f>
        <v>Max N</v>
      </c>
      <c r="E842" s="27">
        <f>'LK1 - 4.1 Stäbe - Schnittgrößen'!D837</f>
        <v>-116.1</v>
      </c>
      <c r="F842" s="27">
        <f>'LK1 - 4.1 Stäbe - Schnittgrößen'!E837</f>
        <v>-9.9700000000000006</v>
      </c>
      <c r="G842" s="27">
        <f>'LK1 - 4.1 Stäbe - Schnittgrößen'!F837</f>
        <v>1.8</v>
      </c>
      <c r="I842" s="44"/>
      <c r="J842" s="299"/>
      <c r="K842" s="15"/>
      <c r="L842" s="15" t="str">
        <f>'LK2 - 4.1 Stäbe - Schnittgrößen'!B837</f>
        <v>Max N</v>
      </c>
      <c r="M842" s="27">
        <f>'LK2 - 4.1 Stäbe - Schnittgrößen'!D837</f>
        <v>-65.13</v>
      </c>
      <c r="N842" s="27">
        <f>'LK2 - 4.1 Stäbe - Schnittgrößen'!E837</f>
        <v>-7.49</v>
      </c>
      <c r="O842" s="27">
        <f>'LK2 - 4.1 Stäbe - Schnittgrößen'!F837</f>
        <v>0.33</v>
      </c>
      <c r="Q842" s="44"/>
      <c r="R842" s="299"/>
      <c r="S842" s="15"/>
      <c r="T842" s="15" t="str">
        <f>'LK3 - 4.1 Stäbe - Schnittgrößen'!B837</f>
        <v>Max N</v>
      </c>
      <c r="U842" s="27">
        <f>'LK3 - 4.1 Stäbe - Schnittgrößen'!D837</f>
        <v>-157.46</v>
      </c>
      <c r="V842" s="27">
        <f>'LK3 - 4.1 Stäbe - Schnittgrößen'!E837</f>
        <v>-13.54</v>
      </c>
      <c r="W842" s="27">
        <f>'LK3 - 4.1 Stäbe - Schnittgrößen'!F837</f>
        <v>2.44</v>
      </c>
      <c r="Y842" s="44"/>
      <c r="Z842" s="299"/>
      <c r="AA842" s="15"/>
      <c r="AB842" s="15" t="str">
        <f>'LK6 - 4.1 Stäbe - Schnittgrößen'!B837</f>
        <v>Max N</v>
      </c>
      <c r="AC842" s="27">
        <f>'LK6 - 4.1 Stäbe - Schnittgrößen'!D837</f>
        <v>-106.32</v>
      </c>
      <c r="AD842" s="27">
        <f>'LK6 - 4.1 Stäbe - Schnittgrößen'!E837</f>
        <v>-10.26</v>
      </c>
      <c r="AE842" s="27">
        <f>'LK6 - 4.1 Stäbe - Schnittgrößen'!F837</f>
        <v>0.78</v>
      </c>
    </row>
    <row r="843" spans="1:31" x14ac:dyDescent="0.3">
      <c r="A843" s="44"/>
      <c r="B843" s="299"/>
      <c r="C843" s="15"/>
      <c r="D843" s="15" t="str">
        <f>'LK1 - 4.1 Stäbe - Schnittgrößen'!B838</f>
        <v>Min N</v>
      </c>
      <c r="E843" s="27">
        <f>'LK1 - 4.1 Stäbe - Schnittgrößen'!D838</f>
        <v>-116.1</v>
      </c>
      <c r="F843" s="27">
        <f>'LK1 - 4.1 Stäbe - Schnittgrößen'!E838</f>
        <v>-9.4</v>
      </c>
      <c r="G843" s="27">
        <f>'LK1 - 4.1 Stäbe - Schnittgrößen'!F838</f>
        <v>2.46</v>
      </c>
      <c r="I843" s="44"/>
      <c r="J843" s="299"/>
      <c r="K843" s="15"/>
      <c r="L843" s="15" t="str">
        <f>'LK2 - 4.1 Stäbe - Schnittgrößen'!B838</f>
        <v>Min N</v>
      </c>
      <c r="M843" s="27">
        <f>'LK2 - 4.1 Stäbe - Schnittgrößen'!D838</f>
        <v>-65.13</v>
      </c>
      <c r="N843" s="27">
        <f>'LK2 - 4.1 Stäbe - Schnittgrößen'!E838</f>
        <v>-6.92</v>
      </c>
      <c r="O843" s="27">
        <f>'LK2 - 4.1 Stäbe - Schnittgrößen'!F838</f>
        <v>0.82</v>
      </c>
      <c r="Q843" s="44"/>
      <c r="R843" s="299"/>
      <c r="S843" s="15"/>
      <c r="T843" s="15" t="str">
        <f>'LK3 - 4.1 Stäbe - Schnittgrößen'!B838</f>
        <v>Min N</v>
      </c>
      <c r="U843" s="27">
        <f>'LK3 - 4.1 Stäbe - Schnittgrößen'!D838</f>
        <v>-157.46</v>
      </c>
      <c r="V843" s="27">
        <f>'LK3 - 4.1 Stäbe - Schnittgrößen'!E838</f>
        <v>-12.73</v>
      </c>
      <c r="W843" s="27">
        <f>'LK3 - 4.1 Stäbe - Schnittgrößen'!F838</f>
        <v>3.33</v>
      </c>
      <c r="Y843" s="44"/>
      <c r="Z843" s="299"/>
      <c r="AA843" s="15"/>
      <c r="AB843" s="15" t="str">
        <f>'LK6 - 4.1 Stäbe - Schnittgrößen'!B838</f>
        <v>Min N</v>
      </c>
      <c r="AC843" s="27">
        <f>'LK6 - 4.1 Stäbe - Schnittgrößen'!D838</f>
        <v>-106.33</v>
      </c>
      <c r="AD843" s="27">
        <f>'LK6 - 4.1 Stäbe - Schnittgrößen'!E838</f>
        <v>-9.4600000000000009</v>
      </c>
      <c r="AE843" s="27">
        <f>'LK6 - 4.1 Stäbe - Schnittgrößen'!F838</f>
        <v>1.45</v>
      </c>
    </row>
    <row r="844" spans="1:31" x14ac:dyDescent="0.3">
      <c r="A844" s="44"/>
      <c r="B844" s="299"/>
      <c r="C844" s="15"/>
      <c r="D844" s="15" t="str">
        <f>'LK1 - 4.1 Stäbe - Schnittgrößen'!B839</f>
        <v>Max Vz</v>
      </c>
      <c r="E844" s="27">
        <f>'LK1 - 4.1 Stäbe - Schnittgrößen'!D839</f>
        <v>-116.1</v>
      </c>
      <c r="F844" s="27">
        <f>'LK1 - 4.1 Stäbe - Schnittgrößen'!E839</f>
        <v>-9.4</v>
      </c>
      <c r="G844" s="27">
        <f>'LK1 - 4.1 Stäbe - Schnittgrößen'!F839</f>
        <v>2.46</v>
      </c>
      <c r="I844" s="44"/>
      <c r="J844" s="299"/>
      <c r="K844" s="15"/>
      <c r="L844" s="15" t="str">
        <f>'LK2 - 4.1 Stäbe - Schnittgrößen'!B839</f>
        <v>Max Vz</v>
      </c>
      <c r="M844" s="27">
        <f>'LK2 - 4.1 Stäbe - Schnittgrößen'!D839</f>
        <v>-65.13</v>
      </c>
      <c r="N844" s="27">
        <f>'LK2 - 4.1 Stäbe - Schnittgrößen'!E839</f>
        <v>-6.92</v>
      </c>
      <c r="O844" s="27">
        <f>'LK2 - 4.1 Stäbe - Schnittgrößen'!F839</f>
        <v>0.82</v>
      </c>
      <c r="Q844" s="44"/>
      <c r="R844" s="299"/>
      <c r="S844" s="15"/>
      <c r="T844" s="15" t="str">
        <f>'LK3 - 4.1 Stäbe - Schnittgrößen'!B839</f>
        <v>Max Vz</v>
      </c>
      <c r="U844" s="27">
        <f>'LK3 - 4.1 Stäbe - Schnittgrößen'!D839</f>
        <v>-157.46</v>
      </c>
      <c r="V844" s="27">
        <f>'LK3 - 4.1 Stäbe - Schnittgrößen'!E839</f>
        <v>-12.73</v>
      </c>
      <c r="W844" s="27">
        <f>'LK3 - 4.1 Stäbe - Schnittgrößen'!F839</f>
        <v>3.33</v>
      </c>
      <c r="Y844" s="44"/>
      <c r="Z844" s="299"/>
      <c r="AA844" s="15"/>
      <c r="AB844" s="15" t="str">
        <f>'LK6 - 4.1 Stäbe - Schnittgrößen'!B839</f>
        <v>Max Vz</v>
      </c>
      <c r="AC844" s="27">
        <f>'LK6 - 4.1 Stäbe - Schnittgrößen'!D839</f>
        <v>-106.33</v>
      </c>
      <c r="AD844" s="27">
        <f>'LK6 - 4.1 Stäbe - Schnittgrößen'!E839</f>
        <v>-9.4600000000000009</v>
      </c>
      <c r="AE844" s="27">
        <f>'LK6 - 4.1 Stäbe - Schnittgrößen'!F839</f>
        <v>1.45</v>
      </c>
    </row>
    <row r="845" spans="1:31" x14ac:dyDescent="0.3">
      <c r="A845" s="44"/>
      <c r="B845" s="299"/>
      <c r="C845" s="15"/>
      <c r="D845" s="15" t="str">
        <f>'LK1 - 4.1 Stäbe - Schnittgrößen'!B840</f>
        <v>Min Vz</v>
      </c>
      <c r="E845" s="27">
        <f>'LK1 - 4.1 Stäbe - Schnittgrößen'!D840</f>
        <v>-116.1</v>
      </c>
      <c r="F845" s="27">
        <f>'LK1 - 4.1 Stäbe - Schnittgrößen'!E840</f>
        <v>-9.9700000000000006</v>
      </c>
      <c r="G845" s="27">
        <f>'LK1 - 4.1 Stäbe - Schnittgrößen'!F840</f>
        <v>1.8</v>
      </c>
      <c r="I845" s="44"/>
      <c r="J845" s="299"/>
      <c r="K845" s="15"/>
      <c r="L845" s="15" t="str">
        <f>'LK2 - 4.1 Stäbe - Schnittgrößen'!B840</f>
        <v>Min Vz</v>
      </c>
      <c r="M845" s="27">
        <f>'LK2 - 4.1 Stäbe - Schnittgrößen'!D840</f>
        <v>-65.13</v>
      </c>
      <c r="N845" s="27">
        <f>'LK2 - 4.1 Stäbe - Schnittgrößen'!E840</f>
        <v>-7.49</v>
      </c>
      <c r="O845" s="27">
        <f>'LK2 - 4.1 Stäbe - Schnittgrößen'!F840</f>
        <v>0.33</v>
      </c>
      <c r="Q845" s="44"/>
      <c r="R845" s="299"/>
      <c r="S845" s="15"/>
      <c r="T845" s="15" t="str">
        <f>'LK3 - 4.1 Stäbe - Schnittgrößen'!B840</f>
        <v>Min Vz</v>
      </c>
      <c r="U845" s="27">
        <f>'LK3 - 4.1 Stäbe - Schnittgrößen'!D840</f>
        <v>-157.46</v>
      </c>
      <c r="V845" s="27">
        <f>'LK3 - 4.1 Stäbe - Schnittgrößen'!E840</f>
        <v>-13.54</v>
      </c>
      <c r="W845" s="27">
        <f>'LK3 - 4.1 Stäbe - Schnittgrößen'!F840</f>
        <v>2.44</v>
      </c>
      <c r="Y845" s="44"/>
      <c r="Z845" s="299"/>
      <c r="AA845" s="15"/>
      <c r="AB845" s="15" t="str">
        <f>'LK6 - 4.1 Stäbe - Schnittgrößen'!B840</f>
        <v>Min Vz</v>
      </c>
      <c r="AC845" s="27">
        <f>'LK6 - 4.1 Stäbe - Schnittgrößen'!D840</f>
        <v>-106.32</v>
      </c>
      <c r="AD845" s="27">
        <f>'LK6 - 4.1 Stäbe - Schnittgrößen'!E840</f>
        <v>-10.26</v>
      </c>
      <c r="AE845" s="27">
        <f>'LK6 - 4.1 Stäbe - Schnittgrößen'!F840</f>
        <v>0.78</v>
      </c>
    </row>
    <row r="846" spans="1:31" x14ac:dyDescent="0.3">
      <c r="A846" s="44"/>
      <c r="B846" s="299"/>
      <c r="C846" s="15"/>
      <c r="D846" s="15" t="str">
        <f>'LK1 - 4.1 Stäbe - Schnittgrößen'!B841</f>
        <v>Max My</v>
      </c>
      <c r="E846" s="27">
        <f>'LK1 - 4.1 Stäbe - Schnittgrößen'!D841</f>
        <v>-116.1</v>
      </c>
      <c r="F846" s="27">
        <f>'LK1 - 4.1 Stäbe - Schnittgrößen'!E841</f>
        <v>-9.4</v>
      </c>
      <c r="G846" s="27">
        <f>'LK1 - 4.1 Stäbe - Schnittgrößen'!F841</f>
        <v>2.46</v>
      </c>
      <c r="I846" s="44"/>
      <c r="J846" s="299"/>
      <c r="K846" s="15"/>
      <c r="L846" s="15" t="str">
        <f>'LK2 - 4.1 Stäbe - Schnittgrößen'!B841</f>
        <v>Max My</v>
      </c>
      <c r="M846" s="27">
        <f>'LK2 - 4.1 Stäbe - Schnittgrößen'!D841</f>
        <v>-65.13</v>
      </c>
      <c r="N846" s="27">
        <f>'LK2 - 4.1 Stäbe - Schnittgrößen'!E841</f>
        <v>-6.92</v>
      </c>
      <c r="O846" s="27">
        <f>'LK2 - 4.1 Stäbe - Schnittgrößen'!F841</f>
        <v>0.82</v>
      </c>
      <c r="Q846" s="44"/>
      <c r="R846" s="299"/>
      <c r="S846" s="15"/>
      <c r="T846" s="15" t="str">
        <f>'LK3 - 4.1 Stäbe - Schnittgrößen'!B841</f>
        <v>Max My</v>
      </c>
      <c r="U846" s="27">
        <f>'LK3 - 4.1 Stäbe - Schnittgrößen'!D841</f>
        <v>-157.46</v>
      </c>
      <c r="V846" s="27">
        <f>'LK3 - 4.1 Stäbe - Schnittgrößen'!E841</f>
        <v>-12.73</v>
      </c>
      <c r="W846" s="27">
        <f>'LK3 - 4.1 Stäbe - Schnittgrößen'!F841</f>
        <v>3.33</v>
      </c>
      <c r="Y846" s="44"/>
      <c r="Z846" s="299"/>
      <c r="AA846" s="15"/>
      <c r="AB846" s="15" t="str">
        <f>'LK6 - 4.1 Stäbe - Schnittgrößen'!B841</f>
        <v>Max My</v>
      </c>
      <c r="AC846" s="27">
        <f>'LK6 - 4.1 Stäbe - Schnittgrößen'!D841</f>
        <v>-106.33</v>
      </c>
      <c r="AD846" s="27">
        <f>'LK6 - 4.1 Stäbe - Schnittgrößen'!E841</f>
        <v>-9.4600000000000009</v>
      </c>
      <c r="AE846" s="27">
        <f>'LK6 - 4.1 Stäbe - Schnittgrößen'!F841</f>
        <v>1.45</v>
      </c>
    </row>
    <row r="847" spans="1:31" x14ac:dyDescent="0.3">
      <c r="A847" s="44"/>
      <c r="B847" s="299"/>
      <c r="C847" s="15"/>
      <c r="D847" s="15" t="str">
        <f>'LK1 - 4.1 Stäbe - Schnittgrößen'!B842</f>
        <v>Min My</v>
      </c>
      <c r="E847" s="27">
        <f>'LK1 - 4.1 Stäbe - Schnittgrößen'!D842</f>
        <v>-116.1</v>
      </c>
      <c r="F847" s="27">
        <f>'LK1 - 4.1 Stäbe - Schnittgrößen'!E842</f>
        <v>-9.9700000000000006</v>
      </c>
      <c r="G847" s="27">
        <f>'LK1 - 4.1 Stäbe - Schnittgrößen'!F842</f>
        <v>1.8</v>
      </c>
      <c r="I847" s="44"/>
      <c r="J847" s="299"/>
      <c r="K847" s="15"/>
      <c r="L847" s="15" t="str">
        <f>'LK2 - 4.1 Stäbe - Schnittgrößen'!B842</f>
        <v>Min My</v>
      </c>
      <c r="M847" s="27">
        <f>'LK2 - 4.1 Stäbe - Schnittgrößen'!D842</f>
        <v>-65.13</v>
      </c>
      <c r="N847" s="27">
        <f>'LK2 - 4.1 Stäbe - Schnittgrößen'!E842</f>
        <v>-7.49</v>
      </c>
      <c r="O847" s="27">
        <f>'LK2 - 4.1 Stäbe - Schnittgrößen'!F842</f>
        <v>0.33</v>
      </c>
      <c r="Q847" s="44"/>
      <c r="R847" s="299"/>
      <c r="S847" s="15"/>
      <c r="T847" s="15" t="str">
        <f>'LK3 - 4.1 Stäbe - Schnittgrößen'!B842</f>
        <v>Min My</v>
      </c>
      <c r="U847" s="27">
        <f>'LK3 - 4.1 Stäbe - Schnittgrößen'!D842</f>
        <v>-157.46</v>
      </c>
      <c r="V847" s="27">
        <f>'LK3 - 4.1 Stäbe - Schnittgrößen'!E842</f>
        <v>-13.54</v>
      </c>
      <c r="W847" s="27">
        <f>'LK3 - 4.1 Stäbe - Schnittgrößen'!F842</f>
        <v>2.44</v>
      </c>
      <c r="Y847" s="44"/>
      <c r="Z847" s="299"/>
      <c r="AA847" s="15"/>
      <c r="AB847" s="15" t="str">
        <f>'LK6 - 4.1 Stäbe - Schnittgrößen'!B842</f>
        <v>Min My</v>
      </c>
      <c r="AC847" s="27">
        <f>'LK6 - 4.1 Stäbe - Schnittgrößen'!D842</f>
        <v>-106.32</v>
      </c>
      <c r="AD847" s="27">
        <f>'LK6 - 4.1 Stäbe - Schnittgrößen'!E842</f>
        <v>-10.26</v>
      </c>
      <c r="AE847" s="27">
        <f>'LK6 - 4.1 Stäbe - Schnittgrößen'!F842</f>
        <v>0.78</v>
      </c>
    </row>
    <row r="848" spans="1:31" x14ac:dyDescent="0.3">
      <c r="A848" s="192"/>
      <c r="B848" s="298"/>
      <c r="C848" s="15">
        <f>'LK1 - 4.1 Stäbe - Schnittgrößen'!A843</f>
        <v>106</v>
      </c>
      <c r="D848" s="15">
        <f>'LK1 - 4.1 Stäbe - Schnittgrößen'!B843</f>
        <v>101</v>
      </c>
      <c r="E848" s="27">
        <f>'LK1 - 4.1 Stäbe - Schnittgrößen'!D843</f>
        <v>-116.1</v>
      </c>
      <c r="F848" s="27">
        <f>'LK1 - 4.1 Stäbe - Schnittgrößen'!E843</f>
        <v>-9.6300000000000008</v>
      </c>
      <c r="G848" s="27">
        <f>'LK1 - 4.1 Stäbe - Schnittgrößen'!F843</f>
        <v>1.8</v>
      </c>
      <c r="I848" s="192"/>
      <c r="J848" s="298"/>
      <c r="K848" s="15">
        <f>'LK2 - 4.1 Stäbe - Schnittgrößen'!A843</f>
        <v>106</v>
      </c>
      <c r="L848" s="15">
        <f>'LK2 - 4.1 Stäbe - Schnittgrößen'!B843</f>
        <v>101</v>
      </c>
      <c r="M848" s="27">
        <f>'LK2 - 4.1 Stäbe - Schnittgrößen'!D843</f>
        <v>-65.13</v>
      </c>
      <c r="N848" s="27">
        <f>'LK2 - 4.1 Stäbe - Schnittgrößen'!E843</f>
        <v>-7.04</v>
      </c>
      <c r="O848" s="27">
        <f>'LK2 - 4.1 Stäbe - Schnittgrößen'!F843</f>
        <v>0.33</v>
      </c>
      <c r="Q848" s="192"/>
      <c r="R848" s="298"/>
      <c r="S848" s="15">
        <f>'LK3 - 4.1 Stäbe - Schnittgrößen'!A843</f>
        <v>106</v>
      </c>
      <c r="T848" s="15">
        <f>'LK3 - 4.1 Stäbe - Schnittgrößen'!B843</f>
        <v>101</v>
      </c>
      <c r="U848" s="27">
        <f>'LK3 - 4.1 Stäbe - Schnittgrößen'!D843</f>
        <v>-157.46</v>
      </c>
      <c r="V848" s="27">
        <f>'LK3 - 4.1 Stäbe - Schnittgrößen'!E843</f>
        <v>-13.04</v>
      </c>
      <c r="W848" s="27">
        <f>'LK3 - 4.1 Stäbe - Schnittgrößen'!F843</f>
        <v>2.44</v>
      </c>
      <c r="Y848" s="192"/>
      <c r="Z848" s="298"/>
      <c r="AA848" s="15">
        <f>'LK6 - 4.1 Stäbe - Schnittgrößen'!A843</f>
        <v>106</v>
      </c>
      <c r="AB848" s="15">
        <f>'LK6 - 4.1 Stäbe - Schnittgrößen'!B843</f>
        <v>101</v>
      </c>
      <c r="AC848" s="27">
        <f>'LK6 - 4.1 Stäbe - Schnittgrößen'!D843</f>
        <v>-106.32</v>
      </c>
      <c r="AD848" s="27">
        <f>'LK6 - 4.1 Stäbe - Schnittgrößen'!E843</f>
        <v>-9.67</v>
      </c>
      <c r="AE848" s="27">
        <f>'LK6 - 4.1 Stäbe - Schnittgrößen'!F843</f>
        <v>0.78</v>
      </c>
    </row>
    <row r="849" spans="1:31" x14ac:dyDescent="0.3">
      <c r="A849" s="44"/>
      <c r="B849" s="299"/>
      <c r="C849" s="15"/>
      <c r="D849" s="15">
        <f>'LK1 - 4.1 Stäbe - Schnittgrößen'!B844</f>
        <v>102</v>
      </c>
      <c r="E849" s="27">
        <f>'LK1 - 4.1 Stäbe - Schnittgrößen'!D844</f>
        <v>-116.1</v>
      </c>
      <c r="F849" s="27">
        <f>'LK1 - 4.1 Stäbe - Schnittgrößen'!E844</f>
        <v>-10.199999999999999</v>
      </c>
      <c r="G849" s="27">
        <f>'LK1 - 4.1 Stäbe - Schnittgrößen'!F844</f>
        <v>1.1200000000000001</v>
      </c>
      <c r="I849" s="44"/>
      <c r="J849" s="299"/>
      <c r="K849" s="15"/>
      <c r="L849" s="15">
        <f>'LK2 - 4.1 Stäbe - Schnittgrößen'!B844</f>
        <v>102</v>
      </c>
      <c r="M849" s="27">
        <f>'LK2 - 4.1 Stäbe - Schnittgrößen'!D844</f>
        <v>-65.12</v>
      </c>
      <c r="N849" s="27">
        <f>'LK2 - 4.1 Stäbe - Schnittgrößen'!E844</f>
        <v>-7.6</v>
      </c>
      <c r="O849" s="27">
        <f>'LK2 - 4.1 Stäbe - Schnittgrößen'!F844</f>
        <v>-0.17</v>
      </c>
      <c r="Q849" s="44"/>
      <c r="R849" s="299"/>
      <c r="S849" s="15"/>
      <c r="T849" s="15">
        <f>'LK3 - 4.1 Stäbe - Schnittgrößen'!B844</f>
        <v>102</v>
      </c>
      <c r="U849" s="27">
        <f>'LK3 - 4.1 Stäbe - Schnittgrößen'!D844</f>
        <v>-157.44999999999999</v>
      </c>
      <c r="V849" s="27">
        <f>'LK3 - 4.1 Stäbe - Schnittgrößen'!E844</f>
        <v>-13.85</v>
      </c>
      <c r="W849" s="27">
        <f>'LK3 - 4.1 Stäbe - Schnittgrößen'!F844</f>
        <v>1.52</v>
      </c>
      <c r="Y849" s="44"/>
      <c r="Z849" s="299"/>
      <c r="AA849" s="15"/>
      <c r="AB849" s="15">
        <f>'LK6 - 4.1 Stäbe - Schnittgrößen'!B844</f>
        <v>102</v>
      </c>
      <c r="AC849" s="27">
        <f>'LK6 - 4.1 Stäbe - Schnittgrößen'!D844</f>
        <v>-106.31</v>
      </c>
      <c r="AD849" s="27">
        <f>'LK6 - 4.1 Stäbe - Schnittgrößen'!E844</f>
        <v>-10.47</v>
      </c>
      <c r="AE849" s="27">
        <f>'LK6 - 4.1 Stäbe - Schnittgrößen'!F844</f>
        <v>0.09</v>
      </c>
    </row>
    <row r="850" spans="1:31" x14ac:dyDescent="0.3">
      <c r="A850" s="44"/>
      <c r="B850" s="299"/>
      <c r="C850" s="15"/>
      <c r="D850" s="15" t="str">
        <f>'LK1 - 4.1 Stäbe - Schnittgrößen'!B845</f>
        <v>Max N</v>
      </c>
      <c r="E850" s="27">
        <f>'LK1 - 4.1 Stäbe - Schnittgrößen'!D845</f>
        <v>-116.1</v>
      </c>
      <c r="F850" s="27">
        <f>'LK1 - 4.1 Stäbe - Schnittgrößen'!E845</f>
        <v>-10.199999999999999</v>
      </c>
      <c r="G850" s="27">
        <f>'LK1 - 4.1 Stäbe - Schnittgrößen'!F845</f>
        <v>1.1200000000000001</v>
      </c>
      <c r="I850" s="44"/>
      <c r="J850" s="299"/>
      <c r="K850" s="15"/>
      <c r="L850" s="15" t="str">
        <f>'LK2 - 4.1 Stäbe - Schnittgrößen'!B845</f>
        <v>Max N</v>
      </c>
      <c r="M850" s="27">
        <f>'LK2 - 4.1 Stäbe - Schnittgrößen'!D845</f>
        <v>-65.12</v>
      </c>
      <c r="N850" s="27">
        <f>'LK2 - 4.1 Stäbe - Schnittgrößen'!E845</f>
        <v>-7.6</v>
      </c>
      <c r="O850" s="27">
        <f>'LK2 - 4.1 Stäbe - Schnittgrößen'!F845</f>
        <v>-0.17</v>
      </c>
      <c r="Q850" s="44"/>
      <c r="R850" s="299"/>
      <c r="S850" s="15"/>
      <c r="T850" s="15" t="str">
        <f>'LK3 - 4.1 Stäbe - Schnittgrößen'!B845</f>
        <v>Max N</v>
      </c>
      <c r="U850" s="27">
        <f>'LK3 - 4.1 Stäbe - Schnittgrößen'!D845</f>
        <v>-157.44999999999999</v>
      </c>
      <c r="V850" s="27">
        <f>'LK3 - 4.1 Stäbe - Schnittgrößen'!E845</f>
        <v>-13.85</v>
      </c>
      <c r="W850" s="27">
        <f>'LK3 - 4.1 Stäbe - Schnittgrößen'!F845</f>
        <v>1.52</v>
      </c>
      <c r="Y850" s="44"/>
      <c r="Z850" s="299"/>
      <c r="AA850" s="15"/>
      <c r="AB850" s="15" t="str">
        <f>'LK6 - 4.1 Stäbe - Schnittgrößen'!B845</f>
        <v>Max N</v>
      </c>
      <c r="AC850" s="27">
        <f>'LK6 - 4.1 Stäbe - Schnittgrößen'!D845</f>
        <v>-106.31</v>
      </c>
      <c r="AD850" s="27">
        <f>'LK6 - 4.1 Stäbe - Schnittgrößen'!E845</f>
        <v>-10.47</v>
      </c>
      <c r="AE850" s="27">
        <f>'LK6 - 4.1 Stäbe - Schnittgrößen'!F845</f>
        <v>0.09</v>
      </c>
    </row>
    <row r="851" spans="1:31" x14ac:dyDescent="0.3">
      <c r="A851" s="44"/>
      <c r="B851" s="299"/>
      <c r="C851" s="15"/>
      <c r="D851" s="15" t="str">
        <f>'LK1 - 4.1 Stäbe - Schnittgrößen'!B846</f>
        <v>Min N</v>
      </c>
      <c r="E851" s="27">
        <f>'LK1 - 4.1 Stäbe - Schnittgrößen'!D846</f>
        <v>-116.1</v>
      </c>
      <c r="F851" s="27">
        <f>'LK1 - 4.1 Stäbe - Schnittgrößen'!E846</f>
        <v>-9.6300000000000008</v>
      </c>
      <c r="G851" s="27">
        <f>'LK1 - 4.1 Stäbe - Schnittgrößen'!F846</f>
        <v>1.8</v>
      </c>
      <c r="I851" s="44"/>
      <c r="J851" s="299"/>
      <c r="K851" s="15"/>
      <c r="L851" s="15" t="str">
        <f>'LK2 - 4.1 Stäbe - Schnittgrößen'!B846</f>
        <v>Min N</v>
      </c>
      <c r="M851" s="27">
        <f>'LK2 - 4.1 Stäbe - Schnittgrößen'!D846</f>
        <v>-65.13</v>
      </c>
      <c r="N851" s="27">
        <f>'LK2 - 4.1 Stäbe - Schnittgrößen'!E846</f>
        <v>-7.04</v>
      </c>
      <c r="O851" s="27">
        <f>'LK2 - 4.1 Stäbe - Schnittgrößen'!F846</f>
        <v>0.33</v>
      </c>
      <c r="Q851" s="44"/>
      <c r="R851" s="299"/>
      <c r="S851" s="15"/>
      <c r="T851" s="15" t="str">
        <f>'LK3 - 4.1 Stäbe - Schnittgrößen'!B846</f>
        <v>Min N</v>
      </c>
      <c r="U851" s="27">
        <f>'LK3 - 4.1 Stäbe - Schnittgrößen'!D846</f>
        <v>-157.46</v>
      </c>
      <c r="V851" s="27">
        <f>'LK3 - 4.1 Stäbe - Schnittgrößen'!E846</f>
        <v>-13.04</v>
      </c>
      <c r="W851" s="27">
        <f>'LK3 - 4.1 Stäbe - Schnittgrößen'!F846</f>
        <v>2.44</v>
      </c>
      <c r="Y851" s="44"/>
      <c r="Z851" s="299"/>
      <c r="AA851" s="15"/>
      <c r="AB851" s="15" t="str">
        <f>'LK6 - 4.1 Stäbe - Schnittgrößen'!B846</f>
        <v>Min N</v>
      </c>
      <c r="AC851" s="27">
        <f>'LK6 - 4.1 Stäbe - Schnittgrößen'!D846</f>
        <v>-106.32</v>
      </c>
      <c r="AD851" s="27">
        <f>'LK6 - 4.1 Stäbe - Schnittgrößen'!E846</f>
        <v>-9.67</v>
      </c>
      <c r="AE851" s="27">
        <f>'LK6 - 4.1 Stäbe - Schnittgrößen'!F846</f>
        <v>0.78</v>
      </c>
    </row>
    <row r="852" spans="1:31" x14ac:dyDescent="0.3">
      <c r="A852" s="44"/>
      <c r="B852" s="299"/>
      <c r="C852" s="15"/>
      <c r="D852" s="15" t="str">
        <f>'LK1 - 4.1 Stäbe - Schnittgrößen'!B847</f>
        <v>Max Vz</v>
      </c>
      <c r="E852" s="27">
        <f>'LK1 - 4.1 Stäbe - Schnittgrößen'!D847</f>
        <v>-116.1</v>
      </c>
      <c r="F852" s="27">
        <f>'LK1 - 4.1 Stäbe - Schnittgrößen'!E847</f>
        <v>-9.6300000000000008</v>
      </c>
      <c r="G852" s="27">
        <f>'LK1 - 4.1 Stäbe - Schnittgrößen'!F847</f>
        <v>1.8</v>
      </c>
      <c r="I852" s="44"/>
      <c r="J852" s="299"/>
      <c r="K852" s="15"/>
      <c r="L852" s="15" t="str">
        <f>'LK2 - 4.1 Stäbe - Schnittgrößen'!B847</f>
        <v>Max Vz</v>
      </c>
      <c r="M852" s="27">
        <f>'LK2 - 4.1 Stäbe - Schnittgrößen'!D847</f>
        <v>-65.13</v>
      </c>
      <c r="N852" s="27">
        <f>'LK2 - 4.1 Stäbe - Schnittgrößen'!E847</f>
        <v>-7.04</v>
      </c>
      <c r="O852" s="27">
        <f>'LK2 - 4.1 Stäbe - Schnittgrößen'!F847</f>
        <v>0.33</v>
      </c>
      <c r="Q852" s="44"/>
      <c r="R852" s="299"/>
      <c r="S852" s="15"/>
      <c r="T852" s="15" t="str">
        <f>'LK3 - 4.1 Stäbe - Schnittgrößen'!B847</f>
        <v>Max Vz</v>
      </c>
      <c r="U852" s="27">
        <f>'LK3 - 4.1 Stäbe - Schnittgrößen'!D847</f>
        <v>-157.46</v>
      </c>
      <c r="V852" s="27">
        <f>'LK3 - 4.1 Stäbe - Schnittgrößen'!E847</f>
        <v>-13.04</v>
      </c>
      <c r="W852" s="27">
        <f>'LK3 - 4.1 Stäbe - Schnittgrößen'!F847</f>
        <v>2.44</v>
      </c>
      <c r="Y852" s="44"/>
      <c r="Z852" s="299"/>
      <c r="AA852" s="15"/>
      <c r="AB852" s="15" t="str">
        <f>'LK6 - 4.1 Stäbe - Schnittgrößen'!B847</f>
        <v>Max Vz</v>
      </c>
      <c r="AC852" s="27">
        <f>'LK6 - 4.1 Stäbe - Schnittgrößen'!D847</f>
        <v>-106.32</v>
      </c>
      <c r="AD852" s="27">
        <f>'LK6 - 4.1 Stäbe - Schnittgrößen'!E847</f>
        <v>-9.67</v>
      </c>
      <c r="AE852" s="27">
        <f>'LK6 - 4.1 Stäbe - Schnittgrößen'!F847</f>
        <v>0.78</v>
      </c>
    </row>
    <row r="853" spans="1:31" x14ac:dyDescent="0.3">
      <c r="A853" s="44"/>
      <c r="B853" s="299"/>
      <c r="C853" s="15"/>
      <c r="D853" s="15" t="str">
        <f>'LK1 - 4.1 Stäbe - Schnittgrößen'!B848</f>
        <v>Min Vz</v>
      </c>
      <c r="E853" s="27">
        <f>'LK1 - 4.1 Stäbe - Schnittgrößen'!D848</f>
        <v>-116.1</v>
      </c>
      <c r="F853" s="27">
        <f>'LK1 - 4.1 Stäbe - Schnittgrößen'!E848</f>
        <v>-10.199999999999999</v>
      </c>
      <c r="G853" s="27">
        <f>'LK1 - 4.1 Stäbe - Schnittgrößen'!F848</f>
        <v>1.1200000000000001</v>
      </c>
      <c r="I853" s="44"/>
      <c r="J853" s="299"/>
      <c r="K853" s="15"/>
      <c r="L853" s="15" t="str">
        <f>'LK2 - 4.1 Stäbe - Schnittgrößen'!B848</f>
        <v>Min Vz</v>
      </c>
      <c r="M853" s="27">
        <f>'LK2 - 4.1 Stäbe - Schnittgrößen'!D848</f>
        <v>-65.12</v>
      </c>
      <c r="N853" s="27">
        <f>'LK2 - 4.1 Stäbe - Schnittgrößen'!E848</f>
        <v>-7.6</v>
      </c>
      <c r="O853" s="27">
        <f>'LK2 - 4.1 Stäbe - Schnittgrößen'!F848</f>
        <v>-0.17</v>
      </c>
      <c r="Q853" s="44"/>
      <c r="R853" s="299"/>
      <c r="S853" s="15"/>
      <c r="T853" s="15" t="str">
        <f>'LK3 - 4.1 Stäbe - Schnittgrößen'!B848</f>
        <v>Min Vz</v>
      </c>
      <c r="U853" s="27">
        <f>'LK3 - 4.1 Stäbe - Schnittgrößen'!D848</f>
        <v>-157.44999999999999</v>
      </c>
      <c r="V853" s="27">
        <f>'LK3 - 4.1 Stäbe - Schnittgrößen'!E848</f>
        <v>-13.85</v>
      </c>
      <c r="W853" s="27">
        <f>'LK3 - 4.1 Stäbe - Schnittgrößen'!F848</f>
        <v>1.52</v>
      </c>
      <c r="Y853" s="44"/>
      <c r="Z853" s="299"/>
      <c r="AA853" s="15"/>
      <c r="AB853" s="15" t="str">
        <f>'LK6 - 4.1 Stäbe - Schnittgrößen'!B848</f>
        <v>Min Vz</v>
      </c>
      <c r="AC853" s="27">
        <f>'LK6 - 4.1 Stäbe - Schnittgrößen'!D848</f>
        <v>-106.31</v>
      </c>
      <c r="AD853" s="27">
        <f>'LK6 - 4.1 Stäbe - Schnittgrößen'!E848</f>
        <v>-10.47</v>
      </c>
      <c r="AE853" s="27">
        <f>'LK6 - 4.1 Stäbe - Schnittgrößen'!F848</f>
        <v>0.09</v>
      </c>
    </row>
    <row r="854" spans="1:31" x14ac:dyDescent="0.3">
      <c r="A854" s="44"/>
      <c r="B854" s="299"/>
      <c r="C854" s="15"/>
      <c r="D854" s="15" t="str">
        <f>'LK1 - 4.1 Stäbe - Schnittgrößen'!B849</f>
        <v>Max My</v>
      </c>
      <c r="E854" s="27">
        <f>'LK1 - 4.1 Stäbe - Schnittgrößen'!D849</f>
        <v>-116.1</v>
      </c>
      <c r="F854" s="27">
        <f>'LK1 - 4.1 Stäbe - Schnittgrößen'!E849</f>
        <v>-9.6300000000000008</v>
      </c>
      <c r="G854" s="27">
        <f>'LK1 - 4.1 Stäbe - Schnittgrößen'!F849</f>
        <v>1.8</v>
      </c>
      <c r="I854" s="44"/>
      <c r="J854" s="299"/>
      <c r="K854" s="15"/>
      <c r="L854" s="15" t="str">
        <f>'LK2 - 4.1 Stäbe - Schnittgrößen'!B849</f>
        <v>Max My</v>
      </c>
      <c r="M854" s="27">
        <f>'LK2 - 4.1 Stäbe - Schnittgrößen'!D849</f>
        <v>-65.13</v>
      </c>
      <c r="N854" s="27">
        <f>'LK2 - 4.1 Stäbe - Schnittgrößen'!E849</f>
        <v>-7.04</v>
      </c>
      <c r="O854" s="27">
        <f>'LK2 - 4.1 Stäbe - Schnittgrößen'!F849</f>
        <v>0.33</v>
      </c>
      <c r="Q854" s="44"/>
      <c r="R854" s="299"/>
      <c r="S854" s="15"/>
      <c r="T854" s="15" t="str">
        <f>'LK3 - 4.1 Stäbe - Schnittgrößen'!B849</f>
        <v>Max My</v>
      </c>
      <c r="U854" s="27">
        <f>'LK3 - 4.1 Stäbe - Schnittgrößen'!D849</f>
        <v>-157.46</v>
      </c>
      <c r="V854" s="27">
        <f>'LK3 - 4.1 Stäbe - Schnittgrößen'!E849</f>
        <v>-13.04</v>
      </c>
      <c r="W854" s="27">
        <f>'LK3 - 4.1 Stäbe - Schnittgrößen'!F849</f>
        <v>2.44</v>
      </c>
      <c r="Y854" s="44"/>
      <c r="Z854" s="299"/>
      <c r="AA854" s="15"/>
      <c r="AB854" s="15" t="str">
        <f>'LK6 - 4.1 Stäbe - Schnittgrößen'!B849</f>
        <v>Max My</v>
      </c>
      <c r="AC854" s="27">
        <f>'LK6 - 4.1 Stäbe - Schnittgrößen'!D849</f>
        <v>-106.32</v>
      </c>
      <c r="AD854" s="27">
        <f>'LK6 - 4.1 Stäbe - Schnittgrößen'!E849</f>
        <v>-9.67</v>
      </c>
      <c r="AE854" s="27">
        <f>'LK6 - 4.1 Stäbe - Schnittgrößen'!F849</f>
        <v>0.78</v>
      </c>
    </row>
    <row r="855" spans="1:31" x14ac:dyDescent="0.3">
      <c r="A855" s="44"/>
      <c r="B855" s="299"/>
      <c r="C855" s="15"/>
      <c r="D855" s="15" t="str">
        <f>'LK1 - 4.1 Stäbe - Schnittgrößen'!B850</f>
        <v>Min My</v>
      </c>
      <c r="E855" s="27">
        <f>'LK1 - 4.1 Stäbe - Schnittgrößen'!D850</f>
        <v>-116.1</v>
      </c>
      <c r="F855" s="27">
        <f>'LK1 - 4.1 Stäbe - Schnittgrößen'!E850</f>
        <v>-10.199999999999999</v>
      </c>
      <c r="G855" s="27">
        <f>'LK1 - 4.1 Stäbe - Schnittgrößen'!F850</f>
        <v>1.1200000000000001</v>
      </c>
      <c r="I855" s="44"/>
      <c r="J855" s="299"/>
      <c r="K855" s="15"/>
      <c r="L855" s="15" t="str">
        <f>'LK2 - 4.1 Stäbe - Schnittgrößen'!B850</f>
        <v>Min My</v>
      </c>
      <c r="M855" s="27">
        <f>'LK2 - 4.1 Stäbe - Schnittgrößen'!D850</f>
        <v>-65.12</v>
      </c>
      <c r="N855" s="27">
        <f>'LK2 - 4.1 Stäbe - Schnittgrößen'!E850</f>
        <v>-7.6</v>
      </c>
      <c r="O855" s="27">
        <f>'LK2 - 4.1 Stäbe - Schnittgrößen'!F850</f>
        <v>-0.17</v>
      </c>
      <c r="Q855" s="44"/>
      <c r="R855" s="299"/>
      <c r="S855" s="15"/>
      <c r="T855" s="15" t="str">
        <f>'LK3 - 4.1 Stäbe - Schnittgrößen'!B850</f>
        <v>Min My</v>
      </c>
      <c r="U855" s="27">
        <f>'LK3 - 4.1 Stäbe - Schnittgrößen'!D850</f>
        <v>-157.44999999999999</v>
      </c>
      <c r="V855" s="27">
        <f>'LK3 - 4.1 Stäbe - Schnittgrößen'!E850</f>
        <v>-13.85</v>
      </c>
      <c r="W855" s="27">
        <f>'LK3 - 4.1 Stäbe - Schnittgrößen'!F850</f>
        <v>1.52</v>
      </c>
      <c r="Y855" s="44"/>
      <c r="Z855" s="299"/>
      <c r="AA855" s="15"/>
      <c r="AB855" s="15" t="str">
        <f>'LK6 - 4.1 Stäbe - Schnittgrößen'!B850</f>
        <v>Min My</v>
      </c>
      <c r="AC855" s="27">
        <f>'LK6 - 4.1 Stäbe - Schnittgrößen'!D850</f>
        <v>-106.31</v>
      </c>
      <c r="AD855" s="27">
        <f>'LK6 - 4.1 Stäbe - Schnittgrößen'!E850</f>
        <v>-10.47</v>
      </c>
      <c r="AE855" s="27">
        <f>'LK6 - 4.1 Stäbe - Schnittgrößen'!F850</f>
        <v>0.09</v>
      </c>
    </row>
    <row r="856" spans="1:31" x14ac:dyDescent="0.3">
      <c r="A856" s="192"/>
      <c r="B856" s="298"/>
      <c r="C856" s="15">
        <f>'LK1 - 4.1 Stäbe - Schnittgrößen'!A851</f>
        <v>107</v>
      </c>
      <c r="D856" s="15">
        <f>'LK1 - 4.1 Stäbe - Schnittgrößen'!B851</f>
        <v>102</v>
      </c>
      <c r="E856" s="27">
        <f>'LK1 - 4.1 Stäbe - Schnittgrößen'!D851</f>
        <v>-116.1</v>
      </c>
      <c r="F856" s="27">
        <f>'LK1 - 4.1 Stäbe - Schnittgrößen'!E851</f>
        <v>-9.8699999999999992</v>
      </c>
      <c r="G856" s="27">
        <f>'LK1 - 4.1 Stäbe - Schnittgrößen'!F851</f>
        <v>1.1200000000000001</v>
      </c>
      <c r="I856" s="192"/>
      <c r="J856" s="298"/>
      <c r="K856" s="15">
        <f>'LK2 - 4.1 Stäbe - Schnittgrößen'!A851</f>
        <v>107</v>
      </c>
      <c r="L856" s="15">
        <f>'LK2 - 4.1 Stäbe - Schnittgrößen'!B851</f>
        <v>102</v>
      </c>
      <c r="M856" s="27">
        <f>'LK2 - 4.1 Stäbe - Schnittgrößen'!D851</f>
        <v>-65.12</v>
      </c>
      <c r="N856" s="27">
        <f>'LK2 - 4.1 Stäbe - Schnittgrößen'!E851</f>
        <v>-7.27</v>
      </c>
      <c r="O856" s="27">
        <f>'LK2 - 4.1 Stäbe - Schnittgrößen'!F851</f>
        <v>-0.17</v>
      </c>
      <c r="Q856" s="192"/>
      <c r="R856" s="298"/>
      <c r="S856" s="15">
        <f>'LK3 - 4.1 Stäbe - Schnittgrößen'!A851</f>
        <v>107</v>
      </c>
      <c r="T856" s="15">
        <f>'LK3 - 4.1 Stäbe - Schnittgrößen'!B851</f>
        <v>102</v>
      </c>
      <c r="U856" s="27">
        <f>'LK3 - 4.1 Stäbe - Schnittgrößen'!D851</f>
        <v>-157.44999999999999</v>
      </c>
      <c r="V856" s="27">
        <f>'LK3 - 4.1 Stäbe - Schnittgrößen'!E851</f>
        <v>-13.37</v>
      </c>
      <c r="W856" s="27">
        <f>'LK3 - 4.1 Stäbe - Schnittgrößen'!F851</f>
        <v>1.52</v>
      </c>
      <c r="Y856" s="192"/>
      <c r="Z856" s="298"/>
      <c r="AA856" s="15">
        <f>'LK6 - 4.1 Stäbe - Schnittgrößen'!A851</f>
        <v>107</v>
      </c>
      <c r="AB856" s="15">
        <f>'LK6 - 4.1 Stäbe - Schnittgrößen'!B851</f>
        <v>102</v>
      </c>
      <c r="AC856" s="27">
        <f>'LK6 - 4.1 Stäbe - Schnittgrößen'!D851</f>
        <v>-106.31</v>
      </c>
      <c r="AD856" s="27">
        <f>'LK6 - 4.1 Stäbe - Schnittgrößen'!E851</f>
        <v>-10.08</v>
      </c>
      <c r="AE856" s="27">
        <f>'LK6 - 4.1 Stäbe - Schnittgrößen'!F851</f>
        <v>0.09</v>
      </c>
    </row>
    <row r="857" spans="1:31" x14ac:dyDescent="0.3">
      <c r="A857" s="44"/>
      <c r="B857" s="299"/>
      <c r="C857" s="15"/>
      <c r="D857" s="15">
        <f>'LK1 - 4.1 Stäbe - Schnittgrößen'!B852</f>
        <v>103</v>
      </c>
      <c r="E857" s="27">
        <f>'LK1 - 4.1 Stäbe - Schnittgrößen'!D852</f>
        <v>-116.09</v>
      </c>
      <c r="F857" s="27">
        <f>'LK1 - 4.1 Stäbe - Schnittgrößen'!E852</f>
        <v>-10.44</v>
      </c>
      <c r="G857" s="27">
        <f>'LK1 - 4.1 Stäbe - Schnittgrößen'!F852</f>
        <v>0.43</v>
      </c>
      <c r="I857" s="44"/>
      <c r="J857" s="299"/>
      <c r="K857" s="15"/>
      <c r="L857" s="15">
        <f>'LK2 - 4.1 Stäbe - Schnittgrößen'!B852</f>
        <v>103</v>
      </c>
      <c r="M857" s="27">
        <f>'LK2 - 4.1 Stäbe - Schnittgrößen'!D852</f>
        <v>-65.12</v>
      </c>
      <c r="N857" s="27">
        <f>'LK2 - 4.1 Stäbe - Schnittgrößen'!E852</f>
        <v>-7.83</v>
      </c>
      <c r="O857" s="27">
        <f>'LK2 - 4.1 Stäbe - Schnittgrößen'!F852</f>
        <v>-0.69</v>
      </c>
      <c r="Q857" s="44"/>
      <c r="R857" s="299"/>
      <c r="S857" s="15"/>
      <c r="T857" s="15">
        <f>'LK3 - 4.1 Stäbe - Schnittgrößen'!B852</f>
        <v>103</v>
      </c>
      <c r="U857" s="27">
        <f>'LK3 - 4.1 Stäbe - Schnittgrößen'!D852</f>
        <v>-157.44</v>
      </c>
      <c r="V857" s="27">
        <f>'LK3 - 4.1 Stäbe - Schnittgrößen'!E852</f>
        <v>-14.17</v>
      </c>
      <c r="W857" s="27">
        <f>'LK3 - 4.1 Stäbe - Schnittgrößen'!F852</f>
        <v>0.57999999999999996</v>
      </c>
      <c r="Y857" s="44"/>
      <c r="Z857" s="299"/>
      <c r="AA857" s="15"/>
      <c r="AB857" s="15">
        <f>'LK6 - 4.1 Stäbe - Schnittgrößen'!B852</f>
        <v>103</v>
      </c>
      <c r="AC857" s="27">
        <f>'LK6 - 4.1 Stäbe - Schnittgrößen'!D852</f>
        <v>-106.3</v>
      </c>
      <c r="AD857" s="27">
        <f>'LK6 - 4.1 Stäbe - Schnittgrößen'!E852</f>
        <v>-10.88</v>
      </c>
      <c r="AE857" s="27">
        <f>'LK6 - 4.1 Stäbe - Schnittgrößen'!F852</f>
        <v>-0.62</v>
      </c>
    </row>
    <row r="858" spans="1:31" x14ac:dyDescent="0.3">
      <c r="A858" s="44"/>
      <c r="B858" s="299"/>
      <c r="C858" s="15"/>
      <c r="D858" s="15" t="str">
        <f>'LK1 - 4.1 Stäbe - Schnittgrößen'!B853</f>
        <v>Max N</v>
      </c>
      <c r="E858" s="27">
        <f>'LK1 - 4.1 Stäbe - Schnittgrößen'!D853</f>
        <v>-116.09</v>
      </c>
      <c r="F858" s="27">
        <f>'LK1 - 4.1 Stäbe - Schnittgrößen'!E853</f>
        <v>-10.44</v>
      </c>
      <c r="G858" s="27">
        <f>'LK1 - 4.1 Stäbe - Schnittgrößen'!F853</f>
        <v>0.43</v>
      </c>
      <c r="I858" s="44"/>
      <c r="J858" s="299"/>
      <c r="K858" s="15"/>
      <c r="L858" s="15" t="str">
        <f>'LK2 - 4.1 Stäbe - Schnittgrößen'!B853</f>
        <v>Max N</v>
      </c>
      <c r="M858" s="27">
        <f>'LK2 - 4.1 Stäbe - Schnittgrößen'!D853</f>
        <v>-65.12</v>
      </c>
      <c r="N858" s="27">
        <f>'LK2 - 4.1 Stäbe - Schnittgrößen'!E853</f>
        <v>-7.83</v>
      </c>
      <c r="O858" s="27">
        <f>'LK2 - 4.1 Stäbe - Schnittgrößen'!F853</f>
        <v>-0.69</v>
      </c>
      <c r="Q858" s="44"/>
      <c r="R858" s="299"/>
      <c r="S858" s="15"/>
      <c r="T858" s="15" t="str">
        <f>'LK3 - 4.1 Stäbe - Schnittgrößen'!B853</f>
        <v>Max N</v>
      </c>
      <c r="U858" s="27">
        <f>'LK3 - 4.1 Stäbe - Schnittgrößen'!D853</f>
        <v>-157.44</v>
      </c>
      <c r="V858" s="27">
        <f>'LK3 - 4.1 Stäbe - Schnittgrößen'!E853</f>
        <v>-14.17</v>
      </c>
      <c r="W858" s="27">
        <f>'LK3 - 4.1 Stäbe - Schnittgrößen'!F853</f>
        <v>0.57999999999999996</v>
      </c>
      <c r="Y858" s="44"/>
      <c r="Z858" s="299"/>
      <c r="AA858" s="15"/>
      <c r="AB858" s="15" t="str">
        <f>'LK6 - 4.1 Stäbe - Schnittgrößen'!B853</f>
        <v>Max N</v>
      </c>
      <c r="AC858" s="27">
        <f>'LK6 - 4.1 Stäbe - Schnittgrößen'!D853</f>
        <v>-106.3</v>
      </c>
      <c r="AD858" s="27">
        <f>'LK6 - 4.1 Stäbe - Schnittgrößen'!E853</f>
        <v>-10.88</v>
      </c>
      <c r="AE858" s="27">
        <f>'LK6 - 4.1 Stäbe - Schnittgrößen'!F853</f>
        <v>-0.62</v>
      </c>
    </row>
    <row r="859" spans="1:31" x14ac:dyDescent="0.3">
      <c r="A859" s="44"/>
      <c r="B859" s="299"/>
      <c r="C859" s="15"/>
      <c r="D859" s="15" t="str">
        <f>'LK1 - 4.1 Stäbe - Schnittgrößen'!B854</f>
        <v>Min N</v>
      </c>
      <c r="E859" s="27">
        <f>'LK1 - 4.1 Stäbe - Schnittgrößen'!D854</f>
        <v>-116.1</v>
      </c>
      <c r="F859" s="27">
        <f>'LK1 - 4.1 Stäbe - Schnittgrößen'!E854</f>
        <v>-9.8699999999999992</v>
      </c>
      <c r="G859" s="27">
        <f>'LK1 - 4.1 Stäbe - Schnittgrößen'!F854</f>
        <v>1.1200000000000001</v>
      </c>
      <c r="I859" s="44"/>
      <c r="J859" s="299"/>
      <c r="K859" s="15"/>
      <c r="L859" s="15" t="str">
        <f>'LK2 - 4.1 Stäbe - Schnittgrößen'!B854</f>
        <v>Min N</v>
      </c>
      <c r="M859" s="27">
        <f>'LK2 - 4.1 Stäbe - Schnittgrößen'!D854</f>
        <v>-65.12</v>
      </c>
      <c r="N859" s="27">
        <f>'LK2 - 4.1 Stäbe - Schnittgrößen'!E854</f>
        <v>-7.27</v>
      </c>
      <c r="O859" s="27">
        <f>'LK2 - 4.1 Stäbe - Schnittgrößen'!F854</f>
        <v>-0.17</v>
      </c>
      <c r="Q859" s="44"/>
      <c r="R859" s="299"/>
      <c r="S859" s="15"/>
      <c r="T859" s="15" t="str">
        <f>'LK3 - 4.1 Stäbe - Schnittgrößen'!B854</f>
        <v>Min N</v>
      </c>
      <c r="U859" s="27">
        <f>'LK3 - 4.1 Stäbe - Schnittgrößen'!D854</f>
        <v>-157.44999999999999</v>
      </c>
      <c r="V859" s="27">
        <f>'LK3 - 4.1 Stäbe - Schnittgrößen'!E854</f>
        <v>-13.37</v>
      </c>
      <c r="W859" s="27">
        <f>'LK3 - 4.1 Stäbe - Schnittgrößen'!F854</f>
        <v>1.52</v>
      </c>
      <c r="Y859" s="44"/>
      <c r="Z859" s="299"/>
      <c r="AA859" s="15"/>
      <c r="AB859" s="15" t="str">
        <f>'LK6 - 4.1 Stäbe - Schnittgrößen'!B854</f>
        <v>Min N</v>
      </c>
      <c r="AC859" s="27">
        <f>'LK6 - 4.1 Stäbe - Schnittgrößen'!D854</f>
        <v>-106.31</v>
      </c>
      <c r="AD859" s="27">
        <f>'LK6 - 4.1 Stäbe - Schnittgrößen'!E854</f>
        <v>-10.08</v>
      </c>
      <c r="AE859" s="27">
        <f>'LK6 - 4.1 Stäbe - Schnittgrößen'!F854</f>
        <v>0.09</v>
      </c>
    </row>
    <row r="860" spans="1:31" x14ac:dyDescent="0.3">
      <c r="A860" s="44"/>
      <c r="B860" s="299"/>
      <c r="C860" s="15"/>
      <c r="D860" s="15" t="str">
        <f>'LK1 - 4.1 Stäbe - Schnittgrößen'!B855</f>
        <v>Max Vz</v>
      </c>
      <c r="E860" s="27">
        <f>'LK1 - 4.1 Stäbe - Schnittgrößen'!D855</f>
        <v>-116.1</v>
      </c>
      <c r="F860" s="27">
        <f>'LK1 - 4.1 Stäbe - Schnittgrößen'!E855</f>
        <v>-9.8699999999999992</v>
      </c>
      <c r="G860" s="27">
        <f>'LK1 - 4.1 Stäbe - Schnittgrößen'!F855</f>
        <v>1.1200000000000001</v>
      </c>
      <c r="I860" s="44"/>
      <c r="J860" s="299"/>
      <c r="K860" s="15"/>
      <c r="L860" s="15" t="str">
        <f>'LK2 - 4.1 Stäbe - Schnittgrößen'!B855</f>
        <v>Max Vz</v>
      </c>
      <c r="M860" s="27">
        <f>'LK2 - 4.1 Stäbe - Schnittgrößen'!D855</f>
        <v>-65.12</v>
      </c>
      <c r="N860" s="27">
        <f>'LK2 - 4.1 Stäbe - Schnittgrößen'!E855</f>
        <v>-7.27</v>
      </c>
      <c r="O860" s="27">
        <f>'LK2 - 4.1 Stäbe - Schnittgrößen'!F855</f>
        <v>-0.17</v>
      </c>
      <c r="Q860" s="44"/>
      <c r="R860" s="299"/>
      <c r="S860" s="15"/>
      <c r="T860" s="15" t="str">
        <f>'LK3 - 4.1 Stäbe - Schnittgrößen'!B855</f>
        <v>Max Vz</v>
      </c>
      <c r="U860" s="27">
        <f>'LK3 - 4.1 Stäbe - Schnittgrößen'!D855</f>
        <v>-157.44999999999999</v>
      </c>
      <c r="V860" s="27">
        <f>'LK3 - 4.1 Stäbe - Schnittgrößen'!E855</f>
        <v>-13.37</v>
      </c>
      <c r="W860" s="27">
        <f>'LK3 - 4.1 Stäbe - Schnittgrößen'!F855</f>
        <v>1.52</v>
      </c>
      <c r="Y860" s="44"/>
      <c r="Z860" s="299"/>
      <c r="AA860" s="15"/>
      <c r="AB860" s="15" t="str">
        <f>'LK6 - 4.1 Stäbe - Schnittgrößen'!B855</f>
        <v>Max Vz</v>
      </c>
      <c r="AC860" s="27">
        <f>'LK6 - 4.1 Stäbe - Schnittgrößen'!D855</f>
        <v>-106.31</v>
      </c>
      <c r="AD860" s="27">
        <f>'LK6 - 4.1 Stäbe - Schnittgrößen'!E855</f>
        <v>-10.08</v>
      </c>
      <c r="AE860" s="27">
        <f>'LK6 - 4.1 Stäbe - Schnittgrößen'!F855</f>
        <v>0.09</v>
      </c>
    </row>
    <row r="861" spans="1:31" x14ac:dyDescent="0.3">
      <c r="A861" s="44"/>
      <c r="B861" s="299"/>
      <c r="C861" s="15"/>
      <c r="D861" s="15" t="str">
        <f>'LK1 - 4.1 Stäbe - Schnittgrößen'!B856</f>
        <v>Min Vz</v>
      </c>
      <c r="E861" s="27">
        <f>'LK1 - 4.1 Stäbe - Schnittgrößen'!D856</f>
        <v>-116.09</v>
      </c>
      <c r="F861" s="27">
        <f>'LK1 - 4.1 Stäbe - Schnittgrößen'!E856</f>
        <v>-10.44</v>
      </c>
      <c r="G861" s="27">
        <f>'LK1 - 4.1 Stäbe - Schnittgrößen'!F856</f>
        <v>0.43</v>
      </c>
      <c r="I861" s="44"/>
      <c r="J861" s="299"/>
      <c r="K861" s="15"/>
      <c r="L861" s="15" t="str">
        <f>'LK2 - 4.1 Stäbe - Schnittgrößen'!B856</f>
        <v>Min Vz</v>
      </c>
      <c r="M861" s="27">
        <f>'LK2 - 4.1 Stäbe - Schnittgrößen'!D856</f>
        <v>-65.12</v>
      </c>
      <c r="N861" s="27">
        <f>'LK2 - 4.1 Stäbe - Schnittgrößen'!E856</f>
        <v>-7.83</v>
      </c>
      <c r="O861" s="27">
        <f>'LK2 - 4.1 Stäbe - Schnittgrößen'!F856</f>
        <v>-0.69</v>
      </c>
      <c r="Q861" s="44"/>
      <c r="R861" s="299"/>
      <c r="S861" s="15"/>
      <c r="T861" s="15" t="str">
        <f>'LK3 - 4.1 Stäbe - Schnittgrößen'!B856</f>
        <v>Min Vz</v>
      </c>
      <c r="U861" s="27">
        <f>'LK3 - 4.1 Stäbe - Schnittgrößen'!D856</f>
        <v>-157.44</v>
      </c>
      <c r="V861" s="27">
        <f>'LK3 - 4.1 Stäbe - Schnittgrößen'!E856</f>
        <v>-14.17</v>
      </c>
      <c r="W861" s="27">
        <f>'LK3 - 4.1 Stäbe - Schnittgrößen'!F856</f>
        <v>0.57999999999999996</v>
      </c>
      <c r="Y861" s="44"/>
      <c r="Z861" s="299"/>
      <c r="AA861" s="15"/>
      <c r="AB861" s="15" t="str">
        <f>'LK6 - 4.1 Stäbe - Schnittgrößen'!B856</f>
        <v>Min Vz</v>
      </c>
      <c r="AC861" s="27">
        <f>'LK6 - 4.1 Stäbe - Schnittgrößen'!D856</f>
        <v>-106.3</v>
      </c>
      <c r="AD861" s="27">
        <f>'LK6 - 4.1 Stäbe - Schnittgrößen'!E856</f>
        <v>-10.88</v>
      </c>
      <c r="AE861" s="27">
        <f>'LK6 - 4.1 Stäbe - Schnittgrößen'!F856</f>
        <v>-0.62</v>
      </c>
    </row>
    <row r="862" spans="1:31" x14ac:dyDescent="0.3">
      <c r="A862" s="44"/>
      <c r="B862" s="299"/>
      <c r="C862" s="15"/>
      <c r="D862" s="15" t="str">
        <f>'LK1 - 4.1 Stäbe - Schnittgrößen'!B857</f>
        <v>Max My</v>
      </c>
      <c r="E862" s="27">
        <f>'LK1 - 4.1 Stäbe - Schnittgrößen'!D857</f>
        <v>-116.1</v>
      </c>
      <c r="F862" s="27">
        <f>'LK1 - 4.1 Stäbe - Schnittgrößen'!E857</f>
        <v>-9.8699999999999992</v>
      </c>
      <c r="G862" s="27">
        <f>'LK1 - 4.1 Stäbe - Schnittgrößen'!F857</f>
        <v>1.1200000000000001</v>
      </c>
      <c r="I862" s="44"/>
      <c r="J862" s="299"/>
      <c r="K862" s="15"/>
      <c r="L862" s="15" t="str">
        <f>'LK2 - 4.1 Stäbe - Schnittgrößen'!B857</f>
        <v>Max My</v>
      </c>
      <c r="M862" s="27">
        <f>'LK2 - 4.1 Stäbe - Schnittgrößen'!D857</f>
        <v>-65.12</v>
      </c>
      <c r="N862" s="27">
        <f>'LK2 - 4.1 Stäbe - Schnittgrößen'!E857</f>
        <v>-7.27</v>
      </c>
      <c r="O862" s="27">
        <f>'LK2 - 4.1 Stäbe - Schnittgrößen'!F857</f>
        <v>-0.17</v>
      </c>
      <c r="Q862" s="44"/>
      <c r="R862" s="299"/>
      <c r="S862" s="15"/>
      <c r="T862" s="15" t="str">
        <f>'LK3 - 4.1 Stäbe - Schnittgrößen'!B857</f>
        <v>Max My</v>
      </c>
      <c r="U862" s="27">
        <f>'LK3 - 4.1 Stäbe - Schnittgrößen'!D857</f>
        <v>-157.44999999999999</v>
      </c>
      <c r="V862" s="27">
        <f>'LK3 - 4.1 Stäbe - Schnittgrößen'!E857</f>
        <v>-13.37</v>
      </c>
      <c r="W862" s="27">
        <f>'LK3 - 4.1 Stäbe - Schnittgrößen'!F857</f>
        <v>1.52</v>
      </c>
      <c r="Y862" s="44"/>
      <c r="Z862" s="299"/>
      <c r="AA862" s="15"/>
      <c r="AB862" s="15" t="str">
        <f>'LK6 - 4.1 Stäbe - Schnittgrößen'!B857</f>
        <v>Max My</v>
      </c>
      <c r="AC862" s="27">
        <f>'LK6 - 4.1 Stäbe - Schnittgrößen'!D857</f>
        <v>-106.31</v>
      </c>
      <c r="AD862" s="27">
        <f>'LK6 - 4.1 Stäbe - Schnittgrößen'!E857</f>
        <v>-10.08</v>
      </c>
      <c r="AE862" s="27">
        <f>'LK6 - 4.1 Stäbe - Schnittgrößen'!F857</f>
        <v>0.09</v>
      </c>
    </row>
    <row r="863" spans="1:31" x14ac:dyDescent="0.3">
      <c r="A863" s="44"/>
      <c r="B863" s="299"/>
      <c r="C863" s="15"/>
      <c r="D863" s="15" t="str">
        <f>'LK1 - 4.1 Stäbe - Schnittgrößen'!B858</f>
        <v>Min My</v>
      </c>
      <c r="E863" s="27">
        <f>'LK1 - 4.1 Stäbe - Schnittgrößen'!D858</f>
        <v>-116.09</v>
      </c>
      <c r="F863" s="27">
        <f>'LK1 - 4.1 Stäbe - Schnittgrößen'!E858</f>
        <v>-10.44</v>
      </c>
      <c r="G863" s="27">
        <f>'LK1 - 4.1 Stäbe - Schnittgrößen'!F858</f>
        <v>0.43</v>
      </c>
      <c r="I863" s="44"/>
      <c r="J863" s="299"/>
      <c r="K863" s="15"/>
      <c r="L863" s="15" t="str">
        <f>'LK2 - 4.1 Stäbe - Schnittgrößen'!B858</f>
        <v>Min My</v>
      </c>
      <c r="M863" s="27">
        <f>'LK2 - 4.1 Stäbe - Schnittgrößen'!D858</f>
        <v>-65.12</v>
      </c>
      <c r="N863" s="27">
        <f>'LK2 - 4.1 Stäbe - Schnittgrößen'!E858</f>
        <v>-7.83</v>
      </c>
      <c r="O863" s="27">
        <f>'LK2 - 4.1 Stäbe - Schnittgrößen'!F858</f>
        <v>-0.69</v>
      </c>
      <c r="Q863" s="44"/>
      <c r="R863" s="299"/>
      <c r="S863" s="15"/>
      <c r="T863" s="15" t="str">
        <f>'LK3 - 4.1 Stäbe - Schnittgrößen'!B858</f>
        <v>Min My</v>
      </c>
      <c r="U863" s="27">
        <f>'LK3 - 4.1 Stäbe - Schnittgrößen'!D858</f>
        <v>-157.44</v>
      </c>
      <c r="V863" s="27">
        <f>'LK3 - 4.1 Stäbe - Schnittgrößen'!E858</f>
        <v>-14.17</v>
      </c>
      <c r="W863" s="27">
        <f>'LK3 - 4.1 Stäbe - Schnittgrößen'!F858</f>
        <v>0.57999999999999996</v>
      </c>
      <c r="Y863" s="44"/>
      <c r="Z863" s="299"/>
      <c r="AA863" s="15"/>
      <c r="AB863" s="15" t="str">
        <f>'LK6 - 4.1 Stäbe - Schnittgrößen'!B858</f>
        <v>Min My</v>
      </c>
      <c r="AC863" s="27">
        <f>'LK6 - 4.1 Stäbe - Schnittgrößen'!D858</f>
        <v>-106.3</v>
      </c>
      <c r="AD863" s="27">
        <f>'LK6 - 4.1 Stäbe - Schnittgrößen'!E858</f>
        <v>-10.88</v>
      </c>
      <c r="AE863" s="27">
        <f>'LK6 - 4.1 Stäbe - Schnittgrößen'!F858</f>
        <v>-0.62</v>
      </c>
    </row>
    <row r="864" spans="1:31" x14ac:dyDescent="0.3">
      <c r="A864" s="192"/>
      <c r="B864" s="298"/>
      <c r="C864" s="15">
        <f>'LK1 - 4.1 Stäbe - Schnittgrößen'!A859</f>
        <v>108</v>
      </c>
      <c r="D864" s="15">
        <f>'LK1 - 4.1 Stäbe - Schnittgrößen'!B859</f>
        <v>103</v>
      </c>
      <c r="E864" s="27">
        <f>'LK1 - 4.1 Stäbe - Schnittgrößen'!D859</f>
        <v>-116.1</v>
      </c>
      <c r="F864" s="27">
        <f>'LK1 - 4.1 Stäbe - Schnittgrößen'!E859</f>
        <v>-10.130000000000001</v>
      </c>
      <c r="G864" s="27">
        <f>'LK1 - 4.1 Stäbe - Schnittgrößen'!F859</f>
        <v>0.43</v>
      </c>
      <c r="I864" s="192"/>
      <c r="J864" s="298"/>
      <c r="K864" s="15">
        <f>'LK2 - 4.1 Stäbe - Schnittgrößen'!A859</f>
        <v>108</v>
      </c>
      <c r="L864" s="15">
        <f>'LK2 - 4.1 Stäbe - Schnittgrößen'!B859</f>
        <v>103</v>
      </c>
      <c r="M864" s="27">
        <f>'LK2 - 4.1 Stäbe - Schnittgrößen'!D859</f>
        <v>-65.12</v>
      </c>
      <c r="N864" s="27">
        <f>'LK2 - 4.1 Stäbe - Schnittgrößen'!E859</f>
        <v>-7.63</v>
      </c>
      <c r="O864" s="27">
        <f>'LK2 - 4.1 Stäbe - Schnittgrößen'!F859</f>
        <v>-0.69</v>
      </c>
      <c r="Q864" s="192"/>
      <c r="R864" s="298"/>
      <c r="S864" s="15">
        <f>'LK3 - 4.1 Stäbe - Schnittgrößen'!A859</f>
        <v>108</v>
      </c>
      <c r="T864" s="15">
        <f>'LK3 - 4.1 Stäbe - Schnittgrößen'!B859</f>
        <v>103</v>
      </c>
      <c r="U864" s="27">
        <f>'LK3 - 4.1 Stäbe - Schnittgrößen'!D859</f>
        <v>-157.44</v>
      </c>
      <c r="V864" s="27">
        <f>'LK3 - 4.1 Stäbe - Schnittgrößen'!E859</f>
        <v>-13.72</v>
      </c>
      <c r="W864" s="27">
        <f>'LK3 - 4.1 Stäbe - Schnittgrößen'!F859</f>
        <v>0.57999999999999996</v>
      </c>
      <c r="Y864" s="192"/>
      <c r="Z864" s="298"/>
      <c r="AA864" s="15">
        <f>'LK6 - 4.1 Stäbe - Schnittgrößen'!A859</f>
        <v>108</v>
      </c>
      <c r="AB864" s="15">
        <f>'LK6 - 4.1 Stäbe - Schnittgrößen'!B859</f>
        <v>103</v>
      </c>
      <c r="AC864" s="27">
        <f>'LK6 - 4.1 Stäbe - Schnittgrößen'!D859</f>
        <v>-106.3</v>
      </c>
      <c r="AD864" s="27">
        <f>'LK6 - 4.1 Stäbe - Schnittgrößen'!E859</f>
        <v>-10.74</v>
      </c>
      <c r="AE864" s="27">
        <f>'LK6 - 4.1 Stäbe - Schnittgrößen'!F859</f>
        <v>-0.62</v>
      </c>
    </row>
    <row r="865" spans="1:31" x14ac:dyDescent="0.3">
      <c r="A865" s="44"/>
      <c r="B865" s="299"/>
      <c r="C865" s="15"/>
      <c r="D865" s="15">
        <f>'LK1 - 4.1 Stäbe - Schnittgrößen'!B860</f>
        <v>104</v>
      </c>
      <c r="E865" s="27">
        <f>'LK1 - 4.1 Stäbe - Schnittgrößen'!D860</f>
        <v>-116.09</v>
      </c>
      <c r="F865" s="27">
        <f>'LK1 - 4.1 Stäbe - Schnittgrößen'!E860</f>
        <v>-10.7</v>
      </c>
      <c r="G865" s="27">
        <f>'LK1 - 4.1 Stäbe - Schnittgrößen'!F860</f>
        <v>-0.28000000000000003</v>
      </c>
      <c r="I865" s="44"/>
      <c r="J865" s="299"/>
      <c r="K865" s="15"/>
      <c r="L865" s="15">
        <f>'LK2 - 4.1 Stäbe - Schnittgrößen'!B860</f>
        <v>104</v>
      </c>
      <c r="M865" s="27">
        <f>'LK2 - 4.1 Stäbe - Schnittgrößen'!D860</f>
        <v>-65.11</v>
      </c>
      <c r="N865" s="27">
        <f>'LK2 - 4.1 Stäbe - Schnittgrößen'!E860</f>
        <v>-8.19</v>
      </c>
      <c r="O865" s="27">
        <f>'LK2 - 4.1 Stäbe - Schnittgrößen'!F860</f>
        <v>-1.23</v>
      </c>
      <c r="Q865" s="44"/>
      <c r="R865" s="299"/>
      <c r="S865" s="15"/>
      <c r="T865" s="15">
        <f>'LK3 - 4.1 Stäbe - Schnittgrößen'!B860</f>
        <v>104</v>
      </c>
      <c r="U865" s="27">
        <f>'LK3 - 4.1 Stäbe - Schnittgrößen'!D860</f>
        <v>-157.44</v>
      </c>
      <c r="V865" s="27">
        <f>'LK3 - 4.1 Stäbe - Schnittgrößen'!E860</f>
        <v>-14.52</v>
      </c>
      <c r="W865" s="27">
        <f>'LK3 - 4.1 Stäbe - Schnittgrößen'!F860</f>
        <v>-0.38</v>
      </c>
      <c r="Y865" s="44"/>
      <c r="Z865" s="299"/>
      <c r="AA865" s="15"/>
      <c r="AB865" s="15">
        <f>'LK6 - 4.1 Stäbe - Schnittgrößen'!B860</f>
        <v>104</v>
      </c>
      <c r="AC865" s="27">
        <f>'LK6 - 4.1 Stäbe - Schnittgrößen'!D860</f>
        <v>-106.29</v>
      </c>
      <c r="AD865" s="27">
        <f>'LK6 - 4.1 Stäbe - Schnittgrößen'!E860</f>
        <v>-11.53</v>
      </c>
      <c r="AE865" s="27">
        <f>'LK6 - 4.1 Stäbe - Schnittgrößen'!F860</f>
        <v>-1.38</v>
      </c>
    </row>
    <row r="866" spans="1:31" x14ac:dyDescent="0.3">
      <c r="A866" s="44"/>
      <c r="B866" s="299"/>
      <c r="C866" s="15"/>
      <c r="D866" s="15" t="str">
        <f>'LK1 - 4.1 Stäbe - Schnittgrößen'!B861</f>
        <v>Max N</v>
      </c>
      <c r="E866" s="27">
        <f>'LK1 - 4.1 Stäbe - Schnittgrößen'!D861</f>
        <v>-116.09</v>
      </c>
      <c r="F866" s="27">
        <f>'LK1 - 4.1 Stäbe - Schnittgrößen'!E861</f>
        <v>-10.7</v>
      </c>
      <c r="G866" s="27">
        <f>'LK1 - 4.1 Stäbe - Schnittgrößen'!F861</f>
        <v>-0.28000000000000003</v>
      </c>
      <c r="I866" s="44"/>
      <c r="J866" s="299"/>
      <c r="K866" s="15"/>
      <c r="L866" s="15" t="str">
        <f>'LK2 - 4.1 Stäbe - Schnittgrößen'!B861</f>
        <v>Max N</v>
      </c>
      <c r="M866" s="27">
        <f>'LK2 - 4.1 Stäbe - Schnittgrößen'!D861</f>
        <v>-65.11</v>
      </c>
      <c r="N866" s="27">
        <f>'LK2 - 4.1 Stäbe - Schnittgrößen'!E861</f>
        <v>-8.19</v>
      </c>
      <c r="O866" s="27">
        <f>'LK2 - 4.1 Stäbe - Schnittgrößen'!F861</f>
        <v>-1.23</v>
      </c>
      <c r="Q866" s="44"/>
      <c r="R866" s="299"/>
      <c r="S866" s="15"/>
      <c r="T866" s="15" t="str">
        <f>'LK3 - 4.1 Stäbe - Schnittgrößen'!B861</f>
        <v>Max N</v>
      </c>
      <c r="U866" s="27">
        <f>'LK3 - 4.1 Stäbe - Schnittgrößen'!D861</f>
        <v>-157.44</v>
      </c>
      <c r="V866" s="27">
        <f>'LK3 - 4.1 Stäbe - Schnittgrößen'!E861</f>
        <v>-14.52</v>
      </c>
      <c r="W866" s="27">
        <f>'LK3 - 4.1 Stäbe - Schnittgrößen'!F861</f>
        <v>-0.38</v>
      </c>
      <c r="Y866" s="44"/>
      <c r="Z866" s="299"/>
      <c r="AA866" s="15"/>
      <c r="AB866" s="15" t="str">
        <f>'LK6 - 4.1 Stäbe - Schnittgrößen'!B861</f>
        <v>Max N</v>
      </c>
      <c r="AC866" s="27">
        <f>'LK6 - 4.1 Stäbe - Schnittgrößen'!D861</f>
        <v>-106.29</v>
      </c>
      <c r="AD866" s="27">
        <f>'LK6 - 4.1 Stäbe - Schnittgrößen'!E861</f>
        <v>-11.53</v>
      </c>
      <c r="AE866" s="27">
        <f>'LK6 - 4.1 Stäbe - Schnittgrößen'!F861</f>
        <v>-1.38</v>
      </c>
    </row>
    <row r="867" spans="1:31" x14ac:dyDescent="0.3">
      <c r="A867" s="44"/>
      <c r="B867" s="299"/>
      <c r="C867" s="15"/>
      <c r="D867" s="15" t="str">
        <f>'LK1 - 4.1 Stäbe - Schnittgrößen'!B862</f>
        <v>Min N</v>
      </c>
      <c r="E867" s="27">
        <f>'LK1 - 4.1 Stäbe - Schnittgrößen'!D862</f>
        <v>-116.1</v>
      </c>
      <c r="F867" s="27">
        <f>'LK1 - 4.1 Stäbe - Schnittgrößen'!E862</f>
        <v>-10.130000000000001</v>
      </c>
      <c r="G867" s="27">
        <f>'LK1 - 4.1 Stäbe - Schnittgrößen'!F862</f>
        <v>0.43</v>
      </c>
      <c r="I867" s="44"/>
      <c r="J867" s="299"/>
      <c r="K867" s="15"/>
      <c r="L867" s="15" t="str">
        <f>'LK2 - 4.1 Stäbe - Schnittgrößen'!B862</f>
        <v>Min N</v>
      </c>
      <c r="M867" s="27">
        <f>'LK2 - 4.1 Stäbe - Schnittgrößen'!D862</f>
        <v>-65.12</v>
      </c>
      <c r="N867" s="27">
        <f>'LK2 - 4.1 Stäbe - Schnittgrößen'!E862</f>
        <v>-7.63</v>
      </c>
      <c r="O867" s="27">
        <f>'LK2 - 4.1 Stäbe - Schnittgrößen'!F862</f>
        <v>-0.69</v>
      </c>
      <c r="Q867" s="44"/>
      <c r="R867" s="299"/>
      <c r="S867" s="15"/>
      <c r="T867" s="15" t="str">
        <f>'LK3 - 4.1 Stäbe - Schnittgrößen'!B862</f>
        <v>Min N</v>
      </c>
      <c r="U867" s="27">
        <f>'LK3 - 4.1 Stäbe - Schnittgrößen'!D862</f>
        <v>-157.44</v>
      </c>
      <c r="V867" s="27">
        <f>'LK3 - 4.1 Stäbe - Schnittgrößen'!E862</f>
        <v>-13.72</v>
      </c>
      <c r="W867" s="27">
        <f>'LK3 - 4.1 Stäbe - Schnittgrößen'!F862</f>
        <v>0.57999999999999996</v>
      </c>
      <c r="Y867" s="44"/>
      <c r="Z867" s="299"/>
      <c r="AA867" s="15"/>
      <c r="AB867" s="15" t="str">
        <f>'LK6 - 4.1 Stäbe - Schnittgrößen'!B862</f>
        <v>Min N</v>
      </c>
      <c r="AC867" s="27">
        <f>'LK6 - 4.1 Stäbe - Schnittgrößen'!D862</f>
        <v>-106.3</v>
      </c>
      <c r="AD867" s="27">
        <f>'LK6 - 4.1 Stäbe - Schnittgrößen'!E862</f>
        <v>-10.74</v>
      </c>
      <c r="AE867" s="27">
        <f>'LK6 - 4.1 Stäbe - Schnittgrößen'!F862</f>
        <v>-0.62</v>
      </c>
    </row>
    <row r="868" spans="1:31" x14ac:dyDescent="0.3">
      <c r="A868" s="44"/>
      <c r="B868" s="299"/>
      <c r="C868" s="15"/>
      <c r="D868" s="15" t="str">
        <f>'LK1 - 4.1 Stäbe - Schnittgrößen'!B863</f>
        <v>Max Vz</v>
      </c>
      <c r="E868" s="27">
        <f>'LK1 - 4.1 Stäbe - Schnittgrößen'!D863</f>
        <v>-116.1</v>
      </c>
      <c r="F868" s="27">
        <f>'LK1 - 4.1 Stäbe - Schnittgrößen'!E863</f>
        <v>-10.130000000000001</v>
      </c>
      <c r="G868" s="27">
        <f>'LK1 - 4.1 Stäbe - Schnittgrößen'!F863</f>
        <v>0.43</v>
      </c>
      <c r="I868" s="44"/>
      <c r="J868" s="299"/>
      <c r="K868" s="15"/>
      <c r="L868" s="15" t="str">
        <f>'LK2 - 4.1 Stäbe - Schnittgrößen'!B863</f>
        <v>Max Vz</v>
      </c>
      <c r="M868" s="27">
        <f>'LK2 - 4.1 Stäbe - Schnittgrößen'!D863</f>
        <v>-65.12</v>
      </c>
      <c r="N868" s="27">
        <f>'LK2 - 4.1 Stäbe - Schnittgrößen'!E863</f>
        <v>-7.63</v>
      </c>
      <c r="O868" s="27">
        <f>'LK2 - 4.1 Stäbe - Schnittgrößen'!F863</f>
        <v>-0.69</v>
      </c>
      <c r="Q868" s="44"/>
      <c r="R868" s="299"/>
      <c r="S868" s="15"/>
      <c r="T868" s="15" t="str">
        <f>'LK3 - 4.1 Stäbe - Schnittgrößen'!B863</f>
        <v>Max Vz</v>
      </c>
      <c r="U868" s="27">
        <f>'LK3 - 4.1 Stäbe - Schnittgrößen'!D863</f>
        <v>-157.44</v>
      </c>
      <c r="V868" s="27">
        <f>'LK3 - 4.1 Stäbe - Schnittgrößen'!E863</f>
        <v>-13.72</v>
      </c>
      <c r="W868" s="27">
        <f>'LK3 - 4.1 Stäbe - Schnittgrößen'!F863</f>
        <v>0.57999999999999996</v>
      </c>
      <c r="Y868" s="44"/>
      <c r="Z868" s="299"/>
      <c r="AA868" s="15"/>
      <c r="AB868" s="15" t="str">
        <f>'LK6 - 4.1 Stäbe - Schnittgrößen'!B863</f>
        <v>Max Vz</v>
      </c>
      <c r="AC868" s="27">
        <f>'LK6 - 4.1 Stäbe - Schnittgrößen'!D863</f>
        <v>-106.3</v>
      </c>
      <c r="AD868" s="27">
        <f>'LK6 - 4.1 Stäbe - Schnittgrößen'!E863</f>
        <v>-10.74</v>
      </c>
      <c r="AE868" s="27">
        <f>'LK6 - 4.1 Stäbe - Schnittgrößen'!F863</f>
        <v>-0.62</v>
      </c>
    </row>
    <row r="869" spans="1:31" x14ac:dyDescent="0.3">
      <c r="A869" s="44"/>
      <c r="B869" s="299"/>
      <c r="C869" s="15"/>
      <c r="D869" s="15" t="str">
        <f>'LK1 - 4.1 Stäbe - Schnittgrößen'!B864</f>
        <v>Min Vz</v>
      </c>
      <c r="E869" s="27">
        <f>'LK1 - 4.1 Stäbe - Schnittgrößen'!D864</f>
        <v>-116.09</v>
      </c>
      <c r="F869" s="27">
        <f>'LK1 - 4.1 Stäbe - Schnittgrößen'!E864</f>
        <v>-10.7</v>
      </c>
      <c r="G869" s="27">
        <f>'LK1 - 4.1 Stäbe - Schnittgrößen'!F864</f>
        <v>-0.28000000000000003</v>
      </c>
      <c r="I869" s="44"/>
      <c r="J869" s="299"/>
      <c r="K869" s="15"/>
      <c r="L869" s="15" t="str">
        <f>'LK2 - 4.1 Stäbe - Schnittgrößen'!B864</f>
        <v>Min Vz</v>
      </c>
      <c r="M869" s="27">
        <f>'LK2 - 4.1 Stäbe - Schnittgrößen'!D864</f>
        <v>-65.11</v>
      </c>
      <c r="N869" s="27">
        <f>'LK2 - 4.1 Stäbe - Schnittgrößen'!E864</f>
        <v>-8.19</v>
      </c>
      <c r="O869" s="27">
        <f>'LK2 - 4.1 Stäbe - Schnittgrößen'!F864</f>
        <v>-1.23</v>
      </c>
      <c r="Q869" s="44"/>
      <c r="R869" s="299"/>
      <c r="S869" s="15"/>
      <c r="T869" s="15" t="str">
        <f>'LK3 - 4.1 Stäbe - Schnittgrößen'!B864</f>
        <v>Min Vz</v>
      </c>
      <c r="U869" s="27">
        <f>'LK3 - 4.1 Stäbe - Schnittgrößen'!D864</f>
        <v>-157.44</v>
      </c>
      <c r="V869" s="27">
        <f>'LK3 - 4.1 Stäbe - Schnittgrößen'!E864</f>
        <v>-14.52</v>
      </c>
      <c r="W869" s="27">
        <f>'LK3 - 4.1 Stäbe - Schnittgrößen'!F864</f>
        <v>-0.38</v>
      </c>
      <c r="Y869" s="44"/>
      <c r="Z869" s="299"/>
      <c r="AA869" s="15"/>
      <c r="AB869" s="15" t="str">
        <f>'LK6 - 4.1 Stäbe - Schnittgrößen'!B864</f>
        <v>Min Vz</v>
      </c>
      <c r="AC869" s="27">
        <f>'LK6 - 4.1 Stäbe - Schnittgrößen'!D864</f>
        <v>-106.29</v>
      </c>
      <c r="AD869" s="27">
        <f>'LK6 - 4.1 Stäbe - Schnittgrößen'!E864</f>
        <v>-11.53</v>
      </c>
      <c r="AE869" s="27">
        <f>'LK6 - 4.1 Stäbe - Schnittgrößen'!F864</f>
        <v>-1.38</v>
      </c>
    </row>
    <row r="870" spans="1:31" x14ac:dyDescent="0.3">
      <c r="A870" s="44"/>
      <c r="B870" s="299"/>
      <c r="C870" s="15"/>
      <c r="D870" s="15" t="str">
        <f>'LK1 - 4.1 Stäbe - Schnittgrößen'!B865</f>
        <v>Max My</v>
      </c>
      <c r="E870" s="27">
        <f>'LK1 - 4.1 Stäbe - Schnittgrößen'!D865</f>
        <v>-116.1</v>
      </c>
      <c r="F870" s="27">
        <f>'LK1 - 4.1 Stäbe - Schnittgrößen'!E865</f>
        <v>-10.130000000000001</v>
      </c>
      <c r="G870" s="27">
        <f>'LK1 - 4.1 Stäbe - Schnittgrößen'!F865</f>
        <v>0.43</v>
      </c>
      <c r="I870" s="44"/>
      <c r="J870" s="299"/>
      <c r="K870" s="15"/>
      <c r="L870" s="15" t="str">
        <f>'LK2 - 4.1 Stäbe - Schnittgrößen'!B865</f>
        <v>Max My</v>
      </c>
      <c r="M870" s="27">
        <f>'LK2 - 4.1 Stäbe - Schnittgrößen'!D865</f>
        <v>-65.12</v>
      </c>
      <c r="N870" s="27">
        <f>'LK2 - 4.1 Stäbe - Schnittgrößen'!E865</f>
        <v>-7.63</v>
      </c>
      <c r="O870" s="27">
        <f>'LK2 - 4.1 Stäbe - Schnittgrößen'!F865</f>
        <v>-0.69</v>
      </c>
      <c r="Q870" s="44"/>
      <c r="R870" s="299"/>
      <c r="S870" s="15"/>
      <c r="T870" s="15" t="str">
        <f>'LK3 - 4.1 Stäbe - Schnittgrößen'!B865</f>
        <v>Max My</v>
      </c>
      <c r="U870" s="27">
        <f>'LK3 - 4.1 Stäbe - Schnittgrößen'!D865</f>
        <v>-157.44</v>
      </c>
      <c r="V870" s="27">
        <f>'LK3 - 4.1 Stäbe - Schnittgrößen'!E865</f>
        <v>-13.72</v>
      </c>
      <c r="W870" s="27">
        <f>'LK3 - 4.1 Stäbe - Schnittgrößen'!F865</f>
        <v>0.57999999999999996</v>
      </c>
      <c r="Y870" s="44"/>
      <c r="Z870" s="299"/>
      <c r="AA870" s="15"/>
      <c r="AB870" s="15" t="str">
        <f>'LK6 - 4.1 Stäbe - Schnittgrößen'!B865</f>
        <v>Max My</v>
      </c>
      <c r="AC870" s="27">
        <f>'LK6 - 4.1 Stäbe - Schnittgrößen'!D865</f>
        <v>-106.3</v>
      </c>
      <c r="AD870" s="27">
        <f>'LK6 - 4.1 Stäbe - Schnittgrößen'!E865</f>
        <v>-10.74</v>
      </c>
      <c r="AE870" s="27">
        <f>'LK6 - 4.1 Stäbe - Schnittgrößen'!F865</f>
        <v>-0.62</v>
      </c>
    </row>
    <row r="871" spans="1:31" x14ac:dyDescent="0.3">
      <c r="A871" s="44"/>
      <c r="B871" s="299"/>
      <c r="C871" s="15"/>
      <c r="D871" s="15" t="str">
        <f>'LK1 - 4.1 Stäbe - Schnittgrößen'!B866</f>
        <v>Min My</v>
      </c>
      <c r="E871" s="27">
        <f>'LK1 - 4.1 Stäbe - Schnittgrößen'!D866</f>
        <v>-116.09</v>
      </c>
      <c r="F871" s="27">
        <f>'LK1 - 4.1 Stäbe - Schnittgrößen'!E866</f>
        <v>-10.7</v>
      </c>
      <c r="G871" s="27">
        <f>'LK1 - 4.1 Stäbe - Schnittgrößen'!F866</f>
        <v>-0.28000000000000003</v>
      </c>
      <c r="I871" s="44"/>
      <c r="J871" s="299"/>
      <c r="K871" s="15"/>
      <c r="L871" s="15" t="str">
        <f>'LK2 - 4.1 Stäbe - Schnittgrößen'!B866</f>
        <v>Min My</v>
      </c>
      <c r="M871" s="27">
        <f>'LK2 - 4.1 Stäbe - Schnittgrößen'!D866</f>
        <v>-65.11</v>
      </c>
      <c r="N871" s="27">
        <f>'LK2 - 4.1 Stäbe - Schnittgrößen'!E866</f>
        <v>-8.19</v>
      </c>
      <c r="O871" s="27">
        <f>'LK2 - 4.1 Stäbe - Schnittgrößen'!F866</f>
        <v>-1.23</v>
      </c>
      <c r="Q871" s="44"/>
      <c r="R871" s="299"/>
      <c r="S871" s="15"/>
      <c r="T871" s="15" t="str">
        <f>'LK3 - 4.1 Stäbe - Schnittgrößen'!B866</f>
        <v>Min My</v>
      </c>
      <c r="U871" s="27">
        <f>'LK3 - 4.1 Stäbe - Schnittgrößen'!D866</f>
        <v>-157.44</v>
      </c>
      <c r="V871" s="27">
        <f>'LK3 - 4.1 Stäbe - Schnittgrößen'!E866</f>
        <v>-14.52</v>
      </c>
      <c r="W871" s="27">
        <f>'LK3 - 4.1 Stäbe - Schnittgrößen'!F866</f>
        <v>-0.38</v>
      </c>
      <c r="Y871" s="44"/>
      <c r="Z871" s="299"/>
      <c r="AA871" s="15"/>
      <c r="AB871" s="15" t="str">
        <f>'LK6 - 4.1 Stäbe - Schnittgrößen'!B866</f>
        <v>Min My</v>
      </c>
      <c r="AC871" s="27">
        <f>'LK6 - 4.1 Stäbe - Schnittgrößen'!D866</f>
        <v>-106.29</v>
      </c>
      <c r="AD871" s="27">
        <f>'LK6 - 4.1 Stäbe - Schnittgrößen'!E866</f>
        <v>-11.53</v>
      </c>
      <c r="AE871" s="27">
        <f>'LK6 - 4.1 Stäbe - Schnittgrößen'!F866</f>
        <v>-1.38</v>
      </c>
    </row>
    <row r="872" spans="1:31" x14ac:dyDescent="0.3">
      <c r="A872" s="192"/>
      <c r="B872" s="298"/>
      <c r="C872" s="15">
        <f>'LK1 - 4.1 Stäbe - Schnittgrößen'!A867</f>
        <v>109</v>
      </c>
      <c r="D872" s="15">
        <f>'LK1 - 4.1 Stäbe - Schnittgrößen'!B867</f>
        <v>104</v>
      </c>
      <c r="E872" s="27">
        <f>'LK1 - 4.1 Stäbe - Schnittgrößen'!D867</f>
        <v>-116.09</v>
      </c>
      <c r="F872" s="27">
        <f>'LK1 - 4.1 Stäbe - Schnittgrößen'!E867</f>
        <v>-10.42</v>
      </c>
      <c r="G872" s="27">
        <f>'LK1 - 4.1 Stäbe - Schnittgrößen'!F867</f>
        <v>-0.28000000000000003</v>
      </c>
      <c r="I872" s="192"/>
      <c r="J872" s="298"/>
      <c r="K872" s="15">
        <f>'LK2 - 4.1 Stäbe - Schnittgrößen'!A867</f>
        <v>109</v>
      </c>
      <c r="L872" s="15">
        <f>'LK2 - 4.1 Stäbe - Schnittgrößen'!B867</f>
        <v>104</v>
      </c>
      <c r="M872" s="27">
        <f>'LK2 - 4.1 Stäbe - Schnittgrößen'!D867</f>
        <v>-65.11</v>
      </c>
      <c r="N872" s="27">
        <f>'LK2 - 4.1 Stäbe - Schnittgrößen'!E867</f>
        <v>-8.19</v>
      </c>
      <c r="O872" s="27">
        <f>'LK2 - 4.1 Stäbe - Schnittgrößen'!F867</f>
        <v>-1.23</v>
      </c>
      <c r="Q872" s="192"/>
      <c r="R872" s="298"/>
      <c r="S872" s="15">
        <f>'LK3 - 4.1 Stäbe - Schnittgrößen'!A867</f>
        <v>109</v>
      </c>
      <c r="T872" s="15">
        <f>'LK3 - 4.1 Stäbe - Schnittgrößen'!B867</f>
        <v>104</v>
      </c>
      <c r="U872" s="27">
        <f>'LK3 - 4.1 Stäbe - Schnittgrößen'!D867</f>
        <v>-157.44</v>
      </c>
      <c r="V872" s="27">
        <f>'LK3 - 4.1 Stäbe - Schnittgrößen'!E867</f>
        <v>-14.12</v>
      </c>
      <c r="W872" s="27">
        <f>'LK3 - 4.1 Stäbe - Schnittgrößen'!F867</f>
        <v>-0.38</v>
      </c>
      <c r="Y872" s="192"/>
      <c r="Z872" s="298"/>
      <c r="AA872" s="15">
        <f>'LK6 - 4.1 Stäbe - Schnittgrößen'!A867</f>
        <v>109</v>
      </c>
      <c r="AB872" s="15">
        <f>'LK6 - 4.1 Stäbe - Schnittgrößen'!B867</f>
        <v>104</v>
      </c>
      <c r="AC872" s="27">
        <f>'LK6 - 4.1 Stäbe - Schnittgrößen'!D867</f>
        <v>-106.29</v>
      </c>
      <c r="AD872" s="27">
        <f>'LK6 - 4.1 Stäbe - Schnittgrößen'!E867</f>
        <v>-11.79</v>
      </c>
      <c r="AE872" s="27">
        <f>'LK6 - 4.1 Stäbe - Schnittgrößen'!F867</f>
        <v>-1.38</v>
      </c>
    </row>
    <row r="873" spans="1:31" x14ac:dyDescent="0.3">
      <c r="A873" s="44"/>
      <c r="B873" s="299"/>
      <c r="C873" s="15"/>
      <c r="D873" s="15">
        <f>'LK1 - 4.1 Stäbe - Schnittgrößen'!B868</f>
        <v>105</v>
      </c>
      <c r="E873" s="27">
        <f>'LK1 - 4.1 Stäbe - Schnittgrößen'!D868</f>
        <v>-116.09</v>
      </c>
      <c r="F873" s="27">
        <f>'LK1 - 4.1 Stäbe - Schnittgrößen'!E868</f>
        <v>-10.98</v>
      </c>
      <c r="G873" s="27">
        <f>'LK1 - 4.1 Stäbe - Schnittgrößen'!F868</f>
        <v>-1.01</v>
      </c>
      <c r="I873" s="44"/>
      <c r="J873" s="299"/>
      <c r="K873" s="15"/>
      <c r="L873" s="15">
        <f>'LK2 - 4.1 Stäbe - Schnittgrößen'!B868</f>
        <v>105</v>
      </c>
      <c r="M873" s="27">
        <f>'LK2 - 4.1 Stäbe - Schnittgrößen'!D868</f>
        <v>-65.11</v>
      </c>
      <c r="N873" s="27">
        <f>'LK2 - 4.1 Stäbe - Schnittgrößen'!E868</f>
        <v>-8.74</v>
      </c>
      <c r="O873" s="27">
        <f>'LK2 - 4.1 Stäbe - Schnittgrößen'!F868</f>
        <v>-1.8</v>
      </c>
      <c r="Q873" s="44"/>
      <c r="R873" s="299"/>
      <c r="S873" s="15"/>
      <c r="T873" s="15">
        <f>'LK3 - 4.1 Stäbe - Schnittgrößen'!B868</f>
        <v>105</v>
      </c>
      <c r="U873" s="27">
        <f>'LK3 - 4.1 Stäbe - Schnittgrößen'!D868</f>
        <v>-157.43</v>
      </c>
      <c r="V873" s="27">
        <f>'LK3 - 4.1 Stäbe - Schnittgrößen'!E868</f>
        <v>-14.91</v>
      </c>
      <c r="W873" s="27">
        <f>'LK3 - 4.1 Stäbe - Schnittgrößen'!F868</f>
        <v>-1.37</v>
      </c>
      <c r="Y873" s="44"/>
      <c r="Z873" s="299"/>
      <c r="AA873" s="15"/>
      <c r="AB873" s="15">
        <f>'LK6 - 4.1 Stäbe - Schnittgrößen'!B868</f>
        <v>105</v>
      </c>
      <c r="AC873" s="27">
        <f>'LK6 - 4.1 Stäbe - Schnittgrößen'!D868</f>
        <v>-106.28</v>
      </c>
      <c r="AD873" s="27">
        <f>'LK6 - 4.1 Stäbe - Schnittgrößen'!E868</f>
        <v>-12.57</v>
      </c>
      <c r="AE873" s="27">
        <f>'LK6 - 4.1 Stäbe - Schnittgrößen'!F868</f>
        <v>-2.21</v>
      </c>
    </row>
    <row r="874" spans="1:31" x14ac:dyDescent="0.3">
      <c r="A874" s="44"/>
      <c r="B874" s="299"/>
      <c r="C874" s="15"/>
      <c r="D874" s="15" t="str">
        <f>'LK1 - 4.1 Stäbe - Schnittgrößen'!B869</f>
        <v>Max N</v>
      </c>
      <c r="E874" s="27">
        <f>'LK1 - 4.1 Stäbe - Schnittgrößen'!D869</f>
        <v>-116.09</v>
      </c>
      <c r="F874" s="27">
        <f>'LK1 - 4.1 Stäbe - Schnittgrößen'!E869</f>
        <v>-10.98</v>
      </c>
      <c r="G874" s="27">
        <f>'LK1 - 4.1 Stäbe - Schnittgrößen'!F869</f>
        <v>-1.01</v>
      </c>
      <c r="I874" s="44"/>
      <c r="J874" s="299"/>
      <c r="K874" s="15"/>
      <c r="L874" s="15" t="str">
        <f>'LK2 - 4.1 Stäbe - Schnittgrößen'!B869</f>
        <v>Max N</v>
      </c>
      <c r="M874" s="27">
        <f>'LK2 - 4.1 Stäbe - Schnittgrößen'!D869</f>
        <v>-65.11</v>
      </c>
      <c r="N874" s="27">
        <f>'LK2 - 4.1 Stäbe - Schnittgrößen'!E869</f>
        <v>-8.74</v>
      </c>
      <c r="O874" s="27">
        <f>'LK2 - 4.1 Stäbe - Schnittgrößen'!F869</f>
        <v>-1.8</v>
      </c>
      <c r="Q874" s="44"/>
      <c r="R874" s="299"/>
      <c r="S874" s="15"/>
      <c r="T874" s="15" t="str">
        <f>'LK3 - 4.1 Stäbe - Schnittgrößen'!B869</f>
        <v>Max N</v>
      </c>
      <c r="U874" s="27">
        <f>'LK3 - 4.1 Stäbe - Schnittgrößen'!D869</f>
        <v>-157.43</v>
      </c>
      <c r="V874" s="27">
        <f>'LK3 - 4.1 Stäbe - Schnittgrößen'!E869</f>
        <v>-14.91</v>
      </c>
      <c r="W874" s="27">
        <f>'LK3 - 4.1 Stäbe - Schnittgrößen'!F869</f>
        <v>-1.37</v>
      </c>
      <c r="Y874" s="44"/>
      <c r="Z874" s="299"/>
      <c r="AA874" s="15"/>
      <c r="AB874" s="15" t="str">
        <f>'LK6 - 4.1 Stäbe - Schnittgrößen'!B869</f>
        <v>Max N</v>
      </c>
      <c r="AC874" s="27">
        <f>'LK6 - 4.1 Stäbe - Schnittgrößen'!D869</f>
        <v>-106.28</v>
      </c>
      <c r="AD874" s="27">
        <f>'LK6 - 4.1 Stäbe - Schnittgrößen'!E869</f>
        <v>-12.57</v>
      </c>
      <c r="AE874" s="27">
        <f>'LK6 - 4.1 Stäbe - Schnittgrößen'!F869</f>
        <v>-2.21</v>
      </c>
    </row>
    <row r="875" spans="1:31" x14ac:dyDescent="0.3">
      <c r="A875" s="44"/>
      <c r="B875" s="299"/>
      <c r="C875" s="15"/>
      <c r="D875" s="15" t="str">
        <f>'LK1 - 4.1 Stäbe - Schnittgrößen'!B870</f>
        <v>Min N</v>
      </c>
      <c r="E875" s="27">
        <f>'LK1 - 4.1 Stäbe - Schnittgrößen'!D870</f>
        <v>-116.09</v>
      </c>
      <c r="F875" s="27">
        <f>'LK1 - 4.1 Stäbe - Schnittgrößen'!E870</f>
        <v>-10.42</v>
      </c>
      <c r="G875" s="27">
        <f>'LK1 - 4.1 Stäbe - Schnittgrößen'!F870</f>
        <v>-0.28000000000000003</v>
      </c>
      <c r="I875" s="44"/>
      <c r="J875" s="299"/>
      <c r="K875" s="15"/>
      <c r="L875" s="15" t="str">
        <f>'LK2 - 4.1 Stäbe - Schnittgrößen'!B870</f>
        <v>Min N</v>
      </c>
      <c r="M875" s="27">
        <f>'LK2 - 4.1 Stäbe - Schnittgrößen'!D870</f>
        <v>-65.11</v>
      </c>
      <c r="N875" s="27">
        <f>'LK2 - 4.1 Stäbe - Schnittgrößen'!E870</f>
        <v>-8.19</v>
      </c>
      <c r="O875" s="27">
        <f>'LK2 - 4.1 Stäbe - Schnittgrößen'!F870</f>
        <v>-1.23</v>
      </c>
      <c r="Q875" s="44"/>
      <c r="R875" s="299"/>
      <c r="S875" s="15"/>
      <c r="T875" s="15" t="str">
        <f>'LK3 - 4.1 Stäbe - Schnittgrößen'!B870</f>
        <v>Min N</v>
      </c>
      <c r="U875" s="27">
        <f>'LK3 - 4.1 Stäbe - Schnittgrößen'!D870</f>
        <v>-157.44</v>
      </c>
      <c r="V875" s="27">
        <f>'LK3 - 4.1 Stäbe - Schnittgrößen'!E870</f>
        <v>-14.12</v>
      </c>
      <c r="W875" s="27">
        <f>'LK3 - 4.1 Stäbe - Schnittgrößen'!F870</f>
        <v>-0.38</v>
      </c>
      <c r="Y875" s="44"/>
      <c r="Z875" s="299"/>
      <c r="AA875" s="15"/>
      <c r="AB875" s="15" t="str">
        <f>'LK6 - 4.1 Stäbe - Schnittgrößen'!B870</f>
        <v>Min N</v>
      </c>
      <c r="AC875" s="27">
        <f>'LK6 - 4.1 Stäbe - Schnittgrößen'!D870</f>
        <v>-106.29</v>
      </c>
      <c r="AD875" s="27">
        <f>'LK6 - 4.1 Stäbe - Schnittgrößen'!E870</f>
        <v>-11.79</v>
      </c>
      <c r="AE875" s="27">
        <f>'LK6 - 4.1 Stäbe - Schnittgrößen'!F870</f>
        <v>-1.38</v>
      </c>
    </row>
    <row r="876" spans="1:31" x14ac:dyDescent="0.3">
      <c r="A876" s="44"/>
      <c r="B876" s="299"/>
      <c r="C876" s="15"/>
      <c r="D876" s="15" t="str">
        <f>'LK1 - 4.1 Stäbe - Schnittgrößen'!B871</f>
        <v>Max Vz</v>
      </c>
      <c r="E876" s="27">
        <f>'LK1 - 4.1 Stäbe - Schnittgrößen'!D871</f>
        <v>-116.09</v>
      </c>
      <c r="F876" s="27">
        <f>'LK1 - 4.1 Stäbe - Schnittgrößen'!E871</f>
        <v>-10.42</v>
      </c>
      <c r="G876" s="27">
        <f>'LK1 - 4.1 Stäbe - Schnittgrößen'!F871</f>
        <v>-0.28000000000000003</v>
      </c>
      <c r="I876" s="44"/>
      <c r="J876" s="299"/>
      <c r="K876" s="15"/>
      <c r="L876" s="15" t="str">
        <f>'LK2 - 4.1 Stäbe - Schnittgrößen'!B871</f>
        <v>Max Vz</v>
      </c>
      <c r="M876" s="27">
        <f>'LK2 - 4.1 Stäbe - Schnittgrößen'!D871</f>
        <v>-65.11</v>
      </c>
      <c r="N876" s="27">
        <f>'LK2 - 4.1 Stäbe - Schnittgrößen'!E871</f>
        <v>-8.19</v>
      </c>
      <c r="O876" s="27">
        <f>'LK2 - 4.1 Stäbe - Schnittgrößen'!F871</f>
        <v>-1.23</v>
      </c>
      <c r="Q876" s="44"/>
      <c r="R876" s="299"/>
      <c r="S876" s="15"/>
      <c r="T876" s="15" t="str">
        <f>'LK3 - 4.1 Stäbe - Schnittgrößen'!B871</f>
        <v>Max Vz</v>
      </c>
      <c r="U876" s="27">
        <f>'LK3 - 4.1 Stäbe - Schnittgrößen'!D871</f>
        <v>-157.44</v>
      </c>
      <c r="V876" s="27">
        <f>'LK3 - 4.1 Stäbe - Schnittgrößen'!E871</f>
        <v>-14.12</v>
      </c>
      <c r="W876" s="27">
        <f>'LK3 - 4.1 Stäbe - Schnittgrößen'!F871</f>
        <v>-0.38</v>
      </c>
      <c r="Y876" s="44"/>
      <c r="Z876" s="299"/>
      <c r="AA876" s="15"/>
      <c r="AB876" s="15" t="str">
        <f>'LK6 - 4.1 Stäbe - Schnittgrößen'!B871</f>
        <v>Max Vz</v>
      </c>
      <c r="AC876" s="27">
        <f>'LK6 - 4.1 Stäbe - Schnittgrößen'!D871</f>
        <v>-106.29</v>
      </c>
      <c r="AD876" s="27">
        <f>'LK6 - 4.1 Stäbe - Schnittgrößen'!E871</f>
        <v>-11.79</v>
      </c>
      <c r="AE876" s="27">
        <f>'LK6 - 4.1 Stäbe - Schnittgrößen'!F871</f>
        <v>-1.38</v>
      </c>
    </row>
    <row r="877" spans="1:31" x14ac:dyDescent="0.3">
      <c r="A877" s="44"/>
      <c r="B877" s="299"/>
      <c r="C877" s="15"/>
      <c r="D877" s="15" t="str">
        <f>'LK1 - 4.1 Stäbe - Schnittgrößen'!B872</f>
        <v>Min Vz</v>
      </c>
      <c r="E877" s="27">
        <f>'LK1 - 4.1 Stäbe - Schnittgrößen'!D872</f>
        <v>-116.09</v>
      </c>
      <c r="F877" s="27">
        <f>'LK1 - 4.1 Stäbe - Schnittgrößen'!E872</f>
        <v>-10.98</v>
      </c>
      <c r="G877" s="27">
        <f>'LK1 - 4.1 Stäbe - Schnittgrößen'!F872</f>
        <v>-1.01</v>
      </c>
      <c r="I877" s="44"/>
      <c r="J877" s="299"/>
      <c r="K877" s="15"/>
      <c r="L877" s="15" t="str">
        <f>'LK2 - 4.1 Stäbe - Schnittgrößen'!B872</f>
        <v>Min Vz</v>
      </c>
      <c r="M877" s="27">
        <f>'LK2 - 4.1 Stäbe - Schnittgrößen'!D872</f>
        <v>-65.11</v>
      </c>
      <c r="N877" s="27">
        <f>'LK2 - 4.1 Stäbe - Schnittgrößen'!E872</f>
        <v>-8.74</v>
      </c>
      <c r="O877" s="27">
        <f>'LK2 - 4.1 Stäbe - Schnittgrößen'!F872</f>
        <v>-1.8</v>
      </c>
      <c r="Q877" s="44"/>
      <c r="R877" s="299"/>
      <c r="S877" s="15"/>
      <c r="T877" s="15" t="str">
        <f>'LK3 - 4.1 Stäbe - Schnittgrößen'!B872</f>
        <v>Min Vz</v>
      </c>
      <c r="U877" s="27">
        <f>'LK3 - 4.1 Stäbe - Schnittgrößen'!D872</f>
        <v>-157.43</v>
      </c>
      <c r="V877" s="27">
        <f>'LK3 - 4.1 Stäbe - Schnittgrößen'!E872</f>
        <v>-14.91</v>
      </c>
      <c r="W877" s="27">
        <f>'LK3 - 4.1 Stäbe - Schnittgrößen'!F872</f>
        <v>-1.37</v>
      </c>
      <c r="Y877" s="44"/>
      <c r="Z877" s="299"/>
      <c r="AA877" s="15"/>
      <c r="AB877" s="15" t="str">
        <f>'LK6 - 4.1 Stäbe - Schnittgrößen'!B872</f>
        <v>Min Vz</v>
      </c>
      <c r="AC877" s="27">
        <f>'LK6 - 4.1 Stäbe - Schnittgrößen'!D872</f>
        <v>-106.28</v>
      </c>
      <c r="AD877" s="27">
        <f>'LK6 - 4.1 Stäbe - Schnittgrößen'!E872</f>
        <v>-12.57</v>
      </c>
      <c r="AE877" s="27">
        <f>'LK6 - 4.1 Stäbe - Schnittgrößen'!F872</f>
        <v>-2.21</v>
      </c>
    </row>
    <row r="878" spans="1:31" x14ac:dyDescent="0.3">
      <c r="A878" s="44"/>
      <c r="B878" s="299"/>
      <c r="C878" s="15"/>
      <c r="D878" s="15" t="str">
        <f>'LK1 - 4.1 Stäbe - Schnittgrößen'!B873</f>
        <v>Max My</v>
      </c>
      <c r="E878" s="27">
        <f>'LK1 - 4.1 Stäbe - Schnittgrößen'!D873</f>
        <v>-116.09</v>
      </c>
      <c r="F878" s="27">
        <f>'LK1 - 4.1 Stäbe - Schnittgrößen'!E873</f>
        <v>-10.42</v>
      </c>
      <c r="G878" s="27">
        <f>'LK1 - 4.1 Stäbe - Schnittgrößen'!F873</f>
        <v>-0.28000000000000003</v>
      </c>
      <c r="I878" s="44"/>
      <c r="J878" s="299"/>
      <c r="K878" s="15"/>
      <c r="L878" s="15" t="str">
        <f>'LK2 - 4.1 Stäbe - Schnittgrößen'!B873</f>
        <v>Max My</v>
      </c>
      <c r="M878" s="27">
        <f>'LK2 - 4.1 Stäbe - Schnittgrößen'!D873</f>
        <v>-65.11</v>
      </c>
      <c r="N878" s="27">
        <f>'LK2 - 4.1 Stäbe - Schnittgrößen'!E873</f>
        <v>-8.19</v>
      </c>
      <c r="O878" s="27">
        <f>'LK2 - 4.1 Stäbe - Schnittgrößen'!F873</f>
        <v>-1.23</v>
      </c>
      <c r="Q878" s="44"/>
      <c r="R878" s="299"/>
      <c r="S878" s="15"/>
      <c r="T878" s="15" t="str">
        <f>'LK3 - 4.1 Stäbe - Schnittgrößen'!B873</f>
        <v>Max My</v>
      </c>
      <c r="U878" s="27">
        <f>'LK3 - 4.1 Stäbe - Schnittgrößen'!D873</f>
        <v>-157.44</v>
      </c>
      <c r="V878" s="27">
        <f>'LK3 - 4.1 Stäbe - Schnittgrößen'!E873</f>
        <v>-14.12</v>
      </c>
      <c r="W878" s="27">
        <f>'LK3 - 4.1 Stäbe - Schnittgrößen'!F873</f>
        <v>-0.38</v>
      </c>
      <c r="Y878" s="44"/>
      <c r="Z878" s="299"/>
      <c r="AA878" s="15"/>
      <c r="AB878" s="15" t="str">
        <f>'LK6 - 4.1 Stäbe - Schnittgrößen'!B873</f>
        <v>Max My</v>
      </c>
      <c r="AC878" s="27">
        <f>'LK6 - 4.1 Stäbe - Schnittgrößen'!D873</f>
        <v>-106.29</v>
      </c>
      <c r="AD878" s="27">
        <f>'LK6 - 4.1 Stäbe - Schnittgrößen'!E873</f>
        <v>-11.79</v>
      </c>
      <c r="AE878" s="27">
        <f>'LK6 - 4.1 Stäbe - Schnittgrößen'!F873</f>
        <v>-1.38</v>
      </c>
    </row>
    <row r="879" spans="1:31" x14ac:dyDescent="0.3">
      <c r="A879" s="44"/>
      <c r="B879" s="299"/>
      <c r="C879" s="15"/>
      <c r="D879" s="15" t="str">
        <f>'LK1 - 4.1 Stäbe - Schnittgrößen'!B874</f>
        <v>Min My</v>
      </c>
      <c r="E879" s="27">
        <f>'LK1 - 4.1 Stäbe - Schnittgrößen'!D874</f>
        <v>-116.09</v>
      </c>
      <c r="F879" s="27">
        <f>'LK1 - 4.1 Stäbe - Schnittgrößen'!E874</f>
        <v>-10.98</v>
      </c>
      <c r="G879" s="27">
        <f>'LK1 - 4.1 Stäbe - Schnittgrößen'!F874</f>
        <v>-1.01</v>
      </c>
      <c r="I879" s="44"/>
      <c r="J879" s="299"/>
      <c r="K879" s="15"/>
      <c r="L879" s="15" t="str">
        <f>'LK2 - 4.1 Stäbe - Schnittgrößen'!B874</f>
        <v>Min My</v>
      </c>
      <c r="M879" s="27">
        <f>'LK2 - 4.1 Stäbe - Schnittgrößen'!D874</f>
        <v>-65.11</v>
      </c>
      <c r="N879" s="27">
        <f>'LK2 - 4.1 Stäbe - Schnittgrößen'!E874</f>
        <v>-8.74</v>
      </c>
      <c r="O879" s="27">
        <f>'LK2 - 4.1 Stäbe - Schnittgrößen'!F874</f>
        <v>-1.8</v>
      </c>
      <c r="Q879" s="44"/>
      <c r="R879" s="299"/>
      <c r="S879" s="15"/>
      <c r="T879" s="15" t="str">
        <f>'LK3 - 4.1 Stäbe - Schnittgrößen'!B874</f>
        <v>Min My</v>
      </c>
      <c r="U879" s="27">
        <f>'LK3 - 4.1 Stäbe - Schnittgrößen'!D874</f>
        <v>-157.43</v>
      </c>
      <c r="V879" s="27">
        <f>'LK3 - 4.1 Stäbe - Schnittgrößen'!E874</f>
        <v>-14.91</v>
      </c>
      <c r="W879" s="27">
        <f>'LK3 - 4.1 Stäbe - Schnittgrößen'!F874</f>
        <v>-1.37</v>
      </c>
      <c r="Y879" s="44"/>
      <c r="Z879" s="299"/>
      <c r="AA879" s="15"/>
      <c r="AB879" s="15" t="str">
        <f>'LK6 - 4.1 Stäbe - Schnittgrößen'!B874</f>
        <v>Min My</v>
      </c>
      <c r="AC879" s="27">
        <f>'LK6 - 4.1 Stäbe - Schnittgrößen'!D874</f>
        <v>-106.28</v>
      </c>
      <c r="AD879" s="27">
        <f>'LK6 - 4.1 Stäbe - Schnittgrößen'!E874</f>
        <v>-12.57</v>
      </c>
      <c r="AE879" s="27">
        <f>'LK6 - 4.1 Stäbe - Schnittgrößen'!F874</f>
        <v>-2.21</v>
      </c>
    </row>
    <row r="880" spans="1:31" x14ac:dyDescent="0.3">
      <c r="A880" s="192"/>
      <c r="B880" s="298"/>
      <c r="C880" s="15">
        <f>'LK1 - 4.1 Stäbe - Schnittgrößen'!A875</f>
        <v>110</v>
      </c>
      <c r="D880" s="15">
        <f>'LK1 - 4.1 Stäbe - Schnittgrößen'!B875</f>
        <v>105</v>
      </c>
      <c r="E880" s="27">
        <f>'LK1 - 4.1 Stäbe - Schnittgrößen'!D875</f>
        <v>-116.09</v>
      </c>
      <c r="F880" s="27">
        <f>'LK1 - 4.1 Stäbe - Schnittgrößen'!E875</f>
        <v>-10.76</v>
      </c>
      <c r="G880" s="27">
        <f>'LK1 - 4.1 Stäbe - Schnittgrößen'!F875</f>
        <v>-1.01</v>
      </c>
      <c r="I880" s="192"/>
      <c r="J880" s="298"/>
      <c r="K880" s="15">
        <f>'LK2 - 4.1 Stäbe - Schnittgrößen'!A875</f>
        <v>110</v>
      </c>
      <c r="L880" s="15">
        <f>'LK2 - 4.1 Stäbe - Schnittgrößen'!B875</f>
        <v>105</v>
      </c>
      <c r="M880" s="27">
        <f>'LK2 - 4.1 Stäbe - Schnittgrößen'!D875</f>
        <v>-65.11</v>
      </c>
      <c r="N880" s="27">
        <f>'LK2 - 4.1 Stäbe - Schnittgrößen'!E875</f>
        <v>-9.06</v>
      </c>
      <c r="O880" s="27">
        <f>'LK2 - 4.1 Stäbe - Schnittgrößen'!F875</f>
        <v>-1.8</v>
      </c>
      <c r="Q880" s="192"/>
      <c r="R880" s="298"/>
      <c r="S880" s="15">
        <f>'LK3 - 4.1 Stäbe - Schnittgrößen'!A875</f>
        <v>110</v>
      </c>
      <c r="T880" s="15">
        <f>'LK3 - 4.1 Stäbe - Schnittgrößen'!B875</f>
        <v>105</v>
      </c>
      <c r="U880" s="27">
        <f>'LK3 - 4.1 Stäbe - Schnittgrößen'!D875</f>
        <v>-157.43</v>
      </c>
      <c r="V880" s="27">
        <f>'LK3 - 4.1 Stäbe - Schnittgrößen'!E875</f>
        <v>-14.57</v>
      </c>
      <c r="W880" s="27">
        <f>'LK3 - 4.1 Stäbe - Schnittgrößen'!F875</f>
        <v>-1.37</v>
      </c>
      <c r="Y880" s="192"/>
      <c r="Z880" s="298"/>
      <c r="AA880" s="15">
        <f>'LK6 - 4.1 Stäbe - Schnittgrößen'!A875</f>
        <v>110</v>
      </c>
      <c r="AB880" s="15">
        <f>'LK6 - 4.1 Stäbe - Schnittgrößen'!B875</f>
        <v>105</v>
      </c>
      <c r="AC880" s="27">
        <f>'LK6 - 4.1 Stäbe - Schnittgrößen'!D875</f>
        <v>-106.28</v>
      </c>
      <c r="AD880" s="27">
        <f>'LK6 - 4.1 Stäbe - Schnittgrößen'!E875</f>
        <v>-13.47</v>
      </c>
      <c r="AE880" s="27">
        <f>'LK6 - 4.1 Stäbe - Schnittgrößen'!F875</f>
        <v>-2.21</v>
      </c>
    </row>
    <row r="881" spans="1:31" x14ac:dyDescent="0.3">
      <c r="A881" s="44"/>
      <c r="B881" s="299"/>
      <c r="C881" s="15"/>
      <c r="D881" s="15">
        <f>'LK1 - 4.1 Stäbe - Schnittgrößen'!B876</f>
        <v>106</v>
      </c>
      <c r="E881" s="27">
        <f>'LK1 - 4.1 Stäbe - Schnittgrößen'!D876</f>
        <v>-116.09</v>
      </c>
      <c r="F881" s="27">
        <f>'LK1 - 4.1 Stäbe - Schnittgrößen'!E876</f>
        <v>-11.32</v>
      </c>
      <c r="G881" s="27">
        <f>'LK1 - 4.1 Stäbe - Schnittgrößen'!F876</f>
        <v>-1.76</v>
      </c>
      <c r="I881" s="44"/>
      <c r="J881" s="299"/>
      <c r="K881" s="15"/>
      <c r="L881" s="15">
        <f>'LK2 - 4.1 Stäbe - Schnittgrößen'!B876</f>
        <v>106</v>
      </c>
      <c r="M881" s="27">
        <f>'LK2 - 4.1 Stäbe - Schnittgrößen'!D876</f>
        <v>-65.11</v>
      </c>
      <c r="N881" s="27">
        <f>'LK2 - 4.1 Stäbe - Schnittgrößen'!E876</f>
        <v>-9.61</v>
      </c>
      <c r="O881" s="27">
        <f>'LK2 - 4.1 Stäbe - Schnittgrößen'!F876</f>
        <v>-2.44</v>
      </c>
      <c r="Q881" s="44"/>
      <c r="R881" s="299"/>
      <c r="S881" s="15"/>
      <c r="T881" s="15">
        <f>'LK3 - 4.1 Stäbe - Schnittgrößen'!B876</f>
        <v>106</v>
      </c>
      <c r="U881" s="27">
        <f>'LK3 - 4.1 Stäbe - Schnittgrößen'!D876</f>
        <v>-157.43</v>
      </c>
      <c r="V881" s="27">
        <f>'LK3 - 4.1 Stäbe - Schnittgrößen'!E876</f>
        <v>-15.36</v>
      </c>
      <c r="W881" s="27">
        <f>'LK3 - 4.1 Stäbe - Schnittgrößen'!F876</f>
        <v>-2.39</v>
      </c>
      <c r="Y881" s="44"/>
      <c r="Z881" s="299"/>
      <c r="AA881" s="15"/>
      <c r="AB881" s="15">
        <f>'LK6 - 4.1 Stäbe - Schnittgrößen'!B876</f>
        <v>106</v>
      </c>
      <c r="AC881" s="27">
        <f>'LK6 - 4.1 Stäbe - Schnittgrößen'!D876</f>
        <v>-106.27</v>
      </c>
      <c r="AD881" s="27">
        <f>'LK6 - 4.1 Stäbe - Schnittgrößen'!E876</f>
        <v>-14.24</v>
      </c>
      <c r="AE881" s="27">
        <f>'LK6 - 4.1 Stäbe - Schnittgrößen'!F876</f>
        <v>-3.16</v>
      </c>
    </row>
    <row r="882" spans="1:31" x14ac:dyDescent="0.3">
      <c r="A882" s="44"/>
      <c r="B882" s="299"/>
      <c r="C882" s="15"/>
      <c r="D882" s="15" t="str">
        <f>'LK1 - 4.1 Stäbe - Schnittgrößen'!B877</f>
        <v>Max N</v>
      </c>
      <c r="E882" s="27">
        <f>'LK1 - 4.1 Stäbe - Schnittgrößen'!D877</f>
        <v>-116.09</v>
      </c>
      <c r="F882" s="27">
        <f>'LK1 - 4.1 Stäbe - Schnittgrößen'!E877</f>
        <v>-11.32</v>
      </c>
      <c r="G882" s="27">
        <f>'LK1 - 4.1 Stäbe - Schnittgrößen'!F877</f>
        <v>-1.76</v>
      </c>
      <c r="I882" s="44"/>
      <c r="J882" s="299"/>
      <c r="K882" s="15"/>
      <c r="L882" s="15" t="str">
        <f>'LK2 - 4.1 Stäbe - Schnittgrößen'!B877</f>
        <v>Max N</v>
      </c>
      <c r="M882" s="27">
        <f>'LK2 - 4.1 Stäbe - Schnittgrößen'!D877</f>
        <v>-65.11</v>
      </c>
      <c r="N882" s="27">
        <f>'LK2 - 4.1 Stäbe - Schnittgrößen'!E877</f>
        <v>-9.61</v>
      </c>
      <c r="O882" s="27">
        <f>'LK2 - 4.1 Stäbe - Schnittgrößen'!F877</f>
        <v>-2.44</v>
      </c>
      <c r="Q882" s="44"/>
      <c r="R882" s="299"/>
      <c r="S882" s="15"/>
      <c r="T882" s="15" t="str">
        <f>'LK3 - 4.1 Stäbe - Schnittgrößen'!B877</f>
        <v>Max N</v>
      </c>
      <c r="U882" s="27">
        <f>'LK3 - 4.1 Stäbe - Schnittgrößen'!D877</f>
        <v>-157.43</v>
      </c>
      <c r="V882" s="27">
        <f>'LK3 - 4.1 Stäbe - Schnittgrößen'!E877</f>
        <v>-15.36</v>
      </c>
      <c r="W882" s="27">
        <f>'LK3 - 4.1 Stäbe - Schnittgrößen'!F877</f>
        <v>-2.39</v>
      </c>
      <c r="Y882" s="44"/>
      <c r="Z882" s="299"/>
      <c r="AA882" s="15"/>
      <c r="AB882" s="15" t="str">
        <f>'LK6 - 4.1 Stäbe - Schnittgrößen'!B877</f>
        <v>Max N</v>
      </c>
      <c r="AC882" s="27">
        <f>'LK6 - 4.1 Stäbe - Schnittgrößen'!D877</f>
        <v>-106.27</v>
      </c>
      <c r="AD882" s="27">
        <f>'LK6 - 4.1 Stäbe - Schnittgrößen'!E877</f>
        <v>-14.24</v>
      </c>
      <c r="AE882" s="27">
        <f>'LK6 - 4.1 Stäbe - Schnittgrößen'!F877</f>
        <v>-3.16</v>
      </c>
    </row>
    <row r="883" spans="1:31" x14ac:dyDescent="0.3">
      <c r="A883" s="44"/>
      <c r="B883" s="299"/>
      <c r="C883" s="15"/>
      <c r="D883" s="15" t="str">
        <f>'LK1 - 4.1 Stäbe - Schnittgrößen'!B878</f>
        <v>Min N</v>
      </c>
      <c r="E883" s="27">
        <f>'LK1 - 4.1 Stäbe - Schnittgrößen'!D878</f>
        <v>-116.09</v>
      </c>
      <c r="F883" s="27">
        <f>'LK1 - 4.1 Stäbe - Schnittgrößen'!E878</f>
        <v>-10.76</v>
      </c>
      <c r="G883" s="27">
        <f>'LK1 - 4.1 Stäbe - Schnittgrößen'!F878</f>
        <v>-1.01</v>
      </c>
      <c r="I883" s="44"/>
      <c r="J883" s="299"/>
      <c r="K883" s="15"/>
      <c r="L883" s="15" t="str">
        <f>'LK2 - 4.1 Stäbe - Schnittgrößen'!B878</f>
        <v>Min N</v>
      </c>
      <c r="M883" s="27">
        <f>'LK2 - 4.1 Stäbe - Schnittgrößen'!D878</f>
        <v>-65.11</v>
      </c>
      <c r="N883" s="27">
        <f>'LK2 - 4.1 Stäbe - Schnittgrößen'!E878</f>
        <v>-9.06</v>
      </c>
      <c r="O883" s="27">
        <f>'LK2 - 4.1 Stäbe - Schnittgrößen'!F878</f>
        <v>-1.8</v>
      </c>
      <c r="Q883" s="44"/>
      <c r="R883" s="299"/>
      <c r="S883" s="15"/>
      <c r="T883" s="15" t="str">
        <f>'LK3 - 4.1 Stäbe - Schnittgrößen'!B878</f>
        <v>Min N</v>
      </c>
      <c r="U883" s="27">
        <f>'LK3 - 4.1 Stäbe - Schnittgrößen'!D878</f>
        <v>-157.43</v>
      </c>
      <c r="V883" s="27">
        <f>'LK3 - 4.1 Stäbe - Schnittgrößen'!E878</f>
        <v>-14.57</v>
      </c>
      <c r="W883" s="27">
        <f>'LK3 - 4.1 Stäbe - Schnittgrößen'!F878</f>
        <v>-1.37</v>
      </c>
      <c r="Y883" s="44"/>
      <c r="Z883" s="299"/>
      <c r="AA883" s="15"/>
      <c r="AB883" s="15" t="str">
        <f>'LK6 - 4.1 Stäbe - Schnittgrößen'!B878</f>
        <v>Min N</v>
      </c>
      <c r="AC883" s="27">
        <f>'LK6 - 4.1 Stäbe - Schnittgrößen'!D878</f>
        <v>-106.28</v>
      </c>
      <c r="AD883" s="27">
        <f>'LK6 - 4.1 Stäbe - Schnittgrößen'!E878</f>
        <v>-13.47</v>
      </c>
      <c r="AE883" s="27">
        <f>'LK6 - 4.1 Stäbe - Schnittgrößen'!F878</f>
        <v>-2.21</v>
      </c>
    </row>
    <row r="884" spans="1:31" x14ac:dyDescent="0.3">
      <c r="A884" s="44"/>
      <c r="B884" s="299"/>
      <c r="C884" s="15"/>
      <c r="D884" s="15" t="str">
        <f>'LK1 - 4.1 Stäbe - Schnittgrößen'!B879</f>
        <v>Max Vz</v>
      </c>
      <c r="E884" s="27">
        <f>'LK1 - 4.1 Stäbe - Schnittgrößen'!D879</f>
        <v>-116.09</v>
      </c>
      <c r="F884" s="27">
        <f>'LK1 - 4.1 Stäbe - Schnittgrößen'!E879</f>
        <v>-10.76</v>
      </c>
      <c r="G884" s="27">
        <f>'LK1 - 4.1 Stäbe - Schnittgrößen'!F879</f>
        <v>-1.01</v>
      </c>
      <c r="I884" s="44"/>
      <c r="J884" s="299"/>
      <c r="K884" s="15"/>
      <c r="L884" s="15" t="str">
        <f>'LK2 - 4.1 Stäbe - Schnittgrößen'!B879</f>
        <v>Max Vz</v>
      </c>
      <c r="M884" s="27">
        <f>'LK2 - 4.1 Stäbe - Schnittgrößen'!D879</f>
        <v>-65.11</v>
      </c>
      <c r="N884" s="27">
        <f>'LK2 - 4.1 Stäbe - Schnittgrößen'!E879</f>
        <v>-9.06</v>
      </c>
      <c r="O884" s="27">
        <f>'LK2 - 4.1 Stäbe - Schnittgrößen'!F879</f>
        <v>-1.8</v>
      </c>
      <c r="Q884" s="44"/>
      <c r="R884" s="299"/>
      <c r="S884" s="15"/>
      <c r="T884" s="15" t="str">
        <f>'LK3 - 4.1 Stäbe - Schnittgrößen'!B879</f>
        <v>Max Vz</v>
      </c>
      <c r="U884" s="27">
        <f>'LK3 - 4.1 Stäbe - Schnittgrößen'!D879</f>
        <v>-157.43</v>
      </c>
      <c r="V884" s="27">
        <f>'LK3 - 4.1 Stäbe - Schnittgrößen'!E879</f>
        <v>-14.57</v>
      </c>
      <c r="W884" s="27">
        <f>'LK3 - 4.1 Stäbe - Schnittgrößen'!F879</f>
        <v>-1.37</v>
      </c>
      <c r="Y884" s="44"/>
      <c r="Z884" s="299"/>
      <c r="AA884" s="15"/>
      <c r="AB884" s="15" t="str">
        <f>'LK6 - 4.1 Stäbe - Schnittgrößen'!B879</f>
        <v>Max Vz</v>
      </c>
      <c r="AC884" s="27">
        <f>'LK6 - 4.1 Stäbe - Schnittgrößen'!D879</f>
        <v>-106.28</v>
      </c>
      <c r="AD884" s="27">
        <f>'LK6 - 4.1 Stäbe - Schnittgrößen'!E879</f>
        <v>-13.47</v>
      </c>
      <c r="AE884" s="27">
        <f>'LK6 - 4.1 Stäbe - Schnittgrößen'!F879</f>
        <v>-2.21</v>
      </c>
    </row>
    <row r="885" spans="1:31" x14ac:dyDescent="0.3">
      <c r="A885" s="44"/>
      <c r="B885" s="299"/>
      <c r="C885" s="15"/>
      <c r="D885" s="15" t="str">
        <f>'LK1 - 4.1 Stäbe - Schnittgrößen'!B880</f>
        <v>Min Vz</v>
      </c>
      <c r="E885" s="27">
        <f>'LK1 - 4.1 Stäbe - Schnittgrößen'!D880</f>
        <v>-116.09</v>
      </c>
      <c r="F885" s="27">
        <f>'LK1 - 4.1 Stäbe - Schnittgrößen'!E880</f>
        <v>-11.32</v>
      </c>
      <c r="G885" s="27">
        <f>'LK1 - 4.1 Stäbe - Schnittgrößen'!F880</f>
        <v>-1.76</v>
      </c>
      <c r="I885" s="44"/>
      <c r="J885" s="299"/>
      <c r="K885" s="15"/>
      <c r="L885" s="15" t="str">
        <f>'LK2 - 4.1 Stäbe - Schnittgrößen'!B880</f>
        <v>Min Vz</v>
      </c>
      <c r="M885" s="27">
        <f>'LK2 - 4.1 Stäbe - Schnittgrößen'!D880</f>
        <v>-65.11</v>
      </c>
      <c r="N885" s="27">
        <f>'LK2 - 4.1 Stäbe - Schnittgrößen'!E880</f>
        <v>-9.61</v>
      </c>
      <c r="O885" s="27">
        <f>'LK2 - 4.1 Stäbe - Schnittgrößen'!F880</f>
        <v>-2.44</v>
      </c>
      <c r="Q885" s="44"/>
      <c r="R885" s="299"/>
      <c r="S885" s="15"/>
      <c r="T885" s="15" t="str">
        <f>'LK3 - 4.1 Stäbe - Schnittgrößen'!B880</f>
        <v>Min Vz</v>
      </c>
      <c r="U885" s="27">
        <f>'LK3 - 4.1 Stäbe - Schnittgrößen'!D880</f>
        <v>-157.43</v>
      </c>
      <c r="V885" s="27">
        <f>'LK3 - 4.1 Stäbe - Schnittgrößen'!E880</f>
        <v>-15.36</v>
      </c>
      <c r="W885" s="27">
        <f>'LK3 - 4.1 Stäbe - Schnittgrößen'!F880</f>
        <v>-2.39</v>
      </c>
      <c r="Y885" s="44"/>
      <c r="Z885" s="299"/>
      <c r="AA885" s="15"/>
      <c r="AB885" s="15" t="str">
        <f>'LK6 - 4.1 Stäbe - Schnittgrößen'!B880</f>
        <v>Min Vz</v>
      </c>
      <c r="AC885" s="27">
        <f>'LK6 - 4.1 Stäbe - Schnittgrößen'!D880</f>
        <v>-106.27</v>
      </c>
      <c r="AD885" s="27">
        <f>'LK6 - 4.1 Stäbe - Schnittgrößen'!E880</f>
        <v>-14.24</v>
      </c>
      <c r="AE885" s="27">
        <f>'LK6 - 4.1 Stäbe - Schnittgrößen'!F880</f>
        <v>-3.16</v>
      </c>
    </row>
    <row r="886" spans="1:31" x14ac:dyDescent="0.3">
      <c r="A886" s="44"/>
      <c r="B886" s="299"/>
      <c r="C886" s="15"/>
      <c r="D886" s="15" t="str">
        <f>'LK1 - 4.1 Stäbe - Schnittgrößen'!B881</f>
        <v>Max My</v>
      </c>
      <c r="E886" s="27">
        <f>'LK1 - 4.1 Stäbe - Schnittgrößen'!D881</f>
        <v>-116.09</v>
      </c>
      <c r="F886" s="27">
        <f>'LK1 - 4.1 Stäbe - Schnittgrößen'!E881</f>
        <v>-10.76</v>
      </c>
      <c r="G886" s="27">
        <f>'LK1 - 4.1 Stäbe - Schnittgrößen'!F881</f>
        <v>-1.01</v>
      </c>
      <c r="I886" s="44"/>
      <c r="J886" s="299"/>
      <c r="K886" s="15"/>
      <c r="L886" s="15" t="str">
        <f>'LK2 - 4.1 Stäbe - Schnittgrößen'!B881</f>
        <v>Max My</v>
      </c>
      <c r="M886" s="27">
        <f>'LK2 - 4.1 Stäbe - Schnittgrößen'!D881</f>
        <v>-65.11</v>
      </c>
      <c r="N886" s="27">
        <f>'LK2 - 4.1 Stäbe - Schnittgrößen'!E881</f>
        <v>-9.06</v>
      </c>
      <c r="O886" s="27">
        <f>'LK2 - 4.1 Stäbe - Schnittgrößen'!F881</f>
        <v>-1.8</v>
      </c>
      <c r="Q886" s="44"/>
      <c r="R886" s="299"/>
      <c r="S886" s="15"/>
      <c r="T886" s="15" t="str">
        <f>'LK3 - 4.1 Stäbe - Schnittgrößen'!B881</f>
        <v>Max My</v>
      </c>
      <c r="U886" s="27">
        <f>'LK3 - 4.1 Stäbe - Schnittgrößen'!D881</f>
        <v>-157.43</v>
      </c>
      <c r="V886" s="27">
        <f>'LK3 - 4.1 Stäbe - Schnittgrößen'!E881</f>
        <v>-14.57</v>
      </c>
      <c r="W886" s="27">
        <f>'LK3 - 4.1 Stäbe - Schnittgrößen'!F881</f>
        <v>-1.37</v>
      </c>
      <c r="Y886" s="44"/>
      <c r="Z886" s="299"/>
      <c r="AA886" s="15"/>
      <c r="AB886" s="15" t="str">
        <f>'LK6 - 4.1 Stäbe - Schnittgrößen'!B881</f>
        <v>Max My</v>
      </c>
      <c r="AC886" s="27">
        <f>'LK6 - 4.1 Stäbe - Schnittgrößen'!D881</f>
        <v>-106.28</v>
      </c>
      <c r="AD886" s="27">
        <f>'LK6 - 4.1 Stäbe - Schnittgrößen'!E881</f>
        <v>-13.47</v>
      </c>
      <c r="AE886" s="27">
        <f>'LK6 - 4.1 Stäbe - Schnittgrößen'!F881</f>
        <v>-2.21</v>
      </c>
    </row>
    <row r="887" spans="1:31" x14ac:dyDescent="0.3">
      <c r="A887" s="44"/>
      <c r="B887" s="299"/>
      <c r="C887" s="15"/>
      <c r="D887" s="15" t="str">
        <f>'LK1 - 4.1 Stäbe - Schnittgrößen'!B882</f>
        <v>Min My</v>
      </c>
      <c r="E887" s="27">
        <f>'LK1 - 4.1 Stäbe - Schnittgrößen'!D882</f>
        <v>-116.09</v>
      </c>
      <c r="F887" s="27">
        <f>'LK1 - 4.1 Stäbe - Schnittgrößen'!E882</f>
        <v>-11.32</v>
      </c>
      <c r="G887" s="27">
        <f>'LK1 - 4.1 Stäbe - Schnittgrößen'!F882</f>
        <v>-1.76</v>
      </c>
      <c r="I887" s="44"/>
      <c r="J887" s="299"/>
      <c r="K887" s="15"/>
      <c r="L887" s="15" t="str">
        <f>'LK2 - 4.1 Stäbe - Schnittgrößen'!B882</f>
        <v>Min My</v>
      </c>
      <c r="M887" s="27">
        <f>'LK2 - 4.1 Stäbe - Schnittgrößen'!D882</f>
        <v>-65.11</v>
      </c>
      <c r="N887" s="27">
        <f>'LK2 - 4.1 Stäbe - Schnittgrößen'!E882</f>
        <v>-9.61</v>
      </c>
      <c r="O887" s="27">
        <f>'LK2 - 4.1 Stäbe - Schnittgrößen'!F882</f>
        <v>-2.44</v>
      </c>
      <c r="Q887" s="44"/>
      <c r="R887" s="299"/>
      <c r="S887" s="15"/>
      <c r="T887" s="15" t="str">
        <f>'LK3 - 4.1 Stäbe - Schnittgrößen'!B882</f>
        <v>Min My</v>
      </c>
      <c r="U887" s="27">
        <f>'LK3 - 4.1 Stäbe - Schnittgrößen'!D882</f>
        <v>-157.43</v>
      </c>
      <c r="V887" s="27">
        <f>'LK3 - 4.1 Stäbe - Schnittgrößen'!E882</f>
        <v>-15.36</v>
      </c>
      <c r="W887" s="27">
        <f>'LK3 - 4.1 Stäbe - Schnittgrößen'!F882</f>
        <v>-2.39</v>
      </c>
      <c r="Y887" s="44"/>
      <c r="Z887" s="299"/>
      <c r="AA887" s="15"/>
      <c r="AB887" s="15" t="str">
        <f>'LK6 - 4.1 Stäbe - Schnittgrößen'!B882</f>
        <v>Min My</v>
      </c>
      <c r="AC887" s="27">
        <f>'LK6 - 4.1 Stäbe - Schnittgrößen'!D882</f>
        <v>-106.27</v>
      </c>
      <c r="AD887" s="27">
        <f>'LK6 - 4.1 Stäbe - Schnittgrößen'!E882</f>
        <v>-14.24</v>
      </c>
      <c r="AE887" s="27">
        <f>'LK6 - 4.1 Stäbe - Schnittgrößen'!F882</f>
        <v>-3.16</v>
      </c>
    </row>
    <row r="888" spans="1:31" x14ac:dyDescent="0.3">
      <c r="A888" s="192"/>
      <c r="B888" s="298"/>
      <c r="C888" s="15">
        <f>'LK1 - 4.1 Stäbe - Schnittgrößen'!A883</f>
        <v>111</v>
      </c>
      <c r="D888" s="15">
        <f>'LK1 - 4.1 Stäbe - Schnittgrößen'!B883</f>
        <v>106</v>
      </c>
      <c r="E888" s="27">
        <f>'LK1 - 4.1 Stäbe - Schnittgrößen'!D883</f>
        <v>-116.09</v>
      </c>
      <c r="F888" s="27">
        <f>'LK1 - 4.1 Stäbe - Schnittgrößen'!E883</f>
        <v>-11.22</v>
      </c>
      <c r="G888" s="27">
        <f>'LK1 - 4.1 Stäbe - Schnittgrößen'!F883</f>
        <v>-1.76</v>
      </c>
      <c r="I888" s="192"/>
      <c r="J888" s="298"/>
      <c r="K888" s="15">
        <f>'LK2 - 4.1 Stäbe - Schnittgrößen'!A883</f>
        <v>111</v>
      </c>
      <c r="L888" s="15">
        <f>'LK2 - 4.1 Stäbe - Schnittgrößen'!B883</f>
        <v>106</v>
      </c>
      <c r="M888" s="27">
        <f>'LK2 - 4.1 Stäbe - Schnittgrößen'!D883</f>
        <v>-65.11</v>
      </c>
      <c r="N888" s="27">
        <f>'LK2 - 4.1 Stäbe - Schnittgrößen'!E883</f>
        <v>-9.9700000000000006</v>
      </c>
      <c r="O888" s="27">
        <f>'LK2 - 4.1 Stäbe - Schnittgrößen'!F883</f>
        <v>-2.44</v>
      </c>
      <c r="Q888" s="192"/>
      <c r="R888" s="298"/>
      <c r="S888" s="15">
        <f>'LK3 - 4.1 Stäbe - Schnittgrößen'!A883</f>
        <v>111</v>
      </c>
      <c r="T888" s="15">
        <f>'LK3 - 4.1 Stäbe - Schnittgrößen'!B883</f>
        <v>106</v>
      </c>
      <c r="U888" s="27">
        <f>'LK3 - 4.1 Stäbe - Schnittgrößen'!D883</f>
        <v>-157.43</v>
      </c>
      <c r="V888" s="27">
        <f>'LK3 - 4.1 Stäbe - Schnittgrößen'!E883</f>
        <v>-15.21</v>
      </c>
      <c r="W888" s="27">
        <f>'LK3 - 4.1 Stäbe - Schnittgrößen'!F883</f>
        <v>-2.39</v>
      </c>
      <c r="Y888" s="192"/>
      <c r="Z888" s="298"/>
      <c r="AA888" s="15">
        <f>'LK6 - 4.1 Stäbe - Schnittgrößen'!A883</f>
        <v>111</v>
      </c>
      <c r="AB888" s="15">
        <f>'LK6 - 4.1 Stäbe - Schnittgrößen'!B883</f>
        <v>106</v>
      </c>
      <c r="AC888" s="27">
        <f>'LK6 - 4.1 Stäbe - Schnittgrößen'!D883</f>
        <v>-106.27</v>
      </c>
      <c r="AD888" s="27">
        <f>'LK6 - 4.1 Stäbe - Schnittgrößen'!E883</f>
        <v>-15.11</v>
      </c>
      <c r="AE888" s="27">
        <f>'LK6 - 4.1 Stäbe - Schnittgrößen'!F883</f>
        <v>-3.16</v>
      </c>
    </row>
    <row r="889" spans="1:31" x14ac:dyDescent="0.3">
      <c r="A889" s="44"/>
      <c r="B889" s="299"/>
      <c r="C889" s="15"/>
      <c r="D889" s="15">
        <f>'LK1 - 4.1 Stäbe - Schnittgrößen'!B884</f>
        <v>232</v>
      </c>
      <c r="E889" s="27">
        <f>'LK1 - 4.1 Stäbe - Schnittgrößen'!D884</f>
        <v>-116.09</v>
      </c>
      <c r="F889" s="27">
        <f>'LK1 - 4.1 Stäbe - Schnittgrößen'!E884</f>
        <v>-11.28</v>
      </c>
      <c r="G889" s="27">
        <f>'LK1 - 4.1 Stäbe - Schnittgrößen'!F884</f>
        <v>-1.86</v>
      </c>
      <c r="I889" s="44"/>
      <c r="J889" s="299"/>
      <c r="K889" s="15"/>
      <c r="L889" s="15">
        <f>'LK2 - 4.1 Stäbe - Schnittgrößen'!B884</f>
        <v>232</v>
      </c>
      <c r="M889" s="27">
        <f>'LK2 - 4.1 Stäbe - Schnittgrößen'!D884</f>
        <v>-65.11</v>
      </c>
      <c r="N889" s="27">
        <f>'LK2 - 4.1 Stäbe - Schnittgrößen'!E884</f>
        <v>-10.029999999999999</v>
      </c>
      <c r="O889" s="27">
        <f>'LK2 - 4.1 Stäbe - Schnittgrößen'!F884</f>
        <v>-2.52</v>
      </c>
      <c r="Q889" s="44"/>
      <c r="R889" s="299"/>
      <c r="S889" s="15"/>
      <c r="T889" s="15">
        <f>'LK3 - 4.1 Stäbe - Schnittgrößen'!B884</f>
        <v>232</v>
      </c>
      <c r="U889" s="27">
        <f>'LK3 - 4.1 Stäbe - Schnittgrößen'!D884</f>
        <v>-157.43</v>
      </c>
      <c r="V889" s="27">
        <f>'LK3 - 4.1 Stäbe - Schnittgrößen'!E884</f>
        <v>-15.31</v>
      </c>
      <c r="W889" s="27">
        <f>'LK3 - 4.1 Stäbe - Schnittgrößen'!F884</f>
        <v>-2.52</v>
      </c>
      <c r="Y889" s="44"/>
      <c r="Z889" s="299"/>
      <c r="AA889" s="15"/>
      <c r="AB889" s="15">
        <f>'LK6 - 4.1 Stäbe - Schnittgrößen'!B884</f>
        <v>232</v>
      </c>
      <c r="AC889" s="27">
        <f>'LK6 - 4.1 Stäbe - Schnittgrößen'!D884</f>
        <v>-106.27</v>
      </c>
      <c r="AD889" s="27">
        <f>'LK6 - 4.1 Stäbe - Schnittgrößen'!E884</f>
        <v>-15.21</v>
      </c>
      <c r="AE889" s="27">
        <f>'LK6 - 4.1 Stäbe - Schnittgrößen'!F884</f>
        <v>-3.28</v>
      </c>
    </row>
    <row r="890" spans="1:31" x14ac:dyDescent="0.3">
      <c r="A890" s="44"/>
      <c r="B890" s="299"/>
      <c r="C890" s="15"/>
      <c r="D890" s="15" t="str">
        <f>'LK1 - 4.1 Stäbe - Schnittgrößen'!B885</f>
        <v>Max N</v>
      </c>
      <c r="E890" s="27">
        <f>'LK1 - 4.1 Stäbe - Schnittgrößen'!D885</f>
        <v>-116.09</v>
      </c>
      <c r="F890" s="27">
        <f>'LK1 - 4.1 Stäbe - Schnittgrößen'!E885</f>
        <v>-11.28</v>
      </c>
      <c r="G890" s="27">
        <f>'LK1 - 4.1 Stäbe - Schnittgrößen'!F885</f>
        <v>-1.86</v>
      </c>
      <c r="I890" s="44"/>
      <c r="J890" s="299"/>
      <c r="K890" s="15"/>
      <c r="L890" s="15" t="str">
        <f>'LK2 - 4.1 Stäbe - Schnittgrößen'!B885</f>
        <v>Max N</v>
      </c>
      <c r="M890" s="27">
        <f>'LK2 - 4.1 Stäbe - Schnittgrößen'!D885</f>
        <v>-65.11</v>
      </c>
      <c r="N890" s="27">
        <f>'LK2 - 4.1 Stäbe - Schnittgrößen'!E885</f>
        <v>-10.029999999999999</v>
      </c>
      <c r="O890" s="27">
        <f>'LK2 - 4.1 Stäbe - Schnittgrößen'!F885</f>
        <v>-2.52</v>
      </c>
      <c r="Q890" s="44"/>
      <c r="R890" s="299"/>
      <c r="S890" s="15"/>
      <c r="T890" s="15" t="str">
        <f>'LK3 - 4.1 Stäbe - Schnittgrößen'!B885</f>
        <v>Max N</v>
      </c>
      <c r="U890" s="27">
        <f>'LK3 - 4.1 Stäbe - Schnittgrößen'!D885</f>
        <v>-157.43</v>
      </c>
      <c r="V890" s="27">
        <f>'LK3 - 4.1 Stäbe - Schnittgrößen'!E885</f>
        <v>-15.31</v>
      </c>
      <c r="W890" s="27">
        <f>'LK3 - 4.1 Stäbe - Schnittgrößen'!F885</f>
        <v>-2.52</v>
      </c>
      <c r="Y890" s="44"/>
      <c r="Z890" s="299"/>
      <c r="AA890" s="15"/>
      <c r="AB890" s="15" t="str">
        <f>'LK6 - 4.1 Stäbe - Schnittgrößen'!B885</f>
        <v>Max N</v>
      </c>
      <c r="AC890" s="27">
        <f>'LK6 - 4.1 Stäbe - Schnittgrößen'!D885</f>
        <v>-106.27</v>
      </c>
      <c r="AD890" s="27">
        <f>'LK6 - 4.1 Stäbe - Schnittgrößen'!E885</f>
        <v>-15.21</v>
      </c>
      <c r="AE890" s="27">
        <f>'LK6 - 4.1 Stäbe - Schnittgrößen'!F885</f>
        <v>-3.28</v>
      </c>
    </row>
    <row r="891" spans="1:31" x14ac:dyDescent="0.3">
      <c r="A891" s="44"/>
      <c r="B891" s="299"/>
      <c r="C891" s="15"/>
      <c r="D891" s="15" t="str">
        <f>'LK1 - 4.1 Stäbe - Schnittgrößen'!B886</f>
        <v>Min N</v>
      </c>
      <c r="E891" s="27">
        <f>'LK1 - 4.1 Stäbe - Schnittgrößen'!D886</f>
        <v>-116.09</v>
      </c>
      <c r="F891" s="27">
        <f>'LK1 - 4.1 Stäbe - Schnittgrößen'!E886</f>
        <v>-11.22</v>
      </c>
      <c r="G891" s="27">
        <f>'LK1 - 4.1 Stäbe - Schnittgrößen'!F886</f>
        <v>-1.76</v>
      </c>
      <c r="I891" s="44"/>
      <c r="J891" s="299"/>
      <c r="K891" s="15"/>
      <c r="L891" s="15" t="str">
        <f>'LK2 - 4.1 Stäbe - Schnittgrößen'!B886</f>
        <v>Min N</v>
      </c>
      <c r="M891" s="27">
        <f>'LK2 - 4.1 Stäbe - Schnittgrößen'!D886</f>
        <v>-65.11</v>
      </c>
      <c r="N891" s="27">
        <f>'LK2 - 4.1 Stäbe - Schnittgrößen'!E886</f>
        <v>-9.9700000000000006</v>
      </c>
      <c r="O891" s="27">
        <f>'LK2 - 4.1 Stäbe - Schnittgrößen'!F886</f>
        <v>-2.44</v>
      </c>
      <c r="Q891" s="44"/>
      <c r="R891" s="299"/>
      <c r="S891" s="15"/>
      <c r="T891" s="15" t="str">
        <f>'LK3 - 4.1 Stäbe - Schnittgrößen'!B886</f>
        <v>Min N</v>
      </c>
      <c r="U891" s="27">
        <f>'LK3 - 4.1 Stäbe - Schnittgrößen'!D886</f>
        <v>-157.43</v>
      </c>
      <c r="V891" s="27">
        <f>'LK3 - 4.1 Stäbe - Schnittgrößen'!E886</f>
        <v>-15.21</v>
      </c>
      <c r="W891" s="27">
        <f>'LK3 - 4.1 Stäbe - Schnittgrößen'!F886</f>
        <v>-2.39</v>
      </c>
      <c r="Y891" s="44"/>
      <c r="Z891" s="299"/>
      <c r="AA891" s="15"/>
      <c r="AB891" s="15" t="str">
        <f>'LK6 - 4.1 Stäbe - Schnittgrößen'!B886</f>
        <v>Min N</v>
      </c>
      <c r="AC891" s="27">
        <f>'LK6 - 4.1 Stäbe - Schnittgrößen'!D886</f>
        <v>-106.27</v>
      </c>
      <c r="AD891" s="27">
        <f>'LK6 - 4.1 Stäbe - Schnittgrößen'!E886</f>
        <v>-15.11</v>
      </c>
      <c r="AE891" s="27">
        <f>'LK6 - 4.1 Stäbe - Schnittgrößen'!F886</f>
        <v>-3.16</v>
      </c>
    </row>
    <row r="892" spans="1:31" x14ac:dyDescent="0.3">
      <c r="A892" s="44"/>
      <c r="B892" s="299"/>
      <c r="C892" s="15"/>
      <c r="D892" s="15" t="str">
        <f>'LK1 - 4.1 Stäbe - Schnittgrößen'!B887</f>
        <v>Max Vz</v>
      </c>
      <c r="E892" s="27">
        <f>'LK1 - 4.1 Stäbe - Schnittgrößen'!D887</f>
        <v>-116.09</v>
      </c>
      <c r="F892" s="27">
        <f>'LK1 - 4.1 Stäbe - Schnittgrößen'!E887</f>
        <v>-11.22</v>
      </c>
      <c r="G892" s="27">
        <f>'LK1 - 4.1 Stäbe - Schnittgrößen'!F887</f>
        <v>-1.76</v>
      </c>
      <c r="I892" s="44"/>
      <c r="J892" s="299"/>
      <c r="K892" s="15"/>
      <c r="L892" s="15" t="str">
        <f>'LK2 - 4.1 Stäbe - Schnittgrößen'!B887</f>
        <v>Max Vz</v>
      </c>
      <c r="M892" s="27">
        <f>'LK2 - 4.1 Stäbe - Schnittgrößen'!D887</f>
        <v>-65.11</v>
      </c>
      <c r="N892" s="27">
        <f>'LK2 - 4.1 Stäbe - Schnittgrößen'!E887</f>
        <v>-9.9700000000000006</v>
      </c>
      <c r="O892" s="27">
        <f>'LK2 - 4.1 Stäbe - Schnittgrößen'!F887</f>
        <v>-2.44</v>
      </c>
      <c r="Q892" s="44"/>
      <c r="R892" s="299"/>
      <c r="S892" s="15"/>
      <c r="T892" s="15" t="str">
        <f>'LK3 - 4.1 Stäbe - Schnittgrößen'!B887</f>
        <v>Max Vz</v>
      </c>
      <c r="U892" s="27">
        <f>'LK3 - 4.1 Stäbe - Schnittgrößen'!D887</f>
        <v>-157.43</v>
      </c>
      <c r="V892" s="27">
        <f>'LK3 - 4.1 Stäbe - Schnittgrößen'!E887</f>
        <v>-15.21</v>
      </c>
      <c r="W892" s="27">
        <f>'LK3 - 4.1 Stäbe - Schnittgrößen'!F887</f>
        <v>-2.39</v>
      </c>
      <c r="Y892" s="44"/>
      <c r="Z892" s="299"/>
      <c r="AA892" s="15"/>
      <c r="AB892" s="15" t="str">
        <f>'LK6 - 4.1 Stäbe - Schnittgrößen'!B887</f>
        <v>Max Vz</v>
      </c>
      <c r="AC892" s="27">
        <f>'LK6 - 4.1 Stäbe - Schnittgrößen'!D887</f>
        <v>-106.27</v>
      </c>
      <c r="AD892" s="27">
        <f>'LK6 - 4.1 Stäbe - Schnittgrößen'!E887</f>
        <v>-15.11</v>
      </c>
      <c r="AE892" s="27">
        <f>'LK6 - 4.1 Stäbe - Schnittgrößen'!F887</f>
        <v>-3.16</v>
      </c>
    </row>
    <row r="893" spans="1:31" x14ac:dyDescent="0.3">
      <c r="A893" s="44"/>
      <c r="B893" s="299"/>
      <c r="C893" s="15"/>
      <c r="D893" s="15" t="str">
        <f>'LK1 - 4.1 Stäbe - Schnittgrößen'!B888</f>
        <v>Min Vz</v>
      </c>
      <c r="E893" s="27">
        <f>'LK1 - 4.1 Stäbe - Schnittgrößen'!D888</f>
        <v>-116.09</v>
      </c>
      <c r="F893" s="27">
        <f>'LK1 - 4.1 Stäbe - Schnittgrößen'!E888</f>
        <v>-11.28</v>
      </c>
      <c r="G893" s="27">
        <f>'LK1 - 4.1 Stäbe - Schnittgrößen'!F888</f>
        <v>-1.86</v>
      </c>
      <c r="I893" s="44"/>
      <c r="J893" s="299"/>
      <c r="K893" s="15"/>
      <c r="L893" s="15" t="str">
        <f>'LK2 - 4.1 Stäbe - Schnittgrößen'!B888</f>
        <v>Min Vz</v>
      </c>
      <c r="M893" s="27">
        <f>'LK2 - 4.1 Stäbe - Schnittgrößen'!D888</f>
        <v>-65.11</v>
      </c>
      <c r="N893" s="27">
        <f>'LK2 - 4.1 Stäbe - Schnittgrößen'!E888</f>
        <v>-10.029999999999999</v>
      </c>
      <c r="O893" s="27">
        <f>'LK2 - 4.1 Stäbe - Schnittgrößen'!F888</f>
        <v>-2.52</v>
      </c>
      <c r="Q893" s="44"/>
      <c r="R893" s="299"/>
      <c r="S893" s="15"/>
      <c r="T893" s="15" t="str">
        <f>'LK3 - 4.1 Stäbe - Schnittgrößen'!B888</f>
        <v>Min Vz</v>
      </c>
      <c r="U893" s="27">
        <f>'LK3 - 4.1 Stäbe - Schnittgrößen'!D888</f>
        <v>-157.43</v>
      </c>
      <c r="V893" s="27">
        <f>'LK3 - 4.1 Stäbe - Schnittgrößen'!E888</f>
        <v>-15.31</v>
      </c>
      <c r="W893" s="27">
        <f>'LK3 - 4.1 Stäbe - Schnittgrößen'!F888</f>
        <v>-2.52</v>
      </c>
      <c r="Y893" s="44"/>
      <c r="Z893" s="299"/>
      <c r="AA893" s="15"/>
      <c r="AB893" s="15" t="str">
        <f>'LK6 - 4.1 Stäbe - Schnittgrößen'!B888</f>
        <v>Min Vz</v>
      </c>
      <c r="AC893" s="27">
        <f>'LK6 - 4.1 Stäbe - Schnittgrößen'!D888</f>
        <v>-106.27</v>
      </c>
      <c r="AD893" s="27">
        <f>'LK6 - 4.1 Stäbe - Schnittgrößen'!E888</f>
        <v>-15.21</v>
      </c>
      <c r="AE893" s="27">
        <f>'LK6 - 4.1 Stäbe - Schnittgrößen'!F888</f>
        <v>-3.28</v>
      </c>
    </row>
    <row r="894" spans="1:31" x14ac:dyDescent="0.3">
      <c r="A894" s="44"/>
      <c r="B894" s="299"/>
      <c r="C894" s="15"/>
      <c r="D894" s="15" t="str">
        <f>'LK1 - 4.1 Stäbe - Schnittgrößen'!B889</f>
        <v>Max My</v>
      </c>
      <c r="E894" s="27">
        <f>'LK1 - 4.1 Stäbe - Schnittgrößen'!D889</f>
        <v>-116.09</v>
      </c>
      <c r="F894" s="27">
        <f>'LK1 - 4.1 Stäbe - Schnittgrößen'!E889</f>
        <v>-11.22</v>
      </c>
      <c r="G894" s="27">
        <f>'LK1 - 4.1 Stäbe - Schnittgrößen'!F889</f>
        <v>-1.76</v>
      </c>
      <c r="I894" s="44"/>
      <c r="J894" s="299"/>
      <c r="K894" s="15"/>
      <c r="L894" s="15" t="str">
        <f>'LK2 - 4.1 Stäbe - Schnittgrößen'!B889</f>
        <v>Max My</v>
      </c>
      <c r="M894" s="27">
        <f>'LK2 - 4.1 Stäbe - Schnittgrößen'!D889</f>
        <v>-65.11</v>
      </c>
      <c r="N894" s="27">
        <f>'LK2 - 4.1 Stäbe - Schnittgrößen'!E889</f>
        <v>-9.9700000000000006</v>
      </c>
      <c r="O894" s="27">
        <f>'LK2 - 4.1 Stäbe - Schnittgrößen'!F889</f>
        <v>-2.44</v>
      </c>
      <c r="Q894" s="44"/>
      <c r="R894" s="299"/>
      <c r="S894" s="15"/>
      <c r="T894" s="15" t="str">
        <f>'LK3 - 4.1 Stäbe - Schnittgrößen'!B889</f>
        <v>Max My</v>
      </c>
      <c r="U894" s="27">
        <f>'LK3 - 4.1 Stäbe - Schnittgrößen'!D889</f>
        <v>-157.43</v>
      </c>
      <c r="V894" s="27">
        <f>'LK3 - 4.1 Stäbe - Schnittgrößen'!E889</f>
        <v>-15.21</v>
      </c>
      <c r="W894" s="27">
        <f>'LK3 - 4.1 Stäbe - Schnittgrößen'!F889</f>
        <v>-2.39</v>
      </c>
      <c r="Y894" s="44"/>
      <c r="Z894" s="299"/>
      <c r="AA894" s="15"/>
      <c r="AB894" s="15" t="str">
        <f>'LK6 - 4.1 Stäbe - Schnittgrößen'!B889</f>
        <v>Max My</v>
      </c>
      <c r="AC894" s="27">
        <f>'LK6 - 4.1 Stäbe - Schnittgrößen'!D889</f>
        <v>-106.27</v>
      </c>
      <c r="AD894" s="27">
        <f>'LK6 - 4.1 Stäbe - Schnittgrößen'!E889</f>
        <v>-15.11</v>
      </c>
      <c r="AE894" s="27">
        <f>'LK6 - 4.1 Stäbe - Schnittgrößen'!F889</f>
        <v>-3.16</v>
      </c>
    </row>
    <row r="895" spans="1:31" x14ac:dyDescent="0.3">
      <c r="A895" s="44"/>
      <c r="B895" s="299"/>
      <c r="C895" s="15"/>
      <c r="D895" s="15" t="str">
        <f>'LK1 - 4.1 Stäbe - Schnittgrößen'!B890</f>
        <v>Min My</v>
      </c>
      <c r="E895" s="27">
        <f>'LK1 - 4.1 Stäbe - Schnittgrößen'!D890</f>
        <v>-116.09</v>
      </c>
      <c r="F895" s="27">
        <f>'LK1 - 4.1 Stäbe - Schnittgrößen'!E890</f>
        <v>-11.28</v>
      </c>
      <c r="G895" s="27">
        <f>'LK1 - 4.1 Stäbe - Schnittgrößen'!F890</f>
        <v>-1.86</v>
      </c>
      <c r="I895" s="44"/>
      <c r="J895" s="299"/>
      <c r="K895" s="15"/>
      <c r="L895" s="15" t="str">
        <f>'LK2 - 4.1 Stäbe - Schnittgrößen'!B890</f>
        <v>Min My</v>
      </c>
      <c r="M895" s="27">
        <f>'LK2 - 4.1 Stäbe - Schnittgrößen'!D890</f>
        <v>-65.11</v>
      </c>
      <c r="N895" s="27">
        <f>'LK2 - 4.1 Stäbe - Schnittgrößen'!E890</f>
        <v>-10.029999999999999</v>
      </c>
      <c r="O895" s="27">
        <f>'LK2 - 4.1 Stäbe - Schnittgrößen'!F890</f>
        <v>-2.52</v>
      </c>
      <c r="Q895" s="44"/>
      <c r="R895" s="299"/>
      <c r="S895" s="15"/>
      <c r="T895" s="15" t="str">
        <f>'LK3 - 4.1 Stäbe - Schnittgrößen'!B890</f>
        <v>Min My</v>
      </c>
      <c r="U895" s="27">
        <f>'LK3 - 4.1 Stäbe - Schnittgrößen'!D890</f>
        <v>-157.43</v>
      </c>
      <c r="V895" s="27">
        <f>'LK3 - 4.1 Stäbe - Schnittgrößen'!E890</f>
        <v>-15.31</v>
      </c>
      <c r="W895" s="27">
        <f>'LK3 - 4.1 Stäbe - Schnittgrößen'!F890</f>
        <v>-2.52</v>
      </c>
      <c r="Y895" s="44"/>
      <c r="Z895" s="299"/>
      <c r="AA895" s="15"/>
      <c r="AB895" s="15" t="str">
        <f>'LK6 - 4.1 Stäbe - Schnittgrößen'!B890</f>
        <v>Min My</v>
      </c>
      <c r="AC895" s="27">
        <f>'LK6 - 4.1 Stäbe - Schnittgrößen'!D890</f>
        <v>-106.27</v>
      </c>
      <c r="AD895" s="27">
        <f>'LK6 - 4.1 Stäbe - Schnittgrößen'!E890</f>
        <v>-15.21</v>
      </c>
      <c r="AE895" s="27">
        <f>'LK6 - 4.1 Stäbe - Schnittgrößen'!F890</f>
        <v>-3.28</v>
      </c>
    </row>
    <row r="896" spans="1:31" x14ac:dyDescent="0.3">
      <c r="A896" s="192"/>
      <c r="B896" s="298"/>
      <c r="C896" s="15">
        <f>'LK1 - 4.1 Stäbe - Schnittgrößen'!A891</f>
        <v>112</v>
      </c>
      <c r="D896" s="15">
        <f>'LK1 - 4.1 Stäbe - Schnittgrößen'!B891</f>
        <v>232</v>
      </c>
      <c r="E896" s="27">
        <f>'LK1 - 4.1 Stäbe - Schnittgrößen'!D891</f>
        <v>0</v>
      </c>
      <c r="F896" s="27">
        <f>'LK1 - 4.1 Stäbe - Schnittgrößen'!E891</f>
        <v>-11.09</v>
      </c>
      <c r="G896" s="27">
        <f>'LK1 - 4.1 Stäbe - Schnittgrößen'!F891</f>
        <v>3.95</v>
      </c>
      <c r="I896" s="192"/>
      <c r="J896" s="298"/>
      <c r="K896" s="15">
        <f>'LK2 - 4.1 Stäbe - Schnittgrößen'!A891</f>
        <v>112</v>
      </c>
      <c r="L896" s="15">
        <f>'LK2 - 4.1 Stäbe - Schnittgrößen'!B891</f>
        <v>232</v>
      </c>
      <c r="M896" s="27">
        <f>'LK2 - 4.1 Stäbe - Schnittgrößen'!D891</f>
        <v>-0.02</v>
      </c>
      <c r="N896" s="27">
        <f>'LK2 - 4.1 Stäbe - Schnittgrößen'!E891</f>
        <v>-8.6999999999999993</v>
      </c>
      <c r="O896" s="27">
        <f>'LK2 - 4.1 Stäbe - Schnittgrößen'!F891</f>
        <v>0.73</v>
      </c>
      <c r="Q896" s="192"/>
      <c r="R896" s="298"/>
      <c r="S896" s="15">
        <f>'LK3 - 4.1 Stäbe - Schnittgrößen'!A891</f>
        <v>112</v>
      </c>
      <c r="T896" s="15">
        <f>'LK3 - 4.1 Stäbe - Schnittgrößen'!B891</f>
        <v>232</v>
      </c>
      <c r="U896" s="27">
        <f>'LK3 - 4.1 Stäbe - Schnittgrößen'!D891</f>
        <v>-0.01</v>
      </c>
      <c r="V896" s="27">
        <f>'LK3 - 4.1 Stäbe - Schnittgrößen'!E891</f>
        <v>-15.02</v>
      </c>
      <c r="W896" s="27">
        <f>'LK3 - 4.1 Stäbe - Schnittgrößen'!F891</f>
        <v>5.35</v>
      </c>
      <c r="Y896" s="192"/>
      <c r="Z896" s="298"/>
      <c r="AA896" s="15">
        <f>'LK6 - 4.1 Stäbe - Schnittgrößen'!A891</f>
        <v>112</v>
      </c>
      <c r="AB896" s="15">
        <f>'LK6 - 4.1 Stäbe - Schnittgrößen'!B891</f>
        <v>232</v>
      </c>
      <c r="AC896" s="27">
        <f>'LK6 - 4.1 Stäbe - Schnittgrößen'!D891</f>
        <v>-0.03</v>
      </c>
      <c r="AD896" s="27">
        <f>'LK6 - 4.1 Stäbe - Schnittgrößen'!E891</f>
        <v>-13.37</v>
      </c>
      <c r="AE896" s="27">
        <f>'LK6 - 4.1 Stäbe - Schnittgrößen'!F891</f>
        <v>2.0299999999999998</v>
      </c>
    </row>
    <row r="897" spans="1:31" x14ac:dyDescent="0.3">
      <c r="A897" s="44"/>
      <c r="B897" s="299"/>
      <c r="C897" s="15"/>
      <c r="D897" s="15">
        <f>'LK1 - 4.1 Stäbe - Schnittgrößen'!B892</f>
        <v>107</v>
      </c>
      <c r="E897" s="27">
        <f>'LK1 - 4.1 Stäbe - Schnittgrößen'!D892</f>
        <v>0</v>
      </c>
      <c r="F897" s="27">
        <f>'LK1 - 4.1 Stäbe - Schnittgrößen'!E892</f>
        <v>-11.58</v>
      </c>
      <c r="G897" s="27">
        <f>'LK1 - 4.1 Stäbe - Schnittgrößen'!F892</f>
        <v>3.27</v>
      </c>
      <c r="I897" s="44"/>
      <c r="J897" s="299"/>
      <c r="K897" s="15"/>
      <c r="L897" s="15">
        <f>'LK2 - 4.1 Stäbe - Schnittgrößen'!B892</f>
        <v>107</v>
      </c>
      <c r="M897" s="27">
        <f>'LK2 - 4.1 Stäbe - Schnittgrößen'!D892</f>
        <v>-0.01</v>
      </c>
      <c r="N897" s="27">
        <f>'LK2 - 4.1 Stäbe - Schnittgrößen'!E892</f>
        <v>-9.1999999999999993</v>
      </c>
      <c r="O897" s="27">
        <f>'LK2 - 4.1 Stäbe - Schnittgrößen'!F892</f>
        <v>0.2</v>
      </c>
      <c r="Q897" s="44"/>
      <c r="R897" s="299"/>
      <c r="S897" s="15"/>
      <c r="T897" s="15">
        <f>'LK3 - 4.1 Stäbe - Schnittgrößen'!B892</f>
        <v>107</v>
      </c>
      <c r="U897" s="27">
        <f>'LK3 - 4.1 Stäbe - Schnittgrößen'!D892</f>
        <v>0</v>
      </c>
      <c r="V897" s="27">
        <f>'LK3 - 4.1 Stäbe - Schnittgrößen'!E892</f>
        <v>-15.72</v>
      </c>
      <c r="W897" s="27">
        <f>'LK3 - 4.1 Stäbe - Schnittgrößen'!F892</f>
        <v>4.43</v>
      </c>
      <c r="Y897" s="44"/>
      <c r="Z897" s="299"/>
      <c r="AA897" s="15"/>
      <c r="AB897" s="15">
        <f>'LK6 - 4.1 Stäbe - Schnittgrößen'!B892</f>
        <v>107</v>
      </c>
      <c r="AC897" s="27">
        <f>'LK6 - 4.1 Stäbe - Schnittgrößen'!D892</f>
        <v>-0.02</v>
      </c>
      <c r="AD897" s="27">
        <f>'LK6 - 4.1 Stäbe - Schnittgrößen'!E892</f>
        <v>-14.08</v>
      </c>
      <c r="AE897" s="27">
        <f>'LK6 - 4.1 Stäbe - Schnittgrößen'!F892</f>
        <v>1.21</v>
      </c>
    </row>
    <row r="898" spans="1:31" x14ac:dyDescent="0.3">
      <c r="A898" s="44"/>
      <c r="B898" s="299"/>
      <c r="C898" s="15"/>
      <c r="D898" s="15" t="str">
        <f>'LK1 - 4.1 Stäbe - Schnittgrößen'!B893</f>
        <v>Max N</v>
      </c>
      <c r="E898" s="27">
        <f>'LK1 - 4.1 Stäbe - Schnittgrößen'!D893</f>
        <v>0</v>
      </c>
      <c r="F898" s="27">
        <f>'LK1 - 4.1 Stäbe - Schnittgrößen'!E893</f>
        <v>-11.58</v>
      </c>
      <c r="G898" s="27">
        <f>'LK1 - 4.1 Stäbe - Schnittgrößen'!F893</f>
        <v>3.27</v>
      </c>
      <c r="I898" s="44"/>
      <c r="J898" s="299"/>
      <c r="K898" s="15"/>
      <c r="L898" s="15" t="str">
        <f>'LK2 - 4.1 Stäbe - Schnittgrößen'!B893</f>
        <v>Max N</v>
      </c>
      <c r="M898" s="27">
        <f>'LK2 - 4.1 Stäbe - Schnittgrößen'!D893</f>
        <v>-0.01</v>
      </c>
      <c r="N898" s="27">
        <f>'LK2 - 4.1 Stäbe - Schnittgrößen'!E893</f>
        <v>-9.1999999999999993</v>
      </c>
      <c r="O898" s="27">
        <f>'LK2 - 4.1 Stäbe - Schnittgrößen'!F893</f>
        <v>0.2</v>
      </c>
      <c r="Q898" s="44"/>
      <c r="R898" s="299"/>
      <c r="S898" s="15"/>
      <c r="T898" s="15" t="str">
        <f>'LK3 - 4.1 Stäbe - Schnittgrößen'!B893</f>
        <v>Max N</v>
      </c>
      <c r="U898" s="27">
        <f>'LK3 - 4.1 Stäbe - Schnittgrößen'!D893</f>
        <v>0</v>
      </c>
      <c r="V898" s="27">
        <f>'LK3 - 4.1 Stäbe - Schnittgrößen'!E893</f>
        <v>-15.72</v>
      </c>
      <c r="W898" s="27">
        <f>'LK3 - 4.1 Stäbe - Schnittgrößen'!F893</f>
        <v>4.43</v>
      </c>
      <c r="Y898" s="44"/>
      <c r="Z898" s="299"/>
      <c r="AA898" s="15"/>
      <c r="AB898" s="15" t="str">
        <f>'LK6 - 4.1 Stäbe - Schnittgrößen'!B893</f>
        <v>Max N</v>
      </c>
      <c r="AC898" s="27">
        <f>'LK6 - 4.1 Stäbe - Schnittgrößen'!D893</f>
        <v>-0.02</v>
      </c>
      <c r="AD898" s="27">
        <f>'LK6 - 4.1 Stäbe - Schnittgrößen'!E893</f>
        <v>-14.08</v>
      </c>
      <c r="AE898" s="27">
        <f>'LK6 - 4.1 Stäbe - Schnittgrößen'!F893</f>
        <v>1.21</v>
      </c>
    </row>
    <row r="899" spans="1:31" x14ac:dyDescent="0.3">
      <c r="A899" s="44"/>
      <c r="B899" s="299"/>
      <c r="C899" s="15"/>
      <c r="D899" s="15" t="str">
        <f>'LK1 - 4.1 Stäbe - Schnittgrößen'!B894</f>
        <v>Min N</v>
      </c>
      <c r="E899" s="27">
        <f>'LK1 - 4.1 Stäbe - Schnittgrößen'!D894</f>
        <v>0</v>
      </c>
      <c r="F899" s="27">
        <f>'LK1 - 4.1 Stäbe - Schnittgrößen'!E894</f>
        <v>-11.09</v>
      </c>
      <c r="G899" s="27">
        <f>'LK1 - 4.1 Stäbe - Schnittgrößen'!F894</f>
        <v>3.95</v>
      </c>
      <c r="I899" s="44"/>
      <c r="J899" s="299"/>
      <c r="K899" s="15"/>
      <c r="L899" s="15" t="str">
        <f>'LK2 - 4.1 Stäbe - Schnittgrößen'!B894</f>
        <v>Min N</v>
      </c>
      <c r="M899" s="27">
        <f>'LK2 - 4.1 Stäbe - Schnittgrößen'!D894</f>
        <v>-0.02</v>
      </c>
      <c r="N899" s="27">
        <f>'LK2 - 4.1 Stäbe - Schnittgrößen'!E894</f>
        <v>-8.6999999999999993</v>
      </c>
      <c r="O899" s="27">
        <f>'LK2 - 4.1 Stäbe - Schnittgrößen'!F894</f>
        <v>0.73</v>
      </c>
      <c r="Q899" s="44"/>
      <c r="R899" s="299"/>
      <c r="S899" s="15"/>
      <c r="T899" s="15" t="str">
        <f>'LK3 - 4.1 Stäbe - Schnittgrößen'!B894</f>
        <v>Min N</v>
      </c>
      <c r="U899" s="27">
        <f>'LK3 - 4.1 Stäbe - Schnittgrößen'!D894</f>
        <v>-0.01</v>
      </c>
      <c r="V899" s="27">
        <f>'LK3 - 4.1 Stäbe - Schnittgrößen'!E894</f>
        <v>-15.02</v>
      </c>
      <c r="W899" s="27">
        <f>'LK3 - 4.1 Stäbe - Schnittgrößen'!F894</f>
        <v>5.35</v>
      </c>
      <c r="Y899" s="44"/>
      <c r="Z899" s="299"/>
      <c r="AA899" s="15"/>
      <c r="AB899" s="15" t="str">
        <f>'LK6 - 4.1 Stäbe - Schnittgrößen'!B894</f>
        <v>Min N</v>
      </c>
      <c r="AC899" s="27">
        <f>'LK6 - 4.1 Stäbe - Schnittgrößen'!D894</f>
        <v>-0.03</v>
      </c>
      <c r="AD899" s="27">
        <f>'LK6 - 4.1 Stäbe - Schnittgrößen'!E894</f>
        <v>-13.37</v>
      </c>
      <c r="AE899" s="27">
        <f>'LK6 - 4.1 Stäbe - Schnittgrößen'!F894</f>
        <v>2.0299999999999998</v>
      </c>
    </row>
    <row r="900" spans="1:31" x14ac:dyDescent="0.3">
      <c r="A900" s="44"/>
      <c r="B900" s="299"/>
      <c r="C900" s="15"/>
      <c r="D900" s="15" t="str">
        <f>'LK1 - 4.1 Stäbe - Schnittgrößen'!B895</f>
        <v>Max Vz</v>
      </c>
      <c r="E900" s="27">
        <f>'LK1 - 4.1 Stäbe - Schnittgrößen'!D895</f>
        <v>0</v>
      </c>
      <c r="F900" s="27">
        <f>'LK1 - 4.1 Stäbe - Schnittgrößen'!E895</f>
        <v>-11.09</v>
      </c>
      <c r="G900" s="27">
        <f>'LK1 - 4.1 Stäbe - Schnittgrößen'!F895</f>
        <v>3.95</v>
      </c>
      <c r="I900" s="44"/>
      <c r="J900" s="299"/>
      <c r="K900" s="15"/>
      <c r="L900" s="15" t="str">
        <f>'LK2 - 4.1 Stäbe - Schnittgrößen'!B895</f>
        <v>Max Vz</v>
      </c>
      <c r="M900" s="27">
        <f>'LK2 - 4.1 Stäbe - Schnittgrößen'!D895</f>
        <v>-0.02</v>
      </c>
      <c r="N900" s="27">
        <f>'LK2 - 4.1 Stäbe - Schnittgrößen'!E895</f>
        <v>-8.6999999999999993</v>
      </c>
      <c r="O900" s="27">
        <f>'LK2 - 4.1 Stäbe - Schnittgrößen'!F895</f>
        <v>0.73</v>
      </c>
      <c r="Q900" s="44"/>
      <c r="R900" s="299"/>
      <c r="S900" s="15"/>
      <c r="T900" s="15" t="str">
        <f>'LK3 - 4.1 Stäbe - Schnittgrößen'!B895</f>
        <v>Max Vz</v>
      </c>
      <c r="U900" s="27">
        <f>'LK3 - 4.1 Stäbe - Schnittgrößen'!D895</f>
        <v>-0.01</v>
      </c>
      <c r="V900" s="27">
        <f>'LK3 - 4.1 Stäbe - Schnittgrößen'!E895</f>
        <v>-15.02</v>
      </c>
      <c r="W900" s="27">
        <f>'LK3 - 4.1 Stäbe - Schnittgrößen'!F895</f>
        <v>5.35</v>
      </c>
      <c r="Y900" s="44"/>
      <c r="Z900" s="299"/>
      <c r="AA900" s="15"/>
      <c r="AB900" s="15" t="str">
        <f>'LK6 - 4.1 Stäbe - Schnittgrößen'!B895</f>
        <v>Max Vz</v>
      </c>
      <c r="AC900" s="27">
        <f>'LK6 - 4.1 Stäbe - Schnittgrößen'!D895</f>
        <v>-0.03</v>
      </c>
      <c r="AD900" s="27">
        <f>'LK6 - 4.1 Stäbe - Schnittgrößen'!E895</f>
        <v>-13.37</v>
      </c>
      <c r="AE900" s="27">
        <f>'LK6 - 4.1 Stäbe - Schnittgrößen'!F895</f>
        <v>2.0299999999999998</v>
      </c>
    </row>
    <row r="901" spans="1:31" x14ac:dyDescent="0.3">
      <c r="A901" s="44"/>
      <c r="B901" s="299"/>
      <c r="C901" s="15"/>
      <c r="D901" s="15" t="str">
        <f>'LK1 - 4.1 Stäbe - Schnittgrößen'!B896</f>
        <v>Min Vz</v>
      </c>
      <c r="E901" s="27">
        <f>'LK1 - 4.1 Stäbe - Schnittgrößen'!D896</f>
        <v>0</v>
      </c>
      <c r="F901" s="27">
        <f>'LK1 - 4.1 Stäbe - Schnittgrößen'!E896</f>
        <v>-11.58</v>
      </c>
      <c r="G901" s="27">
        <f>'LK1 - 4.1 Stäbe - Schnittgrößen'!F896</f>
        <v>3.27</v>
      </c>
      <c r="I901" s="44"/>
      <c r="J901" s="299"/>
      <c r="K901" s="15"/>
      <c r="L901" s="15" t="str">
        <f>'LK2 - 4.1 Stäbe - Schnittgrößen'!B896</f>
        <v>Min Vz</v>
      </c>
      <c r="M901" s="27">
        <f>'LK2 - 4.1 Stäbe - Schnittgrößen'!D896</f>
        <v>-0.01</v>
      </c>
      <c r="N901" s="27">
        <f>'LK2 - 4.1 Stäbe - Schnittgrößen'!E896</f>
        <v>-9.1999999999999993</v>
      </c>
      <c r="O901" s="27">
        <f>'LK2 - 4.1 Stäbe - Schnittgrößen'!F896</f>
        <v>0.2</v>
      </c>
      <c r="Q901" s="44"/>
      <c r="R901" s="299"/>
      <c r="S901" s="15"/>
      <c r="T901" s="15" t="str">
        <f>'LK3 - 4.1 Stäbe - Schnittgrößen'!B896</f>
        <v>Min Vz</v>
      </c>
      <c r="U901" s="27">
        <f>'LK3 - 4.1 Stäbe - Schnittgrößen'!D896</f>
        <v>0</v>
      </c>
      <c r="V901" s="27">
        <f>'LK3 - 4.1 Stäbe - Schnittgrößen'!E896</f>
        <v>-15.72</v>
      </c>
      <c r="W901" s="27">
        <f>'LK3 - 4.1 Stäbe - Schnittgrößen'!F896</f>
        <v>4.43</v>
      </c>
      <c r="Y901" s="44"/>
      <c r="Z901" s="299"/>
      <c r="AA901" s="15"/>
      <c r="AB901" s="15" t="str">
        <f>'LK6 - 4.1 Stäbe - Schnittgrößen'!B896</f>
        <v>Min Vz</v>
      </c>
      <c r="AC901" s="27">
        <f>'LK6 - 4.1 Stäbe - Schnittgrößen'!D896</f>
        <v>-0.02</v>
      </c>
      <c r="AD901" s="27">
        <f>'LK6 - 4.1 Stäbe - Schnittgrößen'!E896</f>
        <v>-14.08</v>
      </c>
      <c r="AE901" s="27">
        <f>'LK6 - 4.1 Stäbe - Schnittgrößen'!F896</f>
        <v>1.21</v>
      </c>
    </row>
    <row r="902" spans="1:31" x14ac:dyDescent="0.3">
      <c r="A902" s="44"/>
      <c r="B902" s="299"/>
      <c r="C902" s="15"/>
      <c r="D902" s="15" t="str">
        <f>'LK1 - 4.1 Stäbe - Schnittgrößen'!B897</f>
        <v>Max My</v>
      </c>
      <c r="E902" s="27">
        <f>'LK1 - 4.1 Stäbe - Schnittgrößen'!D897</f>
        <v>0</v>
      </c>
      <c r="F902" s="27">
        <f>'LK1 - 4.1 Stäbe - Schnittgrößen'!E897</f>
        <v>-11.09</v>
      </c>
      <c r="G902" s="27">
        <f>'LK1 - 4.1 Stäbe - Schnittgrößen'!F897</f>
        <v>3.95</v>
      </c>
      <c r="I902" s="44"/>
      <c r="J902" s="299"/>
      <c r="K902" s="15"/>
      <c r="L902" s="15" t="str">
        <f>'LK2 - 4.1 Stäbe - Schnittgrößen'!B897</f>
        <v>Max My</v>
      </c>
      <c r="M902" s="27">
        <f>'LK2 - 4.1 Stäbe - Schnittgrößen'!D897</f>
        <v>-0.02</v>
      </c>
      <c r="N902" s="27">
        <f>'LK2 - 4.1 Stäbe - Schnittgrößen'!E897</f>
        <v>-8.6999999999999993</v>
      </c>
      <c r="O902" s="27">
        <f>'LK2 - 4.1 Stäbe - Schnittgrößen'!F897</f>
        <v>0.73</v>
      </c>
      <c r="Q902" s="44"/>
      <c r="R902" s="299"/>
      <c r="S902" s="15"/>
      <c r="T902" s="15" t="str">
        <f>'LK3 - 4.1 Stäbe - Schnittgrößen'!B897</f>
        <v>Max My</v>
      </c>
      <c r="U902" s="27">
        <f>'LK3 - 4.1 Stäbe - Schnittgrößen'!D897</f>
        <v>-0.01</v>
      </c>
      <c r="V902" s="27">
        <f>'LK3 - 4.1 Stäbe - Schnittgrößen'!E897</f>
        <v>-15.02</v>
      </c>
      <c r="W902" s="27">
        <f>'LK3 - 4.1 Stäbe - Schnittgrößen'!F897</f>
        <v>5.35</v>
      </c>
      <c r="Y902" s="44"/>
      <c r="Z902" s="299"/>
      <c r="AA902" s="15"/>
      <c r="AB902" s="15" t="str">
        <f>'LK6 - 4.1 Stäbe - Schnittgrößen'!B897</f>
        <v>Max My</v>
      </c>
      <c r="AC902" s="27">
        <f>'LK6 - 4.1 Stäbe - Schnittgrößen'!D897</f>
        <v>-0.03</v>
      </c>
      <c r="AD902" s="27">
        <f>'LK6 - 4.1 Stäbe - Schnittgrößen'!E897</f>
        <v>-13.37</v>
      </c>
      <c r="AE902" s="27">
        <f>'LK6 - 4.1 Stäbe - Schnittgrößen'!F897</f>
        <v>2.0299999999999998</v>
      </c>
    </row>
    <row r="903" spans="1:31" x14ac:dyDescent="0.3">
      <c r="A903" s="44"/>
      <c r="B903" s="299"/>
      <c r="C903" s="15"/>
      <c r="D903" s="15" t="str">
        <f>'LK1 - 4.1 Stäbe - Schnittgrößen'!B898</f>
        <v>Min My</v>
      </c>
      <c r="E903" s="27">
        <f>'LK1 - 4.1 Stäbe - Schnittgrößen'!D898</f>
        <v>0</v>
      </c>
      <c r="F903" s="27">
        <f>'LK1 - 4.1 Stäbe - Schnittgrößen'!E898</f>
        <v>-11.58</v>
      </c>
      <c r="G903" s="27">
        <f>'LK1 - 4.1 Stäbe - Schnittgrößen'!F898</f>
        <v>3.27</v>
      </c>
      <c r="I903" s="44"/>
      <c r="J903" s="299"/>
      <c r="K903" s="15"/>
      <c r="L903" s="15" t="str">
        <f>'LK2 - 4.1 Stäbe - Schnittgrößen'!B898</f>
        <v>Min My</v>
      </c>
      <c r="M903" s="27">
        <f>'LK2 - 4.1 Stäbe - Schnittgrößen'!D898</f>
        <v>-0.01</v>
      </c>
      <c r="N903" s="27">
        <f>'LK2 - 4.1 Stäbe - Schnittgrößen'!E898</f>
        <v>-9.1999999999999993</v>
      </c>
      <c r="O903" s="27">
        <f>'LK2 - 4.1 Stäbe - Schnittgrößen'!F898</f>
        <v>0.2</v>
      </c>
      <c r="Q903" s="44"/>
      <c r="R903" s="299"/>
      <c r="S903" s="15"/>
      <c r="T903" s="15" t="str">
        <f>'LK3 - 4.1 Stäbe - Schnittgrößen'!B898</f>
        <v>Min My</v>
      </c>
      <c r="U903" s="27">
        <f>'LK3 - 4.1 Stäbe - Schnittgrößen'!D898</f>
        <v>0</v>
      </c>
      <c r="V903" s="27">
        <f>'LK3 - 4.1 Stäbe - Schnittgrößen'!E898</f>
        <v>-15.72</v>
      </c>
      <c r="W903" s="27">
        <f>'LK3 - 4.1 Stäbe - Schnittgrößen'!F898</f>
        <v>4.43</v>
      </c>
      <c r="Y903" s="44"/>
      <c r="Z903" s="299"/>
      <c r="AA903" s="15"/>
      <c r="AB903" s="15" t="str">
        <f>'LK6 - 4.1 Stäbe - Schnittgrößen'!B898</f>
        <v>Min My</v>
      </c>
      <c r="AC903" s="27">
        <f>'LK6 - 4.1 Stäbe - Schnittgrößen'!D898</f>
        <v>-0.02</v>
      </c>
      <c r="AD903" s="27">
        <f>'LK6 - 4.1 Stäbe - Schnittgrößen'!E898</f>
        <v>-14.08</v>
      </c>
      <c r="AE903" s="27">
        <f>'LK6 - 4.1 Stäbe - Schnittgrößen'!F898</f>
        <v>1.21</v>
      </c>
    </row>
    <row r="904" spans="1:31" x14ac:dyDescent="0.3">
      <c r="A904" s="192"/>
      <c r="B904" s="298"/>
      <c r="C904" s="15">
        <f>'LK1 - 4.1 Stäbe - Schnittgrößen'!A899</f>
        <v>113</v>
      </c>
      <c r="D904" s="15">
        <f>'LK1 - 4.1 Stäbe - Schnittgrößen'!B899</f>
        <v>107</v>
      </c>
      <c r="E904" s="27">
        <f>'LK1 - 4.1 Stäbe - Schnittgrößen'!D899</f>
        <v>0</v>
      </c>
      <c r="F904" s="27">
        <f>'LK1 - 4.1 Stäbe - Schnittgrößen'!E899</f>
        <v>-11.23</v>
      </c>
      <c r="G904" s="27">
        <f>'LK1 - 4.1 Stäbe - Schnittgrößen'!F899</f>
        <v>3.27</v>
      </c>
      <c r="I904" s="192"/>
      <c r="J904" s="298"/>
      <c r="K904" s="15">
        <f>'LK2 - 4.1 Stäbe - Schnittgrößen'!A899</f>
        <v>113</v>
      </c>
      <c r="L904" s="15">
        <f>'LK2 - 4.1 Stäbe - Schnittgrößen'!B899</f>
        <v>107</v>
      </c>
      <c r="M904" s="27">
        <f>'LK2 - 4.1 Stäbe - Schnittgrößen'!D899</f>
        <v>-0.01</v>
      </c>
      <c r="N904" s="27">
        <f>'LK2 - 4.1 Stäbe - Schnittgrößen'!E899</f>
        <v>-6.33</v>
      </c>
      <c r="O904" s="27">
        <f>'LK2 - 4.1 Stäbe - Schnittgrößen'!F899</f>
        <v>0.2</v>
      </c>
      <c r="Q904" s="192"/>
      <c r="R904" s="298"/>
      <c r="S904" s="15">
        <f>'LK3 - 4.1 Stäbe - Schnittgrößen'!A899</f>
        <v>113</v>
      </c>
      <c r="T904" s="15">
        <f>'LK3 - 4.1 Stäbe - Schnittgrößen'!B899</f>
        <v>107</v>
      </c>
      <c r="U904" s="27">
        <f>'LK3 - 4.1 Stäbe - Schnittgrößen'!D899</f>
        <v>0</v>
      </c>
      <c r="V904" s="27">
        <f>'LK3 - 4.1 Stäbe - Schnittgrößen'!E899</f>
        <v>-15.21</v>
      </c>
      <c r="W904" s="27">
        <f>'LK3 - 4.1 Stäbe - Schnittgrößen'!F899</f>
        <v>4.43</v>
      </c>
      <c r="Y904" s="192"/>
      <c r="Z904" s="298"/>
      <c r="AA904" s="15">
        <f>'LK6 - 4.1 Stäbe - Schnittgrößen'!A899</f>
        <v>113</v>
      </c>
      <c r="AB904" s="15">
        <f>'LK6 - 4.1 Stäbe - Schnittgrößen'!B899</f>
        <v>107</v>
      </c>
      <c r="AC904" s="27">
        <f>'LK6 - 4.1 Stäbe - Schnittgrößen'!D899</f>
        <v>-0.03</v>
      </c>
      <c r="AD904" s="27">
        <f>'LK6 - 4.1 Stäbe - Schnittgrößen'!E899</f>
        <v>-10.28</v>
      </c>
      <c r="AE904" s="27">
        <f>'LK6 - 4.1 Stäbe - Schnittgrößen'!F899</f>
        <v>1.21</v>
      </c>
    </row>
    <row r="905" spans="1:31" x14ac:dyDescent="0.3">
      <c r="A905" s="44"/>
      <c r="B905" s="299"/>
      <c r="C905" s="15"/>
      <c r="D905" s="15">
        <f>'LK1 - 4.1 Stäbe - Schnittgrößen'!B900</f>
        <v>108</v>
      </c>
      <c r="E905" s="27">
        <f>'LK1 - 4.1 Stäbe - Schnittgrößen'!D900</f>
        <v>0</v>
      </c>
      <c r="F905" s="27">
        <f>'LK1 - 4.1 Stäbe - Schnittgrößen'!E900</f>
        <v>-11.79</v>
      </c>
      <c r="G905" s="27">
        <f>'LK1 - 4.1 Stäbe - Schnittgrößen'!F900</f>
        <v>2.48</v>
      </c>
      <c r="I905" s="44"/>
      <c r="J905" s="299"/>
      <c r="K905" s="15"/>
      <c r="L905" s="15">
        <f>'LK2 - 4.1 Stäbe - Schnittgrößen'!B900</f>
        <v>108</v>
      </c>
      <c r="M905" s="27">
        <f>'LK2 - 4.1 Stäbe - Schnittgrößen'!D900</f>
        <v>-0.01</v>
      </c>
      <c r="N905" s="27">
        <f>'LK2 - 4.1 Stäbe - Schnittgrößen'!E900</f>
        <v>-6.89</v>
      </c>
      <c r="O905" s="27">
        <f>'LK2 - 4.1 Stäbe - Schnittgrößen'!F900</f>
        <v>-0.25</v>
      </c>
      <c r="Q905" s="44"/>
      <c r="R905" s="299"/>
      <c r="S905" s="15"/>
      <c r="T905" s="15">
        <f>'LK3 - 4.1 Stäbe - Schnittgrößen'!B900</f>
        <v>108</v>
      </c>
      <c r="U905" s="27">
        <f>'LK3 - 4.1 Stäbe - Schnittgrößen'!D900</f>
        <v>0.01</v>
      </c>
      <c r="V905" s="27">
        <f>'LK3 - 4.1 Stäbe - Schnittgrößen'!E900</f>
        <v>-16</v>
      </c>
      <c r="W905" s="27">
        <f>'LK3 - 4.1 Stäbe - Schnittgrößen'!F900</f>
        <v>3.37</v>
      </c>
      <c r="Y905" s="44"/>
      <c r="Z905" s="299"/>
      <c r="AA905" s="15"/>
      <c r="AB905" s="15">
        <f>'LK6 - 4.1 Stäbe - Schnittgrößen'!B900</f>
        <v>108</v>
      </c>
      <c r="AC905" s="27">
        <f>'LK6 - 4.1 Stäbe - Schnittgrößen'!D900</f>
        <v>-0.01</v>
      </c>
      <c r="AD905" s="27">
        <f>'LK6 - 4.1 Stäbe - Schnittgrößen'!E900</f>
        <v>-11.08</v>
      </c>
      <c r="AE905" s="27">
        <f>'LK6 - 4.1 Stäbe - Schnittgrößen'!F900</f>
        <v>0.48</v>
      </c>
    </row>
    <row r="906" spans="1:31" x14ac:dyDescent="0.3">
      <c r="A906" s="44"/>
      <c r="B906" s="299"/>
      <c r="C906" s="15"/>
      <c r="D906" s="15" t="str">
        <f>'LK1 - 4.1 Stäbe - Schnittgrößen'!B901</f>
        <v>Max N</v>
      </c>
      <c r="E906" s="27">
        <f>'LK1 - 4.1 Stäbe - Schnittgrößen'!D901</f>
        <v>0</v>
      </c>
      <c r="F906" s="27">
        <f>'LK1 - 4.1 Stäbe - Schnittgrößen'!E901</f>
        <v>-11.79</v>
      </c>
      <c r="G906" s="27">
        <f>'LK1 - 4.1 Stäbe - Schnittgrößen'!F901</f>
        <v>2.48</v>
      </c>
      <c r="I906" s="44"/>
      <c r="J906" s="299"/>
      <c r="K906" s="15"/>
      <c r="L906" s="15" t="str">
        <f>'LK2 - 4.1 Stäbe - Schnittgrößen'!B901</f>
        <v>Max N</v>
      </c>
      <c r="M906" s="27">
        <f>'LK2 - 4.1 Stäbe - Schnittgrößen'!D901</f>
        <v>-0.01</v>
      </c>
      <c r="N906" s="27">
        <f>'LK2 - 4.1 Stäbe - Schnittgrößen'!E901</f>
        <v>-6.89</v>
      </c>
      <c r="O906" s="27">
        <f>'LK2 - 4.1 Stäbe - Schnittgrößen'!F901</f>
        <v>-0.25</v>
      </c>
      <c r="Q906" s="44"/>
      <c r="R906" s="299"/>
      <c r="S906" s="15"/>
      <c r="T906" s="15" t="str">
        <f>'LK3 - 4.1 Stäbe - Schnittgrößen'!B901</f>
        <v>Max N</v>
      </c>
      <c r="U906" s="27">
        <f>'LK3 - 4.1 Stäbe - Schnittgrößen'!D901</f>
        <v>0.01</v>
      </c>
      <c r="V906" s="27">
        <f>'LK3 - 4.1 Stäbe - Schnittgrößen'!E901</f>
        <v>-16</v>
      </c>
      <c r="W906" s="27">
        <f>'LK3 - 4.1 Stäbe - Schnittgrößen'!F901</f>
        <v>3.37</v>
      </c>
      <c r="Y906" s="44"/>
      <c r="Z906" s="299"/>
      <c r="AA906" s="15"/>
      <c r="AB906" s="15" t="str">
        <f>'LK6 - 4.1 Stäbe - Schnittgrößen'!B901</f>
        <v>Max N</v>
      </c>
      <c r="AC906" s="27">
        <f>'LK6 - 4.1 Stäbe - Schnittgrößen'!D901</f>
        <v>-0.01</v>
      </c>
      <c r="AD906" s="27">
        <f>'LK6 - 4.1 Stäbe - Schnittgrößen'!E901</f>
        <v>-11.08</v>
      </c>
      <c r="AE906" s="27">
        <f>'LK6 - 4.1 Stäbe - Schnittgrößen'!F901</f>
        <v>0.48</v>
      </c>
    </row>
    <row r="907" spans="1:31" x14ac:dyDescent="0.3">
      <c r="A907" s="44"/>
      <c r="B907" s="299"/>
      <c r="C907" s="15"/>
      <c r="D907" s="15" t="str">
        <f>'LK1 - 4.1 Stäbe - Schnittgrößen'!B902</f>
        <v>Min N</v>
      </c>
      <c r="E907" s="27">
        <f>'LK1 - 4.1 Stäbe - Schnittgrößen'!D902</f>
        <v>0</v>
      </c>
      <c r="F907" s="27">
        <f>'LK1 - 4.1 Stäbe - Schnittgrößen'!E902</f>
        <v>-11.23</v>
      </c>
      <c r="G907" s="27">
        <f>'LK1 - 4.1 Stäbe - Schnittgrößen'!F902</f>
        <v>3.27</v>
      </c>
      <c r="I907" s="44"/>
      <c r="J907" s="299"/>
      <c r="K907" s="15"/>
      <c r="L907" s="15" t="str">
        <f>'LK2 - 4.1 Stäbe - Schnittgrößen'!B902</f>
        <v>Min N</v>
      </c>
      <c r="M907" s="27">
        <f>'LK2 - 4.1 Stäbe - Schnittgrößen'!D902</f>
        <v>-0.01</v>
      </c>
      <c r="N907" s="27">
        <f>'LK2 - 4.1 Stäbe - Schnittgrößen'!E902</f>
        <v>-6.33</v>
      </c>
      <c r="O907" s="27">
        <f>'LK2 - 4.1 Stäbe - Schnittgrößen'!F902</f>
        <v>0.2</v>
      </c>
      <c r="Q907" s="44"/>
      <c r="R907" s="299"/>
      <c r="S907" s="15"/>
      <c r="T907" s="15" t="str">
        <f>'LK3 - 4.1 Stäbe - Schnittgrößen'!B902</f>
        <v>Min N</v>
      </c>
      <c r="U907" s="27">
        <f>'LK3 - 4.1 Stäbe - Schnittgrößen'!D902</f>
        <v>0</v>
      </c>
      <c r="V907" s="27">
        <f>'LK3 - 4.1 Stäbe - Schnittgrößen'!E902</f>
        <v>-15.21</v>
      </c>
      <c r="W907" s="27">
        <f>'LK3 - 4.1 Stäbe - Schnittgrößen'!F902</f>
        <v>4.43</v>
      </c>
      <c r="Y907" s="44"/>
      <c r="Z907" s="299"/>
      <c r="AA907" s="15"/>
      <c r="AB907" s="15" t="str">
        <f>'LK6 - 4.1 Stäbe - Schnittgrößen'!B902</f>
        <v>Min N</v>
      </c>
      <c r="AC907" s="27">
        <f>'LK6 - 4.1 Stäbe - Schnittgrößen'!D902</f>
        <v>-0.03</v>
      </c>
      <c r="AD907" s="27">
        <f>'LK6 - 4.1 Stäbe - Schnittgrößen'!E902</f>
        <v>-10.28</v>
      </c>
      <c r="AE907" s="27">
        <f>'LK6 - 4.1 Stäbe - Schnittgrößen'!F902</f>
        <v>1.21</v>
      </c>
    </row>
    <row r="908" spans="1:31" x14ac:dyDescent="0.3">
      <c r="A908" s="44"/>
      <c r="B908" s="299"/>
      <c r="C908" s="15"/>
      <c r="D908" s="15" t="str">
        <f>'LK1 - 4.1 Stäbe - Schnittgrößen'!B903</f>
        <v>Max Vz</v>
      </c>
      <c r="E908" s="27">
        <f>'LK1 - 4.1 Stäbe - Schnittgrößen'!D903</f>
        <v>0</v>
      </c>
      <c r="F908" s="27">
        <f>'LK1 - 4.1 Stäbe - Schnittgrößen'!E903</f>
        <v>-11.23</v>
      </c>
      <c r="G908" s="27">
        <f>'LK1 - 4.1 Stäbe - Schnittgrößen'!F903</f>
        <v>3.27</v>
      </c>
      <c r="I908" s="44"/>
      <c r="J908" s="299"/>
      <c r="K908" s="15"/>
      <c r="L908" s="15" t="str">
        <f>'LK2 - 4.1 Stäbe - Schnittgrößen'!B903</f>
        <v>Max Vz</v>
      </c>
      <c r="M908" s="27">
        <f>'LK2 - 4.1 Stäbe - Schnittgrößen'!D903</f>
        <v>-0.01</v>
      </c>
      <c r="N908" s="27">
        <f>'LK2 - 4.1 Stäbe - Schnittgrößen'!E903</f>
        <v>-6.33</v>
      </c>
      <c r="O908" s="27">
        <f>'LK2 - 4.1 Stäbe - Schnittgrößen'!F903</f>
        <v>0.2</v>
      </c>
      <c r="Q908" s="44"/>
      <c r="R908" s="299"/>
      <c r="S908" s="15"/>
      <c r="T908" s="15" t="str">
        <f>'LK3 - 4.1 Stäbe - Schnittgrößen'!B903</f>
        <v>Max Vz</v>
      </c>
      <c r="U908" s="27">
        <f>'LK3 - 4.1 Stäbe - Schnittgrößen'!D903</f>
        <v>0</v>
      </c>
      <c r="V908" s="27">
        <f>'LK3 - 4.1 Stäbe - Schnittgrößen'!E903</f>
        <v>-15.21</v>
      </c>
      <c r="W908" s="27">
        <f>'LK3 - 4.1 Stäbe - Schnittgrößen'!F903</f>
        <v>4.43</v>
      </c>
      <c r="Y908" s="44"/>
      <c r="Z908" s="299"/>
      <c r="AA908" s="15"/>
      <c r="AB908" s="15" t="str">
        <f>'LK6 - 4.1 Stäbe - Schnittgrößen'!B903</f>
        <v>Max Vz</v>
      </c>
      <c r="AC908" s="27">
        <f>'LK6 - 4.1 Stäbe - Schnittgrößen'!D903</f>
        <v>-0.03</v>
      </c>
      <c r="AD908" s="27">
        <f>'LK6 - 4.1 Stäbe - Schnittgrößen'!E903</f>
        <v>-10.28</v>
      </c>
      <c r="AE908" s="27">
        <f>'LK6 - 4.1 Stäbe - Schnittgrößen'!F903</f>
        <v>1.21</v>
      </c>
    </row>
    <row r="909" spans="1:31" x14ac:dyDescent="0.3">
      <c r="A909" s="44"/>
      <c r="B909" s="299"/>
      <c r="C909" s="15"/>
      <c r="D909" s="15" t="str">
        <f>'LK1 - 4.1 Stäbe - Schnittgrößen'!B904</f>
        <v>Min Vz</v>
      </c>
      <c r="E909" s="27">
        <f>'LK1 - 4.1 Stäbe - Schnittgrößen'!D904</f>
        <v>0</v>
      </c>
      <c r="F909" s="27">
        <f>'LK1 - 4.1 Stäbe - Schnittgrößen'!E904</f>
        <v>-11.79</v>
      </c>
      <c r="G909" s="27">
        <f>'LK1 - 4.1 Stäbe - Schnittgrößen'!F904</f>
        <v>2.48</v>
      </c>
      <c r="I909" s="44"/>
      <c r="J909" s="299"/>
      <c r="K909" s="15"/>
      <c r="L909" s="15" t="str">
        <f>'LK2 - 4.1 Stäbe - Schnittgrößen'!B904</f>
        <v>Min Vz</v>
      </c>
      <c r="M909" s="27">
        <f>'LK2 - 4.1 Stäbe - Schnittgrößen'!D904</f>
        <v>-0.01</v>
      </c>
      <c r="N909" s="27">
        <f>'LK2 - 4.1 Stäbe - Schnittgrößen'!E904</f>
        <v>-6.89</v>
      </c>
      <c r="O909" s="27">
        <f>'LK2 - 4.1 Stäbe - Schnittgrößen'!F904</f>
        <v>-0.25</v>
      </c>
      <c r="Q909" s="44"/>
      <c r="R909" s="299"/>
      <c r="S909" s="15"/>
      <c r="T909" s="15" t="str">
        <f>'LK3 - 4.1 Stäbe - Schnittgrößen'!B904</f>
        <v>Min Vz</v>
      </c>
      <c r="U909" s="27">
        <f>'LK3 - 4.1 Stäbe - Schnittgrößen'!D904</f>
        <v>0.01</v>
      </c>
      <c r="V909" s="27">
        <f>'LK3 - 4.1 Stäbe - Schnittgrößen'!E904</f>
        <v>-16</v>
      </c>
      <c r="W909" s="27">
        <f>'LK3 - 4.1 Stäbe - Schnittgrößen'!F904</f>
        <v>3.37</v>
      </c>
      <c r="Y909" s="44"/>
      <c r="Z909" s="299"/>
      <c r="AA909" s="15"/>
      <c r="AB909" s="15" t="str">
        <f>'LK6 - 4.1 Stäbe - Schnittgrößen'!B904</f>
        <v>Min Vz</v>
      </c>
      <c r="AC909" s="27">
        <f>'LK6 - 4.1 Stäbe - Schnittgrößen'!D904</f>
        <v>-0.01</v>
      </c>
      <c r="AD909" s="27">
        <f>'LK6 - 4.1 Stäbe - Schnittgrößen'!E904</f>
        <v>-11.08</v>
      </c>
      <c r="AE909" s="27">
        <f>'LK6 - 4.1 Stäbe - Schnittgrößen'!F904</f>
        <v>0.48</v>
      </c>
    </row>
    <row r="910" spans="1:31" x14ac:dyDescent="0.3">
      <c r="A910" s="44"/>
      <c r="B910" s="299"/>
      <c r="C910" s="15"/>
      <c r="D910" s="15" t="str">
        <f>'LK1 - 4.1 Stäbe - Schnittgrößen'!B905</f>
        <v>Max My</v>
      </c>
      <c r="E910" s="27">
        <f>'LK1 - 4.1 Stäbe - Schnittgrößen'!D905</f>
        <v>0</v>
      </c>
      <c r="F910" s="27">
        <f>'LK1 - 4.1 Stäbe - Schnittgrößen'!E905</f>
        <v>-11.23</v>
      </c>
      <c r="G910" s="27">
        <f>'LK1 - 4.1 Stäbe - Schnittgrößen'!F905</f>
        <v>3.27</v>
      </c>
      <c r="I910" s="44"/>
      <c r="J910" s="299"/>
      <c r="K910" s="15"/>
      <c r="L910" s="15" t="str">
        <f>'LK2 - 4.1 Stäbe - Schnittgrößen'!B905</f>
        <v>Max My</v>
      </c>
      <c r="M910" s="27">
        <f>'LK2 - 4.1 Stäbe - Schnittgrößen'!D905</f>
        <v>-0.01</v>
      </c>
      <c r="N910" s="27">
        <f>'LK2 - 4.1 Stäbe - Schnittgrößen'!E905</f>
        <v>-6.33</v>
      </c>
      <c r="O910" s="27">
        <f>'LK2 - 4.1 Stäbe - Schnittgrößen'!F905</f>
        <v>0.2</v>
      </c>
      <c r="Q910" s="44"/>
      <c r="R910" s="299"/>
      <c r="S910" s="15"/>
      <c r="T910" s="15" t="str">
        <f>'LK3 - 4.1 Stäbe - Schnittgrößen'!B905</f>
        <v>Max My</v>
      </c>
      <c r="U910" s="27">
        <f>'LK3 - 4.1 Stäbe - Schnittgrößen'!D905</f>
        <v>0</v>
      </c>
      <c r="V910" s="27">
        <f>'LK3 - 4.1 Stäbe - Schnittgrößen'!E905</f>
        <v>-15.21</v>
      </c>
      <c r="W910" s="27">
        <f>'LK3 - 4.1 Stäbe - Schnittgrößen'!F905</f>
        <v>4.43</v>
      </c>
      <c r="Y910" s="44"/>
      <c r="Z910" s="299"/>
      <c r="AA910" s="15"/>
      <c r="AB910" s="15" t="str">
        <f>'LK6 - 4.1 Stäbe - Schnittgrößen'!B905</f>
        <v>Max My</v>
      </c>
      <c r="AC910" s="27">
        <f>'LK6 - 4.1 Stäbe - Schnittgrößen'!D905</f>
        <v>-0.03</v>
      </c>
      <c r="AD910" s="27">
        <f>'LK6 - 4.1 Stäbe - Schnittgrößen'!E905</f>
        <v>-10.28</v>
      </c>
      <c r="AE910" s="27">
        <f>'LK6 - 4.1 Stäbe - Schnittgrößen'!F905</f>
        <v>1.21</v>
      </c>
    </row>
    <row r="911" spans="1:31" x14ac:dyDescent="0.3">
      <c r="A911" s="44"/>
      <c r="B911" s="299"/>
      <c r="C911" s="15"/>
      <c r="D911" s="15" t="str">
        <f>'LK1 - 4.1 Stäbe - Schnittgrößen'!B906</f>
        <v>Min My</v>
      </c>
      <c r="E911" s="27">
        <f>'LK1 - 4.1 Stäbe - Schnittgrößen'!D906</f>
        <v>0</v>
      </c>
      <c r="F911" s="27">
        <f>'LK1 - 4.1 Stäbe - Schnittgrößen'!E906</f>
        <v>-11.79</v>
      </c>
      <c r="G911" s="27">
        <f>'LK1 - 4.1 Stäbe - Schnittgrößen'!F906</f>
        <v>2.48</v>
      </c>
      <c r="I911" s="44"/>
      <c r="J911" s="299"/>
      <c r="K911" s="15"/>
      <c r="L911" s="15" t="str">
        <f>'LK2 - 4.1 Stäbe - Schnittgrößen'!B906</f>
        <v>Min My</v>
      </c>
      <c r="M911" s="27">
        <f>'LK2 - 4.1 Stäbe - Schnittgrößen'!D906</f>
        <v>-0.01</v>
      </c>
      <c r="N911" s="27">
        <f>'LK2 - 4.1 Stäbe - Schnittgrößen'!E906</f>
        <v>-6.89</v>
      </c>
      <c r="O911" s="27">
        <f>'LK2 - 4.1 Stäbe - Schnittgrößen'!F906</f>
        <v>-0.25</v>
      </c>
      <c r="Q911" s="44"/>
      <c r="R911" s="299"/>
      <c r="S911" s="15"/>
      <c r="T911" s="15" t="str">
        <f>'LK3 - 4.1 Stäbe - Schnittgrößen'!B906</f>
        <v>Min My</v>
      </c>
      <c r="U911" s="27">
        <f>'LK3 - 4.1 Stäbe - Schnittgrößen'!D906</f>
        <v>0.01</v>
      </c>
      <c r="V911" s="27">
        <f>'LK3 - 4.1 Stäbe - Schnittgrößen'!E906</f>
        <v>-16</v>
      </c>
      <c r="W911" s="27">
        <f>'LK3 - 4.1 Stäbe - Schnittgrößen'!F906</f>
        <v>3.37</v>
      </c>
      <c r="Y911" s="44"/>
      <c r="Z911" s="299"/>
      <c r="AA911" s="15"/>
      <c r="AB911" s="15" t="str">
        <f>'LK6 - 4.1 Stäbe - Schnittgrößen'!B906</f>
        <v>Min My</v>
      </c>
      <c r="AC911" s="27">
        <f>'LK6 - 4.1 Stäbe - Schnittgrößen'!D906</f>
        <v>-0.01</v>
      </c>
      <c r="AD911" s="27">
        <f>'LK6 - 4.1 Stäbe - Schnittgrößen'!E906</f>
        <v>-11.08</v>
      </c>
      <c r="AE911" s="27">
        <f>'LK6 - 4.1 Stäbe - Schnittgrößen'!F906</f>
        <v>0.48</v>
      </c>
    </row>
    <row r="912" spans="1:31" x14ac:dyDescent="0.3">
      <c r="A912" s="192"/>
      <c r="B912" s="298"/>
      <c r="C912" s="15">
        <f>'LK1 - 4.1 Stäbe - Schnittgrößen'!A907</f>
        <v>114</v>
      </c>
      <c r="D912" s="15">
        <f>'LK1 - 4.1 Stäbe - Schnittgrößen'!B907</f>
        <v>108</v>
      </c>
      <c r="E912" s="27">
        <f>'LK1 - 4.1 Stäbe - Schnittgrößen'!D907</f>
        <v>0</v>
      </c>
      <c r="F912" s="27">
        <f>'LK1 - 4.1 Stäbe - Schnittgrößen'!E907</f>
        <v>-11.48</v>
      </c>
      <c r="G912" s="27">
        <f>'LK1 - 4.1 Stäbe - Schnittgrößen'!F907</f>
        <v>2.48</v>
      </c>
      <c r="I912" s="192"/>
      <c r="J912" s="298"/>
      <c r="K912" s="15">
        <f>'LK2 - 4.1 Stäbe - Schnittgrößen'!A907</f>
        <v>114</v>
      </c>
      <c r="L912" s="15">
        <f>'LK2 - 4.1 Stäbe - Schnittgrößen'!B907</f>
        <v>108</v>
      </c>
      <c r="M912" s="27">
        <f>'LK2 - 4.1 Stäbe - Schnittgrößen'!D907</f>
        <v>-0.01</v>
      </c>
      <c r="N912" s="27">
        <f>'LK2 - 4.1 Stäbe - Schnittgrößen'!E907</f>
        <v>-3.45</v>
      </c>
      <c r="O912" s="27">
        <f>'LK2 - 4.1 Stäbe - Schnittgrößen'!F907</f>
        <v>-0.25</v>
      </c>
      <c r="Q912" s="192"/>
      <c r="R912" s="298"/>
      <c r="S912" s="15">
        <f>'LK3 - 4.1 Stäbe - Schnittgrößen'!A907</f>
        <v>114</v>
      </c>
      <c r="T912" s="15">
        <f>'LK3 - 4.1 Stäbe - Schnittgrößen'!B907</f>
        <v>108</v>
      </c>
      <c r="U912" s="27">
        <f>'LK3 - 4.1 Stäbe - Schnittgrößen'!D907</f>
        <v>0.01</v>
      </c>
      <c r="V912" s="27">
        <f>'LK3 - 4.1 Stäbe - Schnittgrößen'!E907</f>
        <v>-15.56</v>
      </c>
      <c r="W912" s="27">
        <f>'LK3 - 4.1 Stäbe - Schnittgrößen'!F907</f>
        <v>3.37</v>
      </c>
      <c r="Y912" s="192"/>
      <c r="Z912" s="298"/>
      <c r="AA912" s="15">
        <f>'LK6 - 4.1 Stäbe - Schnittgrößen'!A907</f>
        <v>114</v>
      </c>
      <c r="AB912" s="15">
        <f>'LK6 - 4.1 Stäbe - Schnittgrößen'!B907</f>
        <v>108</v>
      </c>
      <c r="AC912" s="27">
        <f>'LK6 - 4.1 Stäbe - Schnittgrößen'!D907</f>
        <v>-0.02</v>
      </c>
      <c r="AD912" s="27">
        <f>'LK6 - 4.1 Stäbe - Schnittgrößen'!E907</f>
        <v>-7.01</v>
      </c>
      <c r="AE912" s="27">
        <f>'LK6 - 4.1 Stäbe - Schnittgrößen'!F907</f>
        <v>0.48</v>
      </c>
    </row>
    <row r="913" spans="1:31" x14ac:dyDescent="0.3">
      <c r="A913" s="44"/>
      <c r="B913" s="299"/>
      <c r="C913" s="15"/>
      <c r="D913" s="15">
        <f>'LK1 - 4.1 Stäbe - Schnittgrößen'!B908</f>
        <v>109</v>
      </c>
      <c r="E913" s="27">
        <f>'LK1 - 4.1 Stäbe - Schnittgrößen'!D908</f>
        <v>0.01</v>
      </c>
      <c r="F913" s="27">
        <f>'LK1 - 4.1 Stäbe - Schnittgrößen'!E908</f>
        <v>-12.05</v>
      </c>
      <c r="G913" s="27">
        <f>'LK1 - 4.1 Stäbe - Schnittgrößen'!F908</f>
        <v>1.68</v>
      </c>
      <c r="I913" s="44"/>
      <c r="J913" s="299"/>
      <c r="K913" s="15"/>
      <c r="L913" s="15">
        <f>'LK2 - 4.1 Stäbe - Schnittgrößen'!B908</f>
        <v>109</v>
      </c>
      <c r="M913" s="27">
        <f>'LK2 - 4.1 Stäbe - Schnittgrößen'!D908</f>
        <v>-0.01</v>
      </c>
      <c r="N913" s="27">
        <f>'LK2 - 4.1 Stäbe - Schnittgrößen'!E908</f>
        <v>-4.01</v>
      </c>
      <c r="O913" s="27">
        <f>'LK2 - 4.1 Stäbe - Schnittgrößen'!F908</f>
        <v>-0.51</v>
      </c>
      <c r="Q913" s="44"/>
      <c r="R913" s="299"/>
      <c r="S913" s="15"/>
      <c r="T913" s="15">
        <f>'LK3 - 4.1 Stäbe - Schnittgrößen'!B908</f>
        <v>109</v>
      </c>
      <c r="U913" s="27">
        <f>'LK3 - 4.1 Stäbe - Schnittgrößen'!D908</f>
        <v>0.01</v>
      </c>
      <c r="V913" s="27">
        <f>'LK3 - 4.1 Stäbe - Schnittgrößen'!E908</f>
        <v>-16.350000000000001</v>
      </c>
      <c r="W913" s="27">
        <f>'LK3 - 4.1 Stäbe - Schnittgrößen'!F908</f>
        <v>2.2799999999999998</v>
      </c>
      <c r="Y913" s="44"/>
      <c r="Z913" s="299"/>
      <c r="AA913" s="15"/>
      <c r="AB913" s="15">
        <f>'LK6 - 4.1 Stäbe - Schnittgrößen'!B908</f>
        <v>109</v>
      </c>
      <c r="AC913" s="27">
        <f>'LK6 - 4.1 Stäbe - Schnittgrößen'!D908</f>
        <v>-0.01</v>
      </c>
      <c r="AD913" s="27">
        <f>'LK6 - 4.1 Stäbe - Schnittgrößen'!E908</f>
        <v>-7.81</v>
      </c>
      <c r="AE913" s="27">
        <f>'LK6 - 4.1 Stäbe - Schnittgrößen'!F908</f>
        <v>-0.03</v>
      </c>
    </row>
    <row r="914" spans="1:31" x14ac:dyDescent="0.3">
      <c r="A914" s="44"/>
      <c r="B914" s="299"/>
      <c r="C914" s="15"/>
      <c r="D914" s="15" t="str">
        <f>'LK1 - 4.1 Stäbe - Schnittgrößen'!B909</f>
        <v>Max N</v>
      </c>
      <c r="E914" s="27">
        <f>'LK1 - 4.1 Stäbe - Schnittgrößen'!D909</f>
        <v>0.01</v>
      </c>
      <c r="F914" s="27">
        <f>'LK1 - 4.1 Stäbe - Schnittgrößen'!E909</f>
        <v>-12.05</v>
      </c>
      <c r="G914" s="27">
        <f>'LK1 - 4.1 Stäbe - Schnittgrößen'!F909</f>
        <v>1.68</v>
      </c>
      <c r="I914" s="44"/>
      <c r="J914" s="299"/>
      <c r="K914" s="15"/>
      <c r="L914" s="15" t="str">
        <f>'LK2 - 4.1 Stäbe - Schnittgrößen'!B909</f>
        <v>Max N</v>
      </c>
      <c r="M914" s="27">
        <f>'LK2 - 4.1 Stäbe - Schnittgrößen'!D909</f>
        <v>-0.01</v>
      </c>
      <c r="N914" s="27">
        <f>'LK2 - 4.1 Stäbe - Schnittgrößen'!E909</f>
        <v>-4.01</v>
      </c>
      <c r="O914" s="27">
        <f>'LK2 - 4.1 Stäbe - Schnittgrößen'!F909</f>
        <v>-0.51</v>
      </c>
      <c r="Q914" s="44"/>
      <c r="R914" s="299"/>
      <c r="S914" s="15"/>
      <c r="T914" s="15" t="str">
        <f>'LK3 - 4.1 Stäbe - Schnittgrößen'!B909</f>
        <v>Max N</v>
      </c>
      <c r="U914" s="27">
        <f>'LK3 - 4.1 Stäbe - Schnittgrößen'!D909</f>
        <v>0.01</v>
      </c>
      <c r="V914" s="27">
        <f>'LK3 - 4.1 Stäbe - Schnittgrößen'!E909</f>
        <v>-16.350000000000001</v>
      </c>
      <c r="W914" s="27">
        <f>'LK3 - 4.1 Stäbe - Schnittgrößen'!F909</f>
        <v>2.2799999999999998</v>
      </c>
      <c r="Y914" s="44"/>
      <c r="Z914" s="299"/>
      <c r="AA914" s="15"/>
      <c r="AB914" s="15" t="str">
        <f>'LK6 - 4.1 Stäbe - Schnittgrößen'!B909</f>
        <v>Max N</v>
      </c>
      <c r="AC914" s="27">
        <f>'LK6 - 4.1 Stäbe - Schnittgrößen'!D909</f>
        <v>-0.01</v>
      </c>
      <c r="AD914" s="27">
        <f>'LK6 - 4.1 Stäbe - Schnittgrößen'!E909</f>
        <v>-7.81</v>
      </c>
      <c r="AE914" s="27">
        <f>'LK6 - 4.1 Stäbe - Schnittgrößen'!F909</f>
        <v>-0.03</v>
      </c>
    </row>
    <row r="915" spans="1:31" x14ac:dyDescent="0.3">
      <c r="A915" s="44"/>
      <c r="B915" s="299"/>
      <c r="C915" s="15"/>
      <c r="D915" s="15" t="str">
        <f>'LK1 - 4.1 Stäbe - Schnittgrößen'!B910</f>
        <v>Min N</v>
      </c>
      <c r="E915" s="27">
        <f>'LK1 - 4.1 Stäbe - Schnittgrößen'!D910</f>
        <v>0</v>
      </c>
      <c r="F915" s="27">
        <f>'LK1 - 4.1 Stäbe - Schnittgrößen'!E910</f>
        <v>-11.48</v>
      </c>
      <c r="G915" s="27">
        <f>'LK1 - 4.1 Stäbe - Schnittgrößen'!F910</f>
        <v>2.48</v>
      </c>
      <c r="I915" s="44"/>
      <c r="J915" s="299"/>
      <c r="K915" s="15"/>
      <c r="L915" s="15" t="str">
        <f>'LK2 - 4.1 Stäbe - Schnittgrößen'!B910</f>
        <v>Min N</v>
      </c>
      <c r="M915" s="27">
        <f>'LK2 - 4.1 Stäbe - Schnittgrößen'!D910</f>
        <v>-0.01</v>
      </c>
      <c r="N915" s="27">
        <f>'LK2 - 4.1 Stäbe - Schnittgrößen'!E910</f>
        <v>-3.45</v>
      </c>
      <c r="O915" s="27">
        <f>'LK2 - 4.1 Stäbe - Schnittgrößen'!F910</f>
        <v>-0.25</v>
      </c>
      <c r="Q915" s="44"/>
      <c r="R915" s="299"/>
      <c r="S915" s="15"/>
      <c r="T915" s="15" t="str">
        <f>'LK3 - 4.1 Stäbe - Schnittgrößen'!B910</f>
        <v>Min N</v>
      </c>
      <c r="U915" s="27">
        <f>'LK3 - 4.1 Stäbe - Schnittgrößen'!D910</f>
        <v>0.01</v>
      </c>
      <c r="V915" s="27">
        <f>'LK3 - 4.1 Stäbe - Schnittgrößen'!E910</f>
        <v>-15.56</v>
      </c>
      <c r="W915" s="27">
        <f>'LK3 - 4.1 Stäbe - Schnittgrößen'!F910</f>
        <v>3.37</v>
      </c>
      <c r="Y915" s="44"/>
      <c r="Z915" s="299"/>
      <c r="AA915" s="15"/>
      <c r="AB915" s="15" t="str">
        <f>'LK6 - 4.1 Stäbe - Schnittgrößen'!B910</f>
        <v>Min N</v>
      </c>
      <c r="AC915" s="27">
        <f>'LK6 - 4.1 Stäbe - Schnittgrößen'!D910</f>
        <v>-0.02</v>
      </c>
      <c r="AD915" s="27">
        <f>'LK6 - 4.1 Stäbe - Schnittgrößen'!E910</f>
        <v>-7.01</v>
      </c>
      <c r="AE915" s="27">
        <f>'LK6 - 4.1 Stäbe - Schnittgrößen'!F910</f>
        <v>0.48</v>
      </c>
    </row>
    <row r="916" spans="1:31" x14ac:dyDescent="0.3">
      <c r="A916" s="44"/>
      <c r="B916" s="299"/>
      <c r="C916" s="15"/>
      <c r="D916" s="15" t="str">
        <f>'LK1 - 4.1 Stäbe - Schnittgrößen'!B911</f>
        <v>Max Vz</v>
      </c>
      <c r="E916" s="27">
        <f>'LK1 - 4.1 Stäbe - Schnittgrößen'!D911</f>
        <v>0</v>
      </c>
      <c r="F916" s="27">
        <f>'LK1 - 4.1 Stäbe - Schnittgrößen'!E911</f>
        <v>-11.48</v>
      </c>
      <c r="G916" s="27">
        <f>'LK1 - 4.1 Stäbe - Schnittgrößen'!F911</f>
        <v>2.48</v>
      </c>
      <c r="I916" s="44"/>
      <c r="J916" s="299"/>
      <c r="K916" s="15"/>
      <c r="L916" s="15" t="str">
        <f>'LK2 - 4.1 Stäbe - Schnittgrößen'!B911</f>
        <v>Max Vz</v>
      </c>
      <c r="M916" s="27">
        <f>'LK2 - 4.1 Stäbe - Schnittgrößen'!D911</f>
        <v>-0.01</v>
      </c>
      <c r="N916" s="27">
        <f>'LK2 - 4.1 Stäbe - Schnittgrößen'!E911</f>
        <v>-3.45</v>
      </c>
      <c r="O916" s="27">
        <f>'LK2 - 4.1 Stäbe - Schnittgrößen'!F911</f>
        <v>-0.25</v>
      </c>
      <c r="Q916" s="44"/>
      <c r="R916" s="299"/>
      <c r="S916" s="15"/>
      <c r="T916" s="15" t="str">
        <f>'LK3 - 4.1 Stäbe - Schnittgrößen'!B911</f>
        <v>Max Vz</v>
      </c>
      <c r="U916" s="27">
        <f>'LK3 - 4.1 Stäbe - Schnittgrößen'!D911</f>
        <v>0.01</v>
      </c>
      <c r="V916" s="27">
        <f>'LK3 - 4.1 Stäbe - Schnittgrößen'!E911</f>
        <v>-15.56</v>
      </c>
      <c r="W916" s="27">
        <f>'LK3 - 4.1 Stäbe - Schnittgrößen'!F911</f>
        <v>3.37</v>
      </c>
      <c r="Y916" s="44"/>
      <c r="Z916" s="299"/>
      <c r="AA916" s="15"/>
      <c r="AB916" s="15" t="str">
        <f>'LK6 - 4.1 Stäbe - Schnittgrößen'!B911</f>
        <v>Max Vz</v>
      </c>
      <c r="AC916" s="27">
        <f>'LK6 - 4.1 Stäbe - Schnittgrößen'!D911</f>
        <v>-0.02</v>
      </c>
      <c r="AD916" s="27">
        <f>'LK6 - 4.1 Stäbe - Schnittgrößen'!E911</f>
        <v>-7.01</v>
      </c>
      <c r="AE916" s="27">
        <f>'LK6 - 4.1 Stäbe - Schnittgrößen'!F911</f>
        <v>0.48</v>
      </c>
    </row>
    <row r="917" spans="1:31" x14ac:dyDescent="0.3">
      <c r="A917" s="44"/>
      <c r="B917" s="299"/>
      <c r="C917" s="15"/>
      <c r="D917" s="15" t="str">
        <f>'LK1 - 4.1 Stäbe - Schnittgrößen'!B912</f>
        <v>Min Vz</v>
      </c>
      <c r="E917" s="27">
        <f>'LK1 - 4.1 Stäbe - Schnittgrößen'!D912</f>
        <v>0.01</v>
      </c>
      <c r="F917" s="27">
        <f>'LK1 - 4.1 Stäbe - Schnittgrößen'!E912</f>
        <v>-12.05</v>
      </c>
      <c r="G917" s="27">
        <f>'LK1 - 4.1 Stäbe - Schnittgrößen'!F912</f>
        <v>1.68</v>
      </c>
      <c r="I917" s="44"/>
      <c r="J917" s="299"/>
      <c r="K917" s="15"/>
      <c r="L917" s="15" t="str">
        <f>'LK2 - 4.1 Stäbe - Schnittgrößen'!B912</f>
        <v>Min Vz</v>
      </c>
      <c r="M917" s="27">
        <f>'LK2 - 4.1 Stäbe - Schnittgrößen'!D912</f>
        <v>-0.01</v>
      </c>
      <c r="N917" s="27">
        <f>'LK2 - 4.1 Stäbe - Schnittgrößen'!E912</f>
        <v>-4.01</v>
      </c>
      <c r="O917" s="27">
        <f>'LK2 - 4.1 Stäbe - Schnittgrößen'!F912</f>
        <v>-0.51</v>
      </c>
      <c r="Q917" s="44"/>
      <c r="R917" s="299"/>
      <c r="S917" s="15"/>
      <c r="T917" s="15" t="str">
        <f>'LK3 - 4.1 Stäbe - Schnittgrößen'!B912</f>
        <v>Min Vz</v>
      </c>
      <c r="U917" s="27">
        <f>'LK3 - 4.1 Stäbe - Schnittgrößen'!D912</f>
        <v>0.01</v>
      </c>
      <c r="V917" s="27">
        <f>'LK3 - 4.1 Stäbe - Schnittgrößen'!E912</f>
        <v>-16.350000000000001</v>
      </c>
      <c r="W917" s="27">
        <f>'LK3 - 4.1 Stäbe - Schnittgrößen'!F912</f>
        <v>2.2799999999999998</v>
      </c>
      <c r="Y917" s="44"/>
      <c r="Z917" s="299"/>
      <c r="AA917" s="15"/>
      <c r="AB917" s="15" t="str">
        <f>'LK6 - 4.1 Stäbe - Schnittgrößen'!B912</f>
        <v>Min Vz</v>
      </c>
      <c r="AC917" s="27">
        <f>'LK6 - 4.1 Stäbe - Schnittgrößen'!D912</f>
        <v>-0.01</v>
      </c>
      <c r="AD917" s="27">
        <f>'LK6 - 4.1 Stäbe - Schnittgrößen'!E912</f>
        <v>-7.81</v>
      </c>
      <c r="AE917" s="27">
        <f>'LK6 - 4.1 Stäbe - Schnittgrößen'!F912</f>
        <v>-0.03</v>
      </c>
    </row>
    <row r="918" spans="1:31" x14ac:dyDescent="0.3">
      <c r="A918" s="44"/>
      <c r="B918" s="299"/>
      <c r="C918" s="15"/>
      <c r="D918" s="15" t="str">
        <f>'LK1 - 4.1 Stäbe - Schnittgrößen'!B913</f>
        <v>Max My</v>
      </c>
      <c r="E918" s="27">
        <f>'LK1 - 4.1 Stäbe - Schnittgrößen'!D913</f>
        <v>0</v>
      </c>
      <c r="F918" s="27">
        <f>'LK1 - 4.1 Stäbe - Schnittgrößen'!E913</f>
        <v>-11.48</v>
      </c>
      <c r="G918" s="27">
        <f>'LK1 - 4.1 Stäbe - Schnittgrößen'!F913</f>
        <v>2.48</v>
      </c>
      <c r="I918" s="44"/>
      <c r="J918" s="299"/>
      <c r="K918" s="15"/>
      <c r="L918" s="15" t="str">
        <f>'LK2 - 4.1 Stäbe - Schnittgrößen'!B913</f>
        <v>Max My</v>
      </c>
      <c r="M918" s="27">
        <f>'LK2 - 4.1 Stäbe - Schnittgrößen'!D913</f>
        <v>-0.01</v>
      </c>
      <c r="N918" s="27">
        <f>'LK2 - 4.1 Stäbe - Schnittgrößen'!E913</f>
        <v>-3.45</v>
      </c>
      <c r="O918" s="27">
        <f>'LK2 - 4.1 Stäbe - Schnittgrößen'!F913</f>
        <v>-0.25</v>
      </c>
      <c r="Q918" s="44"/>
      <c r="R918" s="299"/>
      <c r="S918" s="15"/>
      <c r="T918" s="15" t="str">
        <f>'LK3 - 4.1 Stäbe - Schnittgrößen'!B913</f>
        <v>Max My</v>
      </c>
      <c r="U918" s="27">
        <f>'LK3 - 4.1 Stäbe - Schnittgrößen'!D913</f>
        <v>0.01</v>
      </c>
      <c r="V918" s="27">
        <f>'LK3 - 4.1 Stäbe - Schnittgrößen'!E913</f>
        <v>-15.56</v>
      </c>
      <c r="W918" s="27">
        <f>'LK3 - 4.1 Stäbe - Schnittgrößen'!F913</f>
        <v>3.37</v>
      </c>
      <c r="Y918" s="44"/>
      <c r="Z918" s="299"/>
      <c r="AA918" s="15"/>
      <c r="AB918" s="15" t="str">
        <f>'LK6 - 4.1 Stäbe - Schnittgrößen'!B913</f>
        <v>Max My</v>
      </c>
      <c r="AC918" s="27">
        <f>'LK6 - 4.1 Stäbe - Schnittgrößen'!D913</f>
        <v>-0.02</v>
      </c>
      <c r="AD918" s="27">
        <f>'LK6 - 4.1 Stäbe - Schnittgrößen'!E913</f>
        <v>-7.01</v>
      </c>
      <c r="AE918" s="27">
        <f>'LK6 - 4.1 Stäbe - Schnittgrößen'!F913</f>
        <v>0.48</v>
      </c>
    </row>
    <row r="919" spans="1:31" x14ac:dyDescent="0.3">
      <c r="A919" s="44"/>
      <c r="B919" s="299"/>
      <c r="C919" s="15"/>
      <c r="D919" s="15" t="str">
        <f>'LK1 - 4.1 Stäbe - Schnittgrößen'!B914</f>
        <v>Min My</v>
      </c>
      <c r="E919" s="27">
        <f>'LK1 - 4.1 Stäbe - Schnittgrößen'!D914</f>
        <v>0.01</v>
      </c>
      <c r="F919" s="27">
        <f>'LK1 - 4.1 Stäbe - Schnittgrößen'!E914</f>
        <v>-12.05</v>
      </c>
      <c r="G919" s="27">
        <f>'LK1 - 4.1 Stäbe - Schnittgrößen'!F914</f>
        <v>1.68</v>
      </c>
      <c r="I919" s="44"/>
      <c r="J919" s="299"/>
      <c r="K919" s="15"/>
      <c r="L919" s="15" t="str">
        <f>'LK2 - 4.1 Stäbe - Schnittgrößen'!B914</f>
        <v>Min My</v>
      </c>
      <c r="M919" s="27">
        <f>'LK2 - 4.1 Stäbe - Schnittgrößen'!D914</f>
        <v>-0.01</v>
      </c>
      <c r="N919" s="27">
        <f>'LK2 - 4.1 Stäbe - Schnittgrößen'!E914</f>
        <v>-4.01</v>
      </c>
      <c r="O919" s="27">
        <f>'LK2 - 4.1 Stäbe - Schnittgrößen'!F914</f>
        <v>-0.51</v>
      </c>
      <c r="Q919" s="44"/>
      <c r="R919" s="299"/>
      <c r="S919" s="15"/>
      <c r="T919" s="15" t="str">
        <f>'LK3 - 4.1 Stäbe - Schnittgrößen'!B914</f>
        <v>Min My</v>
      </c>
      <c r="U919" s="27">
        <f>'LK3 - 4.1 Stäbe - Schnittgrößen'!D914</f>
        <v>0.01</v>
      </c>
      <c r="V919" s="27">
        <f>'LK3 - 4.1 Stäbe - Schnittgrößen'!E914</f>
        <v>-16.350000000000001</v>
      </c>
      <c r="W919" s="27">
        <f>'LK3 - 4.1 Stäbe - Schnittgrößen'!F914</f>
        <v>2.2799999999999998</v>
      </c>
      <c r="Y919" s="44"/>
      <c r="Z919" s="299"/>
      <c r="AA919" s="15"/>
      <c r="AB919" s="15" t="str">
        <f>'LK6 - 4.1 Stäbe - Schnittgrößen'!B914</f>
        <v>Min My</v>
      </c>
      <c r="AC919" s="27">
        <f>'LK6 - 4.1 Stäbe - Schnittgrößen'!D914</f>
        <v>-0.01</v>
      </c>
      <c r="AD919" s="27">
        <f>'LK6 - 4.1 Stäbe - Schnittgrößen'!E914</f>
        <v>-7.81</v>
      </c>
      <c r="AE919" s="27">
        <f>'LK6 - 4.1 Stäbe - Schnittgrößen'!F914</f>
        <v>-0.03</v>
      </c>
    </row>
    <row r="920" spans="1:31" x14ac:dyDescent="0.3">
      <c r="A920" s="192"/>
      <c r="B920" s="298"/>
      <c r="C920" s="15">
        <f>'LK1 - 4.1 Stäbe - Schnittgrößen'!A915</f>
        <v>115</v>
      </c>
      <c r="D920" s="15">
        <f>'LK1 - 4.1 Stäbe - Schnittgrößen'!B915</f>
        <v>109</v>
      </c>
      <c r="E920" s="27">
        <f>'LK1 - 4.1 Stäbe - Schnittgrößen'!D915</f>
        <v>0.01</v>
      </c>
      <c r="F920" s="27">
        <f>'LK1 - 4.1 Stäbe - Schnittgrößen'!E915</f>
        <v>-11.83</v>
      </c>
      <c r="G920" s="27">
        <f>'LK1 - 4.1 Stäbe - Schnittgrößen'!F915</f>
        <v>1.68</v>
      </c>
      <c r="I920" s="192"/>
      <c r="J920" s="298"/>
      <c r="K920" s="15">
        <f>'LK2 - 4.1 Stäbe - Schnittgrößen'!A915</f>
        <v>115</v>
      </c>
      <c r="L920" s="15">
        <f>'LK2 - 4.1 Stäbe - Schnittgrößen'!B915</f>
        <v>109</v>
      </c>
      <c r="M920" s="27">
        <f>'LK2 - 4.1 Stäbe - Schnittgrößen'!D915</f>
        <v>-0.01</v>
      </c>
      <c r="N920" s="27">
        <f>'LK2 - 4.1 Stäbe - Schnittgrößen'!E915</f>
        <v>0.69</v>
      </c>
      <c r="O920" s="27">
        <f>'LK2 - 4.1 Stäbe - Schnittgrößen'!F915</f>
        <v>-0.51</v>
      </c>
      <c r="Q920" s="192"/>
      <c r="R920" s="298"/>
      <c r="S920" s="15">
        <f>'LK3 - 4.1 Stäbe - Schnittgrößen'!A915</f>
        <v>115</v>
      </c>
      <c r="T920" s="15">
        <f>'LK3 - 4.1 Stäbe - Schnittgrößen'!B915</f>
        <v>109</v>
      </c>
      <c r="U920" s="27">
        <f>'LK3 - 4.1 Stäbe - Schnittgrößen'!D915</f>
        <v>0.01</v>
      </c>
      <c r="V920" s="27">
        <f>'LK3 - 4.1 Stäbe - Schnittgrößen'!E915</f>
        <v>-16.02</v>
      </c>
      <c r="W920" s="27">
        <f>'LK3 - 4.1 Stäbe - Schnittgrößen'!F915</f>
        <v>2.2799999999999998</v>
      </c>
      <c r="Y920" s="192"/>
      <c r="Z920" s="298"/>
      <c r="AA920" s="15">
        <f>'LK6 - 4.1 Stäbe - Schnittgrößen'!A915</f>
        <v>115</v>
      </c>
      <c r="AB920" s="15">
        <f>'LK6 - 4.1 Stäbe - Schnittgrößen'!B915</f>
        <v>109</v>
      </c>
      <c r="AC920" s="27">
        <f>'LK6 - 4.1 Stäbe - Schnittgrößen'!D915</f>
        <v>-0.02</v>
      </c>
      <c r="AD920" s="27">
        <f>'LK6 - 4.1 Stäbe - Schnittgrößen'!E915</f>
        <v>-2.73</v>
      </c>
      <c r="AE920" s="27">
        <f>'LK6 - 4.1 Stäbe - Schnittgrößen'!F915</f>
        <v>-0.03</v>
      </c>
    </row>
    <row r="921" spans="1:31" x14ac:dyDescent="0.3">
      <c r="A921" s="44"/>
      <c r="B921" s="299"/>
      <c r="C921" s="15"/>
      <c r="D921" s="15">
        <f>'LK1 - 4.1 Stäbe - Schnittgrößen'!B916</f>
        <v>110</v>
      </c>
      <c r="E921" s="27">
        <f>'LK1 - 4.1 Stäbe - Schnittgrößen'!D916</f>
        <v>0.01</v>
      </c>
      <c r="F921" s="27">
        <f>'LK1 - 4.1 Stäbe - Schnittgrößen'!E916</f>
        <v>-12.39</v>
      </c>
      <c r="G921" s="27">
        <f>'LK1 - 4.1 Stäbe - Schnittgrößen'!F916</f>
        <v>0.86</v>
      </c>
      <c r="I921" s="44"/>
      <c r="J921" s="299"/>
      <c r="K921" s="15"/>
      <c r="L921" s="15">
        <f>'LK2 - 4.1 Stäbe - Schnittgrößen'!B916</f>
        <v>110</v>
      </c>
      <c r="M921" s="27">
        <f>'LK2 - 4.1 Stäbe - Schnittgrößen'!D916</f>
        <v>0</v>
      </c>
      <c r="N921" s="27">
        <f>'LK2 - 4.1 Stäbe - Schnittgrößen'!E916</f>
        <v>0.12</v>
      </c>
      <c r="O921" s="27">
        <f>'LK2 - 4.1 Stäbe - Schnittgrößen'!F916</f>
        <v>-0.48</v>
      </c>
      <c r="Q921" s="44"/>
      <c r="R921" s="299"/>
      <c r="S921" s="15"/>
      <c r="T921" s="15">
        <f>'LK3 - 4.1 Stäbe - Schnittgrößen'!B916</f>
        <v>110</v>
      </c>
      <c r="U921" s="27">
        <f>'LK3 - 4.1 Stäbe - Schnittgrößen'!D916</f>
        <v>0.02</v>
      </c>
      <c r="V921" s="27">
        <f>'LK3 - 4.1 Stäbe - Schnittgrößen'!E916</f>
        <v>-16.82</v>
      </c>
      <c r="W921" s="27">
        <f>'LK3 - 4.1 Stäbe - Schnittgrößen'!F916</f>
        <v>1.1599999999999999</v>
      </c>
      <c r="Y921" s="44"/>
      <c r="Z921" s="299"/>
      <c r="AA921" s="15"/>
      <c r="AB921" s="15">
        <f>'LK6 - 4.1 Stäbe - Schnittgrößen'!B916</f>
        <v>110</v>
      </c>
      <c r="AC921" s="27">
        <f>'LK6 - 4.1 Stäbe - Schnittgrößen'!D916</f>
        <v>-0.01</v>
      </c>
      <c r="AD921" s="27">
        <f>'LK6 - 4.1 Stäbe - Schnittgrößen'!E916</f>
        <v>-3.53</v>
      </c>
      <c r="AE921" s="27">
        <f>'LK6 - 4.1 Stäbe - Schnittgrößen'!F916</f>
        <v>-0.24</v>
      </c>
    </row>
    <row r="922" spans="1:31" x14ac:dyDescent="0.3">
      <c r="A922" s="44"/>
      <c r="B922" s="299"/>
      <c r="C922" s="15"/>
      <c r="D922" s="15" t="str">
        <f>'LK1 - 4.1 Stäbe - Schnittgrößen'!B917</f>
        <v>Max N</v>
      </c>
      <c r="E922" s="27">
        <f>'LK1 - 4.1 Stäbe - Schnittgrößen'!D917</f>
        <v>0.01</v>
      </c>
      <c r="F922" s="27">
        <f>'LK1 - 4.1 Stäbe - Schnittgrößen'!E917</f>
        <v>-12.39</v>
      </c>
      <c r="G922" s="27">
        <f>'LK1 - 4.1 Stäbe - Schnittgrößen'!F917</f>
        <v>0.86</v>
      </c>
      <c r="I922" s="44"/>
      <c r="J922" s="299"/>
      <c r="K922" s="15"/>
      <c r="L922" s="15" t="str">
        <f>'LK2 - 4.1 Stäbe - Schnittgrößen'!B917</f>
        <v>Max N</v>
      </c>
      <c r="M922" s="27">
        <f>'LK2 - 4.1 Stäbe - Schnittgrößen'!D917</f>
        <v>0</v>
      </c>
      <c r="N922" s="27">
        <f>'LK2 - 4.1 Stäbe - Schnittgrößen'!E917</f>
        <v>0.12</v>
      </c>
      <c r="O922" s="27">
        <f>'LK2 - 4.1 Stäbe - Schnittgrößen'!F917</f>
        <v>-0.48</v>
      </c>
      <c r="Q922" s="44"/>
      <c r="R922" s="299"/>
      <c r="S922" s="15"/>
      <c r="T922" s="15" t="str">
        <f>'LK3 - 4.1 Stäbe - Schnittgrößen'!B917</f>
        <v>Max N</v>
      </c>
      <c r="U922" s="27">
        <f>'LK3 - 4.1 Stäbe - Schnittgrößen'!D917</f>
        <v>0.02</v>
      </c>
      <c r="V922" s="27">
        <f>'LK3 - 4.1 Stäbe - Schnittgrößen'!E917</f>
        <v>-16.82</v>
      </c>
      <c r="W922" s="27">
        <f>'LK3 - 4.1 Stäbe - Schnittgrößen'!F917</f>
        <v>1.1599999999999999</v>
      </c>
      <c r="Y922" s="44"/>
      <c r="Z922" s="299"/>
      <c r="AA922" s="15"/>
      <c r="AB922" s="15" t="str">
        <f>'LK6 - 4.1 Stäbe - Schnittgrößen'!B917</f>
        <v>Max N</v>
      </c>
      <c r="AC922" s="27">
        <f>'LK6 - 4.1 Stäbe - Schnittgrößen'!D917</f>
        <v>-0.01</v>
      </c>
      <c r="AD922" s="27">
        <f>'LK6 - 4.1 Stäbe - Schnittgrößen'!E917</f>
        <v>-3.53</v>
      </c>
      <c r="AE922" s="27">
        <f>'LK6 - 4.1 Stäbe - Schnittgrößen'!F917</f>
        <v>-0.24</v>
      </c>
    </row>
    <row r="923" spans="1:31" x14ac:dyDescent="0.3">
      <c r="A923" s="44"/>
      <c r="B923" s="299"/>
      <c r="C923" s="15"/>
      <c r="D923" s="15" t="str">
        <f>'LK1 - 4.1 Stäbe - Schnittgrößen'!B918</f>
        <v>Min N</v>
      </c>
      <c r="E923" s="27">
        <f>'LK1 - 4.1 Stäbe - Schnittgrößen'!D918</f>
        <v>0.01</v>
      </c>
      <c r="F923" s="27">
        <f>'LK1 - 4.1 Stäbe - Schnittgrößen'!E918</f>
        <v>-11.83</v>
      </c>
      <c r="G923" s="27">
        <f>'LK1 - 4.1 Stäbe - Schnittgrößen'!F918</f>
        <v>1.68</v>
      </c>
      <c r="I923" s="44"/>
      <c r="J923" s="299"/>
      <c r="K923" s="15"/>
      <c r="L923" s="15" t="str">
        <f>'LK2 - 4.1 Stäbe - Schnittgrößen'!B918</f>
        <v>Min N</v>
      </c>
      <c r="M923" s="27">
        <f>'LK2 - 4.1 Stäbe - Schnittgrößen'!D918</f>
        <v>-0.01</v>
      </c>
      <c r="N923" s="27">
        <f>'LK2 - 4.1 Stäbe - Schnittgrößen'!E918</f>
        <v>0.69</v>
      </c>
      <c r="O923" s="27">
        <f>'LK2 - 4.1 Stäbe - Schnittgrößen'!F918</f>
        <v>-0.51</v>
      </c>
      <c r="Q923" s="44"/>
      <c r="R923" s="299"/>
      <c r="S923" s="15"/>
      <c r="T923" s="15" t="str">
        <f>'LK3 - 4.1 Stäbe - Schnittgrößen'!B918</f>
        <v>Min N</v>
      </c>
      <c r="U923" s="27">
        <f>'LK3 - 4.1 Stäbe - Schnittgrößen'!D918</f>
        <v>0.01</v>
      </c>
      <c r="V923" s="27">
        <f>'LK3 - 4.1 Stäbe - Schnittgrößen'!E918</f>
        <v>-16.02</v>
      </c>
      <c r="W923" s="27">
        <f>'LK3 - 4.1 Stäbe - Schnittgrößen'!F918</f>
        <v>2.2799999999999998</v>
      </c>
      <c r="Y923" s="44"/>
      <c r="Z923" s="299"/>
      <c r="AA923" s="15"/>
      <c r="AB923" s="15" t="str">
        <f>'LK6 - 4.1 Stäbe - Schnittgrößen'!B918</f>
        <v>Min N</v>
      </c>
      <c r="AC923" s="27">
        <f>'LK6 - 4.1 Stäbe - Schnittgrößen'!D918</f>
        <v>-0.02</v>
      </c>
      <c r="AD923" s="27">
        <f>'LK6 - 4.1 Stäbe - Schnittgrößen'!E918</f>
        <v>-2.73</v>
      </c>
      <c r="AE923" s="27">
        <f>'LK6 - 4.1 Stäbe - Schnittgrößen'!F918</f>
        <v>-0.03</v>
      </c>
    </row>
    <row r="924" spans="1:31" x14ac:dyDescent="0.3">
      <c r="A924" s="44"/>
      <c r="B924" s="299"/>
      <c r="C924" s="15"/>
      <c r="D924" s="15" t="str">
        <f>'LK1 - 4.1 Stäbe - Schnittgrößen'!B919</f>
        <v>Max Vz</v>
      </c>
      <c r="E924" s="27">
        <f>'LK1 - 4.1 Stäbe - Schnittgrößen'!D919</f>
        <v>0.01</v>
      </c>
      <c r="F924" s="27">
        <f>'LK1 - 4.1 Stäbe - Schnittgrößen'!E919</f>
        <v>-11.83</v>
      </c>
      <c r="G924" s="27">
        <f>'LK1 - 4.1 Stäbe - Schnittgrößen'!F919</f>
        <v>1.68</v>
      </c>
      <c r="I924" s="44"/>
      <c r="J924" s="299"/>
      <c r="K924" s="15"/>
      <c r="L924" s="15" t="str">
        <f>'LK2 - 4.1 Stäbe - Schnittgrößen'!B919</f>
        <v>Max Vz</v>
      </c>
      <c r="M924" s="27">
        <f>'LK2 - 4.1 Stäbe - Schnittgrößen'!D919</f>
        <v>-0.01</v>
      </c>
      <c r="N924" s="27">
        <f>'LK2 - 4.1 Stäbe - Schnittgrößen'!E919</f>
        <v>0.69</v>
      </c>
      <c r="O924" s="27">
        <f>'LK2 - 4.1 Stäbe - Schnittgrößen'!F919</f>
        <v>-0.51</v>
      </c>
      <c r="Q924" s="44"/>
      <c r="R924" s="299"/>
      <c r="S924" s="15"/>
      <c r="T924" s="15" t="str">
        <f>'LK3 - 4.1 Stäbe - Schnittgrößen'!B919</f>
        <v>Max Vz</v>
      </c>
      <c r="U924" s="27">
        <f>'LK3 - 4.1 Stäbe - Schnittgrößen'!D919</f>
        <v>0.01</v>
      </c>
      <c r="V924" s="27">
        <f>'LK3 - 4.1 Stäbe - Schnittgrößen'!E919</f>
        <v>-16.02</v>
      </c>
      <c r="W924" s="27">
        <f>'LK3 - 4.1 Stäbe - Schnittgrößen'!F919</f>
        <v>2.2799999999999998</v>
      </c>
      <c r="Y924" s="44"/>
      <c r="Z924" s="299"/>
      <c r="AA924" s="15"/>
      <c r="AB924" s="15" t="str">
        <f>'LK6 - 4.1 Stäbe - Schnittgrößen'!B919</f>
        <v>Max Vz</v>
      </c>
      <c r="AC924" s="27">
        <f>'LK6 - 4.1 Stäbe - Schnittgrößen'!D919</f>
        <v>-0.02</v>
      </c>
      <c r="AD924" s="27">
        <f>'LK6 - 4.1 Stäbe - Schnittgrößen'!E919</f>
        <v>-2.73</v>
      </c>
      <c r="AE924" s="27">
        <f>'LK6 - 4.1 Stäbe - Schnittgrößen'!F919</f>
        <v>-0.03</v>
      </c>
    </row>
    <row r="925" spans="1:31" x14ac:dyDescent="0.3">
      <c r="A925" s="44"/>
      <c r="B925" s="299"/>
      <c r="C925" s="15"/>
      <c r="D925" s="15" t="str">
        <f>'LK1 - 4.1 Stäbe - Schnittgrößen'!B920</f>
        <v>Min Vz</v>
      </c>
      <c r="E925" s="27">
        <f>'LK1 - 4.1 Stäbe - Schnittgrößen'!D920</f>
        <v>0.01</v>
      </c>
      <c r="F925" s="27">
        <f>'LK1 - 4.1 Stäbe - Schnittgrößen'!E920</f>
        <v>-12.39</v>
      </c>
      <c r="G925" s="27">
        <f>'LK1 - 4.1 Stäbe - Schnittgrößen'!F920</f>
        <v>0.86</v>
      </c>
      <c r="I925" s="44"/>
      <c r="J925" s="299"/>
      <c r="K925" s="15"/>
      <c r="L925" s="15" t="str">
        <f>'LK2 - 4.1 Stäbe - Schnittgrößen'!B920</f>
        <v>Min Vz</v>
      </c>
      <c r="M925" s="27">
        <f>'LK2 - 4.1 Stäbe - Schnittgrößen'!D920</f>
        <v>0</v>
      </c>
      <c r="N925" s="27">
        <f>'LK2 - 4.1 Stäbe - Schnittgrößen'!E920</f>
        <v>0.12</v>
      </c>
      <c r="O925" s="27">
        <f>'LK2 - 4.1 Stäbe - Schnittgrößen'!F920</f>
        <v>-0.48</v>
      </c>
      <c r="Q925" s="44"/>
      <c r="R925" s="299"/>
      <c r="S925" s="15"/>
      <c r="T925" s="15" t="str">
        <f>'LK3 - 4.1 Stäbe - Schnittgrößen'!B920</f>
        <v>Min Vz</v>
      </c>
      <c r="U925" s="27">
        <f>'LK3 - 4.1 Stäbe - Schnittgrößen'!D920</f>
        <v>0.02</v>
      </c>
      <c r="V925" s="27">
        <f>'LK3 - 4.1 Stäbe - Schnittgrößen'!E920</f>
        <v>-16.82</v>
      </c>
      <c r="W925" s="27">
        <f>'LK3 - 4.1 Stäbe - Schnittgrößen'!F920</f>
        <v>1.1599999999999999</v>
      </c>
      <c r="Y925" s="44"/>
      <c r="Z925" s="299"/>
      <c r="AA925" s="15"/>
      <c r="AB925" s="15" t="str">
        <f>'LK6 - 4.1 Stäbe - Schnittgrößen'!B920</f>
        <v>Min Vz</v>
      </c>
      <c r="AC925" s="27">
        <f>'LK6 - 4.1 Stäbe - Schnittgrößen'!D920</f>
        <v>-0.01</v>
      </c>
      <c r="AD925" s="27">
        <f>'LK6 - 4.1 Stäbe - Schnittgrößen'!E920</f>
        <v>-3.53</v>
      </c>
      <c r="AE925" s="27">
        <f>'LK6 - 4.1 Stäbe - Schnittgrößen'!F920</f>
        <v>-0.24</v>
      </c>
    </row>
    <row r="926" spans="1:31" x14ac:dyDescent="0.3">
      <c r="A926" s="44"/>
      <c r="B926" s="299"/>
      <c r="C926" s="15"/>
      <c r="D926" s="15" t="str">
        <f>'LK1 - 4.1 Stäbe - Schnittgrößen'!B921</f>
        <v>Max My</v>
      </c>
      <c r="E926" s="27">
        <f>'LK1 - 4.1 Stäbe - Schnittgrößen'!D921</f>
        <v>0.01</v>
      </c>
      <c r="F926" s="27">
        <f>'LK1 - 4.1 Stäbe - Schnittgrößen'!E921</f>
        <v>-11.83</v>
      </c>
      <c r="G926" s="27">
        <f>'LK1 - 4.1 Stäbe - Schnittgrößen'!F921</f>
        <v>1.68</v>
      </c>
      <c r="I926" s="44"/>
      <c r="J926" s="299"/>
      <c r="K926" s="15"/>
      <c r="L926" s="15" t="str">
        <f>'LK2 - 4.1 Stäbe - Schnittgrößen'!B921</f>
        <v>Max My</v>
      </c>
      <c r="M926" s="27">
        <f>'LK2 - 4.1 Stäbe - Schnittgrößen'!D921</f>
        <v>0</v>
      </c>
      <c r="N926" s="27">
        <f>'LK2 - 4.1 Stäbe - Schnittgrößen'!E921</f>
        <v>0.12</v>
      </c>
      <c r="O926" s="27">
        <f>'LK2 - 4.1 Stäbe - Schnittgrößen'!F921</f>
        <v>-0.48</v>
      </c>
      <c r="Q926" s="44"/>
      <c r="R926" s="299"/>
      <c r="S926" s="15"/>
      <c r="T926" s="15" t="str">
        <f>'LK3 - 4.1 Stäbe - Schnittgrößen'!B921</f>
        <v>Max My</v>
      </c>
      <c r="U926" s="27">
        <f>'LK3 - 4.1 Stäbe - Schnittgrößen'!D921</f>
        <v>0.01</v>
      </c>
      <c r="V926" s="27">
        <f>'LK3 - 4.1 Stäbe - Schnittgrößen'!E921</f>
        <v>-16.02</v>
      </c>
      <c r="W926" s="27">
        <f>'LK3 - 4.1 Stäbe - Schnittgrößen'!F921</f>
        <v>2.2799999999999998</v>
      </c>
      <c r="Y926" s="44"/>
      <c r="Z926" s="299"/>
      <c r="AA926" s="15"/>
      <c r="AB926" s="15" t="str">
        <f>'LK6 - 4.1 Stäbe - Schnittgrößen'!B921</f>
        <v>Max My</v>
      </c>
      <c r="AC926" s="27">
        <f>'LK6 - 4.1 Stäbe - Schnittgrößen'!D921</f>
        <v>-0.02</v>
      </c>
      <c r="AD926" s="27">
        <f>'LK6 - 4.1 Stäbe - Schnittgrößen'!E921</f>
        <v>-2.73</v>
      </c>
      <c r="AE926" s="27">
        <f>'LK6 - 4.1 Stäbe - Schnittgrößen'!F921</f>
        <v>-0.03</v>
      </c>
    </row>
    <row r="927" spans="1:31" x14ac:dyDescent="0.3">
      <c r="A927" s="44"/>
      <c r="B927" s="299"/>
      <c r="C927" s="15"/>
      <c r="D927" s="15" t="str">
        <f>'LK1 - 4.1 Stäbe - Schnittgrößen'!B922</f>
        <v>Min My</v>
      </c>
      <c r="E927" s="27">
        <f>'LK1 - 4.1 Stäbe - Schnittgrößen'!D922</f>
        <v>0.01</v>
      </c>
      <c r="F927" s="27">
        <f>'LK1 - 4.1 Stäbe - Schnittgrößen'!E922</f>
        <v>-12.39</v>
      </c>
      <c r="G927" s="27">
        <f>'LK1 - 4.1 Stäbe - Schnittgrößen'!F922</f>
        <v>0.86</v>
      </c>
      <c r="I927" s="44"/>
      <c r="J927" s="299"/>
      <c r="K927" s="15"/>
      <c r="L927" s="15" t="str">
        <f>'LK2 - 4.1 Stäbe - Schnittgrößen'!B922</f>
        <v>Min My</v>
      </c>
      <c r="M927" s="27">
        <f>'LK2 - 4.1 Stäbe - Schnittgrößen'!D922</f>
        <v>-0.01</v>
      </c>
      <c r="N927" s="27">
        <f>'LK2 - 4.1 Stäbe - Schnittgrößen'!E922</f>
        <v>0.69</v>
      </c>
      <c r="O927" s="27">
        <f>'LK2 - 4.1 Stäbe - Schnittgrößen'!F922</f>
        <v>-0.51</v>
      </c>
      <c r="Q927" s="44"/>
      <c r="R927" s="299"/>
      <c r="S927" s="15"/>
      <c r="T927" s="15" t="str">
        <f>'LK3 - 4.1 Stäbe - Schnittgrößen'!B922</f>
        <v>Min My</v>
      </c>
      <c r="U927" s="27">
        <f>'LK3 - 4.1 Stäbe - Schnittgrößen'!D922</f>
        <v>0.02</v>
      </c>
      <c r="V927" s="27">
        <f>'LK3 - 4.1 Stäbe - Schnittgrößen'!E922</f>
        <v>-16.82</v>
      </c>
      <c r="W927" s="27">
        <f>'LK3 - 4.1 Stäbe - Schnittgrößen'!F922</f>
        <v>1.1599999999999999</v>
      </c>
      <c r="Y927" s="44"/>
      <c r="Z927" s="299"/>
      <c r="AA927" s="15"/>
      <c r="AB927" s="15" t="str">
        <f>'LK6 - 4.1 Stäbe - Schnittgrößen'!B922</f>
        <v>Min My</v>
      </c>
      <c r="AC927" s="27">
        <f>'LK6 - 4.1 Stäbe - Schnittgrößen'!D922</f>
        <v>-0.01</v>
      </c>
      <c r="AD927" s="27">
        <f>'LK6 - 4.1 Stäbe - Schnittgrößen'!E922</f>
        <v>-3.53</v>
      </c>
      <c r="AE927" s="27">
        <f>'LK6 - 4.1 Stäbe - Schnittgrößen'!F922</f>
        <v>-0.24</v>
      </c>
    </row>
    <row r="928" spans="1:31" x14ac:dyDescent="0.3">
      <c r="A928" s="192"/>
      <c r="B928" s="298"/>
      <c r="C928" s="15">
        <f>'LK1 - 4.1 Stäbe - Schnittgrößen'!A923</f>
        <v>116</v>
      </c>
      <c r="D928" s="15">
        <f>'LK1 - 4.1 Stäbe - Schnittgrößen'!B923</f>
        <v>110</v>
      </c>
      <c r="E928" s="27">
        <f>'LK1 - 4.1 Stäbe - Schnittgrößen'!D923</f>
        <v>0.01</v>
      </c>
      <c r="F928" s="27">
        <f>'LK1 - 4.1 Stäbe - Schnittgrößen'!E923</f>
        <v>-12.28</v>
      </c>
      <c r="G928" s="27">
        <f>'LK1 - 4.1 Stäbe - Schnittgrößen'!F923</f>
        <v>0.86</v>
      </c>
      <c r="I928" s="192"/>
      <c r="J928" s="298"/>
      <c r="K928" s="15">
        <f>'LK2 - 4.1 Stäbe - Schnittgrößen'!A923</f>
        <v>116</v>
      </c>
      <c r="L928" s="15">
        <f>'LK2 - 4.1 Stäbe - Schnittgrößen'!B923</f>
        <v>110</v>
      </c>
      <c r="M928" s="27">
        <f>'LK2 - 4.1 Stäbe - Schnittgrößen'!D923</f>
        <v>-0.01</v>
      </c>
      <c r="N928" s="27">
        <f>'LK2 - 4.1 Stäbe - Schnittgrößen'!E923</f>
        <v>7.35</v>
      </c>
      <c r="O928" s="27">
        <f>'LK2 - 4.1 Stäbe - Schnittgrößen'!F923</f>
        <v>-0.48</v>
      </c>
      <c r="Q928" s="192"/>
      <c r="R928" s="298"/>
      <c r="S928" s="15">
        <f>'LK3 - 4.1 Stäbe - Schnittgrößen'!A923</f>
        <v>116</v>
      </c>
      <c r="T928" s="15">
        <f>'LK3 - 4.1 Stäbe - Schnittgrößen'!B923</f>
        <v>110</v>
      </c>
      <c r="U928" s="27">
        <f>'LK3 - 4.1 Stäbe - Schnittgrößen'!D923</f>
        <v>0.02</v>
      </c>
      <c r="V928" s="27">
        <f>'LK3 - 4.1 Stäbe - Schnittgrößen'!E923</f>
        <v>-16.64</v>
      </c>
      <c r="W928" s="27">
        <f>'LK3 - 4.1 Stäbe - Schnittgrößen'!F923</f>
        <v>1.1599999999999999</v>
      </c>
      <c r="Y928" s="192"/>
      <c r="Z928" s="298"/>
      <c r="AA928" s="15">
        <f>'LK6 - 4.1 Stäbe - Schnittgrößen'!A923</f>
        <v>116</v>
      </c>
      <c r="AB928" s="15">
        <f>'LK6 - 4.1 Stäbe - Schnittgrößen'!B923</f>
        <v>110</v>
      </c>
      <c r="AC928" s="27">
        <f>'LK6 - 4.1 Stäbe - Schnittgrößen'!D923</f>
        <v>-0.01</v>
      </c>
      <c r="AD928" s="27">
        <f>'LK6 - 4.1 Stäbe - Schnittgrößen'!E923</f>
        <v>3.9</v>
      </c>
      <c r="AE928" s="27">
        <f>'LK6 - 4.1 Stäbe - Schnittgrößen'!F923</f>
        <v>-0.24</v>
      </c>
    </row>
    <row r="929" spans="1:31" x14ac:dyDescent="0.3">
      <c r="A929" s="44"/>
      <c r="B929" s="299"/>
      <c r="C929" s="15"/>
      <c r="D929" s="15">
        <f>'LK1 - 4.1 Stäbe - Schnittgrößen'!B924</f>
        <v>111</v>
      </c>
      <c r="E929" s="27">
        <f>'LK1 - 4.1 Stäbe - Schnittgrößen'!D924</f>
        <v>0.02</v>
      </c>
      <c r="F929" s="27">
        <f>'LK1 - 4.1 Stäbe - Schnittgrößen'!E924</f>
        <v>-12.85</v>
      </c>
      <c r="G929" s="27">
        <f>'LK1 - 4.1 Stäbe - Schnittgrößen'!F924</f>
        <v>0</v>
      </c>
      <c r="I929" s="44"/>
      <c r="J929" s="299"/>
      <c r="K929" s="15"/>
      <c r="L929" s="15">
        <f>'LK2 - 4.1 Stäbe - Schnittgrößen'!B924</f>
        <v>111</v>
      </c>
      <c r="M929" s="27">
        <f>'LK2 - 4.1 Stäbe - Schnittgrößen'!D924</f>
        <v>0</v>
      </c>
      <c r="N929" s="27">
        <f>'LK2 - 4.1 Stäbe - Schnittgrößen'!E924</f>
        <v>6.78</v>
      </c>
      <c r="O929" s="27">
        <f>'LK2 - 4.1 Stäbe - Schnittgrößen'!F924</f>
        <v>0</v>
      </c>
      <c r="Q929" s="44"/>
      <c r="R929" s="299"/>
      <c r="S929" s="15"/>
      <c r="T929" s="15">
        <f>'LK3 - 4.1 Stäbe - Schnittgrößen'!B924</f>
        <v>111</v>
      </c>
      <c r="U929" s="27">
        <f>'LK3 - 4.1 Stäbe - Schnittgrößen'!D924</f>
        <v>0.03</v>
      </c>
      <c r="V929" s="27">
        <f>'LK3 - 4.1 Stäbe - Schnittgrößen'!E924</f>
        <v>-17.440000000000001</v>
      </c>
      <c r="W929" s="27">
        <f>'LK3 - 4.1 Stäbe - Schnittgrößen'!F924</f>
        <v>0</v>
      </c>
      <c r="Y929" s="44"/>
      <c r="Z929" s="299"/>
      <c r="AA929" s="15"/>
      <c r="AB929" s="15">
        <f>'LK6 - 4.1 Stäbe - Schnittgrößen'!B924</f>
        <v>111</v>
      </c>
      <c r="AC929" s="27">
        <f>'LK6 - 4.1 Stäbe - Schnittgrößen'!D924</f>
        <v>0</v>
      </c>
      <c r="AD929" s="27">
        <f>'LK6 - 4.1 Stäbe - Schnittgrößen'!E924</f>
        <v>3.1</v>
      </c>
      <c r="AE929" s="27">
        <f>'LK6 - 4.1 Stäbe - Schnittgrößen'!F924</f>
        <v>0</v>
      </c>
    </row>
    <row r="930" spans="1:31" x14ac:dyDescent="0.3">
      <c r="A930" s="44"/>
      <c r="B930" s="299"/>
      <c r="C930" s="15"/>
      <c r="D930" s="15" t="str">
        <f>'LK1 - 4.1 Stäbe - Schnittgrößen'!B925</f>
        <v>Max N</v>
      </c>
      <c r="E930" s="27">
        <f>'LK1 - 4.1 Stäbe - Schnittgrößen'!D925</f>
        <v>0.02</v>
      </c>
      <c r="F930" s="27">
        <f>'LK1 - 4.1 Stäbe - Schnittgrößen'!E925</f>
        <v>-12.85</v>
      </c>
      <c r="G930" s="27">
        <f>'LK1 - 4.1 Stäbe - Schnittgrößen'!F925</f>
        <v>0</v>
      </c>
      <c r="I930" s="44"/>
      <c r="J930" s="299"/>
      <c r="K930" s="15"/>
      <c r="L930" s="15" t="str">
        <f>'LK2 - 4.1 Stäbe - Schnittgrößen'!B925</f>
        <v>Max N</v>
      </c>
      <c r="M930" s="27">
        <f>'LK2 - 4.1 Stäbe - Schnittgrößen'!D925</f>
        <v>0</v>
      </c>
      <c r="N930" s="27">
        <f>'LK2 - 4.1 Stäbe - Schnittgrößen'!E925</f>
        <v>6.78</v>
      </c>
      <c r="O930" s="27">
        <f>'LK2 - 4.1 Stäbe - Schnittgrößen'!F925</f>
        <v>0</v>
      </c>
      <c r="Q930" s="44"/>
      <c r="R930" s="299"/>
      <c r="S930" s="15"/>
      <c r="T930" s="15" t="str">
        <f>'LK3 - 4.1 Stäbe - Schnittgrößen'!B925</f>
        <v>Max N</v>
      </c>
      <c r="U930" s="27">
        <f>'LK3 - 4.1 Stäbe - Schnittgrößen'!D925</f>
        <v>0.03</v>
      </c>
      <c r="V930" s="27">
        <f>'LK3 - 4.1 Stäbe - Schnittgrößen'!E925</f>
        <v>-17.440000000000001</v>
      </c>
      <c r="W930" s="27">
        <f>'LK3 - 4.1 Stäbe - Schnittgrößen'!F925</f>
        <v>0</v>
      </c>
      <c r="Y930" s="44"/>
      <c r="Z930" s="299"/>
      <c r="AA930" s="15"/>
      <c r="AB930" s="15" t="str">
        <f>'LK6 - 4.1 Stäbe - Schnittgrößen'!B925</f>
        <v>Max N</v>
      </c>
      <c r="AC930" s="27">
        <f>'LK6 - 4.1 Stäbe - Schnittgrößen'!D925</f>
        <v>0</v>
      </c>
      <c r="AD930" s="27">
        <f>'LK6 - 4.1 Stäbe - Schnittgrößen'!E925</f>
        <v>3.1</v>
      </c>
      <c r="AE930" s="27">
        <f>'LK6 - 4.1 Stäbe - Schnittgrößen'!F925</f>
        <v>0</v>
      </c>
    </row>
    <row r="931" spans="1:31" x14ac:dyDescent="0.3">
      <c r="A931" s="44"/>
      <c r="B931" s="299"/>
      <c r="C931" s="15"/>
      <c r="D931" s="15" t="str">
        <f>'LK1 - 4.1 Stäbe - Schnittgrößen'!B926</f>
        <v>Min N</v>
      </c>
      <c r="E931" s="27">
        <f>'LK1 - 4.1 Stäbe - Schnittgrößen'!D926</f>
        <v>0.01</v>
      </c>
      <c r="F931" s="27">
        <f>'LK1 - 4.1 Stäbe - Schnittgrößen'!E926</f>
        <v>-12.28</v>
      </c>
      <c r="G931" s="27">
        <f>'LK1 - 4.1 Stäbe - Schnittgrößen'!F926</f>
        <v>0.86</v>
      </c>
      <c r="I931" s="44"/>
      <c r="J931" s="299"/>
      <c r="K931" s="15"/>
      <c r="L931" s="15" t="str">
        <f>'LK2 - 4.1 Stäbe - Schnittgrößen'!B926</f>
        <v>Min N</v>
      </c>
      <c r="M931" s="27">
        <f>'LK2 - 4.1 Stäbe - Schnittgrößen'!D926</f>
        <v>-0.01</v>
      </c>
      <c r="N931" s="27">
        <f>'LK2 - 4.1 Stäbe - Schnittgrößen'!E926</f>
        <v>7.35</v>
      </c>
      <c r="O931" s="27">
        <f>'LK2 - 4.1 Stäbe - Schnittgrößen'!F926</f>
        <v>-0.48</v>
      </c>
      <c r="Q931" s="44"/>
      <c r="R931" s="299"/>
      <c r="S931" s="15"/>
      <c r="T931" s="15" t="str">
        <f>'LK3 - 4.1 Stäbe - Schnittgrößen'!B926</f>
        <v>Min N</v>
      </c>
      <c r="U931" s="27">
        <f>'LK3 - 4.1 Stäbe - Schnittgrößen'!D926</f>
        <v>0.02</v>
      </c>
      <c r="V931" s="27">
        <f>'LK3 - 4.1 Stäbe - Schnittgrößen'!E926</f>
        <v>-16.64</v>
      </c>
      <c r="W931" s="27">
        <f>'LK3 - 4.1 Stäbe - Schnittgrößen'!F926</f>
        <v>1.1599999999999999</v>
      </c>
      <c r="Y931" s="44"/>
      <c r="Z931" s="299"/>
      <c r="AA931" s="15"/>
      <c r="AB931" s="15" t="str">
        <f>'LK6 - 4.1 Stäbe - Schnittgrößen'!B926</f>
        <v>Min N</v>
      </c>
      <c r="AC931" s="27">
        <f>'LK6 - 4.1 Stäbe - Schnittgrößen'!D926</f>
        <v>-0.01</v>
      </c>
      <c r="AD931" s="27">
        <f>'LK6 - 4.1 Stäbe - Schnittgrößen'!E926</f>
        <v>3.9</v>
      </c>
      <c r="AE931" s="27">
        <f>'LK6 - 4.1 Stäbe - Schnittgrößen'!F926</f>
        <v>-0.24</v>
      </c>
    </row>
    <row r="932" spans="1:31" x14ac:dyDescent="0.3">
      <c r="A932" s="44"/>
      <c r="B932" s="299"/>
      <c r="C932" s="15"/>
      <c r="D932" s="15" t="str">
        <f>'LK1 - 4.1 Stäbe - Schnittgrößen'!B927</f>
        <v>Max Vz</v>
      </c>
      <c r="E932" s="27">
        <f>'LK1 - 4.1 Stäbe - Schnittgrößen'!D927</f>
        <v>0.01</v>
      </c>
      <c r="F932" s="27">
        <f>'LK1 - 4.1 Stäbe - Schnittgrößen'!E927</f>
        <v>-12.28</v>
      </c>
      <c r="G932" s="27">
        <f>'LK1 - 4.1 Stäbe - Schnittgrößen'!F927</f>
        <v>0.86</v>
      </c>
      <c r="I932" s="44"/>
      <c r="J932" s="299"/>
      <c r="K932" s="15"/>
      <c r="L932" s="15" t="str">
        <f>'LK2 - 4.1 Stäbe - Schnittgrößen'!B927</f>
        <v>Max Vz</v>
      </c>
      <c r="M932" s="27">
        <f>'LK2 - 4.1 Stäbe - Schnittgrößen'!D927</f>
        <v>-0.01</v>
      </c>
      <c r="N932" s="27">
        <f>'LK2 - 4.1 Stäbe - Schnittgrößen'!E927</f>
        <v>7.35</v>
      </c>
      <c r="O932" s="27">
        <f>'LK2 - 4.1 Stäbe - Schnittgrößen'!F927</f>
        <v>-0.48</v>
      </c>
      <c r="Q932" s="44"/>
      <c r="R932" s="299"/>
      <c r="S932" s="15"/>
      <c r="T932" s="15" t="str">
        <f>'LK3 - 4.1 Stäbe - Schnittgrößen'!B927</f>
        <v>Max Vz</v>
      </c>
      <c r="U932" s="27">
        <f>'LK3 - 4.1 Stäbe - Schnittgrößen'!D927</f>
        <v>0.02</v>
      </c>
      <c r="V932" s="27">
        <f>'LK3 - 4.1 Stäbe - Schnittgrößen'!E927</f>
        <v>-16.64</v>
      </c>
      <c r="W932" s="27">
        <f>'LK3 - 4.1 Stäbe - Schnittgrößen'!F927</f>
        <v>1.1599999999999999</v>
      </c>
      <c r="Y932" s="44"/>
      <c r="Z932" s="299"/>
      <c r="AA932" s="15"/>
      <c r="AB932" s="15" t="str">
        <f>'LK6 - 4.1 Stäbe - Schnittgrößen'!B927</f>
        <v>Max Vz</v>
      </c>
      <c r="AC932" s="27">
        <f>'LK6 - 4.1 Stäbe - Schnittgrößen'!D927</f>
        <v>-0.01</v>
      </c>
      <c r="AD932" s="27">
        <f>'LK6 - 4.1 Stäbe - Schnittgrößen'!E927</f>
        <v>3.9</v>
      </c>
      <c r="AE932" s="27">
        <f>'LK6 - 4.1 Stäbe - Schnittgrößen'!F927</f>
        <v>-0.24</v>
      </c>
    </row>
    <row r="933" spans="1:31" x14ac:dyDescent="0.3">
      <c r="A933" s="44"/>
      <c r="B933" s="299"/>
      <c r="C933" s="15"/>
      <c r="D933" s="15" t="str">
        <f>'LK1 - 4.1 Stäbe - Schnittgrößen'!B928</f>
        <v>Min Vz</v>
      </c>
      <c r="E933" s="27">
        <f>'LK1 - 4.1 Stäbe - Schnittgrößen'!D928</f>
        <v>0.02</v>
      </c>
      <c r="F933" s="27">
        <f>'LK1 - 4.1 Stäbe - Schnittgrößen'!E928</f>
        <v>-12.85</v>
      </c>
      <c r="G933" s="27">
        <f>'LK1 - 4.1 Stäbe - Schnittgrößen'!F928</f>
        <v>0</v>
      </c>
      <c r="I933" s="44"/>
      <c r="J933" s="299"/>
      <c r="K933" s="15"/>
      <c r="L933" s="15" t="str">
        <f>'LK2 - 4.1 Stäbe - Schnittgrößen'!B928</f>
        <v>Min Vz</v>
      </c>
      <c r="M933" s="27">
        <f>'LK2 - 4.1 Stäbe - Schnittgrößen'!D928</f>
        <v>0</v>
      </c>
      <c r="N933" s="27">
        <f>'LK2 - 4.1 Stäbe - Schnittgrößen'!E928</f>
        <v>6.78</v>
      </c>
      <c r="O933" s="27">
        <f>'LK2 - 4.1 Stäbe - Schnittgrößen'!F928</f>
        <v>0</v>
      </c>
      <c r="Q933" s="44"/>
      <c r="R933" s="299"/>
      <c r="S933" s="15"/>
      <c r="T933" s="15" t="str">
        <f>'LK3 - 4.1 Stäbe - Schnittgrößen'!B928</f>
        <v>Min Vz</v>
      </c>
      <c r="U933" s="27">
        <f>'LK3 - 4.1 Stäbe - Schnittgrößen'!D928</f>
        <v>0.03</v>
      </c>
      <c r="V933" s="27">
        <f>'LK3 - 4.1 Stäbe - Schnittgrößen'!E928</f>
        <v>-17.440000000000001</v>
      </c>
      <c r="W933" s="27">
        <f>'LK3 - 4.1 Stäbe - Schnittgrößen'!F928</f>
        <v>0</v>
      </c>
      <c r="Y933" s="44"/>
      <c r="Z933" s="299"/>
      <c r="AA933" s="15"/>
      <c r="AB933" s="15" t="str">
        <f>'LK6 - 4.1 Stäbe - Schnittgrößen'!B928</f>
        <v>Min Vz</v>
      </c>
      <c r="AC933" s="27">
        <f>'LK6 - 4.1 Stäbe - Schnittgrößen'!D928</f>
        <v>0</v>
      </c>
      <c r="AD933" s="27">
        <f>'LK6 - 4.1 Stäbe - Schnittgrößen'!E928</f>
        <v>3.1</v>
      </c>
      <c r="AE933" s="27">
        <f>'LK6 - 4.1 Stäbe - Schnittgrößen'!F928</f>
        <v>0</v>
      </c>
    </row>
    <row r="934" spans="1:31" x14ac:dyDescent="0.3">
      <c r="A934" s="44"/>
      <c r="B934" s="299"/>
      <c r="C934" s="15"/>
      <c r="D934" s="15" t="str">
        <f>'LK1 - 4.1 Stäbe - Schnittgrößen'!B929</f>
        <v>Max My</v>
      </c>
      <c r="E934" s="27">
        <f>'LK1 - 4.1 Stäbe - Schnittgrößen'!D929</f>
        <v>0.01</v>
      </c>
      <c r="F934" s="27">
        <f>'LK1 - 4.1 Stäbe - Schnittgrößen'!E929</f>
        <v>-12.28</v>
      </c>
      <c r="G934" s="27">
        <f>'LK1 - 4.1 Stäbe - Schnittgrößen'!F929</f>
        <v>0.86</v>
      </c>
      <c r="I934" s="44"/>
      <c r="J934" s="299"/>
      <c r="K934" s="15"/>
      <c r="L934" s="15" t="str">
        <f>'LK2 - 4.1 Stäbe - Schnittgrößen'!B929</f>
        <v>Max My</v>
      </c>
      <c r="M934" s="27">
        <f>'LK2 - 4.1 Stäbe - Schnittgrößen'!D929</f>
        <v>0</v>
      </c>
      <c r="N934" s="27">
        <f>'LK2 - 4.1 Stäbe - Schnittgrößen'!E929</f>
        <v>6.78</v>
      </c>
      <c r="O934" s="27">
        <f>'LK2 - 4.1 Stäbe - Schnittgrößen'!F929</f>
        <v>0</v>
      </c>
      <c r="Q934" s="44"/>
      <c r="R934" s="299"/>
      <c r="S934" s="15"/>
      <c r="T934" s="15" t="str">
        <f>'LK3 - 4.1 Stäbe - Schnittgrößen'!B929</f>
        <v>Max My</v>
      </c>
      <c r="U934" s="27">
        <f>'LK3 - 4.1 Stäbe - Schnittgrößen'!D929</f>
        <v>0.02</v>
      </c>
      <c r="V934" s="27">
        <f>'LK3 - 4.1 Stäbe - Schnittgrößen'!E929</f>
        <v>-16.64</v>
      </c>
      <c r="W934" s="27">
        <f>'LK3 - 4.1 Stäbe - Schnittgrößen'!F929</f>
        <v>1.1599999999999999</v>
      </c>
      <c r="Y934" s="44"/>
      <c r="Z934" s="299"/>
      <c r="AA934" s="15"/>
      <c r="AB934" s="15" t="str">
        <f>'LK6 - 4.1 Stäbe - Schnittgrößen'!B929</f>
        <v>Max My</v>
      </c>
      <c r="AC934" s="27">
        <f>'LK6 - 4.1 Stäbe - Schnittgrößen'!D929</f>
        <v>0</v>
      </c>
      <c r="AD934" s="27">
        <f>'LK6 - 4.1 Stäbe - Schnittgrößen'!E929</f>
        <v>3.1</v>
      </c>
      <c r="AE934" s="27">
        <f>'LK6 - 4.1 Stäbe - Schnittgrößen'!F929</f>
        <v>0</v>
      </c>
    </row>
    <row r="935" spans="1:31" x14ac:dyDescent="0.3">
      <c r="A935" s="44"/>
      <c r="B935" s="299"/>
      <c r="C935" s="15"/>
      <c r="D935" s="15" t="str">
        <f>'LK1 - 4.1 Stäbe - Schnittgrößen'!B930</f>
        <v>Min My</v>
      </c>
      <c r="E935" s="27">
        <f>'LK1 - 4.1 Stäbe - Schnittgrößen'!D930</f>
        <v>0.02</v>
      </c>
      <c r="F935" s="27">
        <f>'LK1 - 4.1 Stäbe - Schnittgrößen'!E930</f>
        <v>-12.85</v>
      </c>
      <c r="G935" s="27">
        <f>'LK1 - 4.1 Stäbe - Schnittgrößen'!F930</f>
        <v>0</v>
      </c>
      <c r="I935" s="44"/>
      <c r="J935" s="299"/>
      <c r="K935" s="15"/>
      <c r="L935" s="15" t="str">
        <f>'LK2 - 4.1 Stäbe - Schnittgrößen'!B930</f>
        <v>Min My</v>
      </c>
      <c r="M935" s="27">
        <f>'LK2 - 4.1 Stäbe - Schnittgrößen'!D930</f>
        <v>-0.01</v>
      </c>
      <c r="N935" s="27">
        <f>'LK2 - 4.1 Stäbe - Schnittgrößen'!E930</f>
        <v>7.35</v>
      </c>
      <c r="O935" s="27">
        <f>'LK2 - 4.1 Stäbe - Schnittgrößen'!F930</f>
        <v>-0.48</v>
      </c>
      <c r="Q935" s="44"/>
      <c r="R935" s="299"/>
      <c r="S935" s="15"/>
      <c r="T935" s="15" t="str">
        <f>'LK3 - 4.1 Stäbe - Schnittgrößen'!B930</f>
        <v>Min My</v>
      </c>
      <c r="U935" s="27">
        <f>'LK3 - 4.1 Stäbe - Schnittgrößen'!D930</f>
        <v>0.03</v>
      </c>
      <c r="V935" s="27">
        <f>'LK3 - 4.1 Stäbe - Schnittgrößen'!E930</f>
        <v>-17.440000000000001</v>
      </c>
      <c r="W935" s="27">
        <f>'LK3 - 4.1 Stäbe - Schnittgrößen'!F930</f>
        <v>0</v>
      </c>
      <c r="Y935" s="44"/>
      <c r="Z935" s="299"/>
      <c r="AA935" s="15"/>
      <c r="AB935" s="15" t="str">
        <f>'LK6 - 4.1 Stäbe - Schnittgrößen'!B930</f>
        <v>Min My</v>
      </c>
      <c r="AC935" s="27">
        <f>'LK6 - 4.1 Stäbe - Schnittgrößen'!D930</f>
        <v>-0.01</v>
      </c>
      <c r="AD935" s="27">
        <f>'LK6 - 4.1 Stäbe - Schnittgrößen'!E930</f>
        <v>3.9</v>
      </c>
      <c r="AE935" s="27">
        <f>'LK6 - 4.1 Stäbe - Schnittgrößen'!F930</f>
        <v>-0.24</v>
      </c>
    </row>
    <row r="936" spans="1:31" x14ac:dyDescent="0.3">
      <c r="C936" s="15"/>
      <c r="D936" s="15"/>
      <c r="E936" s="27"/>
      <c r="F936" s="27"/>
      <c r="G936" s="27"/>
    </row>
    <row r="937" spans="1:31" x14ac:dyDescent="0.3">
      <c r="C937" s="15"/>
      <c r="D937" s="15"/>
      <c r="E937" s="27"/>
      <c r="F937" s="27"/>
      <c r="G937" s="27"/>
    </row>
    <row r="938" spans="1:31" x14ac:dyDescent="0.3">
      <c r="C938" s="15"/>
      <c r="D938" s="15"/>
      <c r="E938" s="27"/>
      <c r="F938" s="27"/>
      <c r="G938" s="27"/>
    </row>
    <row r="939" spans="1:31" x14ac:dyDescent="0.3">
      <c r="C939" s="15"/>
      <c r="D939" s="15"/>
      <c r="E939" s="27"/>
      <c r="F939" s="27"/>
      <c r="G939" s="27"/>
    </row>
  </sheetData>
  <mergeCells count="482">
    <mergeCell ref="A1:G1"/>
    <mergeCell ref="A2:G2"/>
    <mergeCell ref="A4:B4"/>
    <mergeCell ref="C4:G4"/>
    <mergeCell ref="I4:J4"/>
    <mergeCell ref="K4:O4"/>
    <mergeCell ref="AC6:AD6"/>
    <mergeCell ref="B8:B15"/>
    <mergeCell ref="J8:J15"/>
    <mergeCell ref="R8:R15"/>
    <mergeCell ref="Z8:Z15"/>
    <mergeCell ref="Q4:R4"/>
    <mergeCell ref="S4:W4"/>
    <mergeCell ref="Y4:Z4"/>
    <mergeCell ref="AA4:AE4"/>
    <mergeCell ref="C5:G5"/>
    <mergeCell ref="K5:O5"/>
    <mergeCell ref="S5:W5"/>
    <mergeCell ref="AA5:AE5"/>
    <mergeCell ref="B16:B23"/>
    <mergeCell ref="J16:J23"/>
    <mergeCell ref="R16:R23"/>
    <mergeCell ref="Z16:Z23"/>
    <mergeCell ref="B24:B31"/>
    <mergeCell ref="J24:J31"/>
    <mergeCell ref="R24:R31"/>
    <mergeCell ref="Z24:Z31"/>
    <mergeCell ref="E6:F6"/>
    <mergeCell ref="M6:N6"/>
    <mergeCell ref="U6:V6"/>
    <mergeCell ref="B48:B55"/>
    <mergeCell ref="J48:J55"/>
    <mergeCell ref="R48:R55"/>
    <mergeCell ref="Z48:Z55"/>
    <mergeCell ref="B56:B63"/>
    <mergeCell ref="J56:J63"/>
    <mergeCell ref="R56:R63"/>
    <mergeCell ref="Z56:Z63"/>
    <mergeCell ref="B32:B39"/>
    <mergeCell ref="J32:J39"/>
    <mergeCell ref="R32:R39"/>
    <mergeCell ref="Z32:Z39"/>
    <mergeCell ref="B40:B47"/>
    <mergeCell ref="J40:J47"/>
    <mergeCell ref="R40:R47"/>
    <mergeCell ref="Z40:Z47"/>
    <mergeCell ref="B80:B87"/>
    <mergeCell ref="J80:J87"/>
    <mergeCell ref="R80:R87"/>
    <mergeCell ref="Z80:Z87"/>
    <mergeCell ref="B88:B95"/>
    <mergeCell ref="J88:J95"/>
    <mergeCell ref="R88:R95"/>
    <mergeCell ref="Z88:Z95"/>
    <mergeCell ref="B64:B71"/>
    <mergeCell ref="J64:J71"/>
    <mergeCell ref="R64:R71"/>
    <mergeCell ref="Z64:Z71"/>
    <mergeCell ref="B72:B79"/>
    <mergeCell ref="J72:J79"/>
    <mergeCell ref="R72:R79"/>
    <mergeCell ref="Z72:Z79"/>
    <mergeCell ref="Z120:Z127"/>
    <mergeCell ref="Z128:Z135"/>
    <mergeCell ref="Z136:Z143"/>
    <mergeCell ref="Z144:Z151"/>
    <mergeCell ref="Z152:Z159"/>
    <mergeCell ref="Z160:Z167"/>
    <mergeCell ref="B96:B103"/>
    <mergeCell ref="J96:J103"/>
    <mergeCell ref="R96:R103"/>
    <mergeCell ref="Z96:Z103"/>
    <mergeCell ref="Z104:Z111"/>
    <mergeCell ref="Z112:Z119"/>
    <mergeCell ref="J104:J111"/>
    <mergeCell ref="J112:J119"/>
    <mergeCell ref="B104:B111"/>
    <mergeCell ref="B112:B119"/>
    <mergeCell ref="R160:R167"/>
    <mergeCell ref="J120:J127"/>
    <mergeCell ref="J128:J135"/>
    <mergeCell ref="J136:J143"/>
    <mergeCell ref="J144:J151"/>
    <mergeCell ref="J152:J159"/>
    <mergeCell ref="J160:J167"/>
    <mergeCell ref="B120:B127"/>
    <mergeCell ref="Z216:Z223"/>
    <mergeCell ref="Z224:Z231"/>
    <mergeCell ref="Z232:Z239"/>
    <mergeCell ref="Z240:Z247"/>
    <mergeCell ref="Z248:Z255"/>
    <mergeCell ref="Z256:Z263"/>
    <mergeCell ref="Z168:Z175"/>
    <mergeCell ref="Z176:Z183"/>
    <mergeCell ref="Z184:Z191"/>
    <mergeCell ref="Z192:Z199"/>
    <mergeCell ref="Z200:Z207"/>
    <mergeCell ref="Z208:Z215"/>
    <mergeCell ref="Z312:Z319"/>
    <mergeCell ref="Z320:Z327"/>
    <mergeCell ref="Z328:Z335"/>
    <mergeCell ref="Z336:Z343"/>
    <mergeCell ref="Z344:Z351"/>
    <mergeCell ref="Z352:Z359"/>
    <mergeCell ref="Z264:Z271"/>
    <mergeCell ref="Z272:Z279"/>
    <mergeCell ref="Z280:Z287"/>
    <mergeCell ref="Z288:Z295"/>
    <mergeCell ref="Z296:Z303"/>
    <mergeCell ref="Z304:Z311"/>
    <mergeCell ref="Z408:Z415"/>
    <mergeCell ref="Z416:Z423"/>
    <mergeCell ref="Z424:Z431"/>
    <mergeCell ref="Z432:Z439"/>
    <mergeCell ref="Z440:Z447"/>
    <mergeCell ref="Z448:Z455"/>
    <mergeCell ref="Z360:Z367"/>
    <mergeCell ref="Z368:Z375"/>
    <mergeCell ref="Z376:Z383"/>
    <mergeCell ref="Z384:Z391"/>
    <mergeCell ref="Z392:Z399"/>
    <mergeCell ref="Z400:Z407"/>
    <mergeCell ref="Z504:Z511"/>
    <mergeCell ref="Z512:Z519"/>
    <mergeCell ref="Z520:Z527"/>
    <mergeCell ref="Z528:Z535"/>
    <mergeCell ref="Z536:Z543"/>
    <mergeCell ref="Z544:Z551"/>
    <mergeCell ref="Z456:Z463"/>
    <mergeCell ref="Z464:Z471"/>
    <mergeCell ref="Z472:Z479"/>
    <mergeCell ref="Z480:Z487"/>
    <mergeCell ref="Z488:Z495"/>
    <mergeCell ref="Z496:Z503"/>
    <mergeCell ref="Z600:Z607"/>
    <mergeCell ref="Z608:Z615"/>
    <mergeCell ref="Z616:Z623"/>
    <mergeCell ref="Z624:Z631"/>
    <mergeCell ref="Z632:Z639"/>
    <mergeCell ref="Z640:Z647"/>
    <mergeCell ref="Z552:Z559"/>
    <mergeCell ref="Z560:Z567"/>
    <mergeCell ref="Z568:Z575"/>
    <mergeCell ref="Z576:Z583"/>
    <mergeCell ref="Z584:Z591"/>
    <mergeCell ref="Z592:Z599"/>
    <mergeCell ref="Z696:Z703"/>
    <mergeCell ref="Z704:Z711"/>
    <mergeCell ref="Z712:Z719"/>
    <mergeCell ref="Z720:Z727"/>
    <mergeCell ref="Z728:Z735"/>
    <mergeCell ref="Z736:Z743"/>
    <mergeCell ref="Z648:Z655"/>
    <mergeCell ref="Z656:Z663"/>
    <mergeCell ref="Z664:Z671"/>
    <mergeCell ref="Z672:Z679"/>
    <mergeCell ref="Z680:Z687"/>
    <mergeCell ref="Z688:Z695"/>
    <mergeCell ref="Z792:Z799"/>
    <mergeCell ref="Z800:Z807"/>
    <mergeCell ref="Z808:Z815"/>
    <mergeCell ref="Z816:Z823"/>
    <mergeCell ref="Z824:Z831"/>
    <mergeCell ref="Z832:Z839"/>
    <mergeCell ref="Z744:Z751"/>
    <mergeCell ref="Z752:Z759"/>
    <mergeCell ref="Z760:Z767"/>
    <mergeCell ref="Z768:Z775"/>
    <mergeCell ref="Z776:Z783"/>
    <mergeCell ref="Z784:Z791"/>
    <mergeCell ref="Z888:Z895"/>
    <mergeCell ref="Z896:Z903"/>
    <mergeCell ref="Z904:Z911"/>
    <mergeCell ref="Z912:Z919"/>
    <mergeCell ref="Z920:Z927"/>
    <mergeCell ref="Z928:Z935"/>
    <mergeCell ref="Z840:Z847"/>
    <mergeCell ref="Z848:Z855"/>
    <mergeCell ref="Z856:Z863"/>
    <mergeCell ref="Z864:Z871"/>
    <mergeCell ref="Z872:Z879"/>
    <mergeCell ref="Z880:Z887"/>
    <mergeCell ref="R168:R175"/>
    <mergeCell ref="R176:R183"/>
    <mergeCell ref="R184:R191"/>
    <mergeCell ref="R192:R199"/>
    <mergeCell ref="R200:R207"/>
    <mergeCell ref="R104:R111"/>
    <mergeCell ref="R112:R119"/>
    <mergeCell ref="R120:R127"/>
    <mergeCell ref="R128:R135"/>
    <mergeCell ref="R136:R143"/>
    <mergeCell ref="R144:R151"/>
    <mergeCell ref="R152:R159"/>
    <mergeCell ref="R256:R263"/>
    <mergeCell ref="R264:R271"/>
    <mergeCell ref="R272:R279"/>
    <mergeCell ref="R280:R287"/>
    <mergeCell ref="R288:R295"/>
    <mergeCell ref="R296:R303"/>
    <mergeCell ref="R208:R215"/>
    <mergeCell ref="R216:R223"/>
    <mergeCell ref="R224:R231"/>
    <mergeCell ref="R232:R239"/>
    <mergeCell ref="R240:R247"/>
    <mergeCell ref="R248:R255"/>
    <mergeCell ref="R352:R359"/>
    <mergeCell ref="R360:R367"/>
    <mergeCell ref="R368:R375"/>
    <mergeCell ref="R376:R383"/>
    <mergeCell ref="R384:R391"/>
    <mergeCell ref="R392:R399"/>
    <mergeCell ref="R304:R311"/>
    <mergeCell ref="R312:R319"/>
    <mergeCell ref="R320:R327"/>
    <mergeCell ref="R328:R335"/>
    <mergeCell ref="R336:R343"/>
    <mergeCell ref="R344:R351"/>
    <mergeCell ref="R448:R455"/>
    <mergeCell ref="R456:R463"/>
    <mergeCell ref="R464:R471"/>
    <mergeCell ref="R472:R479"/>
    <mergeCell ref="R480:R487"/>
    <mergeCell ref="R488:R495"/>
    <mergeCell ref="R400:R407"/>
    <mergeCell ref="R408:R415"/>
    <mergeCell ref="R416:R423"/>
    <mergeCell ref="R424:R431"/>
    <mergeCell ref="R432:R439"/>
    <mergeCell ref="R440:R447"/>
    <mergeCell ref="R544:R551"/>
    <mergeCell ref="R552:R559"/>
    <mergeCell ref="R560:R567"/>
    <mergeCell ref="R568:R575"/>
    <mergeCell ref="R576:R583"/>
    <mergeCell ref="R584:R591"/>
    <mergeCell ref="R496:R503"/>
    <mergeCell ref="R504:R511"/>
    <mergeCell ref="R512:R519"/>
    <mergeCell ref="R520:R527"/>
    <mergeCell ref="R528:R535"/>
    <mergeCell ref="R536:R543"/>
    <mergeCell ref="R640:R647"/>
    <mergeCell ref="R648:R655"/>
    <mergeCell ref="R656:R663"/>
    <mergeCell ref="R664:R671"/>
    <mergeCell ref="R672:R679"/>
    <mergeCell ref="R680:R687"/>
    <mergeCell ref="R592:R599"/>
    <mergeCell ref="R600:R607"/>
    <mergeCell ref="R608:R615"/>
    <mergeCell ref="R616:R623"/>
    <mergeCell ref="R624:R631"/>
    <mergeCell ref="R632:R639"/>
    <mergeCell ref="R824:R831"/>
    <mergeCell ref="R736:R743"/>
    <mergeCell ref="R744:R751"/>
    <mergeCell ref="R752:R759"/>
    <mergeCell ref="R760:R767"/>
    <mergeCell ref="R768:R775"/>
    <mergeCell ref="R776:R783"/>
    <mergeCell ref="R688:R695"/>
    <mergeCell ref="R696:R703"/>
    <mergeCell ref="R704:R711"/>
    <mergeCell ref="R712:R719"/>
    <mergeCell ref="R720:R727"/>
    <mergeCell ref="R728:R735"/>
    <mergeCell ref="R784:R791"/>
    <mergeCell ref="R792:R799"/>
    <mergeCell ref="R800:R807"/>
    <mergeCell ref="R808:R815"/>
    <mergeCell ref="R816:R823"/>
    <mergeCell ref="R928:R935"/>
    <mergeCell ref="R880:R887"/>
    <mergeCell ref="R888:R895"/>
    <mergeCell ref="R896:R903"/>
    <mergeCell ref="R904:R911"/>
    <mergeCell ref="R912:R919"/>
    <mergeCell ref="R920:R927"/>
    <mergeCell ref="R832:R839"/>
    <mergeCell ref="R840:R847"/>
    <mergeCell ref="R848:R855"/>
    <mergeCell ref="R856:R863"/>
    <mergeCell ref="R864:R871"/>
    <mergeCell ref="R872:R879"/>
    <mergeCell ref="J216:J223"/>
    <mergeCell ref="J224:J231"/>
    <mergeCell ref="J232:J239"/>
    <mergeCell ref="J240:J247"/>
    <mergeCell ref="J248:J255"/>
    <mergeCell ref="J256:J263"/>
    <mergeCell ref="J168:J175"/>
    <mergeCell ref="J176:J183"/>
    <mergeCell ref="J184:J191"/>
    <mergeCell ref="J192:J199"/>
    <mergeCell ref="J200:J207"/>
    <mergeCell ref="J208:J215"/>
    <mergeCell ref="J312:J319"/>
    <mergeCell ref="J320:J327"/>
    <mergeCell ref="J328:J335"/>
    <mergeCell ref="J336:J343"/>
    <mergeCell ref="J344:J351"/>
    <mergeCell ref="J352:J359"/>
    <mergeCell ref="J264:J271"/>
    <mergeCell ref="J272:J279"/>
    <mergeCell ref="J280:J287"/>
    <mergeCell ref="J288:J295"/>
    <mergeCell ref="J296:J303"/>
    <mergeCell ref="J304:J311"/>
    <mergeCell ref="J408:J415"/>
    <mergeCell ref="J416:J423"/>
    <mergeCell ref="J424:J431"/>
    <mergeCell ref="J432:J439"/>
    <mergeCell ref="J440:J447"/>
    <mergeCell ref="J448:J455"/>
    <mergeCell ref="J360:J367"/>
    <mergeCell ref="J368:J375"/>
    <mergeCell ref="J376:J383"/>
    <mergeCell ref="J384:J391"/>
    <mergeCell ref="J392:J399"/>
    <mergeCell ref="J400:J407"/>
    <mergeCell ref="J504:J511"/>
    <mergeCell ref="J512:J519"/>
    <mergeCell ref="J520:J527"/>
    <mergeCell ref="J528:J535"/>
    <mergeCell ref="J536:J543"/>
    <mergeCell ref="J544:J551"/>
    <mergeCell ref="J456:J463"/>
    <mergeCell ref="J464:J471"/>
    <mergeCell ref="J472:J479"/>
    <mergeCell ref="J480:J487"/>
    <mergeCell ref="J488:J495"/>
    <mergeCell ref="J496:J503"/>
    <mergeCell ref="J600:J607"/>
    <mergeCell ref="J608:J615"/>
    <mergeCell ref="J616:J623"/>
    <mergeCell ref="J624:J631"/>
    <mergeCell ref="J632:J639"/>
    <mergeCell ref="J640:J647"/>
    <mergeCell ref="J552:J559"/>
    <mergeCell ref="J560:J567"/>
    <mergeCell ref="J568:J575"/>
    <mergeCell ref="J576:J583"/>
    <mergeCell ref="J584:J591"/>
    <mergeCell ref="J592:J599"/>
    <mergeCell ref="J720:J727"/>
    <mergeCell ref="J728:J735"/>
    <mergeCell ref="J736:J743"/>
    <mergeCell ref="J648:J655"/>
    <mergeCell ref="J656:J663"/>
    <mergeCell ref="J664:J671"/>
    <mergeCell ref="J672:J679"/>
    <mergeCell ref="J680:J687"/>
    <mergeCell ref="J688:J695"/>
    <mergeCell ref="J912:J919"/>
    <mergeCell ref="J920:J927"/>
    <mergeCell ref="J928:J935"/>
    <mergeCell ref="J840:J847"/>
    <mergeCell ref="J848:J855"/>
    <mergeCell ref="J856:J863"/>
    <mergeCell ref="J864:J871"/>
    <mergeCell ref="J872:J879"/>
    <mergeCell ref="J880:J887"/>
    <mergeCell ref="B128:B135"/>
    <mergeCell ref="B136:B143"/>
    <mergeCell ref="B144:B151"/>
    <mergeCell ref="B152:B159"/>
    <mergeCell ref="B160:B167"/>
    <mergeCell ref="J888:J895"/>
    <mergeCell ref="J896:J903"/>
    <mergeCell ref="J904:J911"/>
    <mergeCell ref="J792:J799"/>
    <mergeCell ref="J800:J807"/>
    <mergeCell ref="J808:J815"/>
    <mergeCell ref="J816:J823"/>
    <mergeCell ref="J824:J831"/>
    <mergeCell ref="J832:J839"/>
    <mergeCell ref="J744:J751"/>
    <mergeCell ref="J752:J759"/>
    <mergeCell ref="J760:J767"/>
    <mergeCell ref="J768:J775"/>
    <mergeCell ref="J776:J783"/>
    <mergeCell ref="J784:J791"/>
    <mergeCell ref="J696:J703"/>
    <mergeCell ref="J704:J711"/>
    <mergeCell ref="J712:J719"/>
    <mergeCell ref="B216:B223"/>
    <mergeCell ref="B224:B231"/>
    <mergeCell ref="B232:B239"/>
    <mergeCell ref="B240:B247"/>
    <mergeCell ref="B248:B255"/>
    <mergeCell ref="B256:B263"/>
    <mergeCell ref="B168:B175"/>
    <mergeCell ref="B176:B183"/>
    <mergeCell ref="B184:B191"/>
    <mergeCell ref="B192:B199"/>
    <mergeCell ref="B200:B207"/>
    <mergeCell ref="B208:B215"/>
    <mergeCell ref="B312:B319"/>
    <mergeCell ref="B320:B327"/>
    <mergeCell ref="B328:B335"/>
    <mergeCell ref="B336:B343"/>
    <mergeCell ref="B344:B351"/>
    <mergeCell ref="B352:B359"/>
    <mergeCell ref="B264:B271"/>
    <mergeCell ref="B272:B279"/>
    <mergeCell ref="B280:B287"/>
    <mergeCell ref="B288:B295"/>
    <mergeCell ref="B296:B303"/>
    <mergeCell ref="B304:B311"/>
    <mergeCell ref="B408:B415"/>
    <mergeCell ref="B416:B423"/>
    <mergeCell ref="B424:B431"/>
    <mergeCell ref="B432:B439"/>
    <mergeCell ref="B440:B447"/>
    <mergeCell ref="B448:B455"/>
    <mergeCell ref="B360:B367"/>
    <mergeCell ref="B368:B375"/>
    <mergeCell ref="B376:B383"/>
    <mergeCell ref="B384:B391"/>
    <mergeCell ref="B392:B399"/>
    <mergeCell ref="B400:B407"/>
    <mergeCell ref="B504:B511"/>
    <mergeCell ref="B512:B519"/>
    <mergeCell ref="B520:B527"/>
    <mergeCell ref="B528:B535"/>
    <mergeCell ref="B536:B543"/>
    <mergeCell ref="B544:B551"/>
    <mergeCell ref="B456:B463"/>
    <mergeCell ref="B464:B471"/>
    <mergeCell ref="B472:B479"/>
    <mergeCell ref="B480:B487"/>
    <mergeCell ref="B488:B495"/>
    <mergeCell ref="B496:B503"/>
    <mergeCell ref="B600:B607"/>
    <mergeCell ref="B608:B615"/>
    <mergeCell ref="B616:B623"/>
    <mergeCell ref="B624:B631"/>
    <mergeCell ref="B632:B639"/>
    <mergeCell ref="B640:B647"/>
    <mergeCell ref="B552:B559"/>
    <mergeCell ref="B560:B567"/>
    <mergeCell ref="B568:B575"/>
    <mergeCell ref="B576:B583"/>
    <mergeCell ref="B584:B591"/>
    <mergeCell ref="B592:B599"/>
    <mergeCell ref="B696:B703"/>
    <mergeCell ref="B704:B711"/>
    <mergeCell ref="B712:B719"/>
    <mergeCell ref="B720:B727"/>
    <mergeCell ref="B728:B735"/>
    <mergeCell ref="B736:B743"/>
    <mergeCell ref="B648:B655"/>
    <mergeCell ref="B656:B663"/>
    <mergeCell ref="B664:B671"/>
    <mergeCell ref="B672:B679"/>
    <mergeCell ref="B680:B687"/>
    <mergeCell ref="B688:B695"/>
    <mergeCell ref="B792:B799"/>
    <mergeCell ref="B800:B807"/>
    <mergeCell ref="B808:B815"/>
    <mergeCell ref="B816:B823"/>
    <mergeCell ref="B824:B831"/>
    <mergeCell ref="B832:B839"/>
    <mergeCell ref="B744:B751"/>
    <mergeCell ref="B752:B759"/>
    <mergeCell ref="B760:B767"/>
    <mergeCell ref="B768:B775"/>
    <mergeCell ref="B776:B783"/>
    <mergeCell ref="B784:B791"/>
    <mergeCell ref="B888:B895"/>
    <mergeCell ref="B896:B903"/>
    <mergeCell ref="B904:B911"/>
    <mergeCell ref="B912:B919"/>
    <mergeCell ref="B920:B927"/>
    <mergeCell ref="B928:B935"/>
    <mergeCell ref="B840:B847"/>
    <mergeCell ref="B848:B855"/>
    <mergeCell ref="B856:B863"/>
    <mergeCell ref="B864:B871"/>
    <mergeCell ref="B872:B879"/>
    <mergeCell ref="B880:B887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BA922-F06D-4AE9-8DFE-33D9A8CFCA7B}">
  <sheetPr>
    <tabColor theme="4" tint="-0.499984740745262"/>
  </sheetPr>
  <dimension ref="A1:Q704"/>
  <sheetViews>
    <sheetView workbookViewId="0">
      <selection activeCell="C9" sqref="C9"/>
    </sheetView>
  </sheetViews>
  <sheetFormatPr baseColWidth="10" defaultRowHeight="14.4" x14ac:dyDescent="0.3"/>
  <cols>
    <col min="2" max="2" width="14.44140625" bestFit="1" customWidth="1"/>
    <col min="14" max="14" width="27" bestFit="1" customWidth="1"/>
    <col min="17" max="17" width="11.44140625" style="14"/>
  </cols>
  <sheetData>
    <row r="1" spans="1:17" x14ac:dyDescent="0.3">
      <c r="A1" s="307" t="s">
        <v>132</v>
      </c>
      <c r="B1" s="307"/>
      <c r="C1" s="307"/>
      <c r="D1" s="306"/>
      <c r="E1" s="304" t="s">
        <v>34</v>
      </c>
      <c r="F1" s="305"/>
      <c r="G1" s="305"/>
      <c r="H1" s="305"/>
      <c r="I1" s="305"/>
      <c r="J1" s="305"/>
      <c r="K1" s="305"/>
      <c r="L1" s="306"/>
      <c r="M1" s="304" t="s">
        <v>186</v>
      </c>
      <c r="N1" s="305"/>
      <c r="O1" s="305"/>
      <c r="P1" s="305"/>
      <c r="Q1" s="306"/>
    </row>
    <row r="2" spans="1:17" x14ac:dyDescent="0.3">
      <c r="A2" s="13" t="s">
        <v>2</v>
      </c>
      <c r="B2" s="13" t="s">
        <v>134</v>
      </c>
      <c r="C2" s="7"/>
      <c r="D2" s="7"/>
      <c r="E2" s="59" t="s">
        <v>15</v>
      </c>
      <c r="F2" s="7"/>
      <c r="G2" s="7"/>
      <c r="H2" s="7"/>
      <c r="I2" s="7" t="s">
        <v>20</v>
      </c>
      <c r="J2" s="7" t="s">
        <v>21</v>
      </c>
      <c r="K2" s="7"/>
      <c r="L2" s="14"/>
      <c r="M2" s="13" t="s">
        <v>152</v>
      </c>
      <c r="N2" s="13" t="s">
        <v>148</v>
      </c>
      <c r="O2" s="7" t="s">
        <v>166</v>
      </c>
    </row>
    <row r="3" spans="1:17" ht="16.2" x14ac:dyDescent="0.3">
      <c r="A3" s="7" t="s">
        <v>3</v>
      </c>
      <c r="B3" s="7">
        <v>20</v>
      </c>
      <c r="C3" s="7" t="s">
        <v>11</v>
      </c>
      <c r="D3" s="7">
        <v>30000</v>
      </c>
      <c r="E3" s="59" t="s">
        <v>16</v>
      </c>
      <c r="F3" s="7" t="s">
        <v>17</v>
      </c>
      <c r="G3" s="7"/>
      <c r="H3" s="7"/>
      <c r="I3" s="7" t="s">
        <v>3</v>
      </c>
      <c r="J3" s="7">
        <v>0.44</v>
      </c>
      <c r="K3" s="7"/>
      <c r="L3" s="14"/>
      <c r="M3" t="s">
        <v>212</v>
      </c>
      <c r="N3">
        <v>0</v>
      </c>
      <c r="O3" s="7" t="s">
        <v>163</v>
      </c>
    </row>
    <row r="4" spans="1:17" ht="16.2" x14ac:dyDescent="0.3">
      <c r="A4" s="7" t="s">
        <v>4</v>
      </c>
      <c r="B4" s="7">
        <v>25</v>
      </c>
      <c r="C4" s="7" t="s">
        <v>11</v>
      </c>
      <c r="D4" s="7">
        <v>31000</v>
      </c>
      <c r="E4" s="59">
        <v>100</v>
      </c>
      <c r="F4" s="7">
        <v>1</v>
      </c>
      <c r="G4" s="7"/>
      <c r="H4" s="7"/>
      <c r="I4" s="7" t="s">
        <v>4</v>
      </c>
      <c r="J4" s="7">
        <v>0.41</v>
      </c>
      <c r="K4" s="7"/>
      <c r="L4" s="14"/>
      <c r="M4" s="63" t="s">
        <v>156</v>
      </c>
      <c r="N4" s="7">
        <v>2.5</v>
      </c>
      <c r="O4" s="7" t="s">
        <v>163</v>
      </c>
    </row>
    <row r="5" spans="1:17" ht="28.8" x14ac:dyDescent="0.3">
      <c r="A5" s="7" t="s">
        <v>5</v>
      </c>
      <c r="B5" s="7">
        <v>30</v>
      </c>
      <c r="C5" s="7" t="s">
        <v>11</v>
      </c>
      <c r="D5" s="7">
        <v>33000</v>
      </c>
      <c r="E5" s="59">
        <v>101</v>
      </c>
      <c r="F5" s="7">
        <f>F4-0.0015</f>
        <v>0.99850000000000005</v>
      </c>
      <c r="G5" s="7"/>
      <c r="H5" s="7"/>
      <c r="I5" s="7" t="s">
        <v>5</v>
      </c>
      <c r="J5" s="7">
        <v>0.39</v>
      </c>
      <c r="K5" s="7"/>
      <c r="L5" s="14"/>
      <c r="M5" s="61" t="s">
        <v>157</v>
      </c>
      <c r="N5" s="7">
        <v>0.3</v>
      </c>
      <c r="O5" s="7" t="s">
        <v>163</v>
      </c>
    </row>
    <row r="6" spans="1:17" ht="28.8" x14ac:dyDescent="0.3">
      <c r="A6" s="7" t="s">
        <v>6</v>
      </c>
      <c r="B6" s="7">
        <v>35</v>
      </c>
      <c r="C6" s="7" t="s">
        <v>11</v>
      </c>
      <c r="D6" s="60">
        <v>34000</v>
      </c>
      <c r="E6" s="59">
        <v>102</v>
      </c>
      <c r="F6" s="7">
        <f>F5-0.0015</f>
        <v>0.99700000000000011</v>
      </c>
      <c r="G6" s="7"/>
      <c r="H6" s="7"/>
      <c r="I6" s="7" t="s">
        <v>6</v>
      </c>
      <c r="J6" s="7">
        <v>0.36</v>
      </c>
      <c r="K6" s="7"/>
      <c r="L6" s="14"/>
      <c r="M6" s="61" t="s">
        <v>158</v>
      </c>
      <c r="N6" s="7">
        <v>0.45</v>
      </c>
      <c r="O6" s="7" t="s">
        <v>163</v>
      </c>
    </row>
    <row r="7" spans="1:17" ht="16.2" x14ac:dyDescent="0.3">
      <c r="A7" s="7" t="s">
        <v>7</v>
      </c>
      <c r="B7" s="7">
        <v>40</v>
      </c>
      <c r="C7" s="7" t="s">
        <v>11</v>
      </c>
      <c r="D7" s="60">
        <v>35000</v>
      </c>
      <c r="E7" s="59">
        <v>103</v>
      </c>
      <c r="F7" s="7">
        <f t="shared" ref="F7:F70" si="0">F6-0.0015</f>
        <v>0.99550000000000016</v>
      </c>
      <c r="G7" s="7"/>
      <c r="H7" s="7"/>
      <c r="I7" s="7" t="s">
        <v>7</v>
      </c>
      <c r="J7" s="7">
        <v>0.34</v>
      </c>
      <c r="K7" s="7"/>
      <c r="L7" s="14"/>
      <c r="M7" s="61" t="s">
        <v>159</v>
      </c>
      <c r="N7" s="60">
        <v>2.7</v>
      </c>
      <c r="O7" s="7" t="s">
        <v>163</v>
      </c>
    </row>
    <row r="8" spans="1:17" ht="16.2" x14ac:dyDescent="0.3">
      <c r="A8" s="7" t="s">
        <v>8</v>
      </c>
      <c r="B8" s="7">
        <v>45</v>
      </c>
      <c r="C8" s="7" t="s">
        <v>11</v>
      </c>
      <c r="D8" s="60">
        <v>36000</v>
      </c>
      <c r="E8" s="59">
        <v>104</v>
      </c>
      <c r="F8" s="7">
        <f t="shared" si="0"/>
        <v>0.99400000000000022</v>
      </c>
      <c r="G8" s="7"/>
      <c r="H8" s="7"/>
      <c r="I8" s="7" t="s">
        <v>8</v>
      </c>
      <c r="J8" s="7">
        <v>0.32</v>
      </c>
      <c r="K8" s="7"/>
      <c r="L8" s="14"/>
      <c r="M8" s="61" t="s">
        <v>160</v>
      </c>
      <c r="N8" s="60">
        <v>1.5</v>
      </c>
      <c r="O8" s="7" t="s">
        <v>163</v>
      </c>
    </row>
    <row r="9" spans="1:17" ht="16.2" x14ac:dyDescent="0.3">
      <c r="A9" s="7" t="s">
        <v>9</v>
      </c>
      <c r="B9" s="7">
        <v>50</v>
      </c>
      <c r="C9" s="7" t="s">
        <v>11</v>
      </c>
      <c r="D9" s="60">
        <v>37000</v>
      </c>
      <c r="E9" s="59">
        <v>105</v>
      </c>
      <c r="F9" s="7">
        <f t="shared" si="0"/>
        <v>0.99250000000000027</v>
      </c>
      <c r="G9" s="7"/>
      <c r="H9" s="7"/>
      <c r="I9" s="7" t="s">
        <v>9</v>
      </c>
      <c r="J9" s="7">
        <v>0.3</v>
      </c>
      <c r="K9" s="7"/>
      <c r="L9" s="14"/>
      <c r="M9" s="61" t="s">
        <v>161</v>
      </c>
      <c r="N9" s="60">
        <v>2</v>
      </c>
      <c r="O9" s="7" t="s">
        <v>163</v>
      </c>
    </row>
    <row r="10" spans="1:17" x14ac:dyDescent="0.3">
      <c r="A10" s="7"/>
      <c r="B10" s="7"/>
      <c r="C10" s="7"/>
      <c r="D10" s="7"/>
      <c r="E10" s="59">
        <v>106</v>
      </c>
      <c r="F10" s="7">
        <f t="shared" si="0"/>
        <v>0.99100000000000033</v>
      </c>
      <c r="G10" s="7"/>
      <c r="H10" s="7"/>
      <c r="I10" s="7"/>
      <c r="J10" s="7"/>
      <c r="K10" s="7"/>
      <c r="L10" s="14"/>
      <c r="M10" s="61" t="s">
        <v>162</v>
      </c>
      <c r="N10" s="60">
        <v>1.65</v>
      </c>
      <c r="O10" s="7" t="s">
        <v>163</v>
      </c>
      <c r="P10" s="7"/>
    </row>
    <row r="11" spans="1:17" x14ac:dyDescent="0.3">
      <c r="A11" s="7"/>
      <c r="B11" s="7"/>
      <c r="C11" s="7"/>
      <c r="D11" s="7"/>
      <c r="E11" s="59">
        <v>107</v>
      </c>
      <c r="F11" s="7">
        <f t="shared" si="0"/>
        <v>0.98950000000000038</v>
      </c>
      <c r="G11" s="7"/>
      <c r="H11" s="7"/>
      <c r="I11" s="7"/>
      <c r="J11" s="7"/>
      <c r="K11" s="7"/>
      <c r="L11" s="14"/>
      <c r="M11" s="7"/>
      <c r="N11" s="7"/>
      <c r="O11" s="7"/>
      <c r="P11" s="7"/>
    </row>
    <row r="12" spans="1:17" x14ac:dyDescent="0.3">
      <c r="A12" s="7"/>
      <c r="B12" s="7"/>
      <c r="C12" s="7"/>
      <c r="D12" s="7"/>
      <c r="E12" s="59">
        <v>108</v>
      </c>
      <c r="F12" s="7">
        <f t="shared" si="0"/>
        <v>0.98800000000000043</v>
      </c>
      <c r="G12" s="7"/>
      <c r="H12" s="7"/>
      <c r="I12" s="7"/>
      <c r="J12" s="7"/>
      <c r="K12" s="7"/>
      <c r="L12" s="14"/>
      <c r="M12" s="13" t="s">
        <v>164</v>
      </c>
      <c r="N12" s="13" t="s">
        <v>148</v>
      </c>
      <c r="O12" s="60" t="s">
        <v>167</v>
      </c>
    </row>
    <row r="13" spans="1:17" x14ac:dyDescent="0.3">
      <c r="B13" s="7"/>
      <c r="C13" s="7"/>
      <c r="D13" s="7"/>
      <c r="E13" s="59">
        <v>109</v>
      </c>
      <c r="F13" s="7">
        <f t="shared" si="0"/>
        <v>0.98650000000000049</v>
      </c>
      <c r="G13" s="7"/>
      <c r="H13" s="7"/>
      <c r="I13" s="7"/>
      <c r="J13" s="7"/>
      <c r="K13" s="7"/>
      <c r="L13" s="14"/>
      <c r="M13" s="81" t="s">
        <v>213</v>
      </c>
      <c r="N13" s="60">
        <v>0</v>
      </c>
      <c r="O13" s="60" t="s">
        <v>163</v>
      </c>
    </row>
    <row r="14" spans="1:17" ht="44.4" x14ac:dyDescent="0.3">
      <c r="A14" s="13" t="s">
        <v>133</v>
      </c>
      <c r="B14" s="62" t="s">
        <v>135</v>
      </c>
      <c r="C14" s="13" t="s">
        <v>148</v>
      </c>
      <c r="D14" s="62" t="s">
        <v>259</v>
      </c>
      <c r="E14" s="59">
        <v>110</v>
      </c>
      <c r="F14" s="7">
        <f t="shared" si="0"/>
        <v>0.98500000000000054</v>
      </c>
      <c r="G14" s="7"/>
      <c r="H14" s="7"/>
      <c r="I14" s="7"/>
      <c r="J14" s="7"/>
      <c r="K14" s="7"/>
      <c r="L14" s="14"/>
      <c r="M14" s="7" t="s">
        <v>165</v>
      </c>
      <c r="N14" s="7">
        <v>22</v>
      </c>
      <c r="O14" s="7" t="s">
        <v>163</v>
      </c>
    </row>
    <row r="15" spans="1:17" x14ac:dyDescent="0.3">
      <c r="A15" s="7" t="s">
        <v>136</v>
      </c>
      <c r="B15" s="7">
        <v>21</v>
      </c>
      <c r="C15" s="7">
        <v>4.2</v>
      </c>
      <c r="D15" s="7">
        <v>2</v>
      </c>
      <c r="E15" s="59">
        <v>111</v>
      </c>
      <c r="F15" s="7">
        <f t="shared" si="0"/>
        <v>0.9835000000000006</v>
      </c>
      <c r="G15" s="7"/>
      <c r="H15" s="7"/>
      <c r="J15" s="7"/>
      <c r="K15" s="7"/>
      <c r="L15" s="14"/>
      <c r="M15" s="7" t="s">
        <v>168</v>
      </c>
      <c r="N15" s="7">
        <v>23</v>
      </c>
      <c r="O15" s="7" t="s">
        <v>163</v>
      </c>
    </row>
    <row r="16" spans="1:17" x14ac:dyDescent="0.3">
      <c r="A16" s="60" t="s">
        <v>141</v>
      </c>
      <c r="B16">
        <v>23</v>
      </c>
      <c r="C16" s="7">
        <v>4.5999999999999996</v>
      </c>
      <c r="D16" s="7">
        <v>2</v>
      </c>
      <c r="E16" s="59">
        <v>112</v>
      </c>
      <c r="F16" s="7">
        <f t="shared" si="0"/>
        <v>0.98200000000000065</v>
      </c>
      <c r="G16" s="7"/>
      <c r="H16" s="7"/>
      <c r="I16" s="7"/>
      <c r="J16" s="7"/>
      <c r="K16" s="7"/>
      <c r="L16" s="14"/>
      <c r="M16" s="60" t="s">
        <v>169</v>
      </c>
      <c r="N16" s="7">
        <v>20</v>
      </c>
      <c r="O16" s="7" t="s">
        <v>163</v>
      </c>
      <c r="P16" s="7"/>
    </row>
    <row r="17" spans="1:17" x14ac:dyDescent="0.3">
      <c r="A17" s="7" t="s">
        <v>137</v>
      </c>
      <c r="B17" s="7">
        <v>21.5</v>
      </c>
      <c r="C17" s="7">
        <v>3.5</v>
      </c>
      <c r="D17" s="7">
        <v>2.5</v>
      </c>
      <c r="E17" s="59">
        <v>113</v>
      </c>
      <c r="F17" s="7">
        <f t="shared" si="0"/>
        <v>0.9805000000000007</v>
      </c>
      <c r="G17" s="7"/>
      <c r="H17" s="7"/>
      <c r="I17" s="7"/>
      <c r="J17" s="7"/>
      <c r="K17" s="7"/>
      <c r="L17" s="14"/>
      <c r="M17" s="7"/>
      <c r="N17" s="7"/>
      <c r="O17" s="7"/>
      <c r="P17" s="7"/>
    </row>
    <row r="18" spans="1:17" x14ac:dyDescent="0.3">
      <c r="A18" s="60" t="s">
        <v>138</v>
      </c>
      <c r="B18" s="7">
        <v>24</v>
      </c>
      <c r="C18" s="60">
        <v>3.7</v>
      </c>
      <c r="D18" s="60">
        <v>2.5</v>
      </c>
      <c r="E18" s="59">
        <v>114</v>
      </c>
      <c r="F18" s="7">
        <f t="shared" si="0"/>
        <v>0.97900000000000076</v>
      </c>
      <c r="G18" s="7"/>
      <c r="H18" s="7"/>
      <c r="K18" s="7"/>
      <c r="L18" s="14"/>
      <c r="M18" s="64" t="s">
        <v>172</v>
      </c>
      <c r="N18" s="13" t="s">
        <v>177</v>
      </c>
      <c r="O18" s="60" t="s">
        <v>167</v>
      </c>
      <c r="P18" s="7"/>
    </row>
    <row r="19" spans="1:17" x14ac:dyDescent="0.3">
      <c r="A19" s="60" t="s">
        <v>139</v>
      </c>
      <c r="B19" s="60">
        <v>24</v>
      </c>
      <c r="C19" s="60">
        <v>3.7</v>
      </c>
      <c r="D19" s="60">
        <v>2.5</v>
      </c>
      <c r="E19" s="59">
        <v>115</v>
      </c>
      <c r="F19" s="7">
        <f t="shared" si="0"/>
        <v>0.97750000000000081</v>
      </c>
      <c r="G19" s="7"/>
      <c r="H19" s="7"/>
      <c r="I19" s="7"/>
      <c r="J19" s="7"/>
      <c r="K19" s="7"/>
      <c r="L19" s="14"/>
      <c r="M19" s="60" t="s">
        <v>214</v>
      </c>
      <c r="N19" s="60">
        <v>0</v>
      </c>
      <c r="O19" s="60" t="s">
        <v>153</v>
      </c>
      <c r="P19" s="7"/>
    </row>
    <row r="20" spans="1:17" x14ac:dyDescent="0.3">
      <c r="A20" s="60" t="s">
        <v>140</v>
      </c>
      <c r="B20" s="60">
        <v>28</v>
      </c>
      <c r="C20" s="60">
        <v>4</v>
      </c>
      <c r="D20" s="60">
        <v>2.5</v>
      </c>
      <c r="E20" s="59">
        <v>116</v>
      </c>
      <c r="F20" s="7">
        <f t="shared" si="0"/>
        <v>0.97600000000000087</v>
      </c>
      <c r="G20" s="7"/>
      <c r="H20" s="7"/>
      <c r="I20" s="7"/>
      <c r="J20" s="7"/>
      <c r="K20" s="7"/>
      <c r="L20" s="14"/>
      <c r="M20" s="60" t="s">
        <v>173</v>
      </c>
      <c r="N20" s="7">
        <f>22*0.015</f>
        <v>0.32999999999999996</v>
      </c>
      <c r="O20" s="7" t="s">
        <v>153</v>
      </c>
      <c r="P20" s="7"/>
    </row>
    <row r="21" spans="1:17" x14ac:dyDescent="0.3">
      <c r="A21" s="7"/>
      <c r="B21" s="7"/>
      <c r="C21" s="7"/>
      <c r="D21" s="7"/>
      <c r="E21" s="59">
        <v>117</v>
      </c>
      <c r="F21" s="7">
        <f t="shared" si="0"/>
        <v>0.97450000000000092</v>
      </c>
      <c r="G21" s="7"/>
      <c r="H21" s="7"/>
      <c r="I21" s="60"/>
      <c r="J21" s="60"/>
      <c r="K21" s="7"/>
      <c r="L21" s="14"/>
      <c r="M21" s="60" t="s">
        <v>174</v>
      </c>
      <c r="N21" s="7">
        <f>15*0.01</f>
        <v>0.15</v>
      </c>
      <c r="O21" s="7" t="s">
        <v>153</v>
      </c>
      <c r="P21" s="7"/>
    </row>
    <row r="22" spans="1:17" x14ac:dyDescent="0.3">
      <c r="C22" s="7"/>
      <c r="D22" s="7"/>
      <c r="E22" s="59">
        <v>118</v>
      </c>
      <c r="F22" s="7">
        <f t="shared" si="0"/>
        <v>0.97300000000000098</v>
      </c>
      <c r="G22" s="7"/>
      <c r="H22" s="7"/>
      <c r="I22" s="60"/>
      <c r="J22" s="60"/>
      <c r="K22" s="7"/>
      <c r="L22" s="14"/>
      <c r="M22" s="60" t="s">
        <v>175</v>
      </c>
      <c r="N22" s="7">
        <f>13*0.01</f>
        <v>0.13</v>
      </c>
      <c r="O22" s="7" t="s">
        <v>153</v>
      </c>
      <c r="P22" s="7"/>
    </row>
    <row r="23" spans="1:17" ht="15.6" x14ac:dyDescent="0.35">
      <c r="A23" s="184" t="s">
        <v>305</v>
      </c>
      <c r="B23" s="185"/>
      <c r="C23" s="13" t="s">
        <v>310</v>
      </c>
      <c r="D23" s="7"/>
      <c r="E23" s="59">
        <v>119</v>
      </c>
      <c r="F23" s="7">
        <f t="shared" si="0"/>
        <v>0.97150000000000103</v>
      </c>
      <c r="G23" s="7"/>
      <c r="H23" s="7"/>
      <c r="I23" s="7"/>
      <c r="J23" s="7"/>
      <c r="K23" s="7"/>
      <c r="L23" s="14"/>
      <c r="M23" s="60" t="s">
        <v>176</v>
      </c>
      <c r="N23" s="60">
        <f>3*0.01</f>
        <v>0.03</v>
      </c>
      <c r="O23" s="7" t="s">
        <v>153</v>
      </c>
    </row>
    <row r="24" spans="1:17" x14ac:dyDescent="0.3">
      <c r="A24" s="186" t="s">
        <v>306</v>
      </c>
      <c r="B24" s="14"/>
      <c r="C24">
        <v>5</v>
      </c>
      <c r="E24" s="59">
        <v>120</v>
      </c>
      <c r="F24" s="7">
        <f t="shared" si="0"/>
        <v>0.97000000000000108</v>
      </c>
      <c r="G24" s="7"/>
      <c r="H24" s="7"/>
      <c r="I24" s="7"/>
      <c r="J24" s="7"/>
      <c r="K24" s="7"/>
      <c r="L24" s="14"/>
    </row>
    <row r="25" spans="1:17" x14ac:dyDescent="0.3">
      <c r="A25" s="186" t="s">
        <v>59</v>
      </c>
      <c r="B25" s="14"/>
      <c r="C25">
        <v>6</v>
      </c>
      <c r="E25" s="59">
        <v>121</v>
      </c>
      <c r="F25" s="7">
        <f t="shared" si="0"/>
        <v>0.96850000000000114</v>
      </c>
      <c r="G25" s="7"/>
      <c r="H25" s="7"/>
      <c r="I25" s="7"/>
      <c r="J25" s="7"/>
      <c r="K25" s="7"/>
      <c r="L25" s="14"/>
      <c r="M25" s="53" t="s">
        <v>187</v>
      </c>
    </row>
    <row r="26" spans="1:17" ht="15" customHeight="1" x14ac:dyDescent="0.35">
      <c r="A26" s="187" t="s">
        <v>307</v>
      </c>
      <c r="B26" s="188"/>
      <c r="C26">
        <v>7</v>
      </c>
      <c r="E26" s="59">
        <v>122</v>
      </c>
      <c r="F26" s="7">
        <f t="shared" si="0"/>
        <v>0.96700000000000119</v>
      </c>
      <c r="G26" s="7"/>
      <c r="H26" s="7"/>
      <c r="I26" s="7"/>
      <c r="J26" s="7"/>
      <c r="K26" s="7"/>
      <c r="L26" s="14"/>
      <c r="M26" s="53" t="s">
        <v>188</v>
      </c>
      <c r="N26" s="53" t="s">
        <v>326</v>
      </c>
      <c r="O26" s="200" t="s">
        <v>327</v>
      </c>
      <c r="P26" s="53" t="s">
        <v>251</v>
      </c>
      <c r="Q26" s="105" t="s">
        <v>255</v>
      </c>
    </row>
    <row r="27" spans="1:17" ht="15" customHeight="1" x14ac:dyDescent="0.3">
      <c r="B27" s="185"/>
      <c r="C27">
        <v>8</v>
      </c>
      <c r="E27" s="59">
        <v>123</v>
      </c>
      <c r="F27" s="7">
        <f t="shared" si="0"/>
        <v>0.96550000000000125</v>
      </c>
      <c r="G27" s="7"/>
      <c r="H27" s="7"/>
      <c r="I27" s="7"/>
      <c r="J27" s="7"/>
      <c r="K27" s="7"/>
      <c r="L27" s="14"/>
      <c r="M27" t="s">
        <v>215</v>
      </c>
      <c r="N27">
        <v>0</v>
      </c>
      <c r="O27">
        <v>0</v>
      </c>
      <c r="P27" t="s">
        <v>252</v>
      </c>
      <c r="Q27" s="14">
        <v>0.46200000000000002</v>
      </c>
    </row>
    <row r="28" spans="1:17" x14ac:dyDescent="0.3">
      <c r="A28" s="64" t="s">
        <v>303</v>
      </c>
      <c r="B28" s="14"/>
      <c r="C28">
        <v>9</v>
      </c>
      <c r="E28" s="59">
        <v>124</v>
      </c>
      <c r="F28" s="7">
        <f t="shared" si="0"/>
        <v>0.9640000000000013</v>
      </c>
      <c r="G28" s="7"/>
      <c r="H28" s="7"/>
      <c r="I28" s="7"/>
      <c r="J28" s="7"/>
      <c r="K28" s="7"/>
      <c r="L28" s="14"/>
      <c r="M28" t="s">
        <v>189</v>
      </c>
      <c r="N28">
        <v>1</v>
      </c>
      <c r="O28">
        <v>0.3</v>
      </c>
      <c r="P28" t="s">
        <v>253</v>
      </c>
      <c r="Q28" s="14">
        <v>0.61499999999999999</v>
      </c>
    </row>
    <row r="29" spans="1:17" x14ac:dyDescent="0.3">
      <c r="A29" s="7">
        <v>1</v>
      </c>
      <c r="B29" s="14"/>
      <c r="C29">
        <v>10</v>
      </c>
      <c r="E29" s="59">
        <v>125</v>
      </c>
      <c r="F29" s="7">
        <f t="shared" si="0"/>
        <v>0.96250000000000135</v>
      </c>
      <c r="G29" s="7"/>
      <c r="H29" s="7"/>
      <c r="I29" s="7"/>
      <c r="J29" s="7"/>
      <c r="K29" s="7"/>
      <c r="L29" s="14"/>
      <c r="M29" t="s">
        <v>190</v>
      </c>
      <c r="N29">
        <v>1.5</v>
      </c>
      <c r="O29">
        <v>0.3</v>
      </c>
      <c r="P29" t="s">
        <v>253</v>
      </c>
      <c r="Q29" s="14">
        <v>0.61499999999999999</v>
      </c>
    </row>
    <row r="30" spans="1:17" x14ac:dyDescent="0.3">
      <c r="A30">
        <v>1.05</v>
      </c>
      <c r="B30" s="14"/>
      <c r="C30">
        <v>11</v>
      </c>
      <c r="E30" s="59">
        <v>126</v>
      </c>
      <c r="F30" s="7">
        <f t="shared" si="0"/>
        <v>0.96100000000000141</v>
      </c>
      <c r="G30" s="7"/>
      <c r="H30" s="7"/>
      <c r="I30" s="7"/>
      <c r="J30" s="7"/>
      <c r="K30" s="7"/>
      <c r="L30" s="14"/>
      <c r="M30" t="s">
        <v>191</v>
      </c>
      <c r="N30">
        <v>2</v>
      </c>
      <c r="O30">
        <v>0.3</v>
      </c>
      <c r="P30" t="s">
        <v>253</v>
      </c>
      <c r="Q30" s="14">
        <v>0.61499999999999999</v>
      </c>
    </row>
    <row r="31" spans="1:17" x14ac:dyDescent="0.3">
      <c r="A31">
        <v>1.1000000000000001</v>
      </c>
      <c r="B31" s="14"/>
      <c r="C31">
        <v>12</v>
      </c>
      <c r="E31" s="59">
        <v>127</v>
      </c>
      <c r="F31" s="7">
        <f t="shared" si="0"/>
        <v>0.95950000000000146</v>
      </c>
      <c r="G31" s="7"/>
      <c r="H31" s="7"/>
      <c r="I31" s="7"/>
      <c r="J31" s="7"/>
      <c r="K31" s="7"/>
      <c r="L31" s="14"/>
      <c r="M31" t="s">
        <v>192</v>
      </c>
      <c r="N31">
        <v>2</v>
      </c>
      <c r="O31">
        <v>0.3</v>
      </c>
      <c r="P31" t="s">
        <v>253</v>
      </c>
      <c r="Q31" s="14">
        <v>0.61499999999999999</v>
      </c>
    </row>
    <row r="32" spans="1:17" x14ac:dyDescent="0.3">
      <c r="A32" s="7">
        <v>1.1499999999999999</v>
      </c>
      <c r="B32" s="14"/>
      <c r="C32">
        <v>13</v>
      </c>
      <c r="E32" s="59">
        <v>128</v>
      </c>
      <c r="F32" s="7">
        <f t="shared" si="0"/>
        <v>0.95800000000000152</v>
      </c>
      <c r="G32" s="7"/>
      <c r="H32" s="7"/>
      <c r="I32" s="7"/>
      <c r="J32" s="7"/>
      <c r="K32" s="7"/>
      <c r="L32" s="14"/>
      <c r="M32" t="s">
        <v>193</v>
      </c>
      <c r="N32">
        <v>3</v>
      </c>
      <c r="O32">
        <v>0.3</v>
      </c>
      <c r="P32" t="s">
        <v>253</v>
      </c>
      <c r="Q32" s="14">
        <v>0.61499999999999999</v>
      </c>
    </row>
    <row r="33" spans="1:17" x14ac:dyDescent="0.3">
      <c r="A33">
        <v>1.2</v>
      </c>
      <c r="B33" s="14"/>
      <c r="C33">
        <v>14</v>
      </c>
      <c r="E33" s="59">
        <v>129</v>
      </c>
      <c r="F33" s="7">
        <f t="shared" si="0"/>
        <v>0.95650000000000157</v>
      </c>
      <c r="G33" s="7"/>
      <c r="H33" s="7"/>
      <c r="I33" s="7"/>
      <c r="J33" s="7"/>
      <c r="K33" s="7"/>
      <c r="L33" s="14"/>
      <c r="M33" t="s">
        <v>194</v>
      </c>
      <c r="N33">
        <v>5</v>
      </c>
      <c r="O33">
        <v>0.3</v>
      </c>
      <c r="P33" t="s">
        <v>253</v>
      </c>
      <c r="Q33" s="14">
        <v>0.61499999999999999</v>
      </c>
    </row>
    <row r="34" spans="1:17" x14ac:dyDescent="0.3">
      <c r="A34">
        <v>1.25</v>
      </c>
      <c r="B34" s="14"/>
      <c r="C34">
        <v>15</v>
      </c>
      <c r="E34" s="59">
        <v>130</v>
      </c>
      <c r="F34" s="7">
        <f t="shared" si="0"/>
        <v>0.95500000000000163</v>
      </c>
      <c r="G34" s="7"/>
      <c r="H34" s="7"/>
      <c r="I34" s="7"/>
      <c r="J34" s="7"/>
      <c r="K34" s="7"/>
      <c r="L34" s="14"/>
      <c r="M34" t="s">
        <v>195</v>
      </c>
      <c r="N34">
        <v>3</v>
      </c>
      <c r="O34">
        <v>0.6</v>
      </c>
      <c r="P34" t="s">
        <v>254</v>
      </c>
      <c r="Q34" s="14">
        <v>0.69199999999999995</v>
      </c>
    </row>
    <row r="35" spans="1:17" x14ac:dyDescent="0.3">
      <c r="A35" s="7">
        <v>1.3</v>
      </c>
      <c r="B35" s="14"/>
      <c r="C35">
        <v>16</v>
      </c>
      <c r="E35" s="59">
        <v>131</v>
      </c>
      <c r="F35" s="7">
        <f t="shared" si="0"/>
        <v>0.95350000000000168</v>
      </c>
      <c r="G35" s="7"/>
      <c r="H35" s="7"/>
      <c r="I35" s="7"/>
      <c r="J35" s="7"/>
      <c r="K35" s="7"/>
      <c r="L35" s="14"/>
      <c r="M35" t="s">
        <v>196</v>
      </c>
      <c r="N35">
        <v>4</v>
      </c>
      <c r="O35">
        <v>0.6</v>
      </c>
      <c r="P35" t="s">
        <v>254</v>
      </c>
      <c r="Q35" s="14">
        <v>0.69199999999999995</v>
      </c>
    </row>
    <row r="36" spans="1:17" x14ac:dyDescent="0.3">
      <c r="A36">
        <v>1.35</v>
      </c>
      <c r="B36" s="14"/>
      <c r="C36">
        <v>17</v>
      </c>
      <c r="E36" s="59">
        <v>132</v>
      </c>
      <c r="F36" s="7">
        <f t="shared" si="0"/>
        <v>0.95200000000000173</v>
      </c>
      <c r="G36" s="7"/>
      <c r="H36" s="7"/>
      <c r="I36" s="7"/>
      <c r="J36" s="7"/>
      <c r="K36" s="7"/>
      <c r="L36" s="14"/>
      <c r="M36" t="s">
        <v>197</v>
      </c>
      <c r="N36">
        <v>5</v>
      </c>
      <c r="O36">
        <v>0.6</v>
      </c>
      <c r="P36" t="s">
        <v>254</v>
      </c>
      <c r="Q36" s="14">
        <v>0.69199999999999995</v>
      </c>
    </row>
    <row r="37" spans="1:17" x14ac:dyDescent="0.3">
      <c r="A37">
        <v>1.4</v>
      </c>
      <c r="B37" s="14"/>
      <c r="C37">
        <v>18</v>
      </c>
      <c r="E37" s="59">
        <v>133</v>
      </c>
      <c r="F37" s="7">
        <f t="shared" si="0"/>
        <v>0.95050000000000179</v>
      </c>
      <c r="G37" s="7"/>
      <c r="H37" s="7"/>
      <c r="I37" s="7"/>
      <c r="J37" s="7"/>
      <c r="K37" s="7"/>
      <c r="L37" s="14"/>
      <c r="M37" t="s">
        <v>198</v>
      </c>
      <c r="N37">
        <v>5</v>
      </c>
      <c r="O37">
        <v>0.6</v>
      </c>
      <c r="P37" t="s">
        <v>254</v>
      </c>
      <c r="Q37" s="14">
        <v>0.69199999999999995</v>
      </c>
    </row>
    <row r="38" spans="1:17" x14ac:dyDescent="0.3">
      <c r="A38" s="7">
        <v>1.45</v>
      </c>
      <c r="B38" s="14"/>
      <c r="C38">
        <v>19</v>
      </c>
      <c r="E38" s="59">
        <v>134</v>
      </c>
      <c r="F38" s="7">
        <f t="shared" si="0"/>
        <v>0.94900000000000184</v>
      </c>
      <c r="G38" s="7"/>
      <c r="H38" s="7"/>
      <c r="I38" s="7"/>
      <c r="J38" s="7"/>
      <c r="K38" s="7"/>
      <c r="L38" s="14"/>
      <c r="M38" t="s">
        <v>199</v>
      </c>
      <c r="N38">
        <v>5</v>
      </c>
      <c r="O38">
        <v>0.6</v>
      </c>
      <c r="P38" t="s">
        <v>254</v>
      </c>
      <c r="Q38" s="14">
        <v>0.69199999999999995</v>
      </c>
    </row>
    <row r="39" spans="1:17" x14ac:dyDescent="0.3">
      <c r="A39">
        <v>1.5</v>
      </c>
      <c r="B39" s="14"/>
      <c r="C39">
        <v>20</v>
      </c>
      <c r="E39" s="59">
        <v>135</v>
      </c>
      <c r="F39" s="7">
        <f t="shared" si="0"/>
        <v>0.9475000000000019</v>
      </c>
      <c r="G39" s="7"/>
      <c r="H39" s="7"/>
      <c r="I39" s="7"/>
      <c r="J39" s="7"/>
      <c r="K39" s="7"/>
      <c r="L39" s="14"/>
      <c r="M39" t="s">
        <v>200</v>
      </c>
      <c r="N39">
        <v>7.5</v>
      </c>
      <c r="O39">
        <v>0.6</v>
      </c>
      <c r="P39" t="s">
        <v>254</v>
      </c>
      <c r="Q39" s="14">
        <v>0.69199999999999995</v>
      </c>
    </row>
    <row r="40" spans="1:17" x14ac:dyDescent="0.3">
      <c r="A40">
        <v>1.55</v>
      </c>
      <c r="B40" s="14"/>
      <c r="C40">
        <v>21</v>
      </c>
      <c r="E40" s="59">
        <v>136</v>
      </c>
      <c r="F40" s="7">
        <f t="shared" si="0"/>
        <v>0.94600000000000195</v>
      </c>
      <c r="G40" s="7"/>
      <c r="H40" s="7"/>
      <c r="I40" s="7"/>
      <c r="J40" s="7"/>
      <c r="K40" s="7"/>
      <c r="L40" s="14"/>
      <c r="M40" t="s">
        <v>201</v>
      </c>
      <c r="N40">
        <v>2</v>
      </c>
      <c r="O40">
        <v>0.6</v>
      </c>
      <c r="P40" t="s">
        <v>253</v>
      </c>
      <c r="Q40" s="14">
        <v>0.61499999999999999</v>
      </c>
    </row>
    <row r="41" spans="1:17" x14ac:dyDescent="0.3">
      <c r="A41" s="7">
        <v>1.6</v>
      </c>
      <c r="B41" s="14"/>
      <c r="C41">
        <v>22</v>
      </c>
      <c r="E41" s="59">
        <v>137</v>
      </c>
      <c r="F41" s="7">
        <f t="shared" si="0"/>
        <v>0.944500000000002</v>
      </c>
      <c r="G41" s="7"/>
      <c r="H41" s="7"/>
      <c r="I41" s="7"/>
      <c r="J41" s="7"/>
      <c r="K41" s="7"/>
      <c r="L41" s="14"/>
      <c r="M41" t="s">
        <v>202</v>
      </c>
      <c r="N41">
        <v>5</v>
      </c>
      <c r="O41">
        <v>0.6</v>
      </c>
      <c r="P41" t="s">
        <v>253</v>
      </c>
      <c r="Q41" s="14">
        <v>0.61499999999999999</v>
      </c>
    </row>
    <row r="42" spans="1:17" x14ac:dyDescent="0.3">
      <c r="A42">
        <v>1.65</v>
      </c>
      <c r="B42" s="14"/>
      <c r="C42">
        <v>23</v>
      </c>
      <c r="E42" s="59">
        <v>138</v>
      </c>
      <c r="F42" s="7">
        <f t="shared" si="0"/>
        <v>0.94300000000000206</v>
      </c>
      <c r="G42" s="7"/>
      <c r="H42" s="7"/>
      <c r="I42" s="7"/>
      <c r="J42" s="7"/>
      <c r="K42" s="7"/>
      <c r="L42" s="14"/>
      <c r="M42" t="s">
        <v>203</v>
      </c>
      <c r="N42">
        <v>5</v>
      </c>
      <c r="O42">
        <v>0.6</v>
      </c>
      <c r="P42" t="s">
        <v>253</v>
      </c>
      <c r="Q42" s="14">
        <v>0.61499999999999999</v>
      </c>
    </row>
    <row r="43" spans="1:17" x14ac:dyDescent="0.3">
      <c r="A43">
        <v>1.7</v>
      </c>
      <c r="B43" s="14"/>
      <c r="C43">
        <v>24</v>
      </c>
      <c r="E43" s="59">
        <v>139</v>
      </c>
      <c r="F43" s="7">
        <f t="shared" si="0"/>
        <v>0.94150000000000211</v>
      </c>
      <c r="G43" s="7"/>
      <c r="H43" s="7"/>
      <c r="I43" s="7"/>
      <c r="J43" s="7"/>
      <c r="K43" s="7"/>
      <c r="L43" s="14"/>
      <c r="M43" s="53" t="s">
        <v>207</v>
      </c>
    </row>
    <row r="44" spans="1:17" x14ac:dyDescent="0.3">
      <c r="A44" s="7">
        <v>1.75</v>
      </c>
      <c r="B44" s="14"/>
      <c r="C44">
        <v>25</v>
      </c>
      <c r="E44" s="59">
        <v>140</v>
      </c>
      <c r="F44" s="7">
        <f t="shared" si="0"/>
        <v>0.94000000000000217</v>
      </c>
      <c r="G44" s="7"/>
      <c r="H44" s="7"/>
      <c r="I44" s="7"/>
      <c r="J44" s="7"/>
      <c r="K44" s="7"/>
      <c r="L44" s="14"/>
      <c r="M44" t="s">
        <v>216</v>
      </c>
      <c r="N44">
        <v>0</v>
      </c>
      <c r="O44" t="s">
        <v>153</v>
      </c>
    </row>
    <row r="45" spans="1:17" x14ac:dyDescent="0.3">
      <c r="A45">
        <v>1.8</v>
      </c>
      <c r="B45" s="14"/>
      <c r="C45">
        <v>26</v>
      </c>
      <c r="D45" s="7"/>
      <c r="E45" s="59">
        <v>141</v>
      </c>
      <c r="F45" s="7">
        <f t="shared" si="0"/>
        <v>0.93850000000000222</v>
      </c>
      <c r="G45" s="7"/>
      <c r="H45" s="7"/>
      <c r="I45" s="7"/>
      <c r="J45" s="7"/>
      <c r="K45" s="7"/>
      <c r="L45" s="14"/>
      <c r="M45" t="s">
        <v>209</v>
      </c>
      <c r="N45">
        <v>0.8</v>
      </c>
      <c r="O45" t="s">
        <v>153</v>
      </c>
    </row>
    <row r="46" spans="1:17" x14ac:dyDescent="0.3">
      <c r="A46">
        <v>1.85</v>
      </c>
      <c r="B46" s="14"/>
      <c r="C46">
        <v>27</v>
      </c>
      <c r="D46" s="7"/>
      <c r="E46" s="59">
        <v>142</v>
      </c>
      <c r="F46" s="7">
        <f t="shared" si="0"/>
        <v>0.93700000000000228</v>
      </c>
      <c r="G46" s="7"/>
      <c r="H46" s="7"/>
      <c r="I46" s="7"/>
      <c r="J46" s="7"/>
      <c r="K46" s="7"/>
      <c r="L46" s="14"/>
      <c r="M46" t="s">
        <v>208</v>
      </c>
      <c r="N46">
        <v>1.2</v>
      </c>
      <c r="O46" t="s">
        <v>153</v>
      </c>
    </row>
    <row r="47" spans="1:17" x14ac:dyDescent="0.3">
      <c r="A47" s="7">
        <v>1.9</v>
      </c>
      <c r="B47" s="14"/>
      <c r="C47">
        <v>28</v>
      </c>
      <c r="D47" s="7"/>
      <c r="E47" s="59">
        <v>143</v>
      </c>
      <c r="F47" s="7">
        <f t="shared" si="0"/>
        <v>0.93550000000000233</v>
      </c>
      <c r="G47" s="7"/>
      <c r="H47" s="7"/>
      <c r="I47" s="7"/>
      <c r="J47" s="7"/>
      <c r="K47" s="7"/>
      <c r="L47" s="14"/>
    </row>
    <row r="48" spans="1:17" x14ac:dyDescent="0.3">
      <c r="A48">
        <v>1.95</v>
      </c>
      <c r="B48" s="14"/>
      <c r="C48">
        <v>29</v>
      </c>
      <c r="D48" s="7"/>
      <c r="E48" s="59">
        <v>144</v>
      </c>
      <c r="F48" s="7">
        <f t="shared" si="0"/>
        <v>0.93400000000000238</v>
      </c>
      <c r="G48" s="7"/>
      <c r="H48" s="7"/>
      <c r="I48" s="7"/>
      <c r="J48" s="7"/>
      <c r="K48" s="7"/>
      <c r="L48" s="14"/>
    </row>
    <row r="49" spans="1:12" x14ac:dyDescent="0.3">
      <c r="A49">
        <v>2</v>
      </c>
      <c r="B49" s="14"/>
      <c r="C49">
        <v>30</v>
      </c>
      <c r="D49" s="7"/>
      <c r="E49" s="59">
        <v>145</v>
      </c>
      <c r="F49" s="7">
        <f t="shared" si="0"/>
        <v>0.93250000000000244</v>
      </c>
      <c r="G49" s="7"/>
      <c r="H49" s="7"/>
      <c r="I49" s="7"/>
      <c r="J49" s="7"/>
      <c r="K49" s="7"/>
      <c r="L49" s="14"/>
    </row>
    <row r="50" spans="1:12" x14ac:dyDescent="0.3">
      <c r="A50" s="7">
        <v>2.0499999999999998</v>
      </c>
      <c r="B50" s="14"/>
      <c r="C50">
        <v>31</v>
      </c>
      <c r="D50" s="7"/>
      <c r="E50" s="59">
        <v>146</v>
      </c>
      <c r="F50" s="7">
        <f t="shared" si="0"/>
        <v>0.93100000000000249</v>
      </c>
      <c r="G50" s="7"/>
      <c r="H50" s="7"/>
      <c r="I50" s="7"/>
      <c r="J50" s="7"/>
      <c r="K50" s="7"/>
      <c r="L50" s="14"/>
    </row>
    <row r="51" spans="1:12" x14ac:dyDescent="0.3">
      <c r="A51">
        <v>2.1</v>
      </c>
      <c r="B51" s="14"/>
      <c r="C51">
        <v>32</v>
      </c>
      <c r="D51" s="7"/>
      <c r="E51" s="59">
        <v>147</v>
      </c>
      <c r="F51" s="7">
        <f t="shared" si="0"/>
        <v>0.92950000000000255</v>
      </c>
      <c r="G51" s="7"/>
      <c r="H51" s="7"/>
      <c r="I51" s="7"/>
      <c r="J51" s="7"/>
      <c r="K51" s="7"/>
      <c r="L51" s="14"/>
    </row>
    <row r="52" spans="1:12" x14ac:dyDescent="0.3">
      <c r="A52">
        <v>2.15</v>
      </c>
      <c r="B52" s="14"/>
      <c r="C52">
        <v>33</v>
      </c>
      <c r="D52" s="7"/>
      <c r="E52" s="59">
        <v>148</v>
      </c>
      <c r="F52" s="7">
        <f t="shared" si="0"/>
        <v>0.9280000000000026</v>
      </c>
      <c r="G52" s="7"/>
      <c r="H52" s="7"/>
      <c r="I52" s="7"/>
      <c r="J52" s="7"/>
      <c r="K52" s="7"/>
      <c r="L52" s="14"/>
    </row>
    <row r="53" spans="1:12" x14ac:dyDescent="0.3">
      <c r="A53" s="7">
        <v>2.2000000000000002</v>
      </c>
      <c r="B53" s="14"/>
      <c r="C53">
        <v>34</v>
      </c>
      <c r="D53" s="7"/>
      <c r="E53" s="59">
        <v>149</v>
      </c>
      <c r="F53" s="7">
        <f t="shared" si="0"/>
        <v>0.92650000000000265</v>
      </c>
      <c r="G53" s="7"/>
      <c r="H53" s="7"/>
      <c r="I53" s="7"/>
      <c r="J53" s="7"/>
      <c r="K53" s="7"/>
      <c r="L53" s="14"/>
    </row>
    <row r="54" spans="1:12" x14ac:dyDescent="0.3">
      <c r="A54">
        <v>2.25</v>
      </c>
      <c r="B54" s="14"/>
      <c r="C54">
        <v>35</v>
      </c>
      <c r="D54" s="7"/>
      <c r="E54" s="59">
        <v>150</v>
      </c>
      <c r="F54" s="7">
        <f t="shared" si="0"/>
        <v>0.92500000000000271</v>
      </c>
      <c r="G54" s="7"/>
      <c r="H54" s="7"/>
      <c r="I54" s="7"/>
      <c r="J54" s="7"/>
      <c r="K54" s="7"/>
      <c r="L54" s="14"/>
    </row>
    <row r="55" spans="1:12" x14ac:dyDescent="0.3">
      <c r="A55">
        <v>2.2999999999999998</v>
      </c>
      <c r="B55" s="14"/>
      <c r="C55">
        <v>36</v>
      </c>
      <c r="D55" s="7"/>
      <c r="E55" s="59">
        <v>151</v>
      </c>
      <c r="F55" s="7">
        <f t="shared" si="0"/>
        <v>0.92350000000000276</v>
      </c>
      <c r="G55" s="7"/>
      <c r="H55" s="7"/>
      <c r="I55" s="7"/>
      <c r="J55" s="7"/>
      <c r="K55" s="7"/>
      <c r="L55" s="14"/>
    </row>
    <row r="56" spans="1:12" x14ac:dyDescent="0.3">
      <c r="A56" s="7">
        <v>2.35</v>
      </c>
      <c r="B56" s="14"/>
      <c r="C56">
        <v>37</v>
      </c>
      <c r="D56" s="7"/>
      <c r="E56" s="59">
        <v>152</v>
      </c>
      <c r="F56" s="7">
        <f t="shared" si="0"/>
        <v>0.92200000000000282</v>
      </c>
      <c r="G56" s="7"/>
      <c r="H56" s="7"/>
      <c r="I56" s="7"/>
      <c r="J56" s="7"/>
      <c r="K56" s="7"/>
      <c r="L56" s="14"/>
    </row>
    <row r="57" spans="1:12" x14ac:dyDescent="0.3">
      <c r="A57">
        <v>2.4</v>
      </c>
      <c r="B57" s="14"/>
      <c r="C57">
        <v>38</v>
      </c>
      <c r="D57" s="7"/>
      <c r="E57" s="59">
        <v>153</v>
      </c>
      <c r="F57" s="7">
        <f t="shared" si="0"/>
        <v>0.92050000000000287</v>
      </c>
      <c r="G57" s="7"/>
      <c r="H57" s="7"/>
      <c r="I57" s="7"/>
      <c r="J57" s="7"/>
      <c r="K57" s="7"/>
      <c r="L57" s="14"/>
    </row>
    <row r="58" spans="1:12" x14ac:dyDescent="0.3">
      <c r="A58">
        <v>2.4500000000000002</v>
      </c>
      <c r="B58" s="14"/>
      <c r="C58">
        <v>39</v>
      </c>
      <c r="D58" s="7"/>
      <c r="E58" s="59">
        <v>154</v>
      </c>
      <c r="F58" s="7">
        <f t="shared" si="0"/>
        <v>0.91900000000000293</v>
      </c>
      <c r="G58" s="7"/>
      <c r="H58" s="7"/>
      <c r="I58" s="7"/>
      <c r="J58" s="7"/>
      <c r="K58" s="7"/>
      <c r="L58" s="14"/>
    </row>
    <row r="59" spans="1:12" x14ac:dyDescent="0.3">
      <c r="A59" s="7">
        <v>2.5</v>
      </c>
      <c r="B59" s="14"/>
      <c r="C59">
        <v>40</v>
      </c>
      <c r="D59" s="7"/>
      <c r="E59" s="59">
        <v>155</v>
      </c>
      <c r="F59" s="7">
        <f t="shared" si="0"/>
        <v>0.91750000000000298</v>
      </c>
      <c r="G59" s="7"/>
      <c r="H59" s="7"/>
      <c r="I59" s="7"/>
      <c r="J59" s="7"/>
      <c r="K59" s="7"/>
      <c r="L59" s="14"/>
    </row>
    <row r="60" spans="1:12" x14ac:dyDescent="0.3">
      <c r="A60">
        <v>2.5499999999999998</v>
      </c>
      <c r="B60" s="14"/>
      <c r="C60">
        <v>41</v>
      </c>
      <c r="D60" s="7"/>
      <c r="E60" s="59">
        <v>156</v>
      </c>
      <c r="F60" s="7">
        <f t="shared" si="0"/>
        <v>0.91600000000000303</v>
      </c>
      <c r="G60" s="7"/>
      <c r="H60" s="7"/>
      <c r="I60" s="7"/>
      <c r="J60" s="7"/>
      <c r="K60" s="7"/>
      <c r="L60" s="14"/>
    </row>
    <row r="61" spans="1:12" x14ac:dyDescent="0.3">
      <c r="A61">
        <v>2.6</v>
      </c>
      <c r="B61" s="14"/>
      <c r="C61">
        <v>42</v>
      </c>
      <c r="D61" s="7"/>
      <c r="E61" s="59">
        <v>157</v>
      </c>
      <c r="F61" s="7">
        <f t="shared" si="0"/>
        <v>0.91450000000000309</v>
      </c>
      <c r="G61" s="7"/>
      <c r="H61" s="7"/>
      <c r="I61" s="7"/>
      <c r="J61" s="7"/>
      <c r="K61" s="7"/>
      <c r="L61" s="14"/>
    </row>
    <row r="62" spans="1:12" x14ac:dyDescent="0.3">
      <c r="A62" s="7">
        <v>2.65</v>
      </c>
      <c r="B62" s="14"/>
      <c r="C62">
        <v>43</v>
      </c>
      <c r="D62" s="7"/>
      <c r="E62" s="59">
        <v>158</v>
      </c>
      <c r="F62" s="7">
        <f t="shared" si="0"/>
        <v>0.91300000000000314</v>
      </c>
      <c r="G62" s="7"/>
      <c r="H62" s="7"/>
      <c r="I62" s="7"/>
      <c r="J62" s="7"/>
      <c r="K62" s="7"/>
      <c r="L62" s="14"/>
    </row>
    <row r="63" spans="1:12" x14ac:dyDescent="0.3">
      <c r="A63">
        <v>2.7</v>
      </c>
      <c r="B63" s="14"/>
      <c r="C63">
        <v>44</v>
      </c>
      <c r="D63" s="7"/>
      <c r="E63" s="59">
        <v>159</v>
      </c>
      <c r="F63" s="7">
        <f t="shared" si="0"/>
        <v>0.9115000000000032</v>
      </c>
      <c r="G63" s="7"/>
      <c r="H63" s="7"/>
      <c r="I63" s="7"/>
      <c r="J63" s="7"/>
      <c r="K63" s="7"/>
      <c r="L63" s="14"/>
    </row>
    <row r="64" spans="1:12" x14ac:dyDescent="0.3">
      <c r="A64">
        <v>2.75</v>
      </c>
      <c r="B64" s="14"/>
      <c r="C64">
        <v>45</v>
      </c>
      <c r="D64" s="7"/>
      <c r="E64" s="59">
        <v>160</v>
      </c>
      <c r="F64" s="7">
        <f t="shared" si="0"/>
        <v>0.91000000000000325</v>
      </c>
      <c r="G64" s="7"/>
      <c r="H64" s="7"/>
      <c r="I64" s="7"/>
      <c r="J64" s="7"/>
      <c r="K64" s="7"/>
      <c r="L64" s="14"/>
    </row>
    <row r="65" spans="1:12" x14ac:dyDescent="0.3">
      <c r="A65" s="7">
        <v>2.8</v>
      </c>
      <c r="B65" s="14"/>
      <c r="C65">
        <v>46</v>
      </c>
      <c r="D65" s="7"/>
      <c r="E65" s="59">
        <v>161</v>
      </c>
      <c r="F65" s="7">
        <f t="shared" si="0"/>
        <v>0.9085000000000033</v>
      </c>
      <c r="G65" s="7"/>
      <c r="H65" s="7"/>
      <c r="I65" s="7"/>
      <c r="J65" s="7"/>
      <c r="K65" s="7"/>
      <c r="L65" s="14"/>
    </row>
    <row r="66" spans="1:12" x14ac:dyDescent="0.3">
      <c r="A66">
        <v>2.85</v>
      </c>
      <c r="B66" s="14"/>
      <c r="C66">
        <v>47</v>
      </c>
      <c r="D66" s="7"/>
      <c r="E66" s="59">
        <v>162</v>
      </c>
      <c r="F66" s="7">
        <f t="shared" si="0"/>
        <v>0.90700000000000336</v>
      </c>
      <c r="G66" s="7"/>
      <c r="H66" s="7"/>
      <c r="I66" s="7"/>
      <c r="J66" s="7"/>
      <c r="K66" s="7"/>
      <c r="L66" s="14"/>
    </row>
    <row r="67" spans="1:12" x14ac:dyDescent="0.3">
      <c r="A67">
        <v>2.9</v>
      </c>
      <c r="B67" s="14"/>
      <c r="C67">
        <v>48</v>
      </c>
      <c r="D67" s="7"/>
      <c r="E67" s="59">
        <v>163</v>
      </c>
      <c r="F67" s="7">
        <f t="shared" si="0"/>
        <v>0.90550000000000341</v>
      </c>
      <c r="G67" s="7"/>
      <c r="H67" s="7"/>
      <c r="I67" s="7"/>
      <c r="J67" s="7"/>
      <c r="K67" s="7"/>
      <c r="L67" s="14"/>
    </row>
    <row r="68" spans="1:12" x14ac:dyDescent="0.3">
      <c r="A68" s="7">
        <v>2.95</v>
      </c>
      <c r="B68" s="14"/>
      <c r="C68">
        <v>49</v>
      </c>
      <c r="D68" s="7"/>
      <c r="E68" s="59">
        <v>164</v>
      </c>
      <c r="F68" s="7">
        <f t="shared" si="0"/>
        <v>0.90400000000000347</v>
      </c>
      <c r="G68" s="7"/>
      <c r="H68" s="7"/>
      <c r="I68" s="7"/>
      <c r="J68" s="7"/>
      <c r="K68" s="7"/>
      <c r="L68" s="14"/>
    </row>
    <row r="69" spans="1:12" x14ac:dyDescent="0.3">
      <c r="A69">
        <v>3</v>
      </c>
      <c r="B69" s="14"/>
      <c r="C69">
        <v>50</v>
      </c>
      <c r="D69" s="7"/>
      <c r="E69" s="59">
        <v>165</v>
      </c>
      <c r="F69" s="7">
        <f t="shared" si="0"/>
        <v>0.90250000000000352</v>
      </c>
      <c r="G69" s="7"/>
      <c r="H69" s="7"/>
      <c r="I69" s="7"/>
      <c r="J69" s="7"/>
      <c r="K69" s="7"/>
      <c r="L69" s="14"/>
    </row>
    <row r="70" spans="1:12" x14ac:dyDescent="0.3">
      <c r="A70">
        <v>3.05</v>
      </c>
      <c r="B70" s="7"/>
      <c r="C70" s="7"/>
      <c r="D70" s="7"/>
      <c r="E70" s="59">
        <v>166</v>
      </c>
      <c r="F70" s="7">
        <f t="shared" si="0"/>
        <v>0.90100000000000358</v>
      </c>
      <c r="G70" s="7"/>
      <c r="H70" s="7"/>
      <c r="I70" s="7"/>
      <c r="J70" s="7"/>
      <c r="K70" s="7"/>
      <c r="L70" s="14"/>
    </row>
    <row r="71" spans="1:12" x14ac:dyDescent="0.3">
      <c r="A71" s="7">
        <v>3.1</v>
      </c>
      <c r="B71" s="7"/>
      <c r="C71" s="7"/>
      <c r="D71" s="7"/>
      <c r="E71" s="59">
        <v>167</v>
      </c>
      <c r="F71" s="7">
        <f t="shared" ref="F71:F104" si="1">F70-0.0015</f>
        <v>0.89950000000000363</v>
      </c>
      <c r="G71" s="7"/>
      <c r="H71" s="7"/>
      <c r="I71" s="7"/>
      <c r="J71" s="7"/>
      <c r="K71" s="7"/>
      <c r="L71" s="14"/>
    </row>
    <row r="72" spans="1:12" x14ac:dyDescent="0.3">
      <c r="A72">
        <v>3.15</v>
      </c>
      <c r="B72" s="7"/>
      <c r="C72" s="7"/>
      <c r="D72" s="7"/>
      <c r="E72" s="59">
        <v>168</v>
      </c>
      <c r="F72" s="7">
        <f t="shared" si="1"/>
        <v>0.89800000000000368</v>
      </c>
      <c r="G72" s="7"/>
      <c r="H72" s="7"/>
      <c r="I72" s="7"/>
      <c r="J72" s="7"/>
      <c r="K72" s="7"/>
      <c r="L72" s="14"/>
    </row>
    <row r="73" spans="1:12" x14ac:dyDescent="0.3">
      <c r="A73">
        <v>3.2</v>
      </c>
      <c r="B73" s="7"/>
      <c r="C73" s="7"/>
      <c r="D73" s="7"/>
      <c r="E73" s="59">
        <v>169</v>
      </c>
      <c r="F73" s="7">
        <f t="shared" si="1"/>
        <v>0.89650000000000374</v>
      </c>
      <c r="G73" s="7"/>
      <c r="H73" s="7"/>
      <c r="I73" s="7"/>
      <c r="J73" s="7"/>
      <c r="K73" s="7"/>
      <c r="L73" s="14"/>
    </row>
    <row r="74" spans="1:12" x14ac:dyDescent="0.3">
      <c r="A74" s="7">
        <v>3.25</v>
      </c>
      <c r="B74" s="7"/>
      <c r="C74" s="7"/>
      <c r="D74" s="7"/>
      <c r="E74" s="59">
        <v>170</v>
      </c>
      <c r="F74" s="7">
        <f t="shared" si="1"/>
        <v>0.89500000000000379</v>
      </c>
      <c r="G74" s="7"/>
      <c r="H74" s="7"/>
      <c r="I74" s="7"/>
      <c r="J74" s="7"/>
      <c r="K74" s="7"/>
      <c r="L74" s="14"/>
    </row>
    <row r="75" spans="1:12" x14ac:dyDescent="0.3">
      <c r="A75">
        <v>3.3</v>
      </c>
      <c r="B75" s="7"/>
      <c r="C75" s="7"/>
      <c r="D75" s="7"/>
      <c r="E75" s="59">
        <v>171</v>
      </c>
      <c r="F75" s="7">
        <f t="shared" si="1"/>
        <v>0.89350000000000385</v>
      </c>
      <c r="G75" s="7"/>
      <c r="H75" s="7"/>
      <c r="I75" s="7"/>
      <c r="J75" s="7"/>
      <c r="K75" s="7"/>
      <c r="L75" s="14"/>
    </row>
    <row r="76" spans="1:12" x14ac:dyDescent="0.3">
      <c r="A76">
        <v>3.35</v>
      </c>
      <c r="B76" s="7"/>
      <c r="C76" s="7"/>
      <c r="D76" s="7"/>
      <c r="E76" s="59">
        <v>172</v>
      </c>
      <c r="F76" s="7">
        <f t="shared" si="1"/>
        <v>0.8920000000000039</v>
      </c>
      <c r="G76" s="7"/>
      <c r="H76" s="7"/>
      <c r="I76" s="7"/>
      <c r="J76" s="7"/>
      <c r="K76" s="7"/>
      <c r="L76" s="14"/>
    </row>
    <row r="77" spans="1:12" x14ac:dyDescent="0.3">
      <c r="A77" s="7">
        <v>3.4</v>
      </c>
      <c r="B77" s="7"/>
      <c r="C77" s="7"/>
      <c r="D77" s="7"/>
      <c r="E77" s="59">
        <v>173</v>
      </c>
      <c r="F77" s="7">
        <f t="shared" si="1"/>
        <v>0.89050000000000396</v>
      </c>
      <c r="G77" s="7"/>
      <c r="H77" s="7"/>
      <c r="I77" s="7"/>
      <c r="J77" s="7"/>
      <c r="K77" s="7"/>
      <c r="L77" s="14"/>
    </row>
    <row r="78" spans="1:12" x14ac:dyDescent="0.3">
      <c r="A78">
        <v>3.45</v>
      </c>
      <c r="B78" s="7"/>
      <c r="C78" s="7"/>
      <c r="D78" s="7"/>
      <c r="E78" s="59">
        <v>174</v>
      </c>
      <c r="F78" s="7">
        <f t="shared" si="1"/>
        <v>0.88900000000000401</v>
      </c>
      <c r="G78" s="7"/>
      <c r="H78" s="7"/>
      <c r="I78" s="7"/>
      <c r="J78" s="7"/>
      <c r="K78" s="7"/>
      <c r="L78" s="14"/>
    </row>
    <row r="79" spans="1:12" x14ac:dyDescent="0.3">
      <c r="A79">
        <v>3.5</v>
      </c>
      <c r="B79" s="7"/>
      <c r="C79" s="7"/>
      <c r="D79" s="7"/>
      <c r="E79" s="59">
        <v>175</v>
      </c>
      <c r="F79" s="7">
        <f t="shared" si="1"/>
        <v>0.88750000000000406</v>
      </c>
      <c r="G79" s="7"/>
      <c r="H79" s="7"/>
      <c r="I79" s="7"/>
      <c r="J79" s="7"/>
      <c r="K79" s="7"/>
      <c r="L79" s="14"/>
    </row>
    <row r="80" spans="1:12" x14ac:dyDescent="0.3">
      <c r="A80" s="7">
        <v>3.55</v>
      </c>
      <c r="B80" s="7"/>
      <c r="C80" s="7"/>
      <c r="D80" s="7"/>
      <c r="E80" s="59">
        <v>176</v>
      </c>
      <c r="F80" s="7">
        <f t="shared" si="1"/>
        <v>0.88600000000000412</v>
      </c>
      <c r="G80" s="7"/>
      <c r="H80" s="7"/>
      <c r="I80" s="7"/>
      <c r="J80" s="7"/>
      <c r="K80" s="7"/>
      <c r="L80" s="14"/>
    </row>
    <row r="81" spans="1:12" x14ac:dyDescent="0.3">
      <c r="A81">
        <v>3.6</v>
      </c>
      <c r="B81" s="7"/>
      <c r="C81" s="7"/>
      <c r="D81" s="7"/>
      <c r="E81" s="59">
        <v>177</v>
      </c>
      <c r="F81" s="7">
        <f t="shared" si="1"/>
        <v>0.88450000000000417</v>
      </c>
      <c r="G81" s="7"/>
      <c r="H81" s="7"/>
      <c r="I81" s="7"/>
      <c r="J81" s="7"/>
      <c r="K81" s="7"/>
      <c r="L81" s="14"/>
    </row>
    <row r="82" spans="1:12" x14ac:dyDescent="0.3">
      <c r="A82">
        <v>3.65</v>
      </c>
      <c r="B82" s="7"/>
      <c r="C82" s="7"/>
      <c r="D82" s="7"/>
      <c r="E82" s="59">
        <v>178</v>
      </c>
      <c r="F82" s="7">
        <f t="shared" si="1"/>
        <v>0.88300000000000423</v>
      </c>
      <c r="G82" s="7"/>
      <c r="H82" s="7"/>
      <c r="I82" s="7"/>
      <c r="J82" s="7"/>
      <c r="K82" s="7"/>
      <c r="L82" s="14"/>
    </row>
    <row r="83" spans="1:12" x14ac:dyDescent="0.3">
      <c r="A83" s="7">
        <v>3.7</v>
      </c>
      <c r="B83" s="7"/>
      <c r="C83" s="7"/>
      <c r="D83" s="7"/>
      <c r="E83" s="59">
        <v>179</v>
      </c>
      <c r="F83" s="7">
        <f t="shared" si="1"/>
        <v>0.88150000000000428</v>
      </c>
      <c r="G83" s="7"/>
      <c r="H83" s="7"/>
      <c r="I83" s="7"/>
      <c r="J83" s="7"/>
      <c r="K83" s="7"/>
      <c r="L83" s="14"/>
    </row>
    <row r="84" spans="1:12" x14ac:dyDescent="0.3">
      <c r="A84">
        <v>3.75</v>
      </c>
      <c r="B84" s="7"/>
      <c r="C84" s="7"/>
      <c r="D84" s="7"/>
      <c r="E84" s="59">
        <v>180</v>
      </c>
      <c r="F84" s="7">
        <f t="shared" si="1"/>
        <v>0.88000000000000433</v>
      </c>
      <c r="G84" s="7"/>
      <c r="H84" s="7"/>
      <c r="I84" s="7"/>
      <c r="J84" s="7"/>
      <c r="K84" s="7"/>
      <c r="L84" s="14"/>
    </row>
    <row r="85" spans="1:12" x14ac:dyDescent="0.3">
      <c r="A85">
        <v>3.8</v>
      </c>
      <c r="B85" s="7"/>
      <c r="C85" s="7"/>
      <c r="D85" s="7"/>
      <c r="E85" s="59">
        <v>181</v>
      </c>
      <c r="F85" s="7">
        <f t="shared" si="1"/>
        <v>0.87850000000000439</v>
      </c>
      <c r="G85" s="7"/>
      <c r="H85" s="7"/>
      <c r="I85" s="7"/>
      <c r="J85" s="7"/>
      <c r="K85" s="7"/>
      <c r="L85" s="14"/>
    </row>
    <row r="86" spans="1:12" x14ac:dyDescent="0.3">
      <c r="A86" s="7">
        <v>3.85</v>
      </c>
      <c r="B86" s="7"/>
      <c r="C86" s="7"/>
      <c r="D86" s="7"/>
      <c r="E86" s="59">
        <v>182</v>
      </c>
      <c r="F86" s="7">
        <f t="shared" si="1"/>
        <v>0.87700000000000444</v>
      </c>
      <c r="G86" s="7"/>
      <c r="H86" s="7"/>
      <c r="I86" s="7"/>
      <c r="J86" s="7"/>
      <c r="K86" s="7"/>
      <c r="L86" s="14"/>
    </row>
    <row r="87" spans="1:12" x14ac:dyDescent="0.3">
      <c r="A87">
        <v>3.9</v>
      </c>
      <c r="B87" s="7"/>
      <c r="C87" s="7"/>
      <c r="D87" s="7"/>
      <c r="E87" s="59">
        <v>183</v>
      </c>
      <c r="F87" s="7">
        <f t="shared" si="1"/>
        <v>0.8755000000000045</v>
      </c>
      <c r="G87" s="7"/>
      <c r="H87" s="7"/>
      <c r="I87" s="7"/>
      <c r="J87" s="7"/>
      <c r="K87" s="7"/>
      <c r="L87" s="14"/>
    </row>
    <row r="88" spans="1:12" x14ac:dyDescent="0.3">
      <c r="A88">
        <v>3.95</v>
      </c>
      <c r="B88" s="7"/>
      <c r="C88" s="7"/>
      <c r="D88" s="7"/>
      <c r="E88" s="59">
        <v>184</v>
      </c>
      <c r="F88" s="7">
        <f t="shared" si="1"/>
        <v>0.87400000000000455</v>
      </c>
      <c r="G88" s="7"/>
      <c r="H88" s="7"/>
      <c r="I88" s="7"/>
      <c r="J88" s="7"/>
      <c r="K88" s="7"/>
      <c r="L88" s="14"/>
    </row>
    <row r="89" spans="1:12" x14ac:dyDescent="0.3">
      <c r="A89" s="7">
        <v>4</v>
      </c>
      <c r="B89" s="7"/>
      <c r="C89" s="7"/>
      <c r="D89" s="7"/>
      <c r="E89" s="59">
        <v>185</v>
      </c>
      <c r="F89" s="7">
        <f t="shared" si="1"/>
        <v>0.87250000000000461</v>
      </c>
      <c r="G89" s="7"/>
      <c r="H89" s="7"/>
      <c r="I89" s="7"/>
      <c r="J89" s="7"/>
      <c r="K89" s="7"/>
      <c r="L89" s="14"/>
    </row>
    <row r="90" spans="1:12" x14ac:dyDescent="0.3">
      <c r="A90" s="7"/>
      <c r="B90" s="7"/>
      <c r="C90" s="7"/>
      <c r="D90" s="7"/>
      <c r="E90" s="59">
        <v>186</v>
      </c>
      <c r="F90" s="7">
        <f t="shared" si="1"/>
        <v>0.87100000000000466</v>
      </c>
      <c r="G90" s="7"/>
      <c r="H90" s="7"/>
      <c r="I90" s="7"/>
      <c r="J90" s="7"/>
      <c r="K90" s="7"/>
      <c r="L90" s="14"/>
    </row>
    <row r="91" spans="1:12" x14ac:dyDescent="0.3">
      <c r="A91" s="7"/>
      <c r="B91" s="7"/>
      <c r="C91" s="7"/>
      <c r="D91" s="7"/>
      <c r="E91" s="59">
        <v>187</v>
      </c>
      <c r="F91" s="7">
        <f t="shared" si="1"/>
        <v>0.86950000000000471</v>
      </c>
      <c r="G91" s="7"/>
      <c r="H91" s="7"/>
      <c r="I91" s="7"/>
      <c r="J91" s="7"/>
      <c r="K91" s="7"/>
      <c r="L91" s="14"/>
    </row>
    <row r="92" spans="1:12" x14ac:dyDescent="0.3">
      <c r="A92" s="7"/>
      <c r="B92" s="7"/>
      <c r="C92" s="7"/>
      <c r="D92" s="7"/>
      <c r="E92" s="59">
        <v>188</v>
      </c>
      <c r="F92" s="7">
        <f t="shared" si="1"/>
        <v>0.86800000000000477</v>
      </c>
      <c r="G92" s="7"/>
      <c r="H92" s="7"/>
      <c r="I92" s="7"/>
      <c r="J92" s="7"/>
      <c r="K92" s="7"/>
      <c r="L92" s="14"/>
    </row>
    <row r="93" spans="1:12" ht="15.6" x14ac:dyDescent="0.35">
      <c r="A93" s="13" t="s">
        <v>2</v>
      </c>
      <c r="B93" s="13" t="s">
        <v>334</v>
      </c>
      <c r="C93" s="7"/>
      <c r="D93" s="7"/>
      <c r="E93" s="59">
        <v>189</v>
      </c>
      <c r="F93" s="7">
        <f t="shared" si="1"/>
        <v>0.86650000000000482</v>
      </c>
      <c r="G93" s="7"/>
      <c r="H93" s="7"/>
      <c r="I93" s="7"/>
      <c r="J93" s="7"/>
      <c r="K93" s="7"/>
      <c r="L93" s="14"/>
    </row>
    <row r="94" spans="1:12" ht="16.2" x14ac:dyDescent="0.3">
      <c r="A94" s="7" t="s">
        <v>3</v>
      </c>
      <c r="B94" s="7">
        <v>2.2000000000000002</v>
      </c>
      <c r="C94" s="7" t="s">
        <v>11</v>
      </c>
      <c r="D94" s="7"/>
      <c r="E94" s="59">
        <v>190</v>
      </c>
      <c r="F94" s="7">
        <f t="shared" si="1"/>
        <v>0.86500000000000488</v>
      </c>
      <c r="G94" s="7"/>
      <c r="H94" s="7"/>
      <c r="I94" s="7"/>
      <c r="J94" s="7"/>
      <c r="K94" s="7"/>
      <c r="L94" s="14"/>
    </row>
    <row r="95" spans="1:12" ht="16.2" x14ac:dyDescent="0.3">
      <c r="A95" s="7" t="s">
        <v>4</v>
      </c>
      <c r="B95" s="7">
        <v>2.6</v>
      </c>
      <c r="C95" s="7" t="s">
        <v>11</v>
      </c>
      <c r="D95" s="7"/>
      <c r="E95" s="59">
        <v>191</v>
      </c>
      <c r="F95" s="7">
        <f t="shared" si="1"/>
        <v>0.86350000000000493</v>
      </c>
      <c r="G95" s="7"/>
      <c r="H95" s="7"/>
      <c r="I95" s="7"/>
      <c r="J95" s="7"/>
      <c r="K95" s="7"/>
      <c r="L95" s="14"/>
    </row>
    <row r="96" spans="1:12" ht="16.2" x14ac:dyDescent="0.3">
      <c r="A96" s="7" t="s">
        <v>5</v>
      </c>
      <c r="B96" s="7">
        <v>2.9</v>
      </c>
      <c r="C96" s="7" t="s">
        <v>11</v>
      </c>
      <c r="D96" s="7"/>
      <c r="E96" s="59">
        <v>192</v>
      </c>
      <c r="F96" s="7">
        <f t="shared" si="1"/>
        <v>0.86200000000000498</v>
      </c>
      <c r="G96" s="7"/>
      <c r="H96" s="7"/>
      <c r="I96" s="7"/>
      <c r="J96" s="7"/>
      <c r="K96" s="7"/>
      <c r="L96" s="14"/>
    </row>
    <row r="97" spans="1:12" ht="16.2" x14ac:dyDescent="0.3">
      <c r="A97" s="7" t="s">
        <v>6</v>
      </c>
      <c r="B97" s="7">
        <v>3.2</v>
      </c>
      <c r="C97" s="7" t="s">
        <v>11</v>
      </c>
      <c r="D97" s="7"/>
      <c r="E97" s="59">
        <v>193</v>
      </c>
      <c r="F97" s="7">
        <f t="shared" si="1"/>
        <v>0.86050000000000504</v>
      </c>
      <c r="G97" s="7"/>
      <c r="H97" s="7"/>
      <c r="I97" s="7"/>
      <c r="J97" s="7"/>
      <c r="K97" s="7"/>
      <c r="L97" s="14"/>
    </row>
    <row r="98" spans="1:12" ht="16.2" x14ac:dyDescent="0.3">
      <c r="A98" s="7" t="s">
        <v>7</v>
      </c>
      <c r="B98" s="7">
        <v>3.5</v>
      </c>
      <c r="C98" s="7" t="s">
        <v>11</v>
      </c>
      <c r="D98" s="7"/>
      <c r="E98" s="59">
        <v>194</v>
      </c>
      <c r="F98" s="7">
        <f t="shared" si="1"/>
        <v>0.85900000000000509</v>
      </c>
      <c r="G98" s="7"/>
      <c r="H98" s="7"/>
      <c r="I98" s="7"/>
      <c r="J98" s="7"/>
      <c r="K98" s="7"/>
      <c r="L98" s="14"/>
    </row>
    <row r="99" spans="1:12" ht="16.2" x14ac:dyDescent="0.3">
      <c r="A99" s="7" t="s">
        <v>8</v>
      </c>
      <c r="B99" s="7">
        <v>3.8</v>
      </c>
      <c r="C99" s="7" t="s">
        <v>11</v>
      </c>
      <c r="D99" s="7"/>
      <c r="E99" s="59">
        <v>195</v>
      </c>
      <c r="F99" s="7">
        <f t="shared" si="1"/>
        <v>0.85750000000000515</v>
      </c>
      <c r="G99" s="7"/>
      <c r="H99" s="7"/>
      <c r="I99" s="7"/>
      <c r="J99" s="7"/>
      <c r="K99" s="7"/>
      <c r="L99" s="14"/>
    </row>
    <row r="100" spans="1:12" ht="16.2" x14ac:dyDescent="0.3">
      <c r="A100" s="7" t="s">
        <v>9</v>
      </c>
      <c r="B100" s="7">
        <v>4.0999999999999996</v>
      </c>
      <c r="C100" s="7" t="s">
        <v>11</v>
      </c>
      <c r="D100" s="7"/>
      <c r="E100" s="59">
        <v>196</v>
      </c>
      <c r="F100" s="7">
        <f t="shared" si="1"/>
        <v>0.8560000000000052</v>
      </c>
      <c r="G100" s="7"/>
      <c r="H100" s="7"/>
      <c r="I100" s="7"/>
      <c r="J100" s="7"/>
      <c r="K100" s="7"/>
      <c r="L100" s="14"/>
    </row>
    <row r="101" spans="1:12" x14ac:dyDescent="0.3">
      <c r="A101" s="7"/>
      <c r="B101" s="7"/>
      <c r="C101" s="7"/>
      <c r="D101" s="7"/>
      <c r="E101" s="59">
        <v>197</v>
      </c>
      <c r="F101" s="7">
        <f t="shared" si="1"/>
        <v>0.85450000000000526</v>
      </c>
      <c r="G101" s="7"/>
      <c r="H101" s="7"/>
      <c r="I101" s="7"/>
      <c r="J101" s="7"/>
      <c r="K101" s="7"/>
      <c r="L101" s="14"/>
    </row>
    <row r="102" spans="1:12" x14ac:dyDescent="0.3">
      <c r="A102" s="7"/>
      <c r="B102" s="7"/>
      <c r="C102" s="7"/>
      <c r="D102" s="7"/>
      <c r="E102" s="59">
        <v>198</v>
      </c>
      <c r="F102" s="7">
        <f t="shared" si="1"/>
        <v>0.85300000000000531</v>
      </c>
      <c r="G102" s="7"/>
      <c r="H102" s="7"/>
      <c r="I102" s="7"/>
      <c r="J102" s="7"/>
      <c r="K102" s="7"/>
      <c r="L102" s="14"/>
    </row>
    <row r="103" spans="1:12" x14ac:dyDescent="0.3">
      <c r="A103" s="7"/>
      <c r="B103" s="7"/>
      <c r="C103" s="7"/>
      <c r="D103" s="7"/>
      <c r="E103" s="59">
        <v>199</v>
      </c>
      <c r="F103" s="7">
        <f t="shared" si="1"/>
        <v>0.85150000000000536</v>
      </c>
      <c r="G103" s="7"/>
      <c r="H103" s="7"/>
      <c r="I103" s="7"/>
      <c r="J103" s="7"/>
      <c r="K103" s="7"/>
      <c r="L103" s="14"/>
    </row>
    <row r="104" spans="1:12" x14ac:dyDescent="0.3">
      <c r="A104" s="7"/>
      <c r="B104" s="7"/>
      <c r="C104" s="7"/>
      <c r="D104" s="7"/>
      <c r="E104" s="59">
        <v>200</v>
      </c>
      <c r="F104" s="7">
        <f t="shared" si="1"/>
        <v>0.85000000000000542</v>
      </c>
      <c r="G104" s="7"/>
      <c r="H104" s="7"/>
      <c r="I104" s="7"/>
      <c r="J104" s="7"/>
      <c r="K104" s="7"/>
      <c r="L104" s="14"/>
    </row>
    <row r="105" spans="1:12" x14ac:dyDescent="0.3">
      <c r="A105" s="7"/>
      <c r="B105" s="7"/>
      <c r="C105" s="7"/>
      <c r="D105" s="7"/>
      <c r="E105" s="59">
        <v>201</v>
      </c>
      <c r="F105" s="7">
        <f>F104-0.001</f>
        <v>0.84900000000000542</v>
      </c>
      <c r="G105" s="7"/>
      <c r="H105" s="7"/>
      <c r="I105" s="7"/>
      <c r="J105" s="7"/>
      <c r="K105" s="7"/>
      <c r="L105" s="14"/>
    </row>
    <row r="106" spans="1:12" x14ac:dyDescent="0.3">
      <c r="A106" s="7"/>
      <c r="B106" s="7"/>
      <c r="C106" s="7"/>
      <c r="D106" s="7"/>
      <c r="E106" s="59">
        <v>202</v>
      </c>
      <c r="F106" s="7">
        <f t="shared" ref="F106:F169" si="2">F105-0.001</f>
        <v>0.84800000000000542</v>
      </c>
      <c r="G106" s="7"/>
      <c r="H106" s="7"/>
      <c r="I106" s="7"/>
      <c r="J106" s="7"/>
      <c r="K106" s="7"/>
      <c r="L106" s="14"/>
    </row>
    <row r="107" spans="1:12" x14ac:dyDescent="0.3">
      <c r="A107" s="7"/>
      <c r="B107" s="7"/>
      <c r="C107" s="7"/>
      <c r="D107" s="7"/>
      <c r="E107" s="59">
        <v>203</v>
      </c>
      <c r="F107" s="7">
        <f t="shared" si="2"/>
        <v>0.84700000000000542</v>
      </c>
      <c r="G107" s="7"/>
      <c r="H107" s="7"/>
      <c r="I107" s="7"/>
      <c r="J107" s="7"/>
      <c r="K107" s="7"/>
      <c r="L107" s="14"/>
    </row>
    <row r="108" spans="1:12" x14ac:dyDescent="0.3">
      <c r="A108" s="7"/>
      <c r="B108" s="7"/>
      <c r="C108" s="7"/>
      <c r="D108" s="7"/>
      <c r="E108" s="59">
        <v>204</v>
      </c>
      <c r="F108" s="7">
        <f t="shared" si="2"/>
        <v>0.84600000000000541</v>
      </c>
      <c r="G108" s="7"/>
      <c r="H108" s="7"/>
      <c r="I108" s="7"/>
      <c r="J108" s="7"/>
      <c r="K108" s="7"/>
      <c r="L108" s="14"/>
    </row>
    <row r="109" spans="1:12" x14ac:dyDescent="0.3">
      <c r="A109" s="7"/>
      <c r="B109" s="7"/>
      <c r="C109" s="7"/>
      <c r="D109" s="7"/>
      <c r="E109" s="59">
        <v>205</v>
      </c>
      <c r="F109" s="7">
        <f t="shared" si="2"/>
        <v>0.84500000000000541</v>
      </c>
      <c r="G109" s="7"/>
      <c r="H109" s="7"/>
      <c r="I109" s="7"/>
      <c r="J109" s="7"/>
      <c r="K109" s="7"/>
      <c r="L109" s="14"/>
    </row>
    <row r="110" spans="1:12" x14ac:dyDescent="0.3">
      <c r="A110" s="7"/>
      <c r="B110" s="7"/>
      <c r="C110" s="7"/>
      <c r="D110" s="7"/>
      <c r="E110" s="59">
        <v>206</v>
      </c>
      <c r="F110" s="7">
        <f t="shared" si="2"/>
        <v>0.84400000000000541</v>
      </c>
      <c r="G110" s="7"/>
      <c r="H110" s="7"/>
      <c r="I110" s="7"/>
      <c r="J110" s="7"/>
      <c r="K110" s="7"/>
      <c r="L110" s="14"/>
    </row>
    <row r="111" spans="1:12" x14ac:dyDescent="0.3">
      <c r="A111" s="7"/>
      <c r="B111" s="7"/>
      <c r="C111" s="7"/>
      <c r="D111" s="7"/>
      <c r="E111" s="59">
        <v>207</v>
      </c>
      <c r="F111" s="7">
        <f t="shared" si="2"/>
        <v>0.84300000000000541</v>
      </c>
      <c r="G111" s="7"/>
      <c r="H111" s="7"/>
      <c r="I111" s="7"/>
      <c r="J111" s="7"/>
      <c r="K111" s="7"/>
      <c r="L111" s="14"/>
    </row>
    <row r="112" spans="1:12" x14ac:dyDescent="0.3">
      <c r="A112" s="7"/>
      <c r="B112" s="7"/>
      <c r="C112" s="7"/>
      <c r="D112" s="7"/>
      <c r="E112" s="59">
        <v>208</v>
      </c>
      <c r="F112" s="7">
        <f t="shared" si="2"/>
        <v>0.84200000000000541</v>
      </c>
      <c r="G112" s="7"/>
      <c r="H112" s="7"/>
      <c r="I112" s="7"/>
      <c r="J112" s="7"/>
      <c r="K112" s="7"/>
      <c r="L112" s="14"/>
    </row>
    <row r="113" spans="1:12" x14ac:dyDescent="0.3">
      <c r="A113" s="7"/>
      <c r="B113" s="7"/>
      <c r="C113" s="7"/>
      <c r="D113" s="7"/>
      <c r="E113" s="59">
        <v>209</v>
      </c>
      <c r="F113" s="7">
        <f t="shared" si="2"/>
        <v>0.84100000000000541</v>
      </c>
      <c r="G113" s="7"/>
      <c r="H113" s="7"/>
      <c r="I113" s="7"/>
      <c r="J113" s="7"/>
      <c r="K113" s="7"/>
      <c r="L113" s="14"/>
    </row>
    <row r="114" spans="1:12" x14ac:dyDescent="0.3">
      <c r="A114" s="7"/>
      <c r="B114" s="7"/>
      <c r="C114" s="7"/>
      <c r="D114" s="7"/>
      <c r="E114" s="59">
        <v>210</v>
      </c>
      <c r="F114" s="7">
        <f t="shared" si="2"/>
        <v>0.84000000000000541</v>
      </c>
      <c r="G114" s="7"/>
      <c r="H114" s="7"/>
      <c r="I114" s="7"/>
      <c r="J114" s="7"/>
      <c r="K114" s="7"/>
      <c r="L114" s="14"/>
    </row>
    <row r="115" spans="1:12" x14ac:dyDescent="0.3">
      <c r="A115" s="7"/>
      <c r="B115" s="7"/>
      <c r="C115" s="7"/>
      <c r="D115" s="7"/>
      <c r="E115" s="59">
        <v>211</v>
      </c>
      <c r="F115" s="7">
        <f t="shared" si="2"/>
        <v>0.83900000000000541</v>
      </c>
      <c r="G115" s="7"/>
      <c r="H115" s="7"/>
      <c r="I115" s="7"/>
      <c r="J115" s="7"/>
      <c r="K115" s="7"/>
      <c r="L115" s="14"/>
    </row>
    <row r="116" spans="1:12" x14ac:dyDescent="0.3">
      <c r="A116" s="7"/>
      <c r="B116" s="7"/>
      <c r="C116" s="7"/>
      <c r="D116" s="7"/>
      <c r="E116" s="59">
        <v>212</v>
      </c>
      <c r="F116" s="7">
        <f t="shared" si="2"/>
        <v>0.83800000000000541</v>
      </c>
      <c r="G116" s="7"/>
      <c r="H116" s="7"/>
      <c r="I116" s="7"/>
      <c r="J116" s="7"/>
      <c r="K116" s="7"/>
      <c r="L116" s="14"/>
    </row>
    <row r="117" spans="1:12" x14ac:dyDescent="0.3">
      <c r="A117" s="7"/>
      <c r="B117" s="7"/>
      <c r="C117" s="7"/>
      <c r="D117" s="7"/>
      <c r="E117" s="59">
        <v>213</v>
      </c>
      <c r="F117" s="7">
        <f t="shared" si="2"/>
        <v>0.83700000000000541</v>
      </c>
      <c r="G117" s="7"/>
      <c r="H117" s="7"/>
      <c r="I117" s="7"/>
      <c r="J117" s="7"/>
      <c r="K117" s="7"/>
      <c r="L117" s="14"/>
    </row>
    <row r="118" spans="1:12" x14ac:dyDescent="0.3">
      <c r="A118" s="7"/>
      <c r="B118" s="7"/>
      <c r="C118" s="7"/>
      <c r="D118" s="7"/>
      <c r="E118" s="59">
        <v>214</v>
      </c>
      <c r="F118" s="7">
        <f t="shared" si="2"/>
        <v>0.83600000000000541</v>
      </c>
      <c r="G118" s="7"/>
      <c r="H118" s="7"/>
      <c r="I118" s="7"/>
      <c r="J118" s="7"/>
      <c r="K118" s="7"/>
      <c r="L118" s="14"/>
    </row>
    <row r="119" spans="1:12" x14ac:dyDescent="0.3">
      <c r="A119" s="7"/>
      <c r="B119" s="7"/>
      <c r="C119" s="7"/>
      <c r="D119" s="7"/>
      <c r="E119" s="59">
        <v>215</v>
      </c>
      <c r="F119" s="7">
        <f t="shared" si="2"/>
        <v>0.8350000000000054</v>
      </c>
      <c r="G119" s="7"/>
      <c r="H119" s="7"/>
      <c r="I119" s="7"/>
      <c r="J119" s="7"/>
      <c r="K119" s="7"/>
      <c r="L119" s="14"/>
    </row>
    <row r="120" spans="1:12" x14ac:dyDescent="0.3">
      <c r="A120" s="7"/>
      <c r="B120" s="7"/>
      <c r="C120" s="7"/>
      <c r="D120" s="7"/>
      <c r="E120" s="59">
        <v>216</v>
      </c>
      <c r="F120" s="7">
        <f t="shared" si="2"/>
        <v>0.8340000000000054</v>
      </c>
      <c r="G120" s="7"/>
      <c r="H120" s="7"/>
      <c r="I120" s="7"/>
      <c r="J120" s="7"/>
      <c r="K120" s="7"/>
      <c r="L120" s="14"/>
    </row>
    <row r="121" spans="1:12" x14ac:dyDescent="0.3">
      <c r="A121" s="7"/>
      <c r="B121" s="7"/>
      <c r="C121" s="7"/>
      <c r="D121" s="7"/>
      <c r="E121" s="59">
        <v>217</v>
      </c>
      <c r="F121" s="7">
        <f t="shared" si="2"/>
        <v>0.8330000000000054</v>
      </c>
      <c r="G121" s="7"/>
      <c r="H121" s="7"/>
      <c r="I121" s="7"/>
      <c r="J121" s="7"/>
      <c r="K121" s="7"/>
      <c r="L121" s="14"/>
    </row>
    <row r="122" spans="1:12" x14ac:dyDescent="0.3">
      <c r="A122" s="7"/>
      <c r="B122" s="7"/>
      <c r="C122" s="7"/>
      <c r="D122" s="7"/>
      <c r="E122" s="59">
        <v>218</v>
      </c>
      <c r="F122" s="7">
        <f t="shared" si="2"/>
        <v>0.8320000000000054</v>
      </c>
      <c r="G122" s="7"/>
      <c r="H122" s="7"/>
      <c r="I122" s="7"/>
      <c r="J122" s="7"/>
      <c r="K122" s="7"/>
      <c r="L122" s="14"/>
    </row>
    <row r="123" spans="1:12" x14ac:dyDescent="0.3">
      <c r="A123" s="7"/>
      <c r="B123" s="7"/>
      <c r="C123" s="7"/>
      <c r="D123" s="7"/>
      <c r="E123" s="59">
        <v>219</v>
      </c>
      <c r="F123" s="7">
        <f t="shared" si="2"/>
        <v>0.8310000000000054</v>
      </c>
      <c r="G123" s="7"/>
      <c r="H123" s="7"/>
      <c r="I123" s="7"/>
      <c r="J123" s="7"/>
      <c r="K123" s="7"/>
      <c r="L123" s="14"/>
    </row>
    <row r="124" spans="1:12" x14ac:dyDescent="0.3">
      <c r="A124" s="7"/>
      <c r="B124" s="7"/>
      <c r="C124" s="7"/>
      <c r="D124" s="7"/>
      <c r="E124" s="59">
        <v>220</v>
      </c>
      <c r="F124" s="7">
        <f t="shared" si="2"/>
        <v>0.8300000000000054</v>
      </c>
      <c r="G124" s="7"/>
      <c r="H124" s="7"/>
      <c r="I124" s="7"/>
      <c r="J124" s="7"/>
      <c r="K124" s="7"/>
      <c r="L124" s="14"/>
    </row>
    <row r="125" spans="1:12" x14ac:dyDescent="0.3">
      <c r="A125" s="7"/>
      <c r="B125" s="7"/>
      <c r="C125" s="7"/>
      <c r="D125" s="7"/>
      <c r="E125" s="59">
        <v>221</v>
      </c>
      <c r="F125" s="7">
        <f t="shared" si="2"/>
        <v>0.8290000000000054</v>
      </c>
      <c r="G125" s="7"/>
      <c r="H125" s="7"/>
      <c r="I125" s="7"/>
      <c r="J125" s="7"/>
      <c r="K125" s="7"/>
      <c r="L125" s="14"/>
    </row>
    <row r="126" spans="1:12" x14ac:dyDescent="0.3">
      <c r="A126" s="7"/>
      <c r="B126" s="7"/>
      <c r="C126" s="7"/>
      <c r="D126" s="7"/>
      <c r="E126" s="59">
        <v>222</v>
      </c>
      <c r="F126" s="7">
        <f t="shared" si="2"/>
        <v>0.8280000000000054</v>
      </c>
      <c r="G126" s="7"/>
      <c r="H126" s="7"/>
      <c r="I126" s="7"/>
      <c r="J126" s="7"/>
      <c r="K126" s="7"/>
      <c r="L126" s="14"/>
    </row>
    <row r="127" spans="1:12" x14ac:dyDescent="0.3">
      <c r="A127" s="7"/>
      <c r="B127" s="7"/>
      <c r="C127" s="7"/>
      <c r="D127" s="7"/>
      <c r="E127" s="59">
        <v>223</v>
      </c>
      <c r="F127" s="7">
        <f t="shared" si="2"/>
        <v>0.8270000000000054</v>
      </c>
      <c r="G127" s="7"/>
      <c r="H127" s="7"/>
      <c r="I127" s="7"/>
      <c r="J127" s="7"/>
      <c r="K127" s="7"/>
      <c r="L127" s="14"/>
    </row>
    <row r="128" spans="1:12" x14ac:dyDescent="0.3">
      <c r="A128" s="7"/>
      <c r="B128" s="7"/>
      <c r="C128" s="7"/>
      <c r="D128" s="7"/>
      <c r="E128" s="59">
        <v>224</v>
      </c>
      <c r="F128" s="7">
        <f t="shared" si="2"/>
        <v>0.8260000000000054</v>
      </c>
      <c r="G128" s="7"/>
      <c r="H128" s="7"/>
      <c r="I128" s="7"/>
      <c r="J128" s="7"/>
      <c r="K128" s="7"/>
      <c r="L128" s="14"/>
    </row>
    <row r="129" spans="1:12" x14ac:dyDescent="0.3">
      <c r="A129" s="7"/>
      <c r="B129" s="7"/>
      <c r="C129" s="7"/>
      <c r="D129" s="7"/>
      <c r="E129" s="59">
        <v>225</v>
      </c>
      <c r="F129" s="7">
        <f t="shared" si="2"/>
        <v>0.8250000000000054</v>
      </c>
      <c r="G129" s="7"/>
      <c r="H129" s="7"/>
      <c r="I129" s="7"/>
      <c r="J129" s="7"/>
      <c r="K129" s="7"/>
      <c r="L129" s="14"/>
    </row>
    <row r="130" spans="1:12" x14ac:dyDescent="0.3">
      <c r="A130" s="7"/>
      <c r="B130" s="7"/>
      <c r="C130" s="7"/>
      <c r="D130" s="7"/>
      <c r="E130" s="59">
        <v>226</v>
      </c>
      <c r="F130" s="7">
        <f t="shared" si="2"/>
        <v>0.82400000000000539</v>
      </c>
      <c r="G130" s="7"/>
      <c r="H130" s="7"/>
      <c r="I130" s="7"/>
      <c r="J130" s="7"/>
      <c r="K130" s="7"/>
      <c r="L130" s="14"/>
    </row>
    <row r="131" spans="1:12" x14ac:dyDescent="0.3">
      <c r="A131" s="7"/>
      <c r="B131" s="7"/>
      <c r="C131" s="7"/>
      <c r="D131" s="7"/>
      <c r="E131" s="59">
        <v>227</v>
      </c>
      <c r="F131" s="7">
        <f t="shared" si="2"/>
        <v>0.82300000000000539</v>
      </c>
      <c r="G131" s="7"/>
      <c r="H131" s="7"/>
      <c r="I131" s="7"/>
      <c r="J131" s="7"/>
      <c r="K131" s="7"/>
      <c r="L131" s="14"/>
    </row>
    <row r="132" spans="1:12" x14ac:dyDescent="0.3">
      <c r="A132" s="7"/>
      <c r="B132" s="7"/>
      <c r="C132" s="7"/>
      <c r="D132" s="7"/>
      <c r="E132" s="59">
        <v>228</v>
      </c>
      <c r="F132" s="7">
        <f t="shared" si="2"/>
        <v>0.82200000000000539</v>
      </c>
      <c r="G132" s="7"/>
      <c r="H132" s="7"/>
      <c r="I132" s="7"/>
      <c r="J132" s="7"/>
      <c r="K132" s="7"/>
      <c r="L132" s="14"/>
    </row>
    <row r="133" spans="1:12" x14ac:dyDescent="0.3">
      <c r="A133" s="7"/>
      <c r="B133" s="7"/>
      <c r="C133" s="7"/>
      <c r="D133" s="7"/>
      <c r="E133" s="59">
        <v>229</v>
      </c>
      <c r="F133" s="7">
        <f t="shared" si="2"/>
        <v>0.82100000000000539</v>
      </c>
      <c r="G133" s="7"/>
      <c r="H133" s="7"/>
      <c r="I133" s="7"/>
      <c r="J133" s="7"/>
      <c r="K133" s="7"/>
      <c r="L133" s="14"/>
    </row>
    <row r="134" spans="1:12" x14ac:dyDescent="0.3">
      <c r="A134" s="7"/>
      <c r="B134" s="7"/>
      <c r="C134" s="7"/>
      <c r="D134" s="7"/>
      <c r="E134" s="59">
        <v>230</v>
      </c>
      <c r="F134" s="7">
        <f t="shared" si="2"/>
        <v>0.82000000000000539</v>
      </c>
      <c r="G134" s="7"/>
      <c r="H134" s="7"/>
      <c r="I134" s="7"/>
      <c r="J134" s="7"/>
      <c r="K134" s="7"/>
      <c r="L134" s="14"/>
    </row>
    <row r="135" spans="1:12" x14ac:dyDescent="0.3">
      <c r="A135" s="7"/>
      <c r="B135" s="7"/>
      <c r="C135" s="7"/>
      <c r="D135" s="7"/>
      <c r="E135" s="59">
        <v>231</v>
      </c>
      <c r="F135" s="7">
        <f t="shared" si="2"/>
        <v>0.81900000000000539</v>
      </c>
      <c r="G135" s="7"/>
      <c r="H135" s="7"/>
      <c r="I135" s="7"/>
      <c r="J135" s="7"/>
      <c r="K135" s="7"/>
      <c r="L135" s="14"/>
    </row>
    <row r="136" spans="1:12" x14ac:dyDescent="0.3">
      <c r="A136" s="7"/>
      <c r="B136" s="7"/>
      <c r="C136" s="7"/>
      <c r="D136" s="7"/>
      <c r="E136" s="59">
        <v>232</v>
      </c>
      <c r="F136" s="7">
        <f t="shared" si="2"/>
        <v>0.81800000000000539</v>
      </c>
      <c r="G136" s="7"/>
      <c r="H136" s="7"/>
      <c r="I136" s="7"/>
      <c r="J136" s="7"/>
      <c r="K136" s="7"/>
      <c r="L136" s="14"/>
    </row>
    <row r="137" spans="1:12" x14ac:dyDescent="0.3">
      <c r="A137" s="7"/>
      <c r="B137" s="7"/>
      <c r="C137" s="7"/>
      <c r="D137" s="7"/>
      <c r="E137" s="59">
        <v>233</v>
      </c>
      <c r="F137" s="7">
        <f t="shared" si="2"/>
        <v>0.81700000000000539</v>
      </c>
      <c r="G137" s="7"/>
      <c r="H137" s="7"/>
      <c r="I137" s="7"/>
      <c r="J137" s="7"/>
      <c r="K137" s="7"/>
      <c r="L137" s="14"/>
    </row>
    <row r="138" spans="1:12" x14ac:dyDescent="0.3">
      <c r="A138" s="7"/>
      <c r="B138" s="7"/>
      <c r="C138" s="7"/>
      <c r="D138" s="7"/>
      <c r="E138" s="59">
        <v>234</v>
      </c>
      <c r="F138" s="7">
        <f t="shared" si="2"/>
        <v>0.81600000000000539</v>
      </c>
      <c r="G138" s="7"/>
      <c r="H138" s="7"/>
      <c r="I138" s="7"/>
      <c r="J138" s="7"/>
      <c r="K138" s="7"/>
      <c r="L138" s="14"/>
    </row>
    <row r="139" spans="1:12" x14ac:dyDescent="0.3">
      <c r="A139" s="7"/>
      <c r="B139" s="7"/>
      <c r="C139" s="7"/>
      <c r="D139" s="7"/>
      <c r="E139" s="59">
        <v>235</v>
      </c>
      <c r="F139" s="7">
        <f t="shared" si="2"/>
        <v>0.81500000000000539</v>
      </c>
      <c r="G139" s="7"/>
      <c r="H139" s="7"/>
      <c r="I139" s="7"/>
      <c r="J139" s="7"/>
      <c r="K139" s="7"/>
      <c r="L139" s="14"/>
    </row>
    <row r="140" spans="1:12" x14ac:dyDescent="0.3">
      <c r="A140" s="7"/>
      <c r="B140" s="7"/>
      <c r="C140" s="7"/>
      <c r="D140" s="7"/>
      <c r="E140" s="59">
        <v>236</v>
      </c>
      <c r="F140" s="7">
        <f t="shared" si="2"/>
        <v>0.81400000000000539</v>
      </c>
      <c r="G140" s="7"/>
      <c r="H140" s="7"/>
      <c r="I140" s="7"/>
      <c r="J140" s="7"/>
      <c r="K140" s="7"/>
      <c r="L140" s="14"/>
    </row>
    <row r="141" spans="1:12" x14ac:dyDescent="0.3">
      <c r="A141" s="7"/>
      <c r="B141" s="7"/>
      <c r="C141" s="7"/>
      <c r="D141" s="7"/>
      <c r="E141" s="59">
        <v>237</v>
      </c>
      <c r="F141" s="7">
        <f t="shared" si="2"/>
        <v>0.81300000000000539</v>
      </c>
      <c r="G141" s="7"/>
      <c r="H141" s="7"/>
      <c r="I141" s="7"/>
      <c r="J141" s="7"/>
      <c r="K141" s="7"/>
      <c r="L141" s="14"/>
    </row>
    <row r="142" spans="1:12" x14ac:dyDescent="0.3">
      <c r="A142" s="7"/>
      <c r="B142" s="7"/>
      <c r="C142" s="7"/>
      <c r="D142" s="7"/>
      <c r="E142" s="59">
        <v>238</v>
      </c>
      <c r="F142" s="7">
        <f t="shared" si="2"/>
        <v>0.81200000000000538</v>
      </c>
      <c r="G142" s="7"/>
      <c r="H142" s="7"/>
      <c r="I142" s="7"/>
      <c r="J142" s="7"/>
      <c r="K142" s="7"/>
      <c r="L142" s="14"/>
    </row>
    <row r="143" spans="1:12" x14ac:dyDescent="0.3">
      <c r="A143" s="7"/>
      <c r="B143" s="7"/>
      <c r="C143" s="7"/>
      <c r="D143" s="7"/>
      <c r="E143" s="59">
        <v>239</v>
      </c>
      <c r="F143" s="7">
        <f t="shared" si="2"/>
        <v>0.81100000000000538</v>
      </c>
      <c r="G143" s="7"/>
      <c r="H143" s="7"/>
      <c r="I143" s="7"/>
      <c r="J143" s="7"/>
      <c r="K143" s="7"/>
      <c r="L143" s="14"/>
    </row>
    <row r="144" spans="1:12" x14ac:dyDescent="0.3">
      <c r="A144" s="7"/>
      <c r="B144" s="7"/>
      <c r="C144" s="7"/>
      <c r="D144" s="7"/>
      <c r="E144" s="59">
        <v>240</v>
      </c>
      <c r="F144" s="7">
        <f t="shared" si="2"/>
        <v>0.81000000000000538</v>
      </c>
      <c r="G144" s="7"/>
      <c r="H144" s="7"/>
      <c r="I144" s="7"/>
      <c r="J144" s="7"/>
      <c r="K144" s="7"/>
      <c r="L144" s="14"/>
    </row>
    <row r="145" spans="1:12" x14ac:dyDescent="0.3">
      <c r="A145" s="7"/>
      <c r="B145" s="7"/>
      <c r="C145" s="7"/>
      <c r="D145" s="7"/>
      <c r="E145" s="59">
        <v>241</v>
      </c>
      <c r="F145" s="7">
        <f t="shared" si="2"/>
        <v>0.80900000000000538</v>
      </c>
      <c r="G145" s="7"/>
      <c r="H145" s="7"/>
      <c r="I145" s="7"/>
      <c r="J145" s="7"/>
      <c r="K145" s="7"/>
      <c r="L145" s="14"/>
    </row>
    <row r="146" spans="1:12" x14ac:dyDescent="0.3">
      <c r="A146" s="7"/>
      <c r="B146" s="7"/>
      <c r="C146" s="7"/>
      <c r="D146" s="7"/>
      <c r="E146" s="59">
        <v>242</v>
      </c>
      <c r="F146" s="7">
        <f t="shared" si="2"/>
        <v>0.80800000000000538</v>
      </c>
      <c r="G146" s="7"/>
      <c r="H146" s="7"/>
      <c r="I146" s="7"/>
      <c r="J146" s="7"/>
      <c r="K146" s="7"/>
      <c r="L146" s="14"/>
    </row>
    <row r="147" spans="1:12" x14ac:dyDescent="0.3">
      <c r="A147" s="7"/>
      <c r="B147" s="7"/>
      <c r="C147" s="7"/>
      <c r="D147" s="7"/>
      <c r="E147" s="59">
        <v>243</v>
      </c>
      <c r="F147" s="7">
        <f t="shared" si="2"/>
        <v>0.80700000000000538</v>
      </c>
      <c r="G147" s="7"/>
      <c r="H147" s="7"/>
      <c r="I147" s="7"/>
      <c r="J147" s="7"/>
      <c r="K147" s="7"/>
      <c r="L147" s="14"/>
    </row>
    <row r="148" spans="1:12" x14ac:dyDescent="0.3">
      <c r="A148" s="7"/>
      <c r="B148" s="7"/>
      <c r="C148" s="7"/>
      <c r="D148" s="7"/>
      <c r="E148" s="59">
        <v>244</v>
      </c>
      <c r="F148" s="7">
        <f t="shared" si="2"/>
        <v>0.80600000000000538</v>
      </c>
      <c r="G148" s="7"/>
      <c r="H148" s="7"/>
      <c r="I148" s="7"/>
      <c r="J148" s="7"/>
      <c r="K148" s="7"/>
      <c r="L148" s="14"/>
    </row>
    <row r="149" spans="1:12" x14ac:dyDescent="0.3">
      <c r="A149" s="7"/>
      <c r="B149" s="7"/>
      <c r="C149" s="7"/>
      <c r="D149" s="7"/>
      <c r="E149" s="59">
        <v>245</v>
      </c>
      <c r="F149" s="7">
        <f t="shared" si="2"/>
        <v>0.80500000000000538</v>
      </c>
      <c r="G149" s="7"/>
      <c r="H149" s="7"/>
      <c r="I149" s="7"/>
      <c r="J149" s="7"/>
      <c r="K149" s="7"/>
      <c r="L149" s="14"/>
    </row>
    <row r="150" spans="1:12" x14ac:dyDescent="0.3">
      <c r="A150" s="7"/>
      <c r="B150" s="7"/>
      <c r="C150" s="7"/>
      <c r="D150" s="7"/>
      <c r="E150" s="59">
        <v>246</v>
      </c>
      <c r="F150" s="7">
        <f t="shared" si="2"/>
        <v>0.80400000000000538</v>
      </c>
      <c r="G150" s="7"/>
      <c r="H150" s="7"/>
      <c r="I150" s="7"/>
      <c r="J150" s="7"/>
      <c r="K150" s="7"/>
      <c r="L150" s="14"/>
    </row>
    <row r="151" spans="1:12" x14ac:dyDescent="0.3">
      <c r="A151" s="7"/>
      <c r="B151" s="7"/>
      <c r="C151" s="7"/>
      <c r="D151" s="7"/>
      <c r="E151" s="59">
        <v>247</v>
      </c>
      <c r="F151" s="7">
        <f t="shared" si="2"/>
        <v>0.80300000000000538</v>
      </c>
      <c r="G151" s="7"/>
      <c r="H151" s="7"/>
      <c r="I151" s="7"/>
      <c r="J151" s="7"/>
      <c r="K151" s="7"/>
      <c r="L151" s="14"/>
    </row>
    <row r="152" spans="1:12" x14ac:dyDescent="0.3">
      <c r="A152" s="7"/>
      <c r="B152" s="7"/>
      <c r="C152" s="7"/>
      <c r="D152" s="7"/>
      <c r="E152" s="59">
        <v>248</v>
      </c>
      <c r="F152" s="7">
        <f t="shared" si="2"/>
        <v>0.80200000000000538</v>
      </c>
      <c r="G152" s="7"/>
      <c r="H152" s="7"/>
      <c r="I152" s="7"/>
      <c r="J152" s="7"/>
      <c r="K152" s="7"/>
      <c r="L152" s="14"/>
    </row>
    <row r="153" spans="1:12" x14ac:dyDescent="0.3">
      <c r="A153" s="7"/>
      <c r="B153" s="7"/>
      <c r="C153" s="7"/>
      <c r="D153" s="7"/>
      <c r="E153" s="59">
        <v>249</v>
      </c>
      <c r="F153" s="7">
        <f t="shared" si="2"/>
        <v>0.80100000000000537</v>
      </c>
      <c r="G153" s="7"/>
      <c r="H153" s="7"/>
      <c r="I153" s="7"/>
      <c r="J153" s="7"/>
      <c r="K153" s="7"/>
      <c r="L153" s="14"/>
    </row>
    <row r="154" spans="1:12" x14ac:dyDescent="0.3">
      <c r="A154" s="7"/>
      <c r="B154" s="7"/>
      <c r="C154" s="7"/>
      <c r="D154" s="7"/>
      <c r="E154" s="59">
        <v>250</v>
      </c>
      <c r="F154" s="7">
        <f t="shared" si="2"/>
        <v>0.80000000000000537</v>
      </c>
      <c r="G154" s="7"/>
      <c r="H154" s="7"/>
      <c r="I154" s="7"/>
      <c r="J154" s="7"/>
      <c r="K154" s="7"/>
      <c r="L154" s="14"/>
    </row>
    <row r="155" spans="1:12" x14ac:dyDescent="0.3">
      <c r="A155" s="7"/>
      <c r="B155" s="7"/>
      <c r="C155" s="7"/>
      <c r="D155" s="7"/>
      <c r="E155" s="59">
        <v>251</v>
      </c>
      <c r="F155" s="7">
        <f t="shared" si="2"/>
        <v>0.79900000000000537</v>
      </c>
      <c r="G155" s="7"/>
      <c r="H155" s="7"/>
      <c r="I155" s="7"/>
      <c r="J155" s="7"/>
      <c r="K155" s="7"/>
      <c r="L155" s="14"/>
    </row>
    <row r="156" spans="1:12" x14ac:dyDescent="0.3">
      <c r="A156" s="7"/>
      <c r="B156" s="7"/>
      <c r="C156" s="7"/>
      <c r="D156" s="7"/>
      <c r="E156" s="59">
        <v>252</v>
      </c>
      <c r="F156" s="7">
        <f t="shared" si="2"/>
        <v>0.79800000000000537</v>
      </c>
      <c r="G156" s="7"/>
      <c r="H156" s="7"/>
      <c r="I156" s="7"/>
      <c r="J156" s="7"/>
      <c r="K156" s="7"/>
      <c r="L156" s="14"/>
    </row>
    <row r="157" spans="1:12" x14ac:dyDescent="0.3">
      <c r="A157" s="7"/>
      <c r="B157" s="7"/>
      <c r="C157" s="7"/>
      <c r="D157" s="7"/>
      <c r="E157" s="59">
        <v>253</v>
      </c>
      <c r="F157" s="7">
        <f t="shared" si="2"/>
        <v>0.79700000000000537</v>
      </c>
      <c r="G157" s="7"/>
      <c r="H157" s="7"/>
      <c r="I157" s="7"/>
      <c r="J157" s="7"/>
      <c r="K157" s="7"/>
      <c r="L157" s="14"/>
    </row>
    <row r="158" spans="1:12" x14ac:dyDescent="0.3">
      <c r="A158" s="7"/>
      <c r="B158" s="7"/>
      <c r="C158" s="7"/>
      <c r="D158" s="7"/>
      <c r="E158" s="59">
        <v>254</v>
      </c>
      <c r="F158" s="7">
        <f t="shared" si="2"/>
        <v>0.79600000000000537</v>
      </c>
      <c r="G158" s="7"/>
      <c r="H158" s="7"/>
      <c r="I158" s="7"/>
      <c r="J158" s="7"/>
      <c r="K158" s="7"/>
      <c r="L158" s="14"/>
    </row>
    <row r="159" spans="1:12" x14ac:dyDescent="0.3">
      <c r="A159" s="7"/>
      <c r="B159" s="7"/>
      <c r="C159" s="7"/>
      <c r="D159" s="7"/>
      <c r="E159" s="59">
        <v>255</v>
      </c>
      <c r="F159" s="7">
        <f t="shared" si="2"/>
        <v>0.79500000000000537</v>
      </c>
      <c r="G159" s="7"/>
      <c r="H159" s="7"/>
      <c r="I159" s="7"/>
      <c r="J159" s="7"/>
      <c r="K159" s="7"/>
      <c r="L159" s="14"/>
    </row>
    <row r="160" spans="1:12" x14ac:dyDescent="0.3">
      <c r="A160" s="7"/>
      <c r="B160" s="7"/>
      <c r="C160" s="7"/>
      <c r="D160" s="7"/>
      <c r="E160" s="59">
        <v>256</v>
      </c>
      <c r="F160" s="7">
        <f t="shared" si="2"/>
        <v>0.79400000000000537</v>
      </c>
      <c r="G160" s="7"/>
      <c r="H160" s="7"/>
      <c r="I160" s="7"/>
      <c r="J160" s="7"/>
      <c r="K160" s="7"/>
      <c r="L160" s="14"/>
    </row>
    <row r="161" spans="1:12" x14ac:dyDescent="0.3">
      <c r="A161" s="7"/>
      <c r="B161" s="7"/>
      <c r="C161" s="7"/>
      <c r="D161" s="7"/>
      <c r="E161" s="59">
        <v>257</v>
      </c>
      <c r="F161" s="7">
        <f t="shared" si="2"/>
        <v>0.79300000000000537</v>
      </c>
      <c r="G161" s="7"/>
      <c r="H161" s="7"/>
      <c r="I161" s="7"/>
      <c r="J161" s="7"/>
      <c r="K161" s="7"/>
      <c r="L161" s="14"/>
    </row>
    <row r="162" spans="1:12" x14ac:dyDescent="0.3">
      <c r="A162" s="7"/>
      <c r="B162" s="7"/>
      <c r="C162" s="7"/>
      <c r="D162" s="7"/>
      <c r="E162" s="59">
        <v>258</v>
      </c>
      <c r="F162" s="7">
        <f t="shared" si="2"/>
        <v>0.79200000000000537</v>
      </c>
      <c r="G162" s="7"/>
      <c r="H162" s="7"/>
      <c r="I162" s="7"/>
      <c r="J162" s="7"/>
      <c r="K162" s="7"/>
      <c r="L162" s="14"/>
    </row>
    <row r="163" spans="1:12" x14ac:dyDescent="0.3">
      <c r="A163" s="7"/>
      <c r="B163" s="7"/>
      <c r="C163" s="7"/>
      <c r="D163" s="7"/>
      <c r="E163" s="59">
        <v>259</v>
      </c>
      <c r="F163" s="7">
        <f t="shared" si="2"/>
        <v>0.79100000000000537</v>
      </c>
      <c r="G163" s="7"/>
      <c r="H163" s="7"/>
      <c r="I163" s="7"/>
      <c r="J163" s="7"/>
      <c r="K163" s="7"/>
      <c r="L163" s="14"/>
    </row>
    <row r="164" spans="1:12" x14ac:dyDescent="0.3">
      <c r="A164" s="7"/>
      <c r="B164" s="7"/>
      <c r="C164" s="7"/>
      <c r="D164" s="7"/>
      <c r="E164" s="59">
        <v>260</v>
      </c>
      <c r="F164" s="7">
        <f t="shared" si="2"/>
        <v>0.79000000000000536</v>
      </c>
      <c r="G164" s="7"/>
      <c r="H164" s="7"/>
      <c r="I164" s="7"/>
      <c r="J164" s="7"/>
      <c r="K164" s="7"/>
      <c r="L164" s="14"/>
    </row>
    <row r="165" spans="1:12" x14ac:dyDescent="0.3">
      <c r="A165" s="7"/>
      <c r="B165" s="7"/>
      <c r="C165" s="7"/>
      <c r="D165" s="7"/>
      <c r="E165" s="59">
        <v>261</v>
      </c>
      <c r="F165" s="7">
        <f t="shared" si="2"/>
        <v>0.78900000000000536</v>
      </c>
      <c r="G165" s="7"/>
      <c r="H165" s="7"/>
      <c r="I165" s="7"/>
      <c r="J165" s="7"/>
      <c r="K165" s="7"/>
      <c r="L165" s="14"/>
    </row>
    <row r="166" spans="1:12" x14ac:dyDescent="0.3">
      <c r="A166" s="7"/>
      <c r="B166" s="7"/>
      <c r="C166" s="7"/>
      <c r="D166" s="7"/>
      <c r="E166" s="59">
        <v>262</v>
      </c>
      <c r="F166" s="7">
        <f t="shared" si="2"/>
        <v>0.78800000000000536</v>
      </c>
      <c r="G166" s="7"/>
      <c r="H166" s="7"/>
      <c r="I166" s="7"/>
      <c r="J166" s="7"/>
      <c r="K166" s="7"/>
      <c r="L166" s="14"/>
    </row>
    <row r="167" spans="1:12" x14ac:dyDescent="0.3">
      <c r="A167" s="7"/>
      <c r="B167" s="7"/>
      <c r="C167" s="7"/>
      <c r="D167" s="7"/>
      <c r="E167" s="59">
        <v>263</v>
      </c>
      <c r="F167" s="7">
        <f t="shared" si="2"/>
        <v>0.78700000000000536</v>
      </c>
      <c r="G167" s="7"/>
      <c r="H167" s="7"/>
      <c r="I167" s="7"/>
      <c r="J167" s="7"/>
      <c r="K167" s="7"/>
      <c r="L167" s="14"/>
    </row>
    <row r="168" spans="1:12" x14ac:dyDescent="0.3">
      <c r="A168" s="7"/>
      <c r="B168" s="7"/>
      <c r="C168" s="7"/>
      <c r="D168" s="7"/>
      <c r="E168" s="59">
        <v>264</v>
      </c>
      <c r="F168" s="7">
        <f t="shared" si="2"/>
        <v>0.78600000000000536</v>
      </c>
      <c r="G168" s="7"/>
      <c r="H168" s="7"/>
      <c r="I168" s="7"/>
      <c r="J168" s="7"/>
      <c r="K168" s="7"/>
      <c r="L168" s="14"/>
    </row>
    <row r="169" spans="1:12" x14ac:dyDescent="0.3">
      <c r="A169" s="7"/>
      <c r="B169" s="7"/>
      <c r="C169" s="7"/>
      <c r="D169" s="7"/>
      <c r="E169" s="59">
        <v>265</v>
      </c>
      <c r="F169" s="7">
        <f t="shared" si="2"/>
        <v>0.78500000000000536</v>
      </c>
      <c r="G169" s="7"/>
      <c r="H169" s="7"/>
      <c r="I169" s="7"/>
      <c r="J169" s="7"/>
      <c r="K169" s="7"/>
      <c r="L169" s="14"/>
    </row>
    <row r="170" spans="1:12" x14ac:dyDescent="0.3">
      <c r="A170" s="7"/>
      <c r="B170" s="7"/>
      <c r="C170" s="7"/>
      <c r="D170" s="7"/>
      <c r="E170" s="59">
        <v>266</v>
      </c>
      <c r="F170" s="7">
        <f t="shared" ref="F170:F204" si="3">F169-0.001</f>
        <v>0.78400000000000536</v>
      </c>
      <c r="G170" s="7"/>
      <c r="H170" s="7"/>
      <c r="I170" s="7"/>
      <c r="J170" s="7"/>
      <c r="K170" s="7"/>
      <c r="L170" s="14"/>
    </row>
    <row r="171" spans="1:12" x14ac:dyDescent="0.3">
      <c r="A171" s="7"/>
      <c r="B171" s="7"/>
      <c r="C171" s="7"/>
      <c r="D171" s="7"/>
      <c r="E171" s="59">
        <v>267</v>
      </c>
      <c r="F171" s="7">
        <f t="shared" si="3"/>
        <v>0.78300000000000536</v>
      </c>
      <c r="G171" s="7"/>
      <c r="H171" s="7"/>
      <c r="I171" s="7"/>
      <c r="J171" s="7"/>
      <c r="K171" s="7"/>
      <c r="L171" s="14"/>
    </row>
    <row r="172" spans="1:12" x14ac:dyDescent="0.3">
      <c r="A172" s="7"/>
      <c r="B172" s="7"/>
      <c r="C172" s="7"/>
      <c r="D172" s="7"/>
      <c r="E172" s="59">
        <v>268</v>
      </c>
      <c r="F172" s="7">
        <f t="shared" si="3"/>
        <v>0.78200000000000536</v>
      </c>
      <c r="G172" s="7"/>
      <c r="H172" s="7"/>
      <c r="I172" s="7"/>
      <c r="J172" s="7"/>
      <c r="K172" s="7"/>
      <c r="L172" s="14"/>
    </row>
    <row r="173" spans="1:12" x14ac:dyDescent="0.3">
      <c r="A173" s="7"/>
      <c r="B173" s="7"/>
      <c r="C173" s="7"/>
      <c r="D173" s="7"/>
      <c r="E173" s="59">
        <v>269</v>
      </c>
      <c r="F173" s="7">
        <f t="shared" si="3"/>
        <v>0.78100000000000536</v>
      </c>
      <c r="G173" s="7"/>
      <c r="H173" s="7"/>
      <c r="I173" s="7"/>
      <c r="J173" s="7"/>
      <c r="K173" s="7"/>
      <c r="L173" s="14"/>
    </row>
    <row r="174" spans="1:12" x14ac:dyDescent="0.3">
      <c r="A174" s="7"/>
      <c r="B174" s="7"/>
      <c r="C174" s="7"/>
      <c r="D174" s="7"/>
      <c r="E174" s="59">
        <v>270</v>
      </c>
      <c r="F174" s="7">
        <f t="shared" si="3"/>
        <v>0.78000000000000536</v>
      </c>
      <c r="G174" s="7"/>
      <c r="H174" s="7"/>
      <c r="I174" s="7"/>
      <c r="J174" s="7"/>
      <c r="K174" s="7"/>
      <c r="L174" s="14"/>
    </row>
    <row r="175" spans="1:12" x14ac:dyDescent="0.3">
      <c r="A175" s="7"/>
      <c r="B175" s="7"/>
      <c r="C175" s="7"/>
      <c r="D175" s="7"/>
      <c r="E175" s="59">
        <v>271</v>
      </c>
      <c r="F175" s="7">
        <f t="shared" si="3"/>
        <v>0.77900000000000535</v>
      </c>
      <c r="G175" s="7"/>
      <c r="H175" s="7"/>
      <c r="I175" s="7"/>
      <c r="J175" s="7"/>
      <c r="K175" s="7"/>
      <c r="L175" s="14"/>
    </row>
    <row r="176" spans="1:12" x14ac:dyDescent="0.3">
      <c r="A176" s="7"/>
      <c r="B176" s="7"/>
      <c r="C176" s="7"/>
      <c r="D176" s="7"/>
      <c r="E176" s="59">
        <v>272</v>
      </c>
      <c r="F176" s="7">
        <f t="shared" si="3"/>
        <v>0.77800000000000535</v>
      </c>
      <c r="G176" s="7"/>
      <c r="H176" s="7"/>
      <c r="I176" s="7"/>
      <c r="J176" s="7"/>
      <c r="K176" s="7"/>
      <c r="L176" s="14"/>
    </row>
    <row r="177" spans="1:12" x14ac:dyDescent="0.3">
      <c r="A177" s="7"/>
      <c r="B177" s="7"/>
      <c r="C177" s="7"/>
      <c r="D177" s="7"/>
      <c r="E177" s="59">
        <v>273</v>
      </c>
      <c r="F177" s="7">
        <f t="shared" si="3"/>
        <v>0.77700000000000535</v>
      </c>
      <c r="G177" s="7"/>
      <c r="H177" s="7"/>
      <c r="I177" s="7"/>
      <c r="J177" s="7"/>
      <c r="K177" s="7"/>
      <c r="L177" s="14"/>
    </row>
    <row r="178" spans="1:12" x14ac:dyDescent="0.3">
      <c r="A178" s="7"/>
      <c r="B178" s="7"/>
      <c r="C178" s="7"/>
      <c r="D178" s="7"/>
      <c r="E178" s="59">
        <v>274</v>
      </c>
      <c r="F178" s="7">
        <f t="shared" si="3"/>
        <v>0.77600000000000535</v>
      </c>
      <c r="G178" s="7"/>
      <c r="H178" s="7"/>
      <c r="I178" s="7"/>
      <c r="J178" s="7"/>
      <c r="K178" s="7"/>
      <c r="L178" s="14"/>
    </row>
    <row r="179" spans="1:12" x14ac:dyDescent="0.3">
      <c r="A179" s="7"/>
      <c r="B179" s="7"/>
      <c r="C179" s="7"/>
      <c r="D179" s="7"/>
      <c r="E179" s="59">
        <v>275</v>
      </c>
      <c r="F179" s="7">
        <f t="shared" si="3"/>
        <v>0.77500000000000535</v>
      </c>
      <c r="G179" s="7"/>
      <c r="H179" s="7"/>
      <c r="I179" s="7"/>
      <c r="J179" s="7"/>
      <c r="K179" s="7"/>
      <c r="L179" s="14"/>
    </row>
    <row r="180" spans="1:12" x14ac:dyDescent="0.3">
      <c r="A180" s="7"/>
      <c r="B180" s="7"/>
      <c r="C180" s="7"/>
      <c r="D180" s="7"/>
      <c r="E180" s="59">
        <v>276</v>
      </c>
      <c r="F180" s="7">
        <f t="shared" si="3"/>
        <v>0.77400000000000535</v>
      </c>
      <c r="G180" s="7"/>
      <c r="H180" s="7"/>
      <c r="I180" s="7"/>
      <c r="J180" s="7"/>
      <c r="K180" s="7"/>
      <c r="L180" s="14"/>
    </row>
    <row r="181" spans="1:12" x14ac:dyDescent="0.3">
      <c r="A181" s="7"/>
      <c r="B181" s="7"/>
      <c r="C181" s="7"/>
      <c r="D181" s="7"/>
      <c r="E181" s="59">
        <v>277</v>
      </c>
      <c r="F181" s="7">
        <f t="shared" si="3"/>
        <v>0.77300000000000535</v>
      </c>
      <c r="G181" s="7"/>
      <c r="H181" s="7"/>
      <c r="I181" s="7"/>
      <c r="J181" s="7"/>
      <c r="K181" s="7"/>
      <c r="L181" s="14"/>
    </row>
    <row r="182" spans="1:12" x14ac:dyDescent="0.3">
      <c r="A182" s="7"/>
      <c r="B182" s="7"/>
      <c r="C182" s="7"/>
      <c r="D182" s="7"/>
      <c r="E182" s="59">
        <v>278</v>
      </c>
      <c r="F182" s="7">
        <f t="shared" si="3"/>
        <v>0.77200000000000535</v>
      </c>
      <c r="G182" s="7"/>
      <c r="H182" s="7"/>
      <c r="I182" s="7"/>
      <c r="J182" s="7"/>
      <c r="K182" s="7"/>
      <c r="L182" s="14"/>
    </row>
    <row r="183" spans="1:12" x14ac:dyDescent="0.3">
      <c r="A183" s="7"/>
      <c r="B183" s="7"/>
      <c r="C183" s="7"/>
      <c r="D183" s="7"/>
      <c r="E183" s="59">
        <v>279</v>
      </c>
      <c r="F183" s="7">
        <f t="shared" si="3"/>
        <v>0.77100000000000535</v>
      </c>
      <c r="G183" s="7"/>
      <c r="H183" s="7"/>
      <c r="I183" s="7"/>
      <c r="J183" s="7"/>
      <c r="K183" s="7"/>
      <c r="L183" s="14"/>
    </row>
    <row r="184" spans="1:12" x14ac:dyDescent="0.3">
      <c r="A184" s="7"/>
      <c r="B184" s="7"/>
      <c r="C184" s="7"/>
      <c r="D184" s="7"/>
      <c r="E184" s="59">
        <v>280</v>
      </c>
      <c r="F184" s="7">
        <f t="shared" si="3"/>
        <v>0.77000000000000535</v>
      </c>
      <c r="G184" s="7"/>
      <c r="H184" s="7"/>
      <c r="I184" s="7"/>
      <c r="J184" s="7"/>
      <c r="K184" s="7"/>
      <c r="L184" s="14"/>
    </row>
    <row r="185" spans="1:12" x14ac:dyDescent="0.3">
      <c r="A185" s="7"/>
      <c r="B185" s="7"/>
      <c r="C185" s="7"/>
      <c r="D185" s="7"/>
      <c r="E185" s="59">
        <v>281</v>
      </c>
      <c r="F185" s="7">
        <f t="shared" si="3"/>
        <v>0.76900000000000535</v>
      </c>
      <c r="G185" s="7"/>
      <c r="H185" s="7"/>
      <c r="I185" s="7"/>
      <c r="J185" s="7"/>
      <c r="K185" s="7"/>
      <c r="L185" s="14"/>
    </row>
    <row r="186" spans="1:12" x14ac:dyDescent="0.3">
      <c r="A186" s="7"/>
      <c r="B186" s="7"/>
      <c r="C186" s="7"/>
      <c r="D186" s="7"/>
      <c r="E186" s="59">
        <v>282</v>
      </c>
      <c r="F186" s="7">
        <f t="shared" si="3"/>
        <v>0.76800000000000535</v>
      </c>
      <c r="G186" s="7"/>
      <c r="H186" s="7"/>
      <c r="I186" s="7"/>
      <c r="J186" s="7"/>
      <c r="K186" s="7"/>
      <c r="L186" s="14"/>
    </row>
    <row r="187" spans="1:12" x14ac:dyDescent="0.3">
      <c r="A187" s="7"/>
      <c r="B187" s="7"/>
      <c r="C187" s="7"/>
      <c r="D187" s="7"/>
      <c r="E187" s="59">
        <v>283</v>
      </c>
      <c r="F187" s="7">
        <f t="shared" si="3"/>
        <v>0.76700000000000534</v>
      </c>
      <c r="G187" s="7"/>
      <c r="H187" s="7"/>
      <c r="I187" s="7"/>
      <c r="J187" s="7"/>
      <c r="K187" s="7"/>
      <c r="L187" s="14"/>
    </row>
    <row r="188" spans="1:12" x14ac:dyDescent="0.3">
      <c r="A188" s="7"/>
      <c r="B188" s="7"/>
      <c r="C188" s="7"/>
      <c r="D188" s="7"/>
      <c r="E188" s="59">
        <v>284</v>
      </c>
      <c r="F188" s="7">
        <f t="shared" si="3"/>
        <v>0.76600000000000534</v>
      </c>
      <c r="G188" s="7"/>
      <c r="H188" s="7"/>
      <c r="I188" s="7"/>
      <c r="J188" s="7"/>
      <c r="K188" s="7"/>
      <c r="L188" s="14"/>
    </row>
    <row r="189" spans="1:12" x14ac:dyDescent="0.3">
      <c r="A189" s="7"/>
      <c r="B189" s="7"/>
      <c r="C189" s="7"/>
      <c r="D189" s="7"/>
      <c r="E189" s="59">
        <v>285</v>
      </c>
      <c r="F189" s="7">
        <f t="shared" si="3"/>
        <v>0.76500000000000534</v>
      </c>
      <c r="G189" s="7"/>
      <c r="H189" s="7"/>
      <c r="I189" s="7"/>
      <c r="J189" s="7"/>
      <c r="K189" s="7"/>
      <c r="L189" s="14"/>
    </row>
    <row r="190" spans="1:12" x14ac:dyDescent="0.3">
      <c r="A190" s="7"/>
      <c r="B190" s="7"/>
      <c r="C190" s="7"/>
      <c r="D190" s="7"/>
      <c r="E190" s="59">
        <v>286</v>
      </c>
      <c r="F190" s="7">
        <f t="shared" si="3"/>
        <v>0.76400000000000534</v>
      </c>
      <c r="G190" s="7"/>
      <c r="H190" s="7"/>
      <c r="I190" s="7"/>
      <c r="J190" s="7"/>
      <c r="K190" s="7"/>
      <c r="L190" s="14"/>
    </row>
    <row r="191" spans="1:12" x14ac:dyDescent="0.3">
      <c r="A191" s="7"/>
      <c r="B191" s="7"/>
      <c r="C191" s="7"/>
      <c r="D191" s="7"/>
      <c r="E191" s="59">
        <v>287</v>
      </c>
      <c r="F191" s="7">
        <f t="shared" si="3"/>
        <v>0.76300000000000534</v>
      </c>
      <c r="G191" s="7"/>
      <c r="H191" s="7"/>
      <c r="I191" s="7"/>
      <c r="J191" s="7"/>
      <c r="K191" s="7"/>
      <c r="L191" s="14"/>
    </row>
    <row r="192" spans="1:12" x14ac:dyDescent="0.3">
      <c r="A192" s="7"/>
      <c r="B192" s="7"/>
      <c r="C192" s="7"/>
      <c r="D192" s="7"/>
      <c r="E192" s="59">
        <v>288</v>
      </c>
      <c r="F192" s="7">
        <f t="shared" si="3"/>
        <v>0.76200000000000534</v>
      </c>
      <c r="G192" s="7"/>
      <c r="H192" s="7"/>
      <c r="I192" s="7"/>
      <c r="J192" s="7"/>
      <c r="K192" s="7"/>
      <c r="L192" s="14"/>
    </row>
    <row r="193" spans="1:12" x14ac:dyDescent="0.3">
      <c r="A193" s="7"/>
      <c r="B193" s="7"/>
      <c r="C193" s="7"/>
      <c r="D193" s="7"/>
      <c r="E193" s="59">
        <v>289</v>
      </c>
      <c r="F193" s="7">
        <f t="shared" si="3"/>
        <v>0.76100000000000534</v>
      </c>
      <c r="G193" s="7"/>
      <c r="H193" s="7"/>
      <c r="I193" s="7"/>
      <c r="J193" s="7"/>
      <c r="K193" s="7"/>
      <c r="L193" s="14"/>
    </row>
    <row r="194" spans="1:12" x14ac:dyDescent="0.3">
      <c r="A194" s="7"/>
      <c r="B194" s="7"/>
      <c r="C194" s="7"/>
      <c r="D194" s="7"/>
      <c r="E194" s="59">
        <v>290</v>
      </c>
      <c r="F194" s="7">
        <f t="shared" si="3"/>
        <v>0.76000000000000534</v>
      </c>
      <c r="G194" s="7"/>
      <c r="H194" s="7"/>
      <c r="I194" s="7"/>
      <c r="J194" s="7"/>
      <c r="K194" s="7"/>
      <c r="L194" s="14"/>
    </row>
    <row r="195" spans="1:12" x14ac:dyDescent="0.3">
      <c r="A195" s="7"/>
      <c r="B195" s="7"/>
      <c r="C195" s="7"/>
      <c r="D195" s="7"/>
      <c r="E195" s="59">
        <v>291</v>
      </c>
      <c r="F195" s="7">
        <f t="shared" si="3"/>
        <v>0.75900000000000534</v>
      </c>
      <c r="G195" s="7"/>
      <c r="H195" s="7"/>
      <c r="I195" s="7"/>
      <c r="J195" s="7"/>
      <c r="K195" s="7"/>
      <c r="L195" s="14"/>
    </row>
    <row r="196" spans="1:12" x14ac:dyDescent="0.3">
      <c r="A196" s="7"/>
      <c r="B196" s="7"/>
      <c r="C196" s="7"/>
      <c r="D196" s="7"/>
      <c r="E196" s="59">
        <v>292</v>
      </c>
      <c r="F196" s="7">
        <f t="shared" si="3"/>
        <v>0.75800000000000534</v>
      </c>
      <c r="G196" s="7"/>
      <c r="H196" s="7"/>
      <c r="I196" s="7"/>
      <c r="J196" s="7"/>
      <c r="K196" s="7"/>
      <c r="L196" s="14"/>
    </row>
    <row r="197" spans="1:12" x14ac:dyDescent="0.3">
      <c r="A197" s="7"/>
      <c r="B197" s="7"/>
      <c r="C197" s="7"/>
      <c r="D197" s="7"/>
      <c r="E197" s="59">
        <v>293</v>
      </c>
      <c r="F197" s="7">
        <f t="shared" si="3"/>
        <v>0.75700000000000534</v>
      </c>
      <c r="G197" s="7"/>
      <c r="H197" s="7"/>
      <c r="I197" s="7"/>
      <c r="J197" s="7"/>
      <c r="K197" s="7"/>
      <c r="L197" s="14"/>
    </row>
    <row r="198" spans="1:12" x14ac:dyDescent="0.3">
      <c r="A198" s="7"/>
      <c r="B198" s="7"/>
      <c r="C198" s="7"/>
      <c r="D198" s="7"/>
      <c r="E198" s="59">
        <v>294</v>
      </c>
      <c r="F198" s="7">
        <f t="shared" si="3"/>
        <v>0.75600000000000533</v>
      </c>
      <c r="G198" s="7"/>
      <c r="H198" s="7"/>
      <c r="I198" s="7"/>
      <c r="J198" s="7"/>
      <c r="K198" s="7"/>
      <c r="L198" s="14"/>
    </row>
    <row r="199" spans="1:12" x14ac:dyDescent="0.3">
      <c r="A199" s="7"/>
      <c r="B199" s="7"/>
      <c r="C199" s="7"/>
      <c r="D199" s="7"/>
      <c r="E199" s="59">
        <v>295</v>
      </c>
      <c r="F199" s="7">
        <f t="shared" si="3"/>
        <v>0.75500000000000533</v>
      </c>
      <c r="G199" s="7"/>
      <c r="H199" s="7"/>
      <c r="I199" s="7"/>
      <c r="J199" s="7"/>
      <c r="K199" s="7"/>
      <c r="L199" s="14"/>
    </row>
    <row r="200" spans="1:12" x14ac:dyDescent="0.3">
      <c r="A200" s="7"/>
      <c r="B200" s="7"/>
      <c r="C200" s="7"/>
      <c r="D200" s="7"/>
      <c r="E200" s="59">
        <v>296</v>
      </c>
      <c r="F200" s="7">
        <f t="shared" si="3"/>
        <v>0.75400000000000533</v>
      </c>
      <c r="G200" s="7"/>
      <c r="H200" s="7"/>
      <c r="I200" s="7"/>
      <c r="J200" s="7"/>
      <c r="K200" s="7"/>
      <c r="L200" s="14"/>
    </row>
    <row r="201" spans="1:12" x14ac:dyDescent="0.3">
      <c r="A201" s="7"/>
      <c r="B201" s="7"/>
      <c r="C201" s="7"/>
      <c r="D201" s="7"/>
      <c r="E201" s="59">
        <v>297</v>
      </c>
      <c r="F201" s="7">
        <f t="shared" si="3"/>
        <v>0.75300000000000533</v>
      </c>
      <c r="G201" s="7"/>
      <c r="H201" s="7"/>
      <c r="I201" s="7"/>
      <c r="J201" s="7"/>
      <c r="K201" s="7"/>
      <c r="L201" s="14"/>
    </row>
    <row r="202" spans="1:12" x14ac:dyDescent="0.3">
      <c r="A202" s="7"/>
      <c r="B202" s="7"/>
      <c r="C202" s="7"/>
      <c r="D202" s="7"/>
      <c r="E202" s="59">
        <v>298</v>
      </c>
      <c r="F202" s="7">
        <f t="shared" si="3"/>
        <v>0.75200000000000533</v>
      </c>
      <c r="G202" s="7"/>
      <c r="H202" s="7"/>
      <c r="I202" s="7"/>
      <c r="J202" s="7"/>
      <c r="K202" s="7"/>
      <c r="L202" s="14"/>
    </row>
    <row r="203" spans="1:12" x14ac:dyDescent="0.3">
      <c r="A203" s="7"/>
      <c r="B203" s="7"/>
      <c r="C203" s="7"/>
      <c r="D203" s="7"/>
      <c r="E203" s="59">
        <v>299</v>
      </c>
      <c r="F203" s="7">
        <f t="shared" si="3"/>
        <v>0.75100000000000533</v>
      </c>
      <c r="G203" s="7"/>
      <c r="H203" s="7"/>
      <c r="I203" s="7"/>
      <c r="J203" s="7"/>
      <c r="K203" s="7"/>
      <c r="L203" s="14"/>
    </row>
    <row r="204" spans="1:12" x14ac:dyDescent="0.3">
      <c r="A204" s="7"/>
      <c r="B204" s="7"/>
      <c r="C204" s="7"/>
      <c r="D204" s="7"/>
      <c r="E204" s="59">
        <v>300</v>
      </c>
      <c r="F204" s="7">
        <f t="shared" si="3"/>
        <v>0.75000000000000533</v>
      </c>
      <c r="G204" s="7"/>
      <c r="H204" s="7"/>
      <c r="I204" s="7"/>
      <c r="J204" s="7"/>
      <c r="K204" s="7"/>
      <c r="L204" s="14"/>
    </row>
    <row r="205" spans="1:12" x14ac:dyDescent="0.3">
      <c r="A205" s="7"/>
      <c r="B205" s="7"/>
      <c r="C205" s="7"/>
      <c r="D205" s="7"/>
      <c r="E205" s="59">
        <v>301</v>
      </c>
      <c r="F205" s="7">
        <f>F204-0.00025</f>
        <v>0.74975000000000536</v>
      </c>
      <c r="G205" s="7"/>
      <c r="H205" s="7"/>
      <c r="I205" s="7"/>
      <c r="J205" s="7"/>
      <c r="K205" s="7"/>
      <c r="L205" s="14"/>
    </row>
    <row r="206" spans="1:12" x14ac:dyDescent="0.3">
      <c r="A206" s="7"/>
      <c r="B206" s="7"/>
      <c r="C206" s="7"/>
      <c r="D206" s="7"/>
      <c r="E206" s="59">
        <v>302</v>
      </c>
      <c r="F206" s="7">
        <f t="shared" ref="F206:F269" si="4">F205-0.00025</f>
        <v>0.74950000000000538</v>
      </c>
      <c r="G206" s="7"/>
      <c r="H206" s="7"/>
      <c r="I206" s="7"/>
      <c r="J206" s="7"/>
      <c r="K206" s="7"/>
      <c r="L206" s="14"/>
    </row>
    <row r="207" spans="1:12" x14ac:dyDescent="0.3">
      <c r="A207" s="7"/>
      <c r="B207" s="7"/>
      <c r="C207" s="7"/>
      <c r="D207" s="7"/>
      <c r="E207" s="59">
        <v>303</v>
      </c>
      <c r="F207" s="7">
        <f t="shared" si="4"/>
        <v>0.74925000000000541</v>
      </c>
      <c r="G207" s="7"/>
      <c r="H207" s="7"/>
      <c r="I207" s="7"/>
      <c r="J207" s="7"/>
      <c r="K207" s="7"/>
      <c r="L207" s="14"/>
    </row>
    <row r="208" spans="1:12" x14ac:dyDescent="0.3">
      <c r="A208" s="7"/>
      <c r="B208" s="7"/>
      <c r="C208" s="7"/>
      <c r="D208" s="7"/>
      <c r="E208" s="59">
        <v>304</v>
      </c>
      <c r="F208" s="7">
        <f t="shared" si="4"/>
        <v>0.74900000000000544</v>
      </c>
      <c r="G208" s="7"/>
      <c r="H208" s="7"/>
      <c r="I208" s="7"/>
      <c r="J208" s="7"/>
      <c r="K208" s="7"/>
      <c r="L208" s="14"/>
    </row>
    <row r="209" spans="1:12" x14ac:dyDescent="0.3">
      <c r="A209" s="7"/>
      <c r="B209" s="7"/>
      <c r="C209" s="7"/>
      <c r="D209" s="7"/>
      <c r="E209" s="59">
        <v>305</v>
      </c>
      <c r="F209" s="7">
        <f t="shared" si="4"/>
        <v>0.74875000000000547</v>
      </c>
      <c r="G209" s="7"/>
      <c r="H209" s="7"/>
      <c r="I209" s="7"/>
      <c r="J209" s="7"/>
      <c r="K209" s="7"/>
      <c r="L209" s="14"/>
    </row>
    <row r="210" spans="1:12" x14ac:dyDescent="0.3">
      <c r="A210" s="7"/>
      <c r="B210" s="7"/>
      <c r="C210" s="7"/>
      <c r="D210" s="7"/>
      <c r="E210" s="59">
        <v>306</v>
      </c>
      <c r="F210" s="7">
        <f t="shared" si="4"/>
        <v>0.74850000000000549</v>
      </c>
      <c r="G210" s="7"/>
      <c r="H210" s="7"/>
      <c r="I210" s="7"/>
      <c r="J210" s="7"/>
      <c r="K210" s="7"/>
      <c r="L210" s="14"/>
    </row>
    <row r="211" spans="1:12" x14ac:dyDescent="0.3">
      <c r="A211" s="7"/>
      <c r="B211" s="7"/>
      <c r="C211" s="7"/>
      <c r="D211" s="7"/>
      <c r="E211" s="59">
        <v>307</v>
      </c>
      <c r="F211" s="7">
        <f t="shared" si="4"/>
        <v>0.74825000000000552</v>
      </c>
      <c r="G211" s="7"/>
      <c r="H211" s="7"/>
      <c r="I211" s="7"/>
      <c r="J211" s="7"/>
      <c r="K211" s="7"/>
      <c r="L211" s="14"/>
    </row>
    <row r="212" spans="1:12" x14ac:dyDescent="0.3">
      <c r="A212" s="7"/>
      <c r="B212" s="7"/>
      <c r="C212" s="7"/>
      <c r="D212" s="7"/>
      <c r="E212" s="59">
        <v>308</v>
      </c>
      <c r="F212" s="7">
        <f t="shared" si="4"/>
        <v>0.74800000000000555</v>
      </c>
      <c r="G212" s="7"/>
      <c r="H212" s="7"/>
      <c r="I212" s="7"/>
      <c r="J212" s="7"/>
      <c r="K212" s="7"/>
      <c r="L212" s="14"/>
    </row>
    <row r="213" spans="1:12" x14ac:dyDescent="0.3">
      <c r="A213" s="7"/>
      <c r="B213" s="7"/>
      <c r="C213" s="7"/>
      <c r="D213" s="7"/>
      <c r="E213" s="59">
        <v>309</v>
      </c>
      <c r="F213" s="7">
        <f t="shared" si="4"/>
        <v>0.74775000000000558</v>
      </c>
      <c r="G213" s="7"/>
      <c r="H213" s="7"/>
      <c r="I213" s="7"/>
      <c r="J213" s="7"/>
      <c r="K213" s="7"/>
      <c r="L213" s="14"/>
    </row>
    <row r="214" spans="1:12" x14ac:dyDescent="0.3">
      <c r="A214" s="7"/>
      <c r="B214" s="7"/>
      <c r="C214" s="7"/>
      <c r="D214" s="7"/>
      <c r="E214" s="59">
        <v>310</v>
      </c>
      <c r="F214" s="7">
        <f t="shared" si="4"/>
        <v>0.7475000000000056</v>
      </c>
      <c r="G214" s="7"/>
      <c r="H214" s="7"/>
      <c r="I214" s="7"/>
      <c r="J214" s="7"/>
      <c r="K214" s="7"/>
      <c r="L214" s="14"/>
    </row>
    <row r="215" spans="1:12" x14ac:dyDescent="0.3">
      <c r="A215" s="7"/>
      <c r="B215" s="7"/>
      <c r="C215" s="7"/>
      <c r="D215" s="7"/>
      <c r="E215" s="59">
        <v>311</v>
      </c>
      <c r="F215" s="7">
        <f t="shared" si="4"/>
        <v>0.74725000000000563</v>
      </c>
      <c r="G215" s="7"/>
      <c r="H215" s="7"/>
      <c r="I215" s="7"/>
      <c r="J215" s="7"/>
      <c r="K215" s="7"/>
      <c r="L215" s="14"/>
    </row>
    <row r="216" spans="1:12" x14ac:dyDescent="0.3">
      <c r="A216" s="7"/>
      <c r="B216" s="7"/>
      <c r="C216" s="7"/>
      <c r="D216" s="7"/>
      <c r="E216" s="59">
        <v>312</v>
      </c>
      <c r="F216" s="7">
        <f t="shared" si="4"/>
        <v>0.74700000000000566</v>
      </c>
      <c r="G216" s="7"/>
      <c r="H216" s="7"/>
      <c r="I216" s="7"/>
      <c r="J216" s="7"/>
      <c r="K216" s="7"/>
      <c r="L216" s="14"/>
    </row>
    <row r="217" spans="1:12" x14ac:dyDescent="0.3">
      <c r="A217" s="7"/>
      <c r="B217" s="7"/>
      <c r="C217" s="7"/>
      <c r="D217" s="7"/>
      <c r="E217" s="59">
        <v>313</v>
      </c>
      <c r="F217" s="7">
        <f t="shared" si="4"/>
        <v>0.74675000000000569</v>
      </c>
      <c r="G217" s="7"/>
      <c r="H217" s="7"/>
      <c r="I217" s="7"/>
      <c r="J217" s="7"/>
      <c r="K217" s="7"/>
      <c r="L217" s="14"/>
    </row>
    <row r="218" spans="1:12" x14ac:dyDescent="0.3">
      <c r="A218" s="7"/>
      <c r="B218" s="7"/>
      <c r="C218" s="7"/>
      <c r="D218" s="7"/>
      <c r="E218" s="59">
        <v>314</v>
      </c>
      <c r="F218" s="7">
        <f t="shared" si="4"/>
        <v>0.74650000000000571</v>
      </c>
      <c r="G218" s="7"/>
      <c r="H218" s="7"/>
      <c r="I218" s="7"/>
      <c r="J218" s="7"/>
      <c r="K218" s="7"/>
      <c r="L218" s="14"/>
    </row>
    <row r="219" spans="1:12" x14ac:dyDescent="0.3">
      <c r="A219" s="7"/>
      <c r="B219" s="7"/>
      <c r="C219" s="7"/>
      <c r="D219" s="7"/>
      <c r="E219" s="59">
        <v>315</v>
      </c>
      <c r="F219" s="7">
        <f t="shared" si="4"/>
        <v>0.74625000000000574</v>
      </c>
      <c r="G219" s="7"/>
      <c r="H219" s="7"/>
      <c r="I219" s="7"/>
      <c r="J219" s="7"/>
      <c r="K219" s="7"/>
      <c r="L219" s="14"/>
    </row>
    <row r="220" spans="1:12" x14ac:dyDescent="0.3">
      <c r="A220" s="7"/>
      <c r="B220" s="7"/>
      <c r="C220" s="7"/>
      <c r="D220" s="7"/>
      <c r="E220" s="59">
        <v>316</v>
      </c>
      <c r="F220" s="7">
        <f t="shared" si="4"/>
        <v>0.74600000000000577</v>
      </c>
      <c r="G220" s="7"/>
      <c r="H220" s="7"/>
      <c r="I220" s="7"/>
      <c r="J220" s="7"/>
      <c r="K220" s="7"/>
      <c r="L220" s="14"/>
    </row>
    <row r="221" spans="1:12" x14ac:dyDescent="0.3">
      <c r="A221" s="7"/>
      <c r="B221" s="7"/>
      <c r="C221" s="7"/>
      <c r="D221" s="7"/>
      <c r="E221" s="59">
        <v>317</v>
      </c>
      <c r="F221" s="7">
        <f t="shared" si="4"/>
        <v>0.7457500000000058</v>
      </c>
      <c r="G221" s="7"/>
      <c r="H221" s="7"/>
      <c r="I221" s="7"/>
      <c r="J221" s="7"/>
      <c r="K221" s="7"/>
      <c r="L221" s="14"/>
    </row>
    <row r="222" spans="1:12" x14ac:dyDescent="0.3">
      <c r="A222" s="7"/>
      <c r="B222" s="7"/>
      <c r="C222" s="7"/>
      <c r="D222" s="7"/>
      <c r="E222" s="59">
        <v>318</v>
      </c>
      <c r="F222" s="7">
        <f t="shared" si="4"/>
        <v>0.74550000000000582</v>
      </c>
      <c r="G222" s="7"/>
      <c r="H222" s="7"/>
      <c r="I222" s="7"/>
      <c r="J222" s="7"/>
      <c r="K222" s="7"/>
      <c r="L222" s="14"/>
    </row>
    <row r="223" spans="1:12" x14ac:dyDescent="0.3">
      <c r="A223" s="7"/>
      <c r="B223" s="7"/>
      <c r="C223" s="7"/>
      <c r="D223" s="7"/>
      <c r="E223" s="59">
        <v>319</v>
      </c>
      <c r="F223" s="7">
        <f t="shared" si="4"/>
        <v>0.74525000000000585</v>
      </c>
      <c r="G223" s="7"/>
      <c r="H223" s="7"/>
      <c r="I223" s="7"/>
      <c r="J223" s="7"/>
      <c r="K223" s="7"/>
      <c r="L223" s="14"/>
    </row>
    <row r="224" spans="1:12" x14ac:dyDescent="0.3">
      <c r="A224" s="7"/>
      <c r="B224" s="7"/>
      <c r="C224" s="7"/>
      <c r="D224" s="7"/>
      <c r="E224" s="59">
        <v>320</v>
      </c>
      <c r="F224" s="7">
        <f t="shared" si="4"/>
        <v>0.74500000000000588</v>
      </c>
      <c r="G224" s="7"/>
      <c r="H224" s="7"/>
      <c r="I224" s="7"/>
      <c r="J224" s="7"/>
      <c r="K224" s="7"/>
      <c r="L224" s="14"/>
    </row>
    <row r="225" spans="1:12" x14ac:dyDescent="0.3">
      <c r="A225" s="7"/>
      <c r="B225" s="7"/>
      <c r="C225" s="7"/>
      <c r="D225" s="7"/>
      <c r="E225" s="59">
        <v>321</v>
      </c>
      <c r="F225" s="7">
        <f t="shared" si="4"/>
        <v>0.74475000000000591</v>
      </c>
      <c r="G225" s="7"/>
      <c r="H225" s="7"/>
      <c r="I225" s="7"/>
      <c r="J225" s="7"/>
      <c r="K225" s="7"/>
      <c r="L225" s="14"/>
    </row>
    <row r="226" spans="1:12" x14ac:dyDescent="0.3">
      <c r="A226" s="7"/>
      <c r="B226" s="7"/>
      <c r="C226" s="7"/>
      <c r="D226" s="7"/>
      <c r="E226" s="59">
        <v>322</v>
      </c>
      <c r="F226" s="7">
        <f t="shared" si="4"/>
        <v>0.74450000000000593</v>
      </c>
      <c r="G226" s="7"/>
      <c r="H226" s="7"/>
      <c r="I226" s="7"/>
      <c r="J226" s="7"/>
      <c r="K226" s="7"/>
      <c r="L226" s="14"/>
    </row>
    <row r="227" spans="1:12" x14ac:dyDescent="0.3">
      <c r="A227" s="7"/>
      <c r="B227" s="7"/>
      <c r="C227" s="7"/>
      <c r="D227" s="7"/>
      <c r="E227" s="59">
        <v>323</v>
      </c>
      <c r="F227" s="7">
        <f t="shared" si="4"/>
        <v>0.74425000000000596</v>
      </c>
      <c r="G227" s="7"/>
      <c r="H227" s="7"/>
      <c r="I227" s="7"/>
      <c r="J227" s="7"/>
      <c r="K227" s="7"/>
      <c r="L227" s="14"/>
    </row>
    <row r="228" spans="1:12" x14ac:dyDescent="0.3">
      <c r="A228" s="7"/>
      <c r="B228" s="7"/>
      <c r="C228" s="7"/>
      <c r="D228" s="7"/>
      <c r="E228" s="59">
        <v>324</v>
      </c>
      <c r="F228" s="7">
        <f t="shared" si="4"/>
        <v>0.74400000000000599</v>
      </c>
      <c r="G228" s="7"/>
      <c r="H228" s="7"/>
      <c r="I228" s="7"/>
      <c r="J228" s="7"/>
      <c r="K228" s="7"/>
      <c r="L228" s="14"/>
    </row>
    <row r="229" spans="1:12" x14ac:dyDescent="0.3">
      <c r="A229" s="7"/>
      <c r="B229" s="7"/>
      <c r="C229" s="7"/>
      <c r="D229" s="7"/>
      <c r="E229" s="59">
        <v>325</v>
      </c>
      <c r="F229" s="7">
        <f t="shared" si="4"/>
        <v>0.74375000000000602</v>
      </c>
      <c r="G229" s="7"/>
      <c r="H229" s="7"/>
      <c r="I229" s="7"/>
      <c r="J229" s="7"/>
      <c r="K229" s="7"/>
      <c r="L229" s="14"/>
    </row>
    <row r="230" spans="1:12" x14ac:dyDescent="0.3">
      <c r="A230" s="7"/>
      <c r="B230" s="7"/>
      <c r="C230" s="7"/>
      <c r="D230" s="7"/>
      <c r="E230" s="59">
        <v>326</v>
      </c>
      <c r="F230" s="7">
        <f t="shared" si="4"/>
        <v>0.74350000000000604</v>
      </c>
      <c r="G230" s="7"/>
      <c r="H230" s="7"/>
      <c r="I230" s="7"/>
      <c r="J230" s="7"/>
      <c r="K230" s="7"/>
      <c r="L230" s="14"/>
    </row>
    <row r="231" spans="1:12" x14ac:dyDescent="0.3">
      <c r="A231" s="7"/>
      <c r="B231" s="7"/>
      <c r="C231" s="7"/>
      <c r="D231" s="7"/>
      <c r="E231" s="59">
        <v>327</v>
      </c>
      <c r="F231" s="7">
        <f t="shared" si="4"/>
        <v>0.74325000000000607</v>
      </c>
      <c r="G231" s="7"/>
      <c r="H231" s="7"/>
      <c r="I231" s="7"/>
      <c r="J231" s="7"/>
      <c r="K231" s="7"/>
      <c r="L231" s="14"/>
    </row>
    <row r="232" spans="1:12" x14ac:dyDescent="0.3">
      <c r="A232" s="7"/>
      <c r="B232" s="7"/>
      <c r="C232" s="7"/>
      <c r="D232" s="7"/>
      <c r="E232" s="59">
        <v>328</v>
      </c>
      <c r="F232" s="7">
        <f t="shared" si="4"/>
        <v>0.7430000000000061</v>
      </c>
      <c r="G232" s="7"/>
      <c r="H232" s="7"/>
      <c r="I232" s="7"/>
      <c r="J232" s="7"/>
      <c r="K232" s="7"/>
      <c r="L232" s="14"/>
    </row>
    <row r="233" spans="1:12" x14ac:dyDescent="0.3">
      <c r="A233" s="7"/>
      <c r="B233" s="7"/>
      <c r="C233" s="7"/>
      <c r="D233" s="7"/>
      <c r="E233" s="59">
        <v>329</v>
      </c>
      <c r="F233" s="7">
        <f t="shared" si="4"/>
        <v>0.74275000000000613</v>
      </c>
      <c r="G233" s="7"/>
      <c r="H233" s="7"/>
      <c r="I233" s="7"/>
      <c r="J233" s="7"/>
      <c r="K233" s="7"/>
      <c r="L233" s="14"/>
    </row>
    <row r="234" spans="1:12" x14ac:dyDescent="0.3">
      <c r="A234" s="7"/>
      <c r="B234" s="7"/>
      <c r="C234" s="7"/>
      <c r="D234" s="7"/>
      <c r="E234" s="59">
        <v>330</v>
      </c>
      <c r="F234" s="7">
        <f t="shared" si="4"/>
        <v>0.74250000000000616</v>
      </c>
      <c r="G234" s="7"/>
      <c r="H234" s="7"/>
      <c r="I234" s="7"/>
      <c r="J234" s="7"/>
      <c r="K234" s="7"/>
      <c r="L234" s="14"/>
    </row>
    <row r="235" spans="1:12" x14ac:dyDescent="0.3">
      <c r="A235" s="7"/>
      <c r="B235" s="7"/>
      <c r="C235" s="7"/>
      <c r="D235" s="7"/>
      <c r="E235" s="59">
        <v>331</v>
      </c>
      <c r="F235" s="7">
        <f t="shared" si="4"/>
        <v>0.74225000000000618</v>
      </c>
      <c r="G235" s="7"/>
      <c r="H235" s="7"/>
      <c r="I235" s="7"/>
      <c r="J235" s="7"/>
      <c r="K235" s="7"/>
      <c r="L235" s="14"/>
    </row>
    <row r="236" spans="1:12" x14ac:dyDescent="0.3">
      <c r="A236" s="7"/>
      <c r="B236" s="7"/>
      <c r="C236" s="7"/>
      <c r="D236" s="7"/>
      <c r="E236" s="59">
        <v>332</v>
      </c>
      <c r="F236" s="7">
        <f t="shared" si="4"/>
        <v>0.74200000000000621</v>
      </c>
      <c r="G236" s="7"/>
      <c r="H236" s="7"/>
      <c r="I236" s="7"/>
      <c r="J236" s="7"/>
      <c r="K236" s="7"/>
      <c r="L236" s="14"/>
    </row>
    <row r="237" spans="1:12" x14ac:dyDescent="0.3">
      <c r="A237" s="7"/>
      <c r="B237" s="7"/>
      <c r="C237" s="7"/>
      <c r="D237" s="7"/>
      <c r="E237" s="59">
        <v>333</v>
      </c>
      <c r="F237" s="7">
        <f t="shared" si="4"/>
        <v>0.74175000000000624</v>
      </c>
      <c r="G237" s="7"/>
      <c r="H237" s="7"/>
      <c r="I237" s="7"/>
      <c r="J237" s="7"/>
      <c r="K237" s="7"/>
      <c r="L237" s="14"/>
    </row>
    <row r="238" spans="1:12" x14ac:dyDescent="0.3">
      <c r="A238" s="7"/>
      <c r="B238" s="7"/>
      <c r="C238" s="7"/>
      <c r="D238" s="7"/>
      <c r="E238" s="59">
        <v>334</v>
      </c>
      <c r="F238" s="7">
        <f t="shared" si="4"/>
        <v>0.74150000000000627</v>
      </c>
      <c r="G238" s="7"/>
      <c r="H238" s="7"/>
      <c r="I238" s="7"/>
      <c r="J238" s="7"/>
      <c r="K238" s="7"/>
      <c r="L238" s="14"/>
    </row>
    <row r="239" spans="1:12" x14ac:dyDescent="0.3">
      <c r="A239" s="7"/>
      <c r="B239" s="7"/>
      <c r="C239" s="7"/>
      <c r="D239" s="7"/>
      <c r="E239" s="59">
        <v>335</v>
      </c>
      <c r="F239" s="7">
        <f t="shared" si="4"/>
        <v>0.74125000000000629</v>
      </c>
      <c r="G239" s="7"/>
      <c r="H239" s="7"/>
      <c r="I239" s="7"/>
      <c r="J239" s="7"/>
      <c r="K239" s="7"/>
      <c r="L239" s="14"/>
    </row>
    <row r="240" spans="1:12" x14ac:dyDescent="0.3">
      <c r="A240" s="7"/>
      <c r="B240" s="7"/>
      <c r="C240" s="7"/>
      <c r="D240" s="7"/>
      <c r="E240" s="59">
        <v>336</v>
      </c>
      <c r="F240" s="7">
        <f t="shared" si="4"/>
        <v>0.74100000000000632</v>
      </c>
      <c r="G240" s="7"/>
      <c r="H240" s="7"/>
      <c r="I240" s="7"/>
      <c r="J240" s="7"/>
      <c r="K240" s="7"/>
      <c r="L240" s="14"/>
    </row>
    <row r="241" spans="1:12" x14ac:dyDescent="0.3">
      <c r="A241" s="7"/>
      <c r="B241" s="7"/>
      <c r="C241" s="7"/>
      <c r="D241" s="7"/>
      <c r="E241" s="59">
        <v>337</v>
      </c>
      <c r="F241" s="7">
        <f t="shared" si="4"/>
        <v>0.74075000000000635</v>
      </c>
      <c r="G241" s="7"/>
      <c r="H241" s="7"/>
      <c r="I241" s="7"/>
      <c r="J241" s="7"/>
      <c r="K241" s="7"/>
      <c r="L241" s="14"/>
    </row>
    <row r="242" spans="1:12" x14ac:dyDescent="0.3">
      <c r="A242" s="7"/>
      <c r="B242" s="7"/>
      <c r="C242" s="7"/>
      <c r="D242" s="7"/>
      <c r="E242" s="59">
        <v>338</v>
      </c>
      <c r="F242" s="7">
        <f t="shared" si="4"/>
        <v>0.74050000000000638</v>
      </c>
      <c r="G242" s="7"/>
      <c r="H242" s="7"/>
      <c r="I242" s="7"/>
      <c r="J242" s="7"/>
      <c r="K242" s="7"/>
      <c r="L242" s="14"/>
    </row>
    <row r="243" spans="1:12" x14ac:dyDescent="0.3">
      <c r="A243" s="7"/>
      <c r="B243" s="7"/>
      <c r="C243" s="7"/>
      <c r="D243" s="7"/>
      <c r="E243" s="59">
        <v>339</v>
      </c>
      <c r="F243" s="7">
        <f t="shared" si="4"/>
        <v>0.7402500000000064</v>
      </c>
      <c r="G243" s="7"/>
      <c r="H243" s="7"/>
      <c r="I243" s="7"/>
      <c r="J243" s="7"/>
      <c r="K243" s="7"/>
      <c r="L243" s="14"/>
    </row>
    <row r="244" spans="1:12" x14ac:dyDescent="0.3">
      <c r="A244" s="7"/>
      <c r="B244" s="7"/>
      <c r="C244" s="7"/>
      <c r="D244" s="7"/>
      <c r="E244" s="59">
        <v>340</v>
      </c>
      <c r="F244" s="7">
        <f t="shared" si="4"/>
        <v>0.74000000000000643</v>
      </c>
      <c r="G244" s="7"/>
      <c r="H244" s="7"/>
      <c r="I244" s="7"/>
      <c r="J244" s="7"/>
      <c r="K244" s="7"/>
      <c r="L244" s="14"/>
    </row>
    <row r="245" spans="1:12" x14ac:dyDescent="0.3">
      <c r="A245" s="7"/>
      <c r="B245" s="7"/>
      <c r="C245" s="7"/>
      <c r="D245" s="7"/>
      <c r="E245" s="59">
        <v>341</v>
      </c>
      <c r="F245" s="7">
        <f t="shared" si="4"/>
        <v>0.73975000000000646</v>
      </c>
      <c r="G245" s="7"/>
      <c r="H245" s="7"/>
      <c r="I245" s="7"/>
      <c r="J245" s="7"/>
      <c r="K245" s="7"/>
      <c r="L245" s="14"/>
    </row>
    <row r="246" spans="1:12" x14ac:dyDescent="0.3">
      <c r="A246" s="7"/>
      <c r="B246" s="7"/>
      <c r="C246" s="7"/>
      <c r="D246" s="7"/>
      <c r="E246" s="59">
        <v>342</v>
      </c>
      <c r="F246" s="7">
        <f t="shared" si="4"/>
        <v>0.73950000000000649</v>
      </c>
      <c r="G246" s="7"/>
      <c r="H246" s="7"/>
      <c r="I246" s="7"/>
      <c r="J246" s="7"/>
      <c r="K246" s="7"/>
      <c r="L246" s="14"/>
    </row>
    <row r="247" spans="1:12" x14ac:dyDescent="0.3">
      <c r="A247" s="7"/>
      <c r="B247" s="7"/>
      <c r="C247" s="7"/>
      <c r="D247" s="7"/>
      <c r="E247" s="59">
        <v>343</v>
      </c>
      <c r="F247" s="7">
        <f t="shared" si="4"/>
        <v>0.73925000000000651</v>
      </c>
      <c r="G247" s="7"/>
      <c r="H247" s="7"/>
      <c r="I247" s="7"/>
      <c r="J247" s="7"/>
      <c r="K247" s="7"/>
      <c r="L247" s="14"/>
    </row>
    <row r="248" spans="1:12" x14ac:dyDescent="0.3">
      <c r="A248" s="7"/>
      <c r="B248" s="7"/>
      <c r="C248" s="7"/>
      <c r="D248" s="7"/>
      <c r="E248" s="59">
        <v>344</v>
      </c>
      <c r="F248" s="7">
        <f t="shared" si="4"/>
        <v>0.73900000000000654</v>
      </c>
      <c r="G248" s="7"/>
      <c r="H248" s="7"/>
      <c r="I248" s="7"/>
      <c r="J248" s="7"/>
      <c r="K248" s="7"/>
      <c r="L248" s="14"/>
    </row>
    <row r="249" spans="1:12" x14ac:dyDescent="0.3">
      <c r="A249" s="7"/>
      <c r="B249" s="7"/>
      <c r="C249" s="7"/>
      <c r="D249" s="7"/>
      <c r="E249" s="59">
        <v>345</v>
      </c>
      <c r="F249" s="7">
        <f t="shared" si="4"/>
        <v>0.73875000000000657</v>
      </c>
      <c r="G249" s="7"/>
      <c r="H249" s="7"/>
      <c r="I249" s="7"/>
      <c r="J249" s="7"/>
      <c r="K249" s="7"/>
      <c r="L249" s="14"/>
    </row>
    <row r="250" spans="1:12" x14ac:dyDescent="0.3">
      <c r="A250" s="7"/>
      <c r="B250" s="7"/>
      <c r="C250" s="7"/>
      <c r="D250" s="7"/>
      <c r="E250" s="59">
        <v>346</v>
      </c>
      <c r="F250" s="7">
        <f t="shared" si="4"/>
        <v>0.7385000000000066</v>
      </c>
      <c r="G250" s="7"/>
      <c r="H250" s="7"/>
      <c r="I250" s="7"/>
      <c r="J250" s="7"/>
      <c r="K250" s="7"/>
      <c r="L250" s="14"/>
    </row>
    <row r="251" spans="1:12" x14ac:dyDescent="0.3">
      <c r="A251" s="7"/>
      <c r="B251" s="7"/>
      <c r="C251" s="7"/>
      <c r="D251" s="7"/>
      <c r="E251" s="59">
        <v>347</v>
      </c>
      <c r="F251" s="7">
        <f t="shared" si="4"/>
        <v>0.73825000000000662</v>
      </c>
      <c r="G251" s="7"/>
      <c r="H251" s="7"/>
      <c r="I251" s="7"/>
      <c r="J251" s="7"/>
      <c r="K251" s="7"/>
      <c r="L251" s="14"/>
    </row>
    <row r="252" spans="1:12" x14ac:dyDescent="0.3">
      <c r="A252" s="7"/>
      <c r="B252" s="7"/>
      <c r="C252" s="7"/>
      <c r="D252" s="7"/>
      <c r="E252" s="59">
        <v>348</v>
      </c>
      <c r="F252" s="7">
        <f t="shared" si="4"/>
        <v>0.73800000000000665</v>
      </c>
      <c r="G252" s="7"/>
      <c r="H252" s="7"/>
      <c r="I252" s="7"/>
      <c r="J252" s="7"/>
      <c r="K252" s="7"/>
      <c r="L252" s="14"/>
    </row>
    <row r="253" spans="1:12" x14ac:dyDescent="0.3">
      <c r="A253" s="7"/>
      <c r="B253" s="7"/>
      <c r="C253" s="7"/>
      <c r="D253" s="7"/>
      <c r="E253" s="59">
        <v>349</v>
      </c>
      <c r="F253" s="7">
        <f t="shared" si="4"/>
        <v>0.73775000000000668</v>
      </c>
      <c r="G253" s="7"/>
      <c r="H253" s="7"/>
      <c r="I253" s="7"/>
      <c r="J253" s="7"/>
      <c r="K253" s="7"/>
      <c r="L253" s="14"/>
    </row>
    <row r="254" spans="1:12" x14ac:dyDescent="0.3">
      <c r="A254" s="7"/>
      <c r="B254" s="7"/>
      <c r="C254" s="7"/>
      <c r="D254" s="7"/>
      <c r="E254" s="59">
        <v>350</v>
      </c>
      <c r="F254" s="7">
        <f t="shared" si="4"/>
        <v>0.73750000000000671</v>
      </c>
      <c r="G254" s="7"/>
      <c r="H254" s="7"/>
      <c r="I254" s="7"/>
      <c r="J254" s="7"/>
      <c r="K254" s="7"/>
      <c r="L254" s="14"/>
    </row>
    <row r="255" spans="1:12" x14ac:dyDescent="0.3">
      <c r="A255" s="7"/>
      <c r="B255" s="7"/>
      <c r="C255" s="7"/>
      <c r="D255" s="7"/>
      <c r="E255" s="59">
        <v>351</v>
      </c>
      <c r="F255" s="7">
        <f t="shared" si="4"/>
        <v>0.73725000000000673</v>
      </c>
      <c r="G255" s="7"/>
      <c r="H255" s="7"/>
      <c r="I255" s="7"/>
      <c r="J255" s="7"/>
      <c r="K255" s="7"/>
      <c r="L255" s="14"/>
    </row>
    <row r="256" spans="1:12" x14ac:dyDescent="0.3">
      <c r="A256" s="7"/>
      <c r="B256" s="7"/>
      <c r="C256" s="7"/>
      <c r="D256" s="7"/>
      <c r="E256" s="59">
        <v>352</v>
      </c>
      <c r="F256" s="7">
        <f t="shared" si="4"/>
        <v>0.73700000000000676</v>
      </c>
      <c r="G256" s="7"/>
      <c r="H256" s="7"/>
      <c r="I256" s="7"/>
      <c r="J256" s="7"/>
      <c r="K256" s="7"/>
      <c r="L256" s="14"/>
    </row>
    <row r="257" spans="1:12" x14ac:dyDescent="0.3">
      <c r="A257" s="7"/>
      <c r="B257" s="7"/>
      <c r="C257" s="7"/>
      <c r="D257" s="7"/>
      <c r="E257" s="59">
        <v>353</v>
      </c>
      <c r="F257" s="7">
        <f t="shared" si="4"/>
        <v>0.73675000000000679</v>
      </c>
      <c r="G257" s="7"/>
      <c r="H257" s="7"/>
      <c r="I257" s="7"/>
      <c r="J257" s="7"/>
      <c r="K257" s="7"/>
      <c r="L257" s="14"/>
    </row>
    <row r="258" spans="1:12" x14ac:dyDescent="0.3">
      <c r="A258" s="7"/>
      <c r="B258" s="7"/>
      <c r="C258" s="7"/>
      <c r="D258" s="7"/>
      <c r="E258" s="59">
        <v>354</v>
      </c>
      <c r="F258" s="7">
        <f t="shared" si="4"/>
        <v>0.73650000000000682</v>
      </c>
      <c r="G258" s="7"/>
      <c r="H258" s="7"/>
      <c r="I258" s="7"/>
      <c r="J258" s="7"/>
      <c r="K258" s="7"/>
      <c r="L258" s="14"/>
    </row>
    <row r="259" spans="1:12" x14ac:dyDescent="0.3">
      <c r="A259" s="7"/>
      <c r="B259" s="7"/>
      <c r="C259" s="7"/>
      <c r="D259" s="7"/>
      <c r="E259" s="59">
        <v>355</v>
      </c>
      <c r="F259" s="7">
        <f t="shared" si="4"/>
        <v>0.73625000000000684</v>
      </c>
      <c r="G259" s="7"/>
      <c r="H259" s="7"/>
      <c r="I259" s="7"/>
      <c r="J259" s="7"/>
      <c r="K259" s="7"/>
      <c r="L259" s="14"/>
    </row>
    <row r="260" spans="1:12" x14ac:dyDescent="0.3">
      <c r="A260" s="7"/>
      <c r="B260" s="7"/>
      <c r="C260" s="7"/>
      <c r="D260" s="7"/>
      <c r="E260" s="59">
        <v>356</v>
      </c>
      <c r="F260" s="7">
        <f t="shared" si="4"/>
        <v>0.73600000000000687</v>
      </c>
      <c r="G260" s="7"/>
      <c r="H260" s="7"/>
      <c r="I260" s="7"/>
      <c r="J260" s="7"/>
      <c r="K260" s="7"/>
      <c r="L260" s="14"/>
    </row>
    <row r="261" spans="1:12" x14ac:dyDescent="0.3">
      <c r="A261" s="7"/>
      <c r="B261" s="7"/>
      <c r="C261" s="7"/>
      <c r="D261" s="7"/>
      <c r="E261" s="59">
        <v>357</v>
      </c>
      <c r="F261" s="7">
        <f t="shared" si="4"/>
        <v>0.7357500000000069</v>
      </c>
      <c r="G261" s="7"/>
      <c r="H261" s="7"/>
      <c r="I261" s="7"/>
      <c r="J261" s="7"/>
      <c r="K261" s="7"/>
      <c r="L261" s="14"/>
    </row>
    <row r="262" spans="1:12" x14ac:dyDescent="0.3">
      <c r="A262" s="7"/>
      <c r="B262" s="7"/>
      <c r="C262" s="7"/>
      <c r="D262" s="7"/>
      <c r="E262" s="59">
        <v>358</v>
      </c>
      <c r="F262" s="7">
        <f t="shared" si="4"/>
        <v>0.73550000000000693</v>
      </c>
      <c r="G262" s="7"/>
      <c r="H262" s="7"/>
      <c r="I262" s="7"/>
      <c r="J262" s="7"/>
      <c r="K262" s="7"/>
      <c r="L262" s="14"/>
    </row>
    <row r="263" spans="1:12" x14ac:dyDescent="0.3">
      <c r="A263" s="7"/>
      <c r="B263" s="7"/>
      <c r="C263" s="7"/>
      <c r="D263" s="7"/>
      <c r="E263" s="59">
        <v>359</v>
      </c>
      <c r="F263" s="7">
        <f t="shared" si="4"/>
        <v>0.73525000000000695</v>
      </c>
      <c r="G263" s="7"/>
      <c r="H263" s="7"/>
      <c r="I263" s="7"/>
      <c r="J263" s="7"/>
      <c r="K263" s="7"/>
      <c r="L263" s="14"/>
    </row>
    <row r="264" spans="1:12" x14ac:dyDescent="0.3">
      <c r="A264" s="7"/>
      <c r="B264" s="7"/>
      <c r="C264" s="7"/>
      <c r="D264" s="7"/>
      <c r="E264" s="59">
        <v>360</v>
      </c>
      <c r="F264" s="7">
        <f t="shared" si="4"/>
        <v>0.73500000000000698</v>
      </c>
      <c r="G264" s="7"/>
      <c r="H264" s="7"/>
      <c r="I264" s="7"/>
      <c r="J264" s="7"/>
      <c r="K264" s="7"/>
      <c r="L264" s="14"/>
    </row>
    <row r="265" spans="1:12" x14ac:dyDescent="0.3">
      <c r="A265" s="7"/>
      <c r="B265" s="7"/>
      <c r="C265" s="7"/>
      <c r="D265" s="7"/>
      <c r="E265" s="59">
        <v>361</v>
      </c>
      <c r="F265" s="7">
        <f t="shared" si="4"/>
        <v>0.73475000000000701</v>
      </c>
      <c r="G265" s="7"/>
      <c r="H265" s="7"/>
      <c r="I265" s="7"/>
      <c r="J265" s="7"/>
      <c r="K265" s="7"/>
      <c r="L265" s="14"/>
    </row>
    <row r="266" spans="1:12" x14ac:dyDescent="0.3">
      <c r="A266" s="7"/>
      <c r="B266" s="7"/>
      <c r="C266" s="7"/>
      <c r="D266" s="7"/>
      <c r="E266" s="59">
        <v>362</v>
      </c>
      <c r="F266" s="7">
        <f t="shared" si="4"/>
        <v>0.73450000000000704</v>
      </c>
      <c r="G266" s="7"/>
      <c r="H266" s="7"/>
      <c r="I266" s="7"/>
      <c r="J266" s="7"/>
      <c r="K266" s="7"/>
      <c r="L266" s="14"/>
    </row>
    <row r="267" spans="1:12" x14ac:dyDescent="0.3">
      <c r="A267" s="7"/>
      <c r="B267" s="7"/>
      <c r="C267" s="7"/>
      <c r="D267" s="7"/>
      <c r="E267" s="59">
        <v>363</v>
      </c>
      <c r="F267" s="7">
        <f t="shared" si="4"/>
        <v>0.73425000000000706</v>
      </c>
      <c r="G267" s="7"/>
      <c r="H267" s="7"/>
      <c r="I267" s="7"/>
      <c r="J267" s="7"/>
      <c r="K267" s="7"/>
      <c r="L267" s="14"/>
    </row>
    <row r="268" spans="1:12" x14ac:dyDescent="0.3">
      <c r="A268" s="7"/>
      <c r="B268" s="7"/>
      <c r="C268" s="7"/>
      <c r="D268" s="7"/>
      <c r="E268" s="59">
        <v>364</v>
      </c>
      <c r="F268" s="7">
        <f t="shared" si="4"/>
        <v>0.73400000000000709</v>
      </c>
      <c r="G268" s="7"/>
      <c r="H268" s="7"/>
      <c r="I268" s="7"/>
      <c r="J268" s="7"/>
      <c r="K268" s="7"/>
      <c r="L268" s="14"/>
    </row>
    <row r="269" spans="1:12" x14ac:dyDescent="0.3">
      <c r="A269" s="7"/>
      <c r="B269" s="7"/>
      <c r="C269" s="7"/>
      <c r="D269" s="7"/>
      <c r="E269" s="59">
        <v>365</v>
      </c>
      <c r="F269" s="7">
        <f t="shared" si="4"/>
        <v>0.73375000000000712</v>
      </c>
      <c r="G269" s="7"/>
      <c r="H269" s="7"/>
      <c r="I269" s="7"/>
      <c r="J269" s="7"/>
      <c r="K269" s="7"/>
      <c r="L269" s="14"/>
    </row>
    <row r="270" spans="1:12" x14ac:dyDescent="0.3">
      <c r="A270" s="7"/>
      <c r="B270" s="7"/>
      <c r="C270" s="7"/>
      <c r="D270" s="7"/>
      <c r="E270" s="59">
        <v>366</v>
      </c>
      <c r="F270" s="7">
        <f t="shared" ref="F270:F333" si="5">F269-0.00025</f>
        <v>0.73350000000000715</v>
      </c>
      <c r="G270" s="7"/>
      <c r="H270" s="7"/>
      <c r="I270" s="7"/>
      <c r="J270" s="7"/>
      <c r="K270" s="7"/>
      <c r="L270" s="14"/>
    </row>
    <row r="271" spans="1:12" x14ac:dyDescent="0.3">
      <c r="A271" s="7"/>
      <c r="B271" s="7"/>
      <c r="C271" s="7"/>
      <c r="D271" s="7"/>
      <c r="E271" s="59">
        <v>367</v>
      </c>
      <c r="F271" s="7">
        <f t="shared" si="5"/>
        <v>0.73325000000000717</v>
      </c>
      <c r="G271" s="7"/>
      <c r="H271" s="7"/>
      <c r="I271" s="7"/>
      <c r="J271" s="7"/>
      <c r="K271" s="7"/>
      <c r="L271" s="14"/>
    </row>
    <row r="272" spans="1:12" x14ac:dyDescent="0.3">
      <c r="A272" s="7"/>
      <c r="B272" s="7"/>
      <c r="C272" s="7"/>
      <c r="D272" s="7"/>
      <c r="E272" s="59">
        <v>368</v>
      </c>
      <c r="F272" s="7">
        <f t="shared" si="5"/>
        <v>0.7330000000000072</v>
      </c>
      <c r="G272" s="7"/>
      <c r="H272" s="7"/>
      <c r="I272" s="7"/>
      <c r="J272" s="7"/>
      <c r="K272" s="7"/>
      <c r="L272" s="14"/>
    </row>
    <row r="273" spans="1:12" x14ac:dyDescent="0.3">
      <c r="A273" s="7"/>
      <c r="B273" s="7"/>
      <c r="C273" s="7"/>
      <c r="D273" s="7"/>
      <c r="E273" s="59">
        <v>369</v>
      </c>
      <c r="F273" s="7">
        <f t="shared" si="5"/>
        <v>0.73275000000000723</v>
      </c>
      <c r="G273" s="7"/>
      <c r="H273" s="7"/>
      <c r="I273" s="7"/>
      <c r="J273" s="7"/>
      <c r="K273" s="7"/>
      <c r="L273" s="14"/>
    </row>
    <row r="274" spans="1:12" x14ac:dyDescent="0.3">
      <c r="A274" s="7"/>
      <c r="B274" s="7"/>
      <c r="C274" s="7"/>
      <c r="D274" s="7"/>
      <c r="E274" s="59">
        <v>370</v>
      </c>
      <c r="F274" s="7">
        <f t="shared" si="5"/>
        <v>0.73250000000000726</v>
      </c>
      <c r="G274" s="7"/>
      <c r="H274" s="7"/>
      <c r="I274" s="7"/>
      <c r="J274" s="7"/>
      <c r="K274" s="7"/>
      <c r="L274" s="14"/>
    </row>
    <row r="275" spans="1:12" x14ac:dyDescent="0.3">
      <c r="A275" s="7"/>
      <c r="B275" s="7"/>
      <c r="C275" s="7"/>
      <c r="D275" s="7"/>
      <c r="E275" s="59">
        <v>371</v>
      </c>
      <c r="F275" s="7">
        <f t="shared" si="5"/>
        <v>0.73225000000000728</v>
      </c>
      <c r="G275" s="7"/>
      <c r="H275" s="7"/>
      <c r="I275" s="7"/>
      <c r="J275" s="7"/>
      <c r="K275" s="7"/>
      <c r="L275" s="14"/>
    </row>
    <row r="276" spans="1:12" x14ac:dyDescent="0.3">
      <c r="A276" s="7"/>
      <c r="B276" s="7"/>
      <c r="C276" s="7"/>
      <c r="D276" s="7"/>
      <c r="E276" s="59">
        <v>372</v>
      </c>
      <c r="F276" s="7">
        <f t="shared" si="5"/>
        <v>0.73200000000000731</v>
      </c>
      <c r="G276" s="7"/>
      <c r="H276" s="7"/>
      <c r="I276" s="7"/>
      <c r="J276" s="7"/>
      <c r="K276" s="7"/>
      <c r="L276" s="14"/>
    </row>
    <row r="277" spans="1:12" x14ac:dyDescent="0.3">
      <c r="A277" s="7"/>
      <c r="B277" s="7"/>
      <c r="C277" s="7"/>
      <c r="D277" s="7"/>
      <c r="E277" s="59">
        <v>373</v>
      </c>
      <c r="F277" s="7">
        <f t="shared" si="5"/>
        <v>0.73175000000000734</v>
      </c>
      <c r="G277" s="7"/>
      <c r="H277" s="7"/>
      <c r="I277" s="7"/>
      <c r="J277" s="7"/>
      <c r="K277" s="7"/>
      <c r="L277" s="14"/>
    </row>
    <row r="278" spans="1:12" x14ac:dyDescent="0.3">
      <c r="A278" s="7"/>
      <c r="B278" s="7"/>
      <c r="C278" s="7"/>
      <c r="D278" s="7"/>
      <c r="E278" s="59">
        <v>374</v>
      </c>
      <c r="F278" s="7">
        <f t="shared" si="5"/>
        <v>0.73150000000000737</v>
      </c>
      <c r="G278" s="7"/>
      <c r="H278" s="7"/>
      <c r="I278" s="7"/>
      <c r="J278" s="7"/>
      <c r="K278" s="7"/>
      <c r="L278" s="14"/>
    </row>
    <row r="279" spans="1:12" x14ac:dyDescent="0.3">
      <c r="A279" s="7"/>
      <c r="B279" s="7"/>
      <c r="C279" s="7"/>
      <c r="D279" s="7"/>
      <c r="E279" s="59">
        <v>375</v>
      </c>
      <c r="F279" s="7">
        <f t="shared" si="5"/>
        <v>0.73125000000000739</v>
      </c>
      <c r="G279" s="7"/>
      <c r="H279" s="7"/>
      <c r="I279" s="7"/>
      <c r="J279" s="7"/>
      <c r="K279" s="7"/>
      <c r="L279" s="14"/>
    </row>
    <row r="280" spans="1:12" x14ac:dyDescent="0.3">
      <c r="A280" s="7"/>
      <c r="B280" s="7"/>
      <c r="C280" s="7"/>
      <c r="D280" s="7"/>
      <c r="E280" s="59">
        <v>376</v>
      </c>
      <c r="F280" s="7">
        <f t="shared" si="5"/>
        <v>0.73100000000000742</v>
      </c>
      <c r="G280" s="7"/>
      <c r="H280" s="7"/>
      <c r="I280" s="7"/>
      <c r="J280" s="7"/>
      <c r="K280" s="7"/>
      <c r="L280" s="14"/>
    </row>
    <row r="281" spans="1:12" x14ac:dyDescent="0.3">
      <c r="A281" s="7"/>
      <c r="B281" s="7"/>
      <c r="C281" s="7"/>
      <c r="D281" s="7"/>
      <c r="E281" s="59">
        <v>377</v>
      </c>
      <c r="F281" s="7">
        <f t="shared" si="5"/>
        <v>0.73075000000000745</v>
      </c>
      <c r="G281" s="7"/>
      <c r="H281" s="7"/>
      <c r="I281" s="7"/>
      <c r="J281" s="7"/>
      <c r="K281" s="7"/>
      <c r="L281" s="14"/>
    </row>
    <row r="282" spans="1:12" x14ac:dyDescent="0.3">
      <c r="A282" s="7"/>
      <c r="B282" s="7"/>
      <c r="C282" s="7"/>
      <c r="D282" s="7"/>
      <c r="E282" s="59">
        <v>378</v>
      </c>
      <c r="F282" s="7">
        <f t="shared" si="5"/>
        <v>0.73050000000000748</v>
      </c>
      <c r="G282" s="7"/>
      <c r="H282" s="7"/>
      <c r="I282" s="7"/>
      <c r="J282" s="7"/>
      <c r="K282" s="7"/>
      <c r="L282" s="14"/>
    </row>
    <row r="283" spans="1:12" x14ac:dyDescent="0.3">
      <c r="A283" s="7"/>
      <c r="B283" s="7"/>
      <c r="C283" s="7"/>
      <c r="D283" s="7"/>
      <c r="E283" s="59">
        <v>379</v>
      </c>
      <c r="F283" s="7">
        <f t="shared" si="5"/>
        <v>0.7302500000000075</v>
      </c>
      <c r="G283" s="7"/>
      <c r="H283" s="7"/>
      <c r="I283" s="7"/>
      <c r="J283" s="7"/>
      <c r="K283" s="7"/>
      <c r="L283" s="14"/>
    </row>
    <row r="284" spans="1:12" x14ac:dyDescent="0.3">
      <c r="A284" s="7"/>
      <c r="B284" s="7"/>
      <c r="C284" s="7"/>
      <c r="D284" s="7"/>
      <c r="E284" s="59">
        <v>380</v>
      </c>
      <c r="F284" s="7">
        <f t="shared" si="5"/>
        <v>0.73000000000000753</v>
      </c>
      <c r="G284" s="7"/>
      <c r="H284" s="7"/>
      <c r="I284" s="7"/>
      <c r="J284" s="7"/>
      <c r="K284" s="7"/>
      <c r="L284" s="14"/>
    </row>
    <row r="285" spans="1:12" x14ac:dyDescent="0.3">
      <c r="A285" s="7"/>
      <c r="B285" s="7"/>
      <c r="C285" s="7"/>
      <c r="D285" s="7"/>
      <c r="E285" s="59">
        <v>381</v>
      </c>
      <c r="F285" s="7">
        <f t="shared" si="5"/>
        <v>0.72975000000000756</v>
      </c>
      <c r="G285" s="7"/>
      <c r="H285" s="7"/>
      <c r="I285" s="7"/>
      <c r="J285" s="7"/>
      <c r="K285" s="7"/>
      <c r="L285" s="14"/>
    </row>
    <row r="286" spans="1:12" x14ac:dyDescent="0.3">
      <c r="A286" s="7"/>
      <c r="B286" s="7"/>
      <c r="C286" s="7"/>
      <c r="D286" s="7"/>
      <c r="E286" s="59">
        <v>382</v>
      </c>
      <c r="F286" s="7">
        <f t="shared" si="5"/>
        <v>0.72950000000000759</v>
      </c>
      <c r="G286" s="7"/>
      <c r="H286" s="7"/>
      <c r="I286" s="7"/>
      <c r="J286" s="7"/>
      <c r="K286" s="7"/>
      <c r="L286" s="14"/>
    </row>
    <row r="287" spans="1:12" x14ac:dyDescent="0.3">
      <c r="A287" s="7"/>
      <c r="B287" s="7"/>
      <c r="C287" s="7"/>
      <c r="D287" s="7"/>
      <c r="E287" s="59">
        <v>383</v>
      </c>
      <c r="F287" s="7">
        <f t="shared" si="5"/>
        <v>0.72925000000000761</v>
      </c>
      <c r="G287" s="7"/>
      <c r="H287" s="7"/>
      <c r="I287" s="7"/>
      <c r="J287" s="7"/>
      <c r="K287" s="7"/>
      <c r="L287" s="14"/>
    </row>
    <row r="288" spans="1:12" x14ac:dyDescent="0.3">
      <c r="A288" s="7"/>
      <c r="B288" s="7"/>
      <c r="C288" s="7"/>
      <c r="D288" s="7"/>
      <c r="E288" s="59">
        <v>384</v>
      </c>
      <c r="F288" s="7">
        <f t="shared" si="5"/>
        <v>0.72900000000000764</v>
      </c>
      <c r="G288" s="7"/>
      <c r="H288" s="7"/>
      <c r="I288" s="7"/>
      <c r="J288" s="7"/>
      <c r="K288" s="7"/>
      <c r="L288" s="14"/>
    </row>
    <row r="289" spans="1:12" x14ac:dyDescent="0.3">
      <c r="A289" s="7"/>
      <c r="B289" s="7"/>
      <c r="C289" s="7"/>
      <c r="D289" s="7"/>
      <c r="E289" s="59">
        <v>385</v>
      </c>
      <c r="F289" s="7">
        <f t="shared" si="5"/>
        <v>0.72875000000000767</v>
      </c>
      <c r="G289" s="7"/>
      <c r="H289" s="7"/>
      <c r="I289" s="7"/>
      <c r="J289" s="7"/>
      <c r="K289" s="7"/>
      <c r="L289" s="14"/>
    </row>
    <row r="290" spans="1:12" x14ac:dyDescent="0.3">
      <c r="A290" s="7"/>
      <c r="B290" s="7"/>
      <c r="C290" s="7"/>
      <c r="D290" s="7"/>
      <c r="E290" s="59">
        <v>386</v>
      </c>
      <c r="F290" s="7">
        <f t="shared" si="5"/>
        <v>0.7285000000000077</v>
      </c>
      <c r="G290" s="7"/>
      <c r="H290" s="7"/>
      <c r="I290" s="7"/>
      <c r="J290" s="7"/>
      <c r="K290" s="7"/>
      <c r="L290" s="14"/>
    </row>
    <row r="291" spans="1:12" x14ac:dyDescent="0.3">
      <c r="A291" s="7"/>
      <c r="B291" s="7"/>
      <c r="C291" s="7"/>
      <c r="D291" s="7"/>
      <c r="E291" s="59">
        <v>387</v>
      </c>
      <c r="F291" s="7">
        <f t="shared" si="5"/>
        <v>0.72825000000000772</v>
      </c>
      <c r="G291" s="7"/>
      <c r="H291" s="7"/>
      <c r="I291" s="7"/>
      <c r="J291" s="7"/>
      <c r="K291" s="7"/>
      <c r="L291" s="14"/>
    </row>
    <row r="292" spans="1:12" x14ac:dyDescent="0.3">
      <c r="A292" s="7"/>
      <c r="B292" s="7"/>
      <c r="C292" s="7"/>
      <c r="D292" s="7"/>
      <c r="E292" s="59">
        <v>388</v>
      </c>
      <c r="F292" s="7">
        <f t="shared" si="5"/>
        <v>0.72800000000000775</v>
      </c>
      <c r="G292" s="7"/>
      <c r="H292" s="7"/>
      <c r="I292" s="7"/>
      <c r="J292" s="7"/>
      <c r="K292" s="7"/>
      <c r="L292" s="14"/>
    </row>
    <row r="293" spans="1:12" x14ac:dyDescent="0.3">
      <c r="A293" s="7"/>
      <c r="B293" s="7"/>
      <c r="C293" s="7"/>
      <c r="D293" s="7"/>
      <c r="E293" s="59">
        <v>389</v>
      </c>
      <c r="F293" s="7">
        <f t="shared" si="5"/>
        <v>0.72775000000000778</v>
      </c>
      <c r="G293" s="7"/>
      <c r="H293" s="7"/>
      <c r="I293" s="7"/>
      <c r="J293" s="7"/>
      <c r="K293" s="7"/>
      <c r="L293" s="14"/>
    </row>
    <row r="294" spans="1:12" x14ac:dyDescent="0.3">
      <c r="A294" s="7"/>
      <c r="B294" s="7"/>
      <c r="C294" s="7"/>
      <c r="D294" s="7"/>
      <c r="E294" s="59">
        <v>390</v>
      </c>
      <c r="F294" s="7">
        <f t="shared" si="5"/>
        <v>0.72750000000000781</v>
      </c>
      <c r="G294" s="7"/>
      <c r="H294" s="7"/>
      <c r="I294" s="7"/>
      <c r="J294" s="7"/>
      <c r="K294" s="7"/>
      <c r="L294" s="14"/>
    </row>
    <row r="295" spans="1:12" x14ac:dyDescent="0.3">
      <c r="A295" s="7"/>
      <c r="B295" s="7"/>
      <c r="C295" s="7"/>
      <c r="D295" s="7"/>
      <c r="E295" s="59">
        <v>391</v>
      </c>
      <c r="F295" s="7">
        <f t="shared" si="5"/>
        <v>0.72725000000000783</v>
      </c>
      <c r="G295" s="7"/>
      <c r="H295" s="7"/>
      <c r="I295" s="7"/>
      <c r="J295" s="7"/>
      <c r="K295" s="7"/>
      <c r="L295" s="14"/>
    </row>
    <row r="296" spans="1:12" x14ac:dyDescent="0.3">
      <c r="A296" s="7"/>
      <c r="B296" s="7"/>
      <c r="C296" s="7"/>
      <c r="D296" s="7"/>
      <c r="E296" s="59">
        <v>392</v>
      </c>
      <c r="F296" s="7">
        <f t="shared" si="5"/>
        <v>0.72700000000000786</v>
      </c>
      <c r="G296" s="7"/>
      <c r="H296" s="7"/>
      <c r="I296" s="7"/>
      <c r="J296" s="7"/>
      <c r="K296" s="7"/>
      <c r="L296" s="14"/>
    </row>
    <row r="297" spans="1:12" x14ac:dyDescent="0.3">
      <c r="A297" s="7"/>
      <c r="B297" s="7"/>
      <c r="C297" s="7"/>
      <c r="D297" s="7"/>
      <c r="E297" s="59">
        <v>393</v>
      </c>
      <c r="F297" s="7">
        <f t="shared" si="5"/>
        <v>0.72675000000000789</v>
      </c>
      <c r="G297" s="7"/>
      <c r="H297" s="7"/>
      <c r="I297" s="7"/>
      <c r="J297" s="7"/>
      <c r="K297" s="7"/>
      <c r="L297" s="14"/>
    </row>
    <row r="298" spans="1:12" x14ac:dyDescent="0.3">
      <c r="A298" s="7"/>
      <c r="B298" s="7"/>
      <c r="C298" s="7"/>
      <c r="D298" s="7"/>
      <c r="E298" s="59">
        <v>394</v>
      </c>
      <c r="F298" s="7">
        <f t="shared" si="5"/>
        <v>0.72650000000000792</v>
      </c>
      <c r="G298" s="7"/>
      <c r="H298" s="7"/>
      <c r="I298" s="7"/>
      <c r="J298" s="7"/>
      <c r="K298" s="7"/>
      <c r="L298" s="14"/>
    </row>
    <row r="299" spans="1:12" x14ac:dyDescent="0.3">
      <c r="A299" s="7"/>
      <c r="B299" s="7"/>
      <c r="C299" s="7"/>
      <c r="D299" s="7"/>
      <c r="E299" s="59">
        <v>395</v>
      </c>
      <c r="F299" s="7">
        <f t="shared" si="5"/>
        <v>0.72625000000000794</v>
      </c>
      <c r="G299" s="7"/>
      <c r="H299" s="7"/>
      <c r="I299" s="7"/>
      <c r="J299" s="7"/>
      <c r="K299" s="7"/>
      <c r="L299" s="14"/>
    </row>
    <row r="300" spans="1:12" x14ac:dyDescent="0.3">
      <c r="A300" s="7"/>
      <c r="B300" s="7"/>
      <c r="C300" s="7"/>
      <c r="D300" s="7"/>
      <c r="E300" s="59">
        <v>396</v>
      </c>
      <c r="F300" s="7">
        <f t="shared" si="5"/>
        <v>0.72600000000000797</v>
      </c>
      <c r="G300" s="7"/>
      <c r="H300" s="7"/>
      <c r="I300" s="7"/>
      <c r="J300" s="7"/>
      <c r="K300" s="7"/>
      <c r="L300" s="14"/>
    </row>
    <row r="301" spans="1:12" x14ac:dyDescent="0.3">
      <c r="A301" s="7"/>
      <c r="B301" s="7"/>
      <c r="C301" s="7"/>
      <c r="D301" s="7"/>
      <c r="E301" s="59">
        <v>397</v>
      </c>
      <c r="F301" s="7">
        <f t="shared" si="5"/>
        <v>0.725750000000008</v>
      </c>
      <c r="G301" s="7"/>
      <c r="H301" s="7"/>
      <c r="I301" s="7"/>
      <c r="J301" s="7"/>
      <c r="K301" s="7"/>
      <c r="L301" s="14"/>
    </row>
    <row r="302" spans="1:12" x14ac:dyDescent="0.3">
      <c r="A302" s="7"/>
      <c r="B302" s="7"/>
      <c r="C302" s="7"/>
      <c r="D302" s="7"/>
      <c r="E302" s="59">
        <v>398</v>
      </c>
      <c r="F302" s="7">
        <f t="shared" si="5"/>
        <v>0.72550000000000803</v>
      </c>
      <c r="G302" s="7"/>
      <c r="H302" s="7"/>
      <c r="I302" s="7"/>
      <c r="J302" s="7"/>
      <c r="K302" s="7"/>
      <c r="L302" s="14"/>
    </row>
    <row r="303" spans="1:12" x14ac:dyDescent="0.3">
      <c r="A303" s="7"/>
      <c r="B303" s="7"/>
      <c r="C303" s="7"/>
      <c r="D303" s="7"/>
      <c r="E303" s="59">
        <v>399</v>
      </c>
      <c r="F303" s="7">
        <f t="shared" si="5"/>
        <v>0.72525000000000805</v>
      </c>
      <c r="G303" s="7"/>
      <c r="H303" s="7"/>
      <c r="I303" s="7"/>
      <c r="J303" s="7"/>
      <c r="K303" s="7"/>
      <c r="L303" s="14"/>
    </row>
    <row r="304" spans="1:12" x14ac:dyDescent="0.3">
      <c r="A304" s="7"/>
      <c r="B304" s="7"/>
      <c r="C304" s="7"/>
      <c r="D304" s="7"/>
      <c r="E304" s="59">
        <v>400</v>
      </c>
      <c r="F304" s="7">
        <f t="shared" si="5"/>
        <v>0.72500000000000808</v>
      </c>
      <c r="G304" s="7"/>
      <c r="H304" s="7"/>
      <c r="I304" s="7"/>
      <c r="J304" s="7"/>
      <c r="K304" s="7"/>
      <c r="L304" s="14"/>
    </row>
    <row r="305" spans="1:12" x14ac:dyDescent="0.3">
      <c r="A305" s="7"/>
      <c r="B305" s="7"/>
      <c r="C305" s="7"/>
      <c r="D305" s="7"/>
      <c r="E305" s="59">
        <v>401</v>
      </c>
      <c r="F305" s="7">
        <f t="shared" si="5"/>
        <v>0.72475000000000811</v>
      </c>
      <c r="G305" s="7"/>
      <c r="H305" s="7"/>
      <c r="I305" s="7"/>
      <c r="J305" s="7"/>
      <c r="K305" s="7"/>
      <c r="L305" s="14"/>
    </row>
    <row r="306" spans="1:12" x14ac:dyDescent="0.3">
      <c r="A306" s="7"/>
      <c r="B306" s="7"/>
      <c r="C306" s="7"/>
      <c r="D306" s="7"/>
      <c r="E306" s="59">
        <v>402</v>
      </c>
      <c r="F306" s="7">
        <f t="shared" si="5"/>
        <v>0.72450000000000814</v>
      </c>
      <c r="G306" s="7"/>
      <c r="H306" s="7"/>
      <c r="I306" s="7"/>
      <c r="J306" s="7"/>
      <c r="K306" s="7"/>
      <c r="L306" s="14"/>
    </row>
    <row r="307" spans="1:12" x14ac:dyDescent="0.3">
      <c r="A307" s="7"/>
      <c r="B307" s="7"/>
      <c r="C307" s="7"/>
      <c r="D307" s="7"/>
      <c r="E307" s="59">
        <v>403</v>
      </c>
      <c r="F307" s="7">
        <f t="shared" si="5"/>
        <v>0.72425000000000817</v>
      </c>
      <c r="G307" s="7"/>
      <c r="H307" s="7"/>
      <c r="I307" s="7"/>
      <c r="J307" s="7"/>
      <c r="K307" s="7"/>
      <c r="L307" s="14"/>
    </row>
    <row r="308" spans="1:12" x14ac:dyDescent="0.3">
      <c r="A308" s="7"/>
      <c r="B308" s="7"/>
      <c r="C308" s="7"/>
      <c r="D308" s="7"/>
      <c r="E308" s="59">
        <v>404</v>
      </c>
      <c r="F308" s="7">
        <f t="shared" si="5"/>
        <v>0.72400000000000819</v>
      </c>
      <c r="G308" s="7"/>
      <c r="H308" s="7"/>
      <c r="I308" s="7"/>
      <c r="J308" s="7"/>
      <c r="K308" s="7"/>
      <c r="L308" s="14"/>
    </row>
    <row r="309" spans="1:12" x14ac:dyDescent="0.3">
      <c r="A309" s="7"/>
      <c r="B309" s="7"/>
      <c r="C309" s="7"/>
      <c r="D309" s="7"/>
      <c r="E309" s="59">
        <v>405</v>
      </c>
      <c r="F309" s="7">
        <f t="shared" si="5"/>
        <v>0.72375000000000822</v>
      </c>
      <c r="G309" s="7"/>
      <c r="H309" s="7"/>
      <c r="I309" s="7"/>
      <c r="J309" s="7"/>
      <c r="K309" s="7"/>
      <c r="L309" s="14"/>
    </row>
    <row r="310" spans="1:12" x14ac:dyDescent="0.3">
      <c r="A310" s="7"/>
      <c r="B310" s="7"/>
      <c r="C310" s="7"/>
      <c r="D310" s="7"/>
      <c r="E310" s="59">
        <v>406</v>
      </c>
      <c r="F310" s="7">
        <f t="shared" si="5"/>
        <v>0.72350000000000825</v>
      </c>
      <c r="G310" s="7"/>
      <c r="H310" s="7"/>
      <c r="I310" s="7"/>
      <c r="J310" s="7"/>
      <c r="K310" s="7"/>
      <c r="L310" s="14"/>
    </row>
    <row r="311" spans="1:12" x14ac:dyDescent="0.3">
      <c r="A311" s="7"/>
      <c r="B311" s="7"/>
      <c r="C311" s="7"/>
      <c r="D311" s="7"/>
      <c r="E311" s="59">
        <v>407</v>
      </c>
      <c r="F311" s="7">
        <f t="shared" si="5"/>
        <v>0.72325000000000828</v>
      </c>
      <c r="G311" s="7"/>
      <c r="H311" s="7"/>
      <c r="I311" s="7"/>
      <c r="J311" s="7"/>
      <c r="K311" s="7"/>
      <c r="L311" s="14"/>
    </row>
    <row r="312" spans="1:12" x14ac:dyDescent="0.3">
      <c r="A312" s="7"/>
      <c r="B312" s="7"/>
      <c r="C312" s="7"/>
      <c r="D312" s="7"/>
      <c r="E312" s="59">
        <v>408</v>
      </c>
      <c r="F312" s="7">
        <f t="shared" si="5"/>
        <v>0.7230000000000083</v>
      </c>
      <c r="G312" s="7"/>
      <c r="H312" s="7"/>
      <c r="I312" s="7"/>
      <c r="J312" s="7"/>
      <c r="K312" s="7"/>
      <c r="L312" s="14"/>
    </row>
    <row r="313" spans="1:12" x14ac:dyDescent="0.3">
      <c r="A313" s="7"/>
      <c r="B313" s="7"/>
      <c r="C313" s="7"/>
      <c r="D313" s="7"/>
      <c r="E313" s="59">
        <v>409</v>
      </c>
      <c r="F313" s="7">
        <f t="shared" si="5"/>
        <v>0.72275000000000833</v>
      </c>
      <c r="G313" s="7"/>
      <c r="H313" s="7"/>
      <c r="I313" s="7"/>
      <c r="J313" s="7"/>
      <c r="K313" s="7"/>
      <c r="L313" s="14"/>
    </row>
    <row r="314" spans="1:12" x14ac:dyDescent="0.3">
      <c r="A314" s="7"/>
      <c r="B314" s="7"/>
      <c r="C314" s="7"/>
      <c r="D314" s="7"/>
      <c r="E314" s="59">
        <v>410</v>
      </c>
      <c r="F314" s="7">
        <f t="shared" si="5"/>
        <v>0.72250000000000836</v>
      </c>
      <c r="G314" s="7"/>
      <c r="H314" s="7"/>
      <c r="I314" s="7"/>
      <c r="J314" s="7"/>
      <c r="K314" s="7"/>
      <c r="L314" s="14"/>
    </row>
    <row r="315" spans="1:12" x14ac:dyDescent="0.3">
      <c r="A315" s="7"/>
      <c r="B315" s="7"/>
      <c r="C315" s="7"/>
      <c r="D315" s="7"/>
      <c r="E315" s="59">
        <v>411</v>
      </c>
      <c r="F315" s="7">
        <f t="shared" si="5"/>
        <v>0.72225000000000839</v>
      </c>
      <c r="G315" s="7"/>
      <c r="H315" s="7"/>
      <c r="I315" s="7"/>
      <c r="J315" s="7"/>
      <c r="K315" s="7"/>
      <c r="L315" s="14"/>
    </row>
    <row r="316" spans="1:12" x14ac:dyDescent="0.3">
      <c r="A316" s="7"/>
      <c r="B316" s="7"/>
      <c r="C316" s="7"/>
      <c r="D316" s="7"/>
      <c r="E316" s="59">
        <v>412</v>
      </c>
      <c r="F316" s="7">
        <f t="shared" si="5"/>
        <v>0.72200000000000841</v>
      </c>
      <c r="G316" s="7"/>
      <c r="H316" s="7"/>
      <c r="I316" s="7"/>
      <c r="J316" s="7"/>
      <c r="K316" s="7"/>
      <c r="L316" s="14"/>
    </row>
    <row r="317" spans="1:12" x14ac:dyDescent="0.3">
      <c r="A317" s="7"/>
      <c r="B317" s="7"/>
      <c r="C317" s="7"/>
      <c r="D317" s="7"/>
      <c r="E317" s="59">
        <v>413</v>
      </c>
      <c r="F317" s="7">
        <f t="shared" si="5"/>
        <v>0.72175000000000844</v>
      </c>
      <c r="G317" s="7"/>
      <c r="H317" s="7"/>
      <c r="I317" s="7"/>
      <c r="J317" s="7"/>
      <c r="K317" s="7"/>
      <c r="L317" s="14"/>
    </row>
    <row r="318" spans="1:12" x14ac:dyDescent="0.3">
      <c r="A318" s="7"/>
      <c r="B318" s="7"/>
      <c r="C318" s="7"/>
      <c r="D318" s="7"/>
      <c r="E318" s="59">
        <v>414</v>
      </c>
      <c r="F318" s="7">
        <f t="shared" si="5"/>
        <v>0.72150000000000847</v>
      </c>
      <c r="G318" s="7"/>
      <c r="H318" s="7"/>
      <c r="I318" s="7"/>
      <c r="J318" s="7"/>
      <c r="K318" s="7"/>
      <c r="L318" s="14"/>
    </row>
    <row r="319" spans="1:12" x14ac:dyDescent="0.3">
      <c r="A319" s="7"/>
      <c r="B319" s="7"/>
      <c r="C319" s="7"/>
      <c r="D319" s="7"/>
      <c r="E319" s="59">
        <v>415</v>
      </c>
      <c r="F319" s="7">
        <f t="shared" si="5"/>
        <v>0.7212500000000085</v>
      </c>
      <c r="G319" s="7"/>
      <c r="H319" s="7"/>
      <c r="I319" s="7"/>
      <c r="J319" s="7"/>
      <c r="K319" s="7"/>
      <c r="L319" s="14"/>
    </row>
    <row r="320" spans="1:12" x14ac:dyDescent="0.3">
      <c r="A320" s="7"/>
      <c r="B320" s="7"/>
      <c r="C320" s="7"/>
      <c r="D320" s="7"/>
      <c r="E320" s="59">
        <v>416</v>
      </c>
      <c r="F320" s="7">
        <f t="shared" si="5"/>
        <v>0.72100000000000852</v>
      </c>
      <c r="G320" s="7"/>
      <c r="H320" s="7"/>
      <c r="I320" s="7"/>
      <c r="J320" s="7"/>
      <c r="K320" s="7"/>
      <c r="L320" s="14"/>
    </row>
    <row r="321" spans="1:12" x14ac:dyDescent="0.3">
      <c r="A321" s="7"/>
      <c r="B321" s="7"/>
      <c r="C321" s="7"/>
      <c r="D321" s="7"/>
      <c r="E321" s="59">
        <v>417</v>
      </c>
      <c r="F321" s="7">
        <f t="shared" si="5"/>
        <v>0.72075000000000855</v>
      </c>
      <c r="G321" s="7"/>
      <c r="H321" s="7"/>
      <c r="I321" s="7"/>
      <c r="J321" s="7"/>
      <c r="K321" s="7"/>
      <c r="L321" s="14"/>
    </row>
    <row r="322" spans="1:12" x14ac:dyDescent="0.3">
      <c r="A322" s="7"/>
      <c r="B322" s="7"/>
      <c r="C322" s="7"/>
      <c r="D322" s="7"/>
      <c r="E322" s="59">
        <v>418</v>
      </c>
      <c r="F322" s="7">
        <f t="shared" si="5"/>
        <v>0.72050000000000858</v>
      </c>
      <c r="G322" s="7"/>
      <c r="H322" s="7"/>
      <c r="I322" s="7"/>
      <c r="J322" s="7"/>
      <c r="K322" s="7"/>
      <c r="L322" s="14"/>
    </row>
    <row r="323" spans="1:12" x14ac:dyDescent="0.3">
      <c r="A323" s="7"/>
      <c r="B323" s="7"/>
      <c r="C323" s="7"/>
      <c r="D323" s="7"/>
      <c r="E323" s="59">
        <v>419</v>
      </c>
      <c r="F323" s="7">
        <f t="shared" si="5"/>
        <v>0.72025000000000861</v>
      </c>
      <c r="G323" s="7"/>
      <c r="H323" s="7"/>
      <c r="I323" s="7"/>
      <c r="J323" s="7"/>
      <c r="K323" s="7"/>
      <c r="L323" s="14"/>
    </row>
    <row r="324" spans="1:12" x14ac:dyDescent="0.3">
      <c r="A324" s="7"/>
      <c r="B324" s="7"/>
      <c r="C324" s="7"/>
      <c r="D324" s="7"/>
      <c r="E324" s="59">
        <v>420</v>
      </c>
      <c r="F324" s="7">
        <f t="shared" si="5"/>
        <v>0.72000000000000863</v>
      </c>
      <c r="G324" s="7"/>
      <c r="H324" s="7"/>
      <c r="I324" s="7"/>
      <c r="J324" s="7"/>
      <c r="K324" s="7"/>
      <c r="L324" s="14"/>
    </row>
    <row r="325" spans="1:12" x14ac:dyDescent="0.3">
      <c r="A325" s="7"/>
      <c r="B325" s="7"/>
      <c r="C325" s="7"/>
      <c r="D325" s="7"/>
      <c r="E325" s="59">
        <v>421</v>
      </c>
      <c r="F325" s="7">
        <f t="shared" si="5"/>
        <v>0.71975000000000866</v>
      </c>
      <c r="G325" s="7"/>
      <c r="H325" s="7"/>
      <c r="I325" s="7"/>
      <c r="J325" s="7"/>
      <c r="K325" s="7"/>
      <c r="L325" s="14"/>
    </row>
    <row r="326" spans="1:12" x14ac:dyDescent="0.3">
      <c r="A326" s="7"/>
      <c r="B326" s="7"/>
      <c r="C326" s="7"/>
      <c r="D326" s="7"/>
      <c r="E326" s="59">
        <v>422</v>
      </c>
      <c r="F326" s="7">
        <f t="shared" si="5"/>
        <v>0.71950000000000869</v>
      </c>
      <c r="G326" s="7"/>
      <c r="H326" s="7"/>
      <c r="I326" s="7"/>
      <c r="J326" s="7"/>
      <c r="K326" s="7"/>
      <c r="L326" s="14"/>
    </row>
    <row r="327" spans="1:12" x14ac:dyDescent="0.3">
      <c r="A327" s="7"/>
      <c r="B327" s="7"/>
      <c r="C327" s="7"/>
      <c r="D327" s="7"/>
      <c r="E327" s="59">
        <v>423</v>
      </c>
      <c r="F327" s="7">
        <f t="shared" si="5"/>
        <v>0.71925000000000872</v>
      </c>
      <c r="G327" s="7"/>
      <c r="H327" s="7"/>
      <c r="I327" s="7"/>
      <c r="J327" s="7"/>
      <c r="K327" s="7"/>
      <c r="L327" s="14"/>
    </row>
    <row r="328" spans="1:12" x14ac:dyDescent="0.3">
      <c r="A328" s="7"/>
      <c r="B328" s="7"/>
      <c r="C328" s="7"/>
      <c r="D328" s="7"/>
      <c r="E328" s="59">
        <v>424</v>
      </c>
      <c r="F328" s="7">
        <f t="shared" si="5"/>
        <v>0.71900000000000874</v>
      </c>
      <c r="G328" s="7"/>
      <c r="H328" s="7"/>
      <c r="I328" s="7"/>
      <c r="J328" s="7"/>
      <c r="K328" s="7"/>
      <c r="L328" s="14"/>
    </row>
    <row r="329" spans="1:12" x14ac:dyDescent="0.3">
      <c r="A329" s="7"/>
      <c r="B329" s="7"/>
      <c r="C329" s="7"/>
      <c r="D329" s="7"/>
      <c r="E329" s="59">
        <v>425</v>
      </c>
      <c r="F329" s="7">
        <f t="shared" si="5"/>
        <v>0.71875000000000877</v>
      </c>
      <c r="G329" s="7"/>
      <c r="H329" s="7"/>
      <c r="I329" s="7"/>
      <c r="J329" s="7"/>
      <c r="K329" s="7"/>
      <c r="L329" s="14"/>
    </row>
    <row r="330" spans="1:12" x14ac:dyDescent="0.3">
      <c r="A330" s="7"/>
      <c r="B330" s="7"/>
      <c r="C330" s="7"/>
      <c r="D330" s="7"/>
      <c r="E330" s="59">
        <v>426</v>
      </c>
      <c r="F330" s="7">
        <f t="shared" si="5"/>
        <v>0.7185000000000088</v>
      </c>
      <c r="G330" s="7"/>
      <c r="H330" s="7"/>
      <c r="I330" s="7"/>
      <c r="J330" s="7"/>
      <c r="K330" s="7"/>
      <c r="L330" s="14"/>
    </row>
    <row r="331" spans="1:12" x14ac:dyDescent="0.3">
      <c r="A331" s="7"/>
      <c r="B331" s="7"/>
      <c r="C331" s="7"/>
      <c r="D331" s="7"/>
      <c r="E331" s="59">
        <v>427</v>
      </c>
      <c r="F331" s="7">
        <f t="shared" si="5"/>
        <v>0.71825000000000883</v>
      </c>
      <c r="G331" s="7"/>
      <c r="H331" s="7"/>
      <c r="I331" s="7"/>
      <c r="J331" s="7"/>
      <c r="K331" s="7"/>
      <c r="L331" s="14"/>
    </row>
    <row r="332" spans="1:12" x14ac:dyDescent="0.3">
      <c r="A332" s="7"/>
      <c r="B332" s="7"/>
      <c r="C332" s="7"/>
      <c r="D332" s="7"/>
      <c r="E332" s="59">
        <v>428</v>
      </c>
      <c r="F332" s="7">
        <f t="shared" si="5"/>
        <v>0.71800000000000885</v>
      </c>
      <c r="G332" s="7"/>
      <c r="H332" s="7"/>
      <c r="I332" s="7"/>
      <c r="J332" s="7"/>
      <c r="K332" s="7"/>
      <c r="L332" s="14"/>
    </row>
    <row r="333" spans="1:12" x14ac:dyDescent="0.3">
      <c r="A333" s="7"/>
      <c r="B333" s="7"/>
      <c r="C333" s="7"/>
      <c r="D333" s="7"/>
      <c r="E333" s="59">
        <v>429</v>
      </c>
      <c r="F333" s="7">
        <f t="shared" si="5"/>
        <v>0.71775000000000888</v>
      </c>
      <c r="G333" s="7"/>
      <c r="H333" s="7"/>
      <c r="I333" s="7"/>
      <c r="J333" s="7"/>
      <c r="K333" s="7"/>
      <c r="L333" s="14"/>
    </row>
    <row r="334" spans="1:12" x14ac:dyDescent="0.3">
      <c r="A334" s="7"/>
      <c r="B334" s="7"/>
      <c r="C334" s="7"/>
      <c r="D334" s="7"/>
      <c r="E334" s="59">
        <v>430</v>
      </c>
      <c r="F334" s="7">
        <f t="shared" ref="F334:F397" si="6">F333-0.00025</f>
        <v>0.71750000000000891</v>
      </c>
      <c r="G334" s="7"/>
      <c r="H334" s="7"/>
      <c r="I334" s="7"/>
      <c r="J334" s="7"/>
      <c r="K334" s="7"/>
      <c r="L334" s="14"/>
    </row>
    <row r="335" spans="1:12" x14ac:dyDescent="0.3">
      <c r="A335" s="7"/>
      <c r="B335" s="7"/>
      <c r="C335" s="7"/>
      <c r="D335" s="7"/>
      <c r="E335" s="59">
        <v>431</v>
      </c>
      <c r="F335" s="7">
        <f t="shared" si="6"/>
        <v>0.71725000000000894</v>
      </c>
      <c r="G335" s="7"/>
      <c r="H335" s="7"/>
      <c r="I335" s="7"/>
      <c r="J335" s="7"/>
      <c r="K335" s="7"/>
      <c r="L335" s="14"/>
    </row>
    <row r="336" spans="1:12" x14ac:dyDescent="0.3">
      <c r="A336" s="7"/>
      <c r="B336" s="7"/>
      <c r="C336" s="7"/>
      <c r="D336" s="7"/>
      <c r="E336" s="59">
        <v>432</v>
      </c>
      <c r="F336" s="7">
        <f t="shared" si="6"/>
        <v>0.71700000000000896</v>
      </c>
      <c r="G336" s="7"/>
      <c r="H336" s="7"/>
      <c r="I336" s="7"/>
      <c r="J336" s="7"/>
      <c r="K336" s="7"/>
      <c r="L336" s="14"/>
    </row>
    <row r="337" spans="1:12" x14ac:dyDescent="0.3">
      <c r="A337" s="7"/>
      <c r="B337" s="7"/>
      <c r="C337" s="7"/>
      <c r="D337" s="7"/>
      <c r="E337" s="59">
        <v>433</v>
      </c>
      <c r="F337" s="7">
        <f t="shared" si="6"/>
        <v>0.71675000000000899</v>
      </c>
      <c r="G337" s="7"/>
      <c r="H337" s="7"/>
      <c r="I337" s="7"/>
      <c r="J337" s="7"/>
      <c r="K337" s="7"/>
      <c r="L337" s="14"/>
    </row>
    <row r="338" spans="1:12" x14ac:dyDescent="0.3">
      <c r="A338" s="7"/>
      <c r="B338" s="7"/>
      <c r="C338" s="7"/>
      <c r="D338" s="7"/>
      <c r="E338" s="59">
        <v>434</v>
      </c>
      <c r="F338" s="7">
        <f t="shared" si="6"/>
        <v>0.71650000000000902</v>
      </c>
      <c r="G338" s="7"/>
      <c r="H338" s="7"/>
      <c r="I338" s="7"/>
      <c r="J338" s="7"/>
      <c r="K338" s="7"/>
      <c r="L338" s="14"/>
    </row>
    <row r="339" spans="1:12" x14ac:dyDescent="0.3">
      <c r="A339" s="7"/>
      <c r="B339" s="7"/>
      <c r="C339" s="7"/>
      <c r="D339" s="7"/>
      <c r="E339" s="59">
        <v>435</v>
      </c>
      <c r="F339" s="7">
        <f t="shared" si="6"/>
        <v>0.71625000000000905</v>
      </c>
      <c r="G339" s="7"/>
      <c r="H339" s="7"/>
      <c r="I339" s="7"/>
      <c r="J339" s="7"/>
      <c r="K339" s="7"/>
      <c r="L339" s="14"/>
    </row>
    <row r="340" spans="1:12" x14ac:dyDescent="0.3">
      <c r="A340" s="7"/>
      <c r="B340" s="7"/>
      <c r="C340" s="7"/>
      <c r="D340" s="7"/>
      <c r="E340" s="59">
        <v>436</v>
      </c>
      <c r="F340" s="7">
        <f t="shared" si="6"/>
        <v>0.71600000000000907</v>
      </c>
      <c r="G340" s="7"/>
      <c r="H340" s="7"/>
      <c r="I340" s="7"/>
      <c r="J340" s="7"/>
      <c r="K340" s="7"/>
      <c r="L340" s="14"/>
    </row>
    <row r="341" spans="1:12" x14ac:dyDescent="0.3">
      <c r="A341" s="7"/>
      <c r="B341" s="7"/>
      <c r="C341" s="7"/>
      <c r="D341" s="7"/>
      <c r="E341" s="59">
        <v>437</v>
      </c>
      <c r="F341" s="7">
        <f t="shared" si="6"/>
        <v>0.7157500000000091</v>
      </c>
      <c r="G341" s="7"/>
      <c r="H341" s="7"/>
      <c r="I341" s="7"/>
      <c r="J341" s="7"/>
      <c r="K341" s="7"/>
      <c r="L341" s="14"/>
    </row>
    <row r="342" spans="1:12" x14ac:dyDescent="0.3">
      <c r="A342" s="7"/>
      <c r="B342" s="7"/>
      <c r="C342" s="7"/>
      <c r="D342" s="7"/>
      <c r="E342" s="59">
        <v>438</v>
      </c>
      <c r="F342" s="7">
        <f t="shared" si="6"/>
        <v>0.71550000000000913</v>
      </c>
      <c r="G342" s="7"/>
      <c r="H342" s="7"/>
      <c r="I342" s="7"/>
      <c r="J342" s="7"/>
      <c r="K342" s="7"/>
      <c r="L342" s="14"/>
    </row>
    <row r="343" spans="1:12" x14ac:dyDescent="0.3">
      <c r="A343" s="7"/>
      <c r="B343" s="7"/>
      <c r="C343" s="7"/>
      <c r="D343" s="7"/>
      <c r="E343" s="59">
        <v>439</v>
      </c>
      <c r="F343" s="7">
        <f t="shared" si="6"/>
        <v>0.71525000000000916</v>
      </c>
      <c r="G343" s="7"/>
      <c r="H343" s="7"/>
      <c r="I343" s="7"/>
      <c r="J343" s="7"/>
      <c r="K343" s="7"/>
      <c r="L343" s="14"/>
    </row>
    <row r="344" spans="1:12" x14ac:dyDescent="0.3">
      <c r="A344" s="7"/>
      <c r="B344" s="7"/>
      <c r="C344" s="7"/>
      <c r="D344" s="7"/>
      <c r="E344" s="59">
        <v>440</v>
      </c>
      <c r="F344" s="7">
        <f t="shared" si="6"/>
        <v>0.71500000000000918</v>
      </c>
      <c r="G344" s="7"/>
      <c r="H344" s="7"/>
      <c r="I344" s="7"/>
      <c r="J344" s="7"/>
      <c r="K344" s="7"/>
      <c r="L344" s="14"/>
    </row>
    <row r="345" spans="1:12" x14ac:dyDescent="0.3">
      <c r="A345" s="7"/>
      <c r="B345" s="7"/>
      <c r="C345" s="7"/>
      <c r="D345" s="7"/>
      <c r="E345" s="59">
        <v>441</v>
      </c>
      <c r="F345" s="7">
        <f t="shared" si="6"/>
        <v>0.71475000000000921</v>
      </c>
      <c r="G345" s="7"/>
      <c r="H345" s="7"/>
      <c r="I345" s="7"/>
      <c r="J345" s="7"/>
      <c r="K345" s="7"/>
      <c r="L345" s="14"/>
    </row>
    <row r="346" spans="1:12" x14ac:dyDescent="0.3">
      <c r="A346" s="7"/>
      <c r="B346" s="7"/>
      <c r="C346" s="7"/>
      <c r="D346" s="7"/>
      <c r="E346" s="59">
        <v>442</v>
      </c>
      <c r="F346" s="7">
        <f t="shared" si="6"/>
        <v>0.71450000000000924</v>
      </c>
      <c r="G346" s="7"/>
      <c r="H346" s="7"/>
      <c r="I346" s="7"/>
      <c r="J346" s="7"/>
      <c r="K346" s="7"/>
      <c r="L346" s="14"/>
    </row>
    <row r="347" spans="1:12" x14ac:dyDescent="0.3">
      <c r="A347" s="7"/>
      <c r="B347" s="7"/>
      <c r="C347" s="7"/>
      <c r="D347" s="7"/>
      <c r="E347" s="59">
        <v>443</v>
      </c>
      <c r="F347" s="7">
        <f t="shared" si="6"/>
        <v>0.71425000000000927</v>
      </c>
      <c r="G347" s="7"/>
      <c r="H347" s="7"/>
      <c r="I347" s="7"/>
      <c r="J347" s="7"/>
      <c r="K347" s="7"/>
      <c r="L347" s="14"/>
    </row>
    <row r="348" spans="1:12" x14ac:dyDescent="0.3">
      <c r="A348" s="7"/>
      <c r="B348" s="7"/>
      <c r="C348" s="7"/>
      <c r="D348" s="7"/>
      <c r="E348" s="59">
        <v>444</v>
      </c>
      <c r="F348" s="7">
        <f t="shared" si="6"/>
        <v>0.71400000000000929</v>
      </c>
      <c r="G348" s="7"/>
      <c r="H348" s="7"/>
      <c r="I348" s="7"/>
      <c r="J348" s="7"/>
      <c r="K348" s="7"/>
      <c r="L348" s="14"/>
    </row>
    <row r="349" spans="1:12" x14ac:dyDescent="0.3">
      <c r="A349" s="7"/>
      <c r="B349" s="7"/>
      <c r="C349" s="7"/>
      <c r="D349" s="7"/>
      <c r="E349" s="59">
        <v>445</v>
      </c>
      <c r="F349" s="7">
        <f t="shared" si="6"/>
        <v>0.71375000000000932</v>
      </c>
      <c r="G349" s="7"/>
      <c r="H349" s="7"/>
      <c r="I349" s="7"/>
      <c r="J349" s="7"/>
      <c r="K349" s="7"/>
      <c r="L349" s="14"/>
    </row>
    <row r="350" spans="1:12" x14ac:dyDescent="0.3">
      <c r="A350" s="7"/>
      <c r="B350" s="7"/>
      <c r="C350" s="7"/>
      <c r="D350" s="7"/>
      <c r="E350" s="59">
        <v>446</v>
      </c>
      <c r="F350" s="7">
        <f t="shared" si="6"/>
        <v>0.71350000000000935</v>
      </c>
      <c r="G350" s="7"/>
      <c r="H350" s="7"/>
      <c r="I350" s="7"/>
      <c r="J350" s="7"/>
      <c r="K350" s="7"/>
      <c r="L350" s="14"/>
    </row>
    <row r="351" spans="1:12" x14ac:dyDescent="0.3">
      <c r="A351" s="7"/>
      <c r="B351" s="7"/>
      <c r="C351" s="7"/>
      <c r="D351" s="7"/>
      <c r="E351" s="59">
        <v>447</v>
      </c>
      <c r="F351" s="7">
        <f t="shared" si="6"/>
        <v>0.71325000000000938</v>
      </c>
      <c r="G351" s="7"/>
      <c r="H351" s="7"/>
      <c r="I351" s="7"/>
      <c r="J351" s="7"/>
      <c r="K351" s="7"/>
      <c r="L351" s="14"/>
    </row>
    <row r="352" spans="1:12" x14ac:dyDescent="0.3">
      <c r="A352" s="7"/>
      <c r="B352" s="7"/>
      <c r="C352" s="7"/>
      <c r="D352" s="7"/>
      <c r="E352" s="59">
        <v>448</v>
      </c>
      <c r="F352" s="7">
        <f t="shared" si="6"/>
        <v>0.7130000000000094</v>
      </c>
      <c r="G352" s="7"/>
      <c r="H352" s="7"/>
      <c r="I352" s="7"/>
      <c r="J352" s="7"/>
      <c r="K352" s="7"/>
      <c r="L352" s="14"/>
    </row>
    <row r="353" spans="1:12" x14ac:dyDescent="0.3">
      <c r="A353" s="7"/>
      <c r="B353" s="7"/>
      <c r="C353" s="7"/>
      <c r="D353" s="7"/>
      <c r="E353" s="59">
        <v>449</v>
      </c>
      <c r="F353" s="7">
        <f t="shared" si="6"/>
        <v>0.71275000000000943</v>
      </c>
      <c r="G353" s="7"/>
      <c r="H353" s="7"/>
      <c r="I353" s="7"/>
      <c r="J353" s="7"/>
      <c r="K353" s="7"/>
      <c r="L353" s="14"/>
    </row>
    <row r="354" spans="1:12" x14ac:dyDescent="0.3">
      <c r="A354" s="7"/>
      <c r="B354" s="7"/>
      <c r="C354" s="7"/>
      <c r="D354" s="7"/>
      <c r="E354" s="59">
        <v>450</v>
      </c>
      <c r="F354" s="7">
        <f t="shared" si="6"/>
        <v>0.71250000000000946</v>
      </c>
      <c r="G354" s="7"/>
      <c r="H354" s="7"/>
      <c r="I354" s="7"/>
      <c r="J354" s="7"/>
      <c r="K354" s="7"/>
      <c r="L354" s="14"/>
    </row>
    <row r="355" spans="1:12" x14ac:dyDescent="0.3">
      <c r="A355" s="7"/>
      <c r="B355" s="7"/>
      <c r="C355" s="7"/>
      <c r="D355" s="7"/>
      <c r="E355" s="59">
        <v>451</v>
      </c>
      <c r="F355" s="7">
        <f t="shared" si="6"/>
        <v>0.71225000000000949</v>
      </c>
      <c r="G355" s="7"/>
      <c r="H355" s="7"/>
      <c r="I355" s="7"/>
      <c r="J355" s="7"/>
      <c r="K355" s="7"/>
      <c r="L355" s="14"/>
    </row>
    <row r="356" spans="1:12" x14ac:dyDescent="0.3">
      <c r="A356" s="7"/>
      <c r="B356" s="7"/>
      <c r="C356" s="7"/>
      <c r="D356" s="7"/>
      <c r="E356" s="59">
        <v>452</v>
      </c>
      <c r="F356" s="7">
        <f t="shared" si="6"/>
        <v>0.71200000000000951</v>
      </c>
      <c r="G356" s="7"/>
      <c r="H356" s="7"/>
      <c r="I356" s="7"/>
      <c r="J356" s="7"/>
      <c r="K356" s="7"/>
      <c r="L356" s="14"/>
    </row>
    <row r="357" spans="1:12" x14ac:dyDescent="0.3">
      <c r="A357" s="7"/>
      <c r="B357" s="7"/>
      <c r="C357" s="7"/>
      <c r="D357" s="7"/>
      <c r="E357" s="59">
        <v>453</v>
      </c>
      <c r="F357" s="7">
        <f t="shared" si="6"/>
        <v>0.71175000000000954</v>
      </c>
      <c r="G357" s="7"/>
      <c r="H357" s="7"/>
      <c r="I357" s="7"/>
      <c r="J357" s="7"/>
      <c r="K357" s="7"/>
      <c r="L357" s="14"/>
    </row>
    <row r="358" spans="1:12" x14ac:dyDescent="0.3">
      <c r="A358" s="7"/>
      <c r="B358" s="7"/>
      <c r="C358" s="7"/>
      <c r="D358" s="7"/>
      <c r="E358" s="59">
        <v>454</v>
      </c>
      <c r="F358" s="7">
        <f t="shared" si="6"/>
        <v>0.71150000000000957</v>
      </c>
      <c r="G358" s="7"/>
      <c r="H358" s="7"/>
      <c r="I358" s="7"/>
      <c r="J358" s="7"/>
      <c r="K358" s="7"/>
      <c r="L358" s="14"/>
    </row>
    <row r="359" spans="1:12" x14ac:dyDescent="0.3">
      <c r="A359" s="7"/>
      <c r="B359" s="7"/>
      <c r="C359" s="7"/>
      <c r="D359" s="7"/>
      <c r="E359" s="59">
        <v>455</v>
      </c>
      <c r="F359" s="7">
        <f t="shared" si="6"/>
        <v>0.7112500000000096</v>
      </c>
      <c r="G359" s="7"/>
      <c r="H359" s="7"/>
      <c r="I359" s="7"/>
      <c r="J359" s="7"/>
      <c r="K359" s="7"/>
      <c r="L359" s="14"/>
    </row>
    <row r="360" spans="1:12" x14ac:dyDescent="0.3">
      <c r="A360" s="7"/>
      <c r="B360" s="7"/>
      <c r="C360" s="7"/>
      <c r="D360" s="7"/>
      <c r="E360" s="59">
        <v>456</v>
      </c>
      <c r="F360" s="7">
        <f t="shared" si="6"/>
        <v>0.71100000000000962</v>
      </c>
      <c r="G360" s="7"/>
      <c r="H360" s="7"/>
      <c r="I360" s="7"/>
      <c r="J360" s="7"/>
      <c r="K360" s="7"/>
      <c r="L360" s="14"/>
    </row>
    <row r="361" spans="1:12" x14ac:dyDescent="0.3">
      <c r="A361" s="7"/>
      <c r="B361" s="7"/>
      <c r="C361" s="7"/>
      <c r="D361" s="7"/>
      <c r="E361" s="59">
        <v>457</v>
      </c>
      <c r="F361" s="7">
        <f t="shared" si="6"/>
        <v>0.71075000000000965</v>
      </c>
      <c r="G361" s="7"/>
      <c r="H361" s="7"/>
      <c r="I361" s="7"/>
      <c r="J361" s="7"/>
      <c r="K361" s="7"/>
      <c r="L361" s="14"/>
    </row>
    <row r="362" spans="1:12" x14ac:dyDescent="0.3">
      <c r="A362" s="7"/>
      <c r="B362" s="7"/>
      <c r="C362" s="7"/>
      <c r="D362" s="7"/>
      <c r="E362" s="59">
        <v>458</v>
      </c>
      <c r="F362" s="7">
        <f t="shared" si="6"/>
        <v>0.71050000000000968</v>
      </c>
      <c r="G362" s="7"/>
      <c r="H362" s="7"/>
      <c r="I362" s="7"/>
      <c r="J362" s="7"/>
      <c r="K362" s="7"/>
      <c r="L362" s="14"/>
    </row>
    <row r="363" spans="1:12" x14ac:dyDescent="0.3">
      <c r="A363" s="7"/>
      <c r="B363" s="7"/>
      <c r="C363" s="7"/>
      <c r="D363" s="7"/>
      <c r="E363" s="59">
        <v>459</v>
      </c>
      <c r="F363" s="7">
        <f t="shared" si="6"/>
        <v>0.71025000000000971</v>
      </c>
      <c r="G363" s="7"/>
      <c r="H363" s="7"/>
      <c r="I363" s="7"/>
      <c r="J363" s="7"/>
      <c r="K363" s="7"/>
      <c r="L363" s="14"/>
    </row>
    <row r="364" spans="1:12" x14ac:dyDescent="0.3">
      <c r="A364" s="7"/>
      <c r="B364" s="7"/>
      <c r="C364" s="7"/>
      <c r="D364" s="7"/>
      <c r="E364" s="59">
        <v>460</v>
      </c>
      <c r="F364" s="7">
        <f t="shared" si="6"/>
        <v>0.71000000000000973</v>
      </c>
      <c r="G364" s="7"/>
      <c r="H364" s="7"/>
      <c r="I364" s="7"/>
      <c r="J364" s="7"/>
      <c r="K364" s="7"/>
      <c r="L364" s="14"/>
    </row>
    <row r="365" spans="1:12" x14ac:dyDescent="0.3">
      <c r="A365" s="7"/>
      <c r="B365" s="7"/>
      <c r="C365" s="7"/>
      <c r="D365" s="7"/>
      <c r="E365" s="59">
        <v>461</v>
      </c>
      <c r="F365" s="7">
        <f t="shared" si="6"/>
        <v>0.70975000000000976</v>
      </c>
      <c r="G365" s="7"/>
      <c r="H365" s="7"/>
      <c r="I365" s="7"/>
      <c r="J365" s="7"/>
      <c r="K365" s="7"/>
      <c r="L365" s="14"/>
    </row>
    <row r="366" spans="1:12" x14ac:dyDescent="0.3">
      <c r="A366" s="7"/>
      <c r="B366" s="7"/>
      <c r="C366" s="7"/>
      <c r="D366" s="7"/>
      <c r="E366" s="59">
        <v>462</v>
      </c>
      <c r="F366" s="7">
        <f t="shared" si="6"/>
        <v>0.70950000000000979</v>
      </c>
      <c r="G366" s="7"/>
      <c r="H366" s="7"/>
      <c r="I366" s="7"/>
      <c r="J366" s="7"/>
      <c r="K366" s="7"/>
      <c r="L366" s="14"/>
    </row>
    <row r="367" spans="1:12" x14ac:dyDescent="0.3">
      <c r="A367" s="7"/>
      <c r="B367" s="7"/>
      <c r="C367" s="7"/>
      <c r="D367" s="7"/>
      <c r="E367" s="59">
        <v>463</v>
      </c>
      <c r="F367" s="7">
        <f t="shared" si="6"/>
        <v>0.70925000000000982</v>
      </c>
      <c r="G367" s="7"/>
      <c r="H367" s="7"/>
      <c r="I367" s="7"/>
      <c r="J367" s="7"/>
      <c r="K367" s="7"/>
      <c r="L367" s="14"/>
    </row>
    <row r="368" spans="1:12" x14ac:dyDescent="0.3">
      <c r="A368" s="7"/>
      <c r="B368" s="7"/>
      <c r="C368" s="7"/>
      <c r="D368" s="7"/>
      <c r="E368" s="59">
        <v>464</v>
      </c>
      <c r="F368" s="7">
        <f t="shared" si="6"/>
        <v>0.70900000000000984</v>
      </c>
      <c r="G368" s="7"/>
      <c r="H368" s="7"/>
      <c r="I368" s="7"/>
      <c r="J368" s="7"/>
      <c r="K368" s="7"/>
      <c r="L368" s="14"/>
    </row>
    <row r="369" spans="1:12" x14ac:dyDescent="0.3">
      <c r="A369" s="7"/>
      <c r="B369" s="7"/>
      <c r="C369" s="7"/>
      <c r="D369" s="7"/>
      <c r="E369" s="59">
        <v>465</v>
      </c>
      <c r="F369" s="7">
        <f t="shared" si="6"/>
        <v>0.70875000000000987</v>
      </c>
      <c r="G369" s="7"/>
      <c r="H369" s="7"/>
      <c r="I369" s="7"/>
      <c r="J369" s="7"/>
      <c r="K369" s="7"/>
      <c r="L369" s="14"/>
    </row>
    <row r="370" spans="1:12" x14ac:dyDescent="0.3">
      <c r="A370" s="7"/>
      <c r="B370" s="7"/>
      <c r="C370" s="7"/>
      <c r="D370" s="7"/>
      <c r="E370" s="59">
        <v>466</v>
      </c>
      <c r="F370" s="7">
        <f t="shared" si="6"/>
        <v>0.7085000000000099</v>
      </c>
      <c r="G370" s="7"/>
      <c r="H370" s="7"/>
      <c r="I370" s="7"/>
      <c r="J370" s="7"/>
      <c r="K370" s="7"/>
      <c r="L370" s="14"/>
    </row>
    <row r="371" spans="1:12" x14ac:dyDescent="0.3">
      <c r="A371" s="7"/>
      <c r="B371" s="7"/>
      <c r="C371" s="7"/>
      <c r="D371" s="7"/>
      <c r="E371" s="59">
        <v>467</v>
      </c>
      <c r="F371" s="7">
        <f t="shared" si="6"/>
        <v>0.70825000000000993</v>
      </c>
      <c r="G371" s="7"/>
      <c r="H371" s="7"/>
      <c r="I371" s="7"/>
      <c r="J371" s="7"/>
      <c r="K371" s="7"/>
      <c r="L371" s="14"/>
    </row>
    <row r="372" spans="1:12" x14ac:dyDescent="0.3">
      <c r="A372" s="7"/>
      <c r="B372" s="7"/>
      <c r="C372" s="7"/>
      <c r="D372" s="7"/>
      <c r="E372" s="59">
        <v>468</v>
      </c>
      <c r="F372" s="7">
        <f t="shared" si="6"/>
        <v>0.70800000000000995</v>
      </c>
      <c r="G372" s="7"/>
      <c r="H372" s="7"/>
      <c r="I372" s="7"/>
      <c r="J372" s="7"/>
      <c r="K372" s="7"/>
      <c r="L372" s="14"/>
    </row>
    <row r="373" spans="1:12" x14ac:dyDescent="0.3">
      <c r="A373" s="7"/>
      <c r="B373" s="7"/>
      <c r="C373" s="7"/>
      <c r="D373" s="7"/>
      <c r="E373" s="59">
        <v>469</v>
      </c>
      <c r="F373" s="7">
        <f t="shared" si="6"/>
        <v>0.70775000000000998</v>
      </c>
      <c r="G373" s="7"/>
      <c r="H373" s="7"/>
      <c r="I373" s="7"/>
      <c r="J373" s="7"/>
      <c r="K373" s="7"/>
      <c r="L373" s="14"/>
    </row>
    <row r="374" spans="1:12" x14ac:dyDescent="0.3">
      <c r="A374" s="7"/>
      <c r="B374" s="7"/>
      <c r="C374" s="7"/>
      <c r="D374" s="7"/>
      <c r="E374" s="59">
        <v>470</v>
      </c>
      <c r="F374" s="7">
        <f t="shared" si="6"/>
        <v>0.70750000000001001</v>
      </c>
      <c r="G374" s="7"/>
      <c r="H374" s="7"/>
      <c r="I374" s="7"/>
      <c r="J374" s="7"/>
      <c r="K374" s="7"/>
      <c r="L374" s="14"/>
    </row>
    <row r="375" spans="1:12" x14ac:dyDescent="0.3">
      <c r="A375" s="7"/>
      <c r="B375" s="7"/>
      <c r="C375" s="7"/>
      <c r="D375" s="7"/>
      <c r="E375" s="59">
        <v>471</v>
      </c>
      <c r="F375" s="7">
        <f t="shared" si="6"/>
        <v>0.70725000000001004</v>
      </c>
      <c r="G375" s="7"/>
      <c r="H375" s="7"/>
      <c r="I375" s="7"/>
      <c r="J375" s="7"/>
      <c r="K375" s="7"/>
      <c r="L375" s="14"/>
    </row>
    <row r="376" spans="1:12" x14ac:dyDescent="0.3">
      <c r="A376" s="7"/>
      <c r="B376" s="7"/>
      <c r="C376" s="7"/>
      <c r="D376" s="7"/>
      <c r="E376" s="59">
        <v>472</v>
      </c>
      <c r="F376" s="7">
        <f t="shared" si="6"/>
        <v>0.70700000000001006</v>
      </c>
      <c r="G376" s="7"/>
      <c r="H376" s="7"/>
      <c r="I376" s="7"/>
      <c r="J376" s="7"/>
      <c r="K376" s="7"/>
      <c r="L376" s="14"/>
    </row>
    <row r="377" spans="1:12" x14ac:dyDescent="0.3">
      <c r="A377" s="7"/>
      <c r="B377" s="7"/>
      <c r="C377" s="7"/>
      <c r="D377" s="7"/>
      <c r="E377" s="59">
        <v>473</v>
      </c>
      <c r="F377" s="7">
        <f t="shared" si="6"/>
        <v>0.70675000000001009</v>
      </c>
      <c r="G377" s="7"/>
      <c r="H377" s="7"/>
      <c r="I377" s="7"/>
      <c r="J377" s="7"/>
      <c r="K377" s="7"/>
      <c r="L377" s="14"/>
    </row>
    <row r="378" spans="1:12" x14ac:dyDescent="0.3">
      <c r="A378" s="7"/>
      <c r="B378" s="7"/>
      <c r="C378" s="7"/>
      <c r="D378" s="7"/>
      <c r="E378" s="59">
        <v>474</v>
      </c>
      <c r="F378" s="7">
        <f t="shared" si="6"/>
        <v>0.70650000000001012</v>
      </c>
      <c r="G378" s="7"/>
      <c r="H378" s="7"/>
      <c r="I378" s="7"/>
      <c r="J378" s="7"/>
      <c r="K378" s="7"/>
      <c r="L378" s="14"/>
    </row>
    <row r="379" spans="1:12" x14ac:dyDescent="0.3">
      <c r="A379" s="7"/>
      <c r="B379" s="7"/>
      <c r="C379" s="7"/>
      <c r="D379" s="7"/>
      <c r="E379" s="59">
        <v>475</v>
      </c>
      <c r="F379" s="7">
        <f t="shared" si="6"/>
        <v>0.70625000000001015</v>
      </c>
      <c r="G379" s="7"/>
      <c r="H379" s="7"/>
      <c r="I379" s="7"/>
      <c r="J379" s="7"/>
      <c r="K379" s="7"/>
      <c r="L379" s="14"/>
    </row>
    <row r="380" spans="1:12" x14ac:dyDescent="0.3">
      <c r="A380" s="7"/>
      <c r="B380" s="7"/>
      <c r="C380" s="7"/>
      <c r="D380" s="7"/>
      <c r="E380" s="59">
        <v>476</v>
      </c>
      <c r="F380" s="7">
        <f t="shared" si="6"/>
        <v>0.70600000000001017</v>
      </c>
      <c r="G380" s="7"/>
      <c r="H380" s="7"/>
      <c r="I380" s="7"/>
      <c r="J380" s="7"/>
      <c r="K380" s="7"/>
      <c r="L380" s="14"/>
    </row>
    <row r="381" spans="1:12" x14ac:dyDescent="0.3">
      <c r="A381" s="7"/>
      <c r="B381" s="7"/>
      <c r="C381" s="7"/>
      <c r="D381" s="7"/>
      <c r="E381" s="59">
        <v>477</v>
      </c>
      <c r="F381" s="7">
        <f t="shared" si="6"/>
        <v>0.7057500000000102</v>
      </c>
      <c r="G381" s="7"/>
      <c r="H381" s="7"/>
      <c r="I381" s="7"/>
      <c r="J381" s="7"/>
      <c r="K381" s="7"/>
      <c r="L381" s="14"/>
    </row>
    <row r="382" spans="1:12" x14ac:dyDescent="0.3">
      <c r="A382" s="7"/>
      <c r="B382" s="7"/>
      <c r="C382" s="7"/>
      <c r="D382" s="7"/>
      <c r="E382" s="59">
        <v>478</v>
      </c>
      <c r="F382" s="7">
        <f t="shared" si="6"/>
        <v>0.70550000000001023</v>
      </c>
      <c r="G382" s="7"/>
      <c r="H382" s="7"/>
      <c r="I382" s="7"/>
      <c r="J382" s="7"/>
      <c r="K382" s="7"/>
      <c r="L382" s="14"/>
    </row>
    <row r="383" spans="1:12" x14ac:dyDescent="0.3">
      <c r="A383" s="7"/>
      <c r="B383" s="7"/>
      <c r="C383" s="7"/>
      <c r="D383" s="7"/>
      <c r="E383" s="59">
        <v>479</v>
      </c>
      <c r="F383" s="7">
        <f t="shared" si="6"/>
        <v>0.70525000000001026</v>
      </c>
      <c r="G383" s="7"/>
      <c r="H383" s="7"/>
      <c r="I383" s="7"/>
      <c r="J383" s="7"/>
      <c r="K383" s="7"/>
      <c r="L383" s="14"/>
    </row>
    <row r="384" spans="1:12" x14ac:dyDescent="0.3">
      <c r="A384" s="7"/>
      <c r="B384" s="7"/>
      <c r="C384" s="7"/>
      <c r="D384" s="7"/>
      <c r="E384" s="59">
        <v>480</v>
      </c>
      <c r="F384" s="7">
        <f t="shared" si="6"/>
        <v>0.70500000000001029</v>
      </c>
      <c r="G384" s="7"/>
      <c r="H384" s="7"/>
      <c r="I384" s="7"/>
      <c r="J384" s="7"/>
      <c r="K384" s="7"/>
      <c r="L384" s="14"/>
    </row>
    <row r="385" spans="1:12" x14ac:dyDescent="0.3">
      <c r="A385" s="7"/>
      <c r="B385" s="7"/>
      <c r="C385" s="7"/>
      <c r="D385" s="7"/>
      <c r="E385" s="59">
        <v>481</v>
      </c>
      <c r="F385" s="7">
        <f t="shared" si="6"/>
        <v>0.70475000000001031</v>
      </c>
      <c r="G385" s="7"/>
      <c r="H385" s="7"/>
      <c r="I385" s="7"/>
      <c r="J385" s="7"/>
      <c r="K385" s="7"/>
      <c r="L385" s="14"/>
    </row>
    <row r="386" spans="1:12" x14ac:dyDescent="0.3">
      <c r="A386" s="7"/>
      <c r="B386" s="7"/>
      <c r="C386" s="7"/>
      <c r="D386" s="7"/>
      <c r="E386" s="59">
        <v>482</v>
      </c>
      <c r="F386" s="7">
        <f t="shared" si="6"/>
        <v>0.70450000000001034</v>
      </c>
      <c r="G386" s="7"/>
      <c r="H386" s="7"/>
      <c r="I386" s="7"/>
      <c r="J386" s="7"/>
      <c r="K386" s="7"/>
      <c r="L386" s="14"/>
    </row>
    <row r="387" spans="1:12" x14ac:dyDescent="0.3">
      <c r="A387" s="7"/>
      <c r="B387" s="7"/>
      <c r="C387" s="7"/>
      <c r="D387" s="7"/>
      <c r="E387" s="59">
        <v>483</v>
      </c>
      <c r="F387" s="7">
        <f t="shared" si="6"/>
        <v>0.70425000000001037</v>
      </c>
      <c r="G387" s="7"/>
      <c r="H387" s="7"/>
      <c r="I387" s="7"/>
      <c r="J387" s="7"/>
      <c r="K387" s="7"/>
      <c r="L387" s="14"/>
    </row>
    <row r="388" spans="1:12" x14ac:dyDescent="0.3">
      <c r="A388" s="7"/>
      <c r="B388" s="7"/>
      <c r="C388" s="7"/>
      <c r="D388" s="7"/>
      <c r="E388" s="59">
        <v>484</v>
      </c>
      <c r="F388" s="7">
        <f t="shared" si="6"/>
        <v>0.7040000000000104</v>
      </c>
      <c r="G388" s="7"/>
      <c r="H388" s="7"/>
      <c r="I388" s="7"/>
      <c r="J388" s="7"/>
      <c r="K388" s="7"/>
      <c r="L388" s="14"/>
    </row>
    <row r="389" spans="1:12" x14ac:dyDescent="0.3">
      <c r="A389" s="7"/>
      <c r="B389" s="7"/>
      <c r="C389" s="7"/>
      <c r="D389" s="7"/>
      <c r="E389" s="59">
        <v>485</v>
      </c>
      <c r="F389" s="7">
        <f t="shared" si="6"/>
        <v>0.70375000000001042</v>
      </c>
      <c r="G389" s="7"/>
      <c r="H389" s="7"/>
      <c r="I389" s="7"/>
      <c r="J389" s="7"/>
      <c r="K389" s="7"/>
      <c r="L389" s="14"/>
    </row>
    <row r="390" spans="1:12" x14ac:dyDescent="0.3">
      <c r="A390" s="7"/>
      <c r="B390" s="7"/>
      <c r="C390" s="7"/>
      <c r="D390" s="7"/>
      <c r="E390" s="59">
        <v>486</v>
      </c>
      <c r="F390" s="7">
        <f t="shared" si="6"/>
        <v>0.70350000000001045</v>
      </c>
      <c r="G390" s="7"/>
      <c r="H390" s="7"/>
      <c r="I390" s="7"/>
      <c r="J390" s="7"/>
      <c r="K390" s="7"/>
      <c r="L390" s="14"/>
    </row>
    <row r="391" spans="1:12" x14ac:dyDescent="0.3">
      <c r="A391" s="7"/>
      <c r="B391" s="7"/>
      <c r="C391" s="7"/>
      <c r="D391" s="7"/>
      <c r="E391" s="59">
        <v>487</v>
      </c>
      <c r="F391" s="7">
        <f t="shared" si="6"/>
        <v>0.70325000000001048</v>
      </c>
      <c r="G391" s="7"/>
      <c r="H391" s="7"/>
      <c r="I391" s="7"/>
      <c r="J391" s="7"/>
      <c r="K391" s="7"/>
      <c r="L391" s="14"/>
    </row>
    <row r="392" spans="1:12" x14ac:dyDescent="0.3">
      <c r="A392" s="7"/>
      <c r="B392" s="7"/>
      <c r="C392" s="7"/>
      <c r="D392" s="7"/>
      <c r="E392" s="59">
        <v>488</v>
      </c>
      <c r="F392" s="7">
        <f t="shared" si="6"/>
        <v>0.70300000000001051</v>
      </c>
      <c r="G392" s="7"/>
      <c r="H392" s="7"/>
      <c r="I392" s="7"/>
      <c r="J392" s="7"/>
      <c r="K392" s="7"/>
      <c r="L392" s="14"/>
    </row>
    <row r="393" spans="1:12" x14ac:dyDescent="0.3">
      <c r="A393" s="7"/>
      <c r="B393" s="7"/>
      <c r="C393" s="7"/>
      <c r="D393" s="7"/>
      <c r="E393" s="59">
        <v>489</v>
      </c>
      <c r="F393" s="7">
        <f t="shared" si="6"/>
        <v>0.70275000000001053</v>
      </c>
      <c r="G393" s="7"/>
      <c r="H393" s="7"/>
      <c r="I393" s="7"/>
      <c r="J393" s="7"/>
      <c r="K393" s="7"/>
      <c r="L393" s="14"/>
    </row>
    <row r="394" spans="1:12" x14ac:dyDescent="0.3">
      <c r="A394" s="7"/>
      <c r="B394" s="7"/>
      <c r="C394" s="7"/>
      <c r="D394" s="7"/>
      <c r="E394" s="59">
        <v>490</v>
      </c>
      <c r="F394" s="7">
        <f t="shared" si="6"/>
        <v>0.70250000000001056</v>
      </c>
      <c r="G394" s="7"/>
      <c r="H394" s="7"/>
      <c r="I394" s="7"/>
      <c r="J394" s="7"/>
      <c r="K394" s="7"/>
      <c r="L394" s="14"/>
    </row>
    <row r="395" spans="1:12" x14ac:dyDescent="0.3">
      <c r="A395" s="7"/>
      <c r="B395" s="7"/>
      <c r="C395" s="7"/>
      <c r="D395" s="7"/>
      <c r="E395" s="59">
        <v>491</v>
      </c>
      <c r="F395" s="7">
        <f t="shared" si="6"/>
        <v>0.70225000000001059</v>
      </c>
      <c r="G395" s="7"/>
      <c r="H395" s="7"/>
      <c r="I395" s="7"/>
      <c r="J395" s="7"/>
      <c r="K395" s="7"/>
      <c r="L395" s="14"/>
    </row>
    <row r="396" spans="1:12" x14ac:dyDescent="0.3">
      <c r="A396" s="7"/>
      <c r="B396" s="7"/>
      <c r="C396" s="7"/>
      <c r="D396" s="7"/>
      <c r="E396" s="59">
        <v>492</v>
      </c>
      <c r="F396" s="7">
        <f t="shared" si="6"/>
        <v>0.70200000000001062</v>
      </c>
      <c r="G396" s="7"/>
      <c r="H396" s="7"/>
      <c r="I396" s="7"/>
      <c r="J396" s="7"/>
      <c r="K396" s="7"/>
      <c r="L396" s="14"/>
    </row>
    <row r="397" spans="1:12" x14ac:dyDescent="0.3">
      <c r="A397" s="7"/>
      <c r="B397" s="7"/>
      <c r="C397" s="7"/>
      <c r="D397" s="7"/>
      <c r="E397" s="59">
        <v>493</v>
      </c>
      <c r="F397" s="7">
        <f t="shared" si="6"/>
        <v>0.70175000000001064</v>
      </c>
      <c r="G397" s="7"/>
      <c r="H397" s="7"/>
      <c r="I397" s="7"/>
      <c r="J397" s="7"/>
      <c r="K397" s="7"/>
      <c r="L397" s="14"/>
    </row>
    <row r="398" spans="1:12" x14ac:dyDescent="0.3">
      <c r="A398" s="7"/>
      <c r="B398" s="7"/>
      <c r="C398" s="7"/>
      <c r="D398" s="7"/>
      <c r="E398" s="59">
        <v>494</v>
      </c>
      <c r="F398" s="7">
        <f t="shared" ref="F398:F404" si="7">F397-0.00025</f>
        <v>0.70150000000001067</v>
      </c>
      <c r="G398" s="7"/>
      <c r="H398" s="7"/>
      <c r="I398" s="7"/>
      <c r="J398" s="7"/>
      <c r="K398" s="7"/>
      <c r="L398" s="14"/>
    </row>
    <row r="399" spans="1:12" x14ac:dyDescent="0.3">
      <c r="A399" s="7"/>
      <c r="B399" s="7"/>
      <c r="C399" s="7"/>
      <c r="D399" s="7"/>
      <c r="E399" s="59">
        <v>495</v>
      </c>
      <c r="F399" s="7">
        <f t="shared" si="7"/>
        <v>0.7012500000000107</v>
      </c>
      <c r="G399" s="7"/>
      <c r="H399" s="7"/>
      <c r="I399" s="7"/>
      <c r="J399" s="7"/>
      <c r="K399" s="7"/>
      <c r="L399" s="14"/>
    </row>
    <row r="400" spans="1:12" x14ac:dyDescent="0.3">
      <c r="A400" s="7"/>
      <c r="B400" s="7"/>
      <c r="C400" s="7"/>
      <c r="D400" s="7"/>
      <c r="E400" s="59">
        <v>496</v>
      </c>
      <c r="F400" s="7">
        <f t="shared" si="7"/>
        <v>0.70100000000001073</v>
      </c>
      <c r="G400" s="7"/>
      <c r="H400" s="7"/>
      <c r="I400" s="7"/>
      <c r="J400" s="7"/>
      <c r="K400" s="7"/>
      <c r="L400" s="14"/>
    </row>
    <row r="401" spans="1:12" x14ac:dyDescent="0.3">
      <c r="A401" s="7"/>
      <c r="B401" s="7"/>
      <c r="C401" s="7"/>
      <c r="D401" s="7"/>
      <c r="E401" s="59">
        <v>497</v>
      </c>
      <c r="F401" s="7">
        <f t="shared" si="7"/>
        <v>0.70075000000001075</v>
      </c>
      <c r="G401" s="7"/>
      <c r="H401" s="7"/>
      <c r="I401" s="7"/>
      <c r="J401" s="7"/>
      <c r="K401" s="7"/>
      <c r="L401" s="14"/>
    </row>
    <row r="402" spans="1:12" x14ac:dyDescent="0.3">
      <c r="A402" s="7"/>
      <c r="B402" s="7"/>
      <c r="C402" s="7"/>
      <c r="D402" s="7"/>
      <c r="E402" s="59">
        <v>498</v>
      </c>
      <c r="F402" s="7">
        <f t="shared" si="7"/>
        <v>0.70050000000001078</v>
      </c>
      <c r="G402" s="7"/>
      <c r="H402" s="7"/>
      <c r="I402" s="7"/>
      <c r="J402" s="7"/>
      <c r="K402" s="7"/>
      <c r="L402" s="14"/>
    </row>
    <row r="403" spans="1:12" x14ac:dyDescent="0.3">
      <c r="A403" s="7"/>
      <c r="B403" s="7"/>
      <c r="C403" s="7"/>
      <c r="D403" s="7"/>
      <c r="E403" s="59">
        <v>499</v>
      </c>
      <c r="F403" s="7">
        <f t="shared" si="7"/>
        <v>0.70025000000001081</v>
      </c>
      <c r="G403" s="7"/>
      <c r="H403" s="7"/>
      <c r="I403" s="7"/>
      <c r="J403" s="7"/>
      <c r="K403" s="7"/>
      <c r="L403" s="14"/>
    </row>
    <row r="404" spans="1:12" x14ac:dyDescent="0.3">
      <c r="A404" s="7"/>
      <c r="B404" s="7"/>
      <c r="C404" s="7"/>
      <c r="D404" s="7"/>
      <c r="E404" s="59">
        <v>500</v>
      </c>
      <c r="F404" s="7">
        <f t="shared" si="7"/>
        <v>0.70000000000001084</v>
      </c>
      <c r="G404" s="7"/>
      <c r="H404" s="7"/>
      <c r="I404" s="7"/>
      <c r="J404" s="7"/>
      <c r="K404" s="7"/>
      <c r="L404" s="14"/>
    </row>
    <row r="405" spans="1:12" x14ac:dyDescent="0.3">
      <c r="A405" s="7"/>
      <c r="B405" s="7"/>
      <c r="C405" s="7"/>
      <c r="D405" s="7"/>
      <c r="E405" s="59">
        <v>501</v>
      </c>
      <c r="F405" s="7">
        <f>F404</f>
        <v>0.70000000000001084</v>
      </c>
      <c r="G405" s="7"/>
      <c r="H405" s="7"/>
      <c r="I405" s="7"/>
      <c r="J405" s="7"/>
      <c r="K405" s="7"/>
      <c r="L405" s="14"/>
    </row>
    <row r="406" spans="1:12" x14ac:dyDescent="0.3">
      <c r="A406" s="7"/>
      <c r="B406" s="7"/>
      <c r="C406" s="7"/>
      <c r="D406" s="7"/>
      <c r="E406" s="59">
        <v>502</v>
      </c>
      <c r="F406" s="7">
        <f t="shared" ref="F406:F469" si="8">F405</f>
        <v>0.70000000000001084</v>
      </c>
      <c r="G406" s="7"/>
      <c r="H406" s="7"/>
      <c r="I406" s="7"/>
      <c r="J406" s="7"/>
      <c r="K406" s="7"/>
      <c r="L406" s="14"/>
    </row>
    <row r="407" spans="1:12" x14ac:dyDescent="0.3">
      <c r="A407" s="7"/>
      <c r="B407" s="7"/>
      <c r="C407" s="7"/>
      <c r="D407" s="7"/>
      <c r="E407" s="59">
        <v>503</v>
      </c>
      <c r="F407" s="7">
        <f t="shared" si="8"/>
        <v>0.70000000000001084</v>
      </c>
      <c r="G407" s="7"/>
      <c r="H407" s="7"/>
      <c r="I407" s="7"/>
      <c r="J407" s="7"/>
      <c r="K407" s="7"/>
      <c r="L407" s="14"/>
    </row>
    <row r="408" spans="1:12" x14ac:dyDescent="0.3">
      <c r="A408" s="7"/>
      <c r="B408" s="7"/>
      <c r="C408" s="7"/>
      <c r="D408" s="7"/>
      <c r="E408" s="59">
        <v>504</v>
      </c>
      <c r="F408" s="7">
        <f t="shared" si="8"/>
        <v>0.70000000000001084</v>
      </c>
      <c r="G408" s="7"/>
      <c r="H408" s="7"/>
      <c r="I408" s="7"/>
      <c r="J408" s="7"/>
      <c r="K408" s="7"/>
      <c r="L408" s="14"/>
    </row>
    <row r="409" spans="1:12" x14ac:dyDescent="0.3">
      <c r="A409" s="7"/>
      <c r="B409" s="7"/>
      <c r="C409" s="7"/>
      <c r="D409" s="7"/>
      <c r="E409" s="59">
        <v>505</v>
      </c>
      <c r="F409" s="7">
        <f t="shared" si="8"/>
        <v>0.70000000000001084</v>
      </c>
      <c r="G409" s="7"/>
      <c r="H409" s="7"/>
      <c r="I409" s="7"/>
      <c r="J409" s="7"/>
      <c r="K409" s="7"/>
      <c r="L409" s="14"/>
    </row>
    <row r="410" spans="1:12" x14ac:dyDescent="0.3">
      <c r="A410" s="7"/>
      <c r="B410" s="7"/>
      <c r="C410" s="7"/>
      <c r="D410" s="7"/>
      <c r="E410" s="59">
        <v>506</v>
      </c>
      <c r="F410" s="7">
        <f t="shared" si="8"/>
        <v>0.70000000000001084</v>
      </c>
      <c r="G410" s="7"/>
      <c r="H410" s="7"/>
      <c r="I410" s="7"/>
      <c r="J410" s="7"/>
      <c r="K410" s="7"/>
      <c r="L410" s="14"/>
    </row>
    <row r="411" spans="1:12" x14ac:dyDescent="0.3">
      <c r="A411" s="7"/>
      <c r="B411" s="7"/>
      <c r="C411" s="7"/>
      <c r="D411" s="7"/>
      <c r="E411" s="59">
        <v>507</v>
      </c>
      <c r="F411" s="7">
        <f t="shared" si="8"/>
        <v>0.70000000000001084</v>
      </c>
      <c r="G411" s="7"/>
      <c r="H411" s="7"/>
      <c r="I411" s="7"/>
      <c r="J411" s="7"/>
      <c r="K411" s="7"/>
      <c r="L411" s="14"/>
    </row>
    <row r="412" spans="1:12" x14ac:dyDescent="0.3">
      <c r="A412" s="7"/>
      <c r="B412" s="7"/>
      <c r="C412" s="7"/>
      <c r="D412" s="7"/>
      <c r="E412" s="59">
        <v>508</v>
      </c>
      <c r="F412" s="7">
        <f t="shared" si="8"/>
        <v>0.70000000000001084</v>
      </c>
      <c r="G412" s="7"/>
      <c r="H412" s="7"/>
      <c r="I412" s="7"/>
      <c r="J412" s="7"/>
      <c r="K412" s="7"/>
      <c r="L412" s="14"/>
    </row>
    <row r="413" spans="1:12" x14ac:dyDescent="0.3">
      <c r="A413" s="7"/>
      <c r="B413" s="7"/>
      <c r="C413" s="7"/>
      <c r="D413" s="7"/>
      <c r="E413" s="59">
        <v>509</v>
      </c>
      <c r="F413" s="7">
        <f t="shared" si="8"/>
        <v>0.70000000000001084</v>
      </c>
      <c r="G413" s="7"/>
      <c r="H413" s="7"/>
      <c r="I413" s="7"/>
      <c r="J413" s="7"/>
      <c r="K413" s="7"/>
      <c r="L413" s="14"/>
    </row>
    <row r="414" spans="1:12" x14ac:dyDescent="0.3">
      <c r="A414" s="7"/>
      <c r="B414" s="7"/>
      <c r="C414" s="7"/>
      <c r="D414" s="7"/>
      <c r="E414" s="59">
        <v>510</v>
      </c>
      <c r="F414" s="7">
        <f t="shared" si="8"/>
        <v>0.70000000000001084</v>
      </c>
      <c r="G414" s="7"/>
      <c r="H414" s="7"/>
      <c r="I414" s="7"/>
      <c r="J414" s="7"/>
      <c r="K414" s="7"/>
      <c r="L414" s="14"/>
    </row>
    <row r="415" spans="1:12" x14ac:dyDescent="0.3">
      <c r="A415" s="7"/>
      <c r="B415" s="7"/>
      <c r="C415" s="7"/>
      <c r="D415" s="7"/>
      <c r="E415" s="59">
        <v>511</v>
      </c>
      <c r="F415" s="7">
        <f t="shared" si="8"/>
        <v>0.70000000000001084</v>
      </c>
      <c r="G415" s="7"/>
      <c r="H415" s="7"/>
      <c r="I415" s="7"/>
      <c r="J415" s="7"/>
      <c r="K415" s="7"/>
      <c r="L415" s="14"/>
    </row>
    <row r="416" spans="1:12" x14ac:dyDescent="0.3">
      <c r="A416" s="7"/>
      <c r="B416" s="7"/>
      <c r="C416" s="7"/>
      <c r="D416" s="7"/>
      <c r="E416" s="59">
        <v>512</v>
      </c>
      <c r="F416" s="7">
        <f t="shared" si="8"/>
        <v>0.70000000000001084</v>
      </c>
      <c r="G416" s="7"/>
      <c r="H416" s="7"/>
      <c r="I416" s="7"/>
      <c r="J416" s="7"/>
      <c r="K416" s="7"/>
      <c r="L416" s="14"/>
    </row>
    <row r="417" spans="1:12" x14ac:dyDescent="0.3">
      <c r="A417" s="7"/>
      <c r="B417" s="7"/>
      <c r="C417" s="7"/>
      <c r="D417" s="7"/>
      <c r="E417" s="59">
        <v>513</v>
      </c>
      <c r="F417" s="7">
        <f t="shared" si="8"/>
        <v>0.70000000000001084</v>
      </c>
      <c r="G417" s="7"/>
      <c r="H417" s="7"/>
      <c r="I417" s="7"/>
      <c r="J417" s="7"/>
      <c r="K417" s="7"/>
      <c r="L417" s="14"/>
    </row>
    <row r="418" spans="1:12" x14ac:dyDescent="0.3">
      <c r="A418" s="7"/>
      <c r="B418" s="7"/>
      <c r="C418" s="7"/>
      <c r="D418" s="7"/>
      <c r="E418" s="59">
        <v>514</v>
      </c>
      <c r="F418" s="7">
        <f t="shared" si="8"/>
        <v>0.70000000000001084</v>
      </c>
      <c r="G418" s="7"/>
      <c r="H418" s="7"/>
      <c r="I418" s="7"/>
      <c r="J418" s="7"/>
      <c r="K418" s="7"/>
      <c r="L418" s="14"/>
    </row>
    <row r="419" spans="1:12" x14ac:dyDescent="0.3">
      <c r="A419" s="7"/>
      <c r="B419" s="7"/>
      <c r="C419" s="7"/>
      <c r="D419" s="7"/>
      <c r="E419" s="59">
        <v>515</v>
      </c>
      <c r="F419" s="7">
        <f t="shared" si="8"/>
        <v>0.70000000000001084</v>
      </c>
      <c r="G419" s="7"/>
      <c r="H419" s="7"/>
      <c r="I419" s="7"/>
      <c r="J419" s="7"/>
      <c r="K419" s="7"/>
      <c r="L419" s="14"/>
    </row>
    <row r="420" spans="1:12" x14ac:dyDescent="0.3">
      <c r="A420" s="7"/>
      <c r="B420" s="7"/>
      <c r="C420" s="7"/>
      <c r="D420" s="7"/>
      <c r="E420" s="59">
        <v>516</v>
      </c>
      <c r="F420" s="7">
        <f t="shared" si="8"/>
        <v>0.70000000000001084</v>
      </c>
      <c r="G420" s="7"/>
      <c r="H420" s="7"/>
      <c r="I420" s="7"/>
      <c r="J420" s="7"/>
      <c r="K420" s="7"/>
      <c r="L420" s="14"/>
    </row>
    <row r="421" spans="1:12" x14ac:dyDescent="0.3">
      <c r="A421" s="7"/>
      <c r="B421" s="7"/>
      <c r="C421" s="7"/>
      <c r="D421" s="7"/>
      <c r="E421" s="59">
        <v>517</v>
      </c>
      <c r="F421" s="7">
        <f t="shared" si="8"/>
        <v>0.70000000000001084</v>
      </c>
      <c r="G421" s="7"/>
      <c r="H421" s="7"/>
      <c r="I421" s="7"/>
      <c r="J421" s="7"/>
      <c r="K421" s="7"/>
      <c r="L421" s="14"/>
    </row>
    <row r="422" spans="1:12" x14ac:dyDescent="0.3">
      <c r="A422" s="7"/>
      <c r="B422" s="7"/>
      <c r="C422" s="7"/>
      <c r="D422" s="7"/>
      <c r="E422" s="59">
        <v>518</v>
      </c>
      <c r="F422" s="7">
        <f t="shared" si="8"/>
        <v>0.70000000000001084</v>
      </c>
      <c r="G422" s="7"/>
      <c r="H422" s="7"/>
      <c r="I422" s="7"/>
      <c r="J422" s="7"/>
      <c r="K422" s="7"/>
      <c r="L422" s="14"/>
    </row>
    <row r="423" spans="1:12" x14ac:dyDescent="0.3">
      <c r="A423" s="7"/>
      <c r="B423" s="7"/>
      <c r="C423" s="7"/>
      <c r="D423" s="7"/>
      <c r="E423" s="59">
        <v>519</v>
      </c>
      <c r="F423" s="7">
        <f t="shared" si="8"/>
        <v>0.70000000000001084</v>
      </c>
      <c r="G423" s="7"/>
      <c r="H423" s="7"/>
      <c r="I423" s="7"/>
      <c r="J423" s="7"/>
      <c r="K423" s="7"/>
      <c r="L423" s="14"/>
    </row>
    <row r="424" spans="1:12" x14ac:dyDescent="0.3">
      <c r="A424" s="7"/>
      <c r="B424" s="7"/>
      <c r="C424" s="7"/>
      <c r="D424" s="7"/>
      <c r="E424" s="59">
        <v>520</v>
      </c>
      <c r="F424" s="7">
        <f t="shared" si="8"/>
        <v>0.70000000000001084</v>
      </c>
      <c r="G424" s="7"/>
      <c r="H424" s="7"/>
      <c r="I424" s="7"/>
      <c r="J424" s="7"/>
      <c r="K424" s="7"/>
      <c r="L424" s="14"/>
    </row>
    <row r="425" spans="1:12" x14ac:dyDescent="0.3">
      <c r="A425" s="7"/>
      <c r="B425" s="7"/>
      <c r="C425" s="7"/>
      <c r="D425" s="7"/>
      <c r="E425" s="59">
        <v>521</v>
      </c>
      <c r="F425" s="7">
        <f t="shared" si="8"/>
        <v>0.70000000000001084</v>
      </c>
      <c r="G425" s="7"/>
      <c r="H425" s="7"/>
      <c r="I425" s="7"/>
      <c r="J425" s="7"/>
      <c r="K425" s="7"/>
      <c r="L425" s="14"/>
    </row>
    <row r="426" spans="1:12" x14ac:dyDescent="0.3">
      <c r="A426" s="7"/>
      <c r="B426" s="7"/>
      <c r="C426" s="7"/>
      <c r="D426" s="7"/>
      <c r="E426" s="59">
        <v>522</v>
      </c>
      <c r="F426" s="7">
        <f t="shared" si="8"/>
        <v>0.70000000000001084</v>
      </c>
      <c r="G426" s="7"/>
      <c r="H426" s="7"/>
      <c r="I426" s="7"/>
      <c r="J426" s="7"/>
      <c r="K426" s="7"/>
      <c r="L426" s="14"/>
    </row>
    <row r="427" spans="1:12" x14ac:dyDescent="0.3">
      <c r="A427" s="7"/>
      <c r="B427" s="7"/>
      <c r="C427" s="7"/>
      <c r="D427" s="7"/>
      <c r="E427" s="59">
        <v>523</v>
      </c>
      <c r="F427" s="7">
        <f t="shared" si="8"/>
        <v>0.70000000000001084</v>
      </c>
      <c r="G427" s="7"/>
      <c r="H427" s="7"/>
      <c r="I427" s="7"/>
      <c r="J427" s="7"/>
      <c r="K427" s="7"/>
      <c r="L427" s="14"/>
    </row>
    <row r="428" spans="1:12" x14ac:dyDescent="0.3">
      <c r="A428" s="7"/>
      <c r="B428" s="7"/>
      <c r="C428" s="7"/>
      <c r="D428" s="7"/>
      <c r="E428" s="59">
        <v>524</v>
      </c>
      <c r="F428" s="7">
        <f t="shared" si="8"/>
        <v>0.70000000000001084</v>
      </c>
      <c r="G428" s="7"/>
      <c r="H428" s="7"/>
      <c r="I428" s="7"/>
      <c r="J428" s="7"/>
      <c r="K428" s="7"/>
      <c r="L428" s="14"/>
    </row>
    <row r="429" spans="1:12" x14ac:dyDescent="0.3">
      <c r="A429" s="7"/>
      <c r="B429" s="7"/>
      <c r="C429" s="7"/>
      <c r="D429" s="7"/>
      <c r="E429" s="59">
        <v>525</v>
      </c>
      <c r="F429" s="7">
        <f t="shared" si="8"/>
        <v>0.70000000000001084</v>
      </c>
      <c r="G429" s="7"/>
      <c r="H429" s="7"/>
      <c r="I429" s="7"/>
      <c r="J429" s="7"/>
      <c r="K429" s="7"/>
      <c r="L429" s="14"/>
    </row>
    <row r="430" spans="1:12" x14ac:dyDescent="0.3">
      <c r="A430" s="7"/>
      <c r="B430" s="7"/>
      <c r="C430" s="7"/>
      <c r="D430" s="7"/>
      <c r="E430" s="59">
        <v>526</v>
      </c>
      <c r="F430" s="7">
        <f t="shared" si="8"/>
        <v>0.70000000000001084</v>
      </c>
      <c r="G430" s="7"/>
      <c r="H430" s="7"/>
      <c r="I430" s="7"/>
      <c r="J430" s="7"/>
      <c r="K430" s="7"/>
      <c r="L430" s="14"/>
    </row>
    <row r="431" spans="1:12" x14ac:dyDescent="0.3">
      <c r="A431" s="7"/>
      <c r="B431" s="7"/>
      <c r="C431" s="7"/>
      <c r="D431" s="7"/>
      <c r="E431" s="59">
        <v>527</v>
      </c>
      <c r="F431" s="7">
        <f t="shared" si="8"/>
        <v>0.70000000000001084</v>
      </c>
      <c r="G431" s="7"/>
      <c r="H431" s="7"/>
      <c r="I431" s="7"/>
      <c r="J431" s="7"/>
      <c r="K431" s="7"/>
      <c r="L431" s="14"/>
    </row>
    <row r="432" spans="1:12" x14ac:dyDescent="0.3">
      <c r="A432" s="7"/>
      <c r="B432" s="7"/>
      <c r="C432" s="7"/>
      <c r="D432" s="7"/>
      <c r="E432" s="59">
        <v>528</v>
      </c>
      <c r="F432" s="7">
        <f t="shared" si="8"/>
        <v>0.70000000000001084</v>
      </c>
      <c r="G432" s="7"/>
      <c r="H432" s="7"/>
      <c r="I432" s="7"/>
      <c r="J432" s="7"/>
      <c r="K432" s="7"/>
      <c r="L432" s="14"/>
    </row>
    <row r="433" spans="1:12" x14ac:dyDescent="0.3">
      <c r="A433" s="7"/>
      <c r="B433" s="7"/>
      <c r="C433" s="7"/>
      <c r="D433" s="7"/>
      <c r="E433" s="59">
        <v>529</v>
      </c>
      <c r="F433" s="7">
        <f t="shared" si="8"/>
        <v>0.70000000000001084</v>
      </c>
      <c r="G433" s="7"/>
      <c r="H433" s="7"/>
      <c r="I433" s="7"/>
      <c r="J433" s="7"/>
      <c r="K433" s="7"/>
      <c r="L433" s="14"/>
    </row>
    <row r="434" spans="1:12" x14ac:dyDescent="0.3">
      <c r="A434" s="7"/>
      <c r="B434" s="7"/>
      <c r="C434" s="7"/>
      <c r="D434" s="7"/>
      <c r="E434" s="59">
        <v>530</v>
      </c>
      <c r="F434" s="7">
        <f t="shared" si="8"/>
        <v>0.70000000000001084</v>
      </c>
      <c r="G434" s="7"/>
      <c r="H434" s="7"/>
      <c r="I434" s="7"/>
      <c r="J434" s="7"/>
      <c r="K434" s="7"/>
      <c r="L434" s="14"/>
    </row>
    <row r="435" spans="1:12" x14ac:dyDescent="0.3">
      <c r="A435" s="7"/>
      <c r="B435" s="7"/>
      <c r="C435" s="7"/>
      <c r="D435" s="7"/>
      <c r="E435" s="59">
        <v>531</v>
      </c>
      <c r="F435" s="7">
        <f t="shared" si="8"/>
        <v>0.70000000000001084</v>
      </c>
      <c r="G435" s="7"/>
      <c r="H435" s="7"/>
      <c r="I435" s="7"/>
      <c r="J435" s="7"/>
      <c r="K435" s="7"/>
      <c r="L435" s="14"/>
    </row>
    <row r="436" spans="1:12" x14ac:dyDescent="0.3">
      <c r="A436" s="7"/>
      <c r="B436" s="7"/>
      <c r="C436" s="7"/>
      <c r="D436" s="7"/>
      <c r="E436" s="59">
        <v>532</v>
      </c>
      <c r="F436" s="7">
        <f t="shared" si="8"/>
        <v>0.70000000000001084</v>
      </c>
      <c r="G436" s="7"/>
      <c r="H436" s="7"/>
      <c r="I436" s="7"/>
      <c r="J436" s="7"/>
      <c r="K436" s="7"/>
      <c r="L436" s="14"/>
    </row>
    <row r="437" spans="1:12" x14ac:dyDescent="0.3">
      <c r="A437" s="7"/>
      <c r="B437" s="7"/>
      <c r="C437" s="7"/>
      <c r="D437" s="7"/>
      <c r="E437" s="59">
        <v>533</v>
      </c>
      <c r="F437" s="7">
        <f t="shared" si="8"/>
        <v>0.70000000000001084</v>
      </c>
      <c r="G437" s="7"/>
      <c r="H437" s="7"/>
      <c r="I437" s="7"/>
      <c r="J437" s="7"/>
      <c r="K437" s="7"/>
      <c r="L437" s="14"/>
    </row>
    <row r="438" spans="1:12" x14ac:dyDescent="0.3">
      <c r="A438" s="7"/>
      <c r="B438" s="7"/>
      <c r="C438" s="7"/>
      <c r="D438" s="7"/>
      <c r="E438" s="59">
        <v>534</v>
      </c>
      <c r="F438" s="7">
        <f t="shared" si="8"/>
        <v>0.70000000000001084</v>
      </c>
      <c r="G438" s="7"/>
      <c r="H438" s="7"/>
      <c r="I438" s="7"/>
      <c r="J438" s="7"/>
      <c r="K438" s="7"/>
      <c r="L438" s="14"/>
    </row>
    <row r="439" spans="1:12" x14ac:dyDescent="0.3">
      <c r="A439" s="7"/>
      <c r="B439" s="7"/>
      <c r="C439" s="7"/>
      <c r="D439" s="7"/>
      <c r="E439" s="59">
        <v>535</v>
      </c>
      <c r="F439" s="7">
        <f t="shared" si="8"/>
        <v>0.70000000000001084</v>
      </c>
      <c r="G439" s="7"/>
      <c r="H439" s="7"/>
      <c r="I439" s="7"/>
      <c r="J439" s="7"/>
      <c r="K439" s="7"/>
      <c r="L439" s="14"/>
    </row>
    <row r="440" spans="1:12" x14ac:dyDescent="0.3">
      <c r="A440" s="7"/>
      <c r="B440" s="7"/>
      <c r="C440" s="7"/>
      <c r="D440" s="7"/>
      <c r="E440" s="59">
        <v>536</v>
      </c>
      <c r="F440" s="7">
        <f t="shared" si="8"/>
        <v>0.70000000000001084</v>
      </c>
      <c r="G440" s="7"/>
      <c r="H440" s="7"/>
      <c r="I440" s="7"/>
      <c r="J440" s="7"/>
      <c r="K440" s="7"/>
      <c r="L440" s="14"/>
    </row>
    <row r="441" spans="1:12" x14ac:dyDescent="0.3">
      <c r="A441" s="7"/>
      <c r="B441" s="7"/>
      <c r="C441" s="7"/>
      <c r="D441" s="7"/>
      <c r="E441" s="59">
        <v>537</v>
      </c>
      <c r="F441" s="7">
        <f t="shared" si="8"/>
        <v>0.70000000000001084</v>
      </c>
      <c r="G441" s="7"/>
      <c r="H441" s="7"/>
      <c r="I441" s="7"/>
      <c r="J441" s="7"/>
      <c r="K441" s="7"/>
      <c r="L441" s="14"/>
    </row>
    <row r="442" spans="1:12" x14ac:dyDescent="0.3">
      <c r="A442" s="7"/>
      <c r="B442" s="7"/>
      <c r="C442" s="7"/>
      <c r="D442" s="7"/>
      <c r="E442" s="59">
        <v>538</v>
      </c>
      <c r="F442" s="7">
        <f t="shared" si="8"/>
        <v>0.70000000000001084</v>
      </c>
      <c r="G442" s="7"/>
      <c r="H442" s="7"/>
      <c r="I442" s="7"/>
      <c r="J442" s="7"/>
      <c r="K442" s="7"/>
      <c r="L442" s="14"/>
    </row>
    <row r="443" spans="1:12" x14ac:dyDescent="0.3">
      <c r="A443" s="7"/>
      <c r="B443" s="7"/>
      <c r="C443" s="7"/>
      <c r="D443" s="7"/>
      <c r="E443" s="59">
        <v>539</v>
      </c>
      <c r="F443" s="7">
        <f t="shared" si="8"/>
        <v>0.70000000000001084</v>
      </c>
      <c r="G443" s="7"/>
      <c r="H443" s="7"/>
      <c r="I443" s="7"/>
      <c r="J443" s="7"/>
      <c r="K443" s="7"/>
      <c r="L443" s="14"/>
    </row>
    <row r="444" spans="1:12" x14ac:dyDescent="0.3">
      <c r="A444" s="7"/>
      <c r="B444" s="7"/>
      <c r="C444" s="7"/>
      <c r="D444" s="7"/>
      <c r="E444" s="59">
        <v>540</v>
      </c>
      <c r="F444" s="7">
        <f t="shared" si="8"/>
        <v>0.70000000000001084</v>
      </c>
      <c r="G444" s="7"/>
      <c r="H444" s="7"/>
      <c r="I444" s="7"/>
      <c r="J444" s="7"/>
      <c r="K444" s="7"/>
      <c r="L444" s="14"/>
    </row>
    <row r="445" spans="1:12" x14ac:dyDescent="0.3">
      <c r="A445" s="7"/>
      <c r="B445" s="7"/>
      <c r="C445" s="7"/>
      <c r="D445" s="7"/>
      <c r="E445" s="59">
        <v>541</v>
      </c>
      <c r="F445" s="7">
        <f t="shared" si="8"/>
        <v>0.70000000000001084</v>
      </c>
      <c r="G445" s="7"/>
      <c r="H445" s="7"/>
      <c r="I445" s="7"/>
      <c r="J445" s="7"/>
      <c r="K445" s="7"/>
      <c r="L445" s="14"/>
    </row>
    <row r="446" spans="1:12" x14ac:dyDescent="0.3">
      <c r="A446" s="7"/>
      <c r="B446" s="7"/>
      <c r="C446" s="7"/>
      <c r="D446" s="7"/>
      <c r="E446" s="59">
        <v>542</v>
      </c>
      <c r="F446" s="7">
        <f t="shared" si="8"/>
        <v>0.70000000000001084</v>
      </c>
      <c r="G446" s="7"/>
      <c r="H446" s="7"/>
      <c r="I446" s="7"/>
      <c r="J446" s="7"/>
      <c r="K446" s="7"/>
      <c r="L446" s="14"/>
    </row>
    <row r="447" spans="1:12" x14ac:dyDescent="0.3">
      <c r="A447" s="7"/>
      <c r="B447" s="7"/>
      <c r="C447" s="7"/>
      <c r="D447" s="7"/>
      <c r="E447" s="59">
        <v>543</v>
      </c>
      <c r="F447" s="7">
        <f t="shared" si="8"/>
        <v>0.70000000000001084</v>
      </c>
      <c r="G447" s="7"/>
      <c r="H447" s="7"/>
      <c r="I447" s="7"/>
      <c r="J447" s="7"/>
      <c r="K447" s="7"/>
      <c r="L447" s="14"/>
    </row>
    <row r="448" spans="1:12" x14ac:dyDescent="0.3">
      <c r="A448" s="7"/>
      <c r="B448" s="7"/>
      <c r="C448" s="7"/>
      <c r="D448" s="7"/>
      <c r="E448" s="59">
        <v>544</v>
      </c>
      <c r="F448" s="7">
        <f t="shared" si="8"/>
        <v>0.70000000000001084</v>
      </c>
      <c r="G448" s="7"/>
      <c r="H448" s="7"/>
      <c r="I448" s="7"/>
      <c r="J448" s="7"/>
      <c r="K448" s="7"/>
      <c r="L448" s="14"/>
    </row>
    <row r="449" spans="1:12" x14ac:dyDescent="0.3">
      <c r="A449" s="7"/>
      <c r="B449" s="7"/>
      <c r="C449" s="7"/>
      <c r="D449" s="7"/>
      <c r="E449" s="59">
        <v>545</v>
      </c>
      <c r="F449" s="7">
        <f t="shared" si="8"/>
        <v>0.70000000000001084</v>
      </c>
      <c r="G449" s="7"/>
      <c r="H449" s="7"/>
      <c r="I449" s="7"/>
      <c r="J449" s="7"/>
      <c r="K449" s="7"/>
      <c r="L449" s="14"/>
    </row>
    <row r="450" spans="1:12" x14ac:dyDescent="0.3">
      <c r="A450" s="7"/>
      <c r="B450" s="7"/>
      <c r="C450" s="7"/>
      <c r="D450" s="7"/>
      <c r="E450" s="59">
        <v>546</v>
      </c>
      <c r="F450" s="7">
        <f t="shared" si="8"/>
        <v>0.70000000000001084</v>
      </c>
      <c r="G450" s="7"/>
      <c r="H450" s="7"/>
      <c r="I450" s="7"/>
      <c r="J450" s="7"/>
      <c r="K450" s="7"/>
      <c r="L450" s="14"/>
    </row>
    <row r="451" spans="1:12" x14ac:dyDescent="0.3">
      <c r="A451" s="7"/>
      <c r="B451" s="7"/>
      <c r="C451" s="7"/>
      <c r="D451" s="7"/>
      <c r="E451" s="59">
        <v>547</v>
      </c>
      <c r="F451" s="7">
        <f t="shared" si="8"/>
        <v>0.70000000000001084</v>
      </c>
      <c r="G451" s="7"/>
      <c r="H451" s="7"/>
      <c r="I451" s="7"/>
      <c r="J451" s="7"/>
      <c r="K451" s="7"/>
      <c r="L451" s="14"/>
    </row>
    <row r="452" spans="1:12" x14ac:dyDescent="0.3">
      <c r="A452" s="7"/>
      <c r="B452" s="7"/>
      <c r="C452" s="7"/>
      <c r="D452" s="7"/>
      <c r="E452" s="59">
        <v>548</v>
      </c>
      <c r="F452" s="7">
        <f t="shared" si="8"/>
        <v>0.70000000000001084</v>
      </c>
      <c r="G452" s="7"/>
      <c r="H452" s="7"/>
      <c r="I452" s="7"/>
      <c r="J452" s="7"/>
      <c r="K452" s="7"/>
      <c r="L452" s="14"/>
    </row>
    <row r="453" spans="1:12" x14ac:dyDescent="0.3">
      <c r="A453" s="7"/>
      <c r="B453" s="7"/>
      <c r="C453" s="7"/>
      <c r="D453" s="7"/>
      <c r="E453" s="59">
        <v>549</v>
      </c>
      <c r="F453" s="7">
        <f t="shared" si="8"/>
        <v>0.70000000000001084</v>
      </c>
      <c r="G453" s="7"/>
      <c r="H453" s="7"/>
      <c r="I453" s="7"/>
      <c r="J453" s="7"/>
      <c r="K453" s="7"/>
      <c r="L453" s="14"/>
    </row>
    <row r="454" spans="1:12" x14ac:dyDescent="0.3">
      <c r="A454" s="7"/>
      <c r="B454" s="7"/>
      <c r="C454" s="7"/>
      <c r="D454" s="7"/>
      <c r="E454" s="59">
        <v>550</v>
      </c>
      <c r="F454" s="7">
        <f t="shared" si="8"/>
        <v>0.70000000000001084</v>
      </c>
      <c r="G454" s="7"/>
      <c r="H454" s="7"/>
      <c r="I454" s="7"/>
      <c r="J454" s="7"/>
      <c r="K454" s="7"/>
      <c r="L454" s="14"/>
    </row>
    <row r="455" spans="1:12" x14ac:dyDescent="0.3">
      <c r="A455" s="7"/>
      <c r="B455" s="7"/>
      <c r="C455" s="7"/>
      <c r="D455" s="7"/>
      <c r="E455" s="59">
        <v>551</v>
      </c>
      <c r="F455" s="7">
        <f t="shared" si="8"/>
        <v>0.70000000000001084</v>
      </c>
      <c r="G455" s="7"/>
      <c r="H455" s="7"/>
      <c r="I455" s="7"/>
      <c r="J455" s="7"/>
      <c r="K455" s="7"/>
      <c r="L455" s="14"/>
    </row>
    <row r="456" spans="1:12" x14ac:dyDescent="0.3">
      <c r="A456" s="7"/>
      <c r="B456" s="7"/>
      <c r="C456" s="7"/>
      <c r="D456" s="7"/>
      <c r="E456" s="59">
        <v>552</v>
      </c>
      <c r="F456" s="7">
        <f t="shared" si="8"/>
        <v>0.70000000000001084</v>
      </c>
      <c r="G456" s="7"/>
      <c r="H456" s="7"/>
      <c r="I456" s="7"/>
      <c r="J456" s="7"/>
      <c r="K456" s="7"/>
      <c r="L456" s="14"/>
    </row>
    <row r="457" spans="1:12" x14ac:dyDescent="0.3">
      <c r="A457" s="7"/>
      <c r="B457" s="7"/>
      <c r="C457" s="7"/>
      <c r="D457" s="7"/>
      <c r="E457" s="59">
        <v>553</v>
      </c>
      <c r="F457" s="7">
        <f t="shared" si="8"/>
        <v>0.70000000000001084</v>
      </c>
      <c r="G457" s="7"/>
      <c r="H457" s="7"/>
      <c r="I457" s="7"/>
      <c r="J457" s="7"/>
      <c r="K457" s="7"/>
      <c r="L457" s="14"/>
    </row>
    <row r="458" spans="1:12" x14ac:dyDescent="0.3">
      <c r="A458" s="7"/>
      <c r="B458" s="7"/>
      <c r="C458" s="7"/>
      <c r="D458" s="7"/>
      <c r="E458" s="59">
        <v>554</v>
      </c>
      <c r="F458" s="7">
        <f t="shared" si="8"/>
        <v>0.70000000000001084</v>
      </c>
      <c r="G458" s="7"/>
      <c r="H458" s="7"/>
      <c r="I458" s="7"/>
      <c r="J458" s="7"/>
      <c r="K458" s="7"/>
      <c r="L458" s="14"/>
    </row>
    <row r="459" spans="1:12" x14ac:dyDescent="0.3">
      <c r="A459" s="7"/>
      <c r="B459" s="7"/>
      <c r="C459" s="7"/>
      <c r="D459" s="7"/>
      <c r="E459" s="59">
        <v>555</v>
      </c>
      <c r="F459" s="7">
        <f t="shared" si="8"/>
        <v>0.70000000000001084</v>
      </c>
      <c r="G459" s="7"/>
      <c r="H459" s="7"/>
      <c r="I459" s="7"/>
      <c r="J459" s="7"/>
      <c r="K459" s="7"/>
      <c r="L459" s="14"/>
    </row>
    <row r="460" spans="1:12" x14ac:dyDescent="0.3">
      <c r="A460" s="7"/>
      <c r="B460" s="7"/>
      <c r="C460" s="7"/>
      <c r="D460" s="7"/>
      <c r="E460" s="59">
        <v>556</v>
      </c>
      <c r="F460" s="7">
        <f t="shared" si="8"/>
        <v>0.70000000000001084</v>
      </c>
      <c r="G460" s="7"/>
      <c r="H460" s="7"/>
      <c r="I460" s="7"/>
      <c r="J460" s="7"/>
      <c r="K460" s="7"/>
      <c r="L460" s="14"/>
    </row>
    <row r="461" spans="1:12" x14ac:dyDescent="0.3">
      <c r="A461" s="7"/>
      <c r="B461" s="7"/>
      <c r="C461" s="7"/>
      <c r="D461" s="7"/>
      <c r="E461" s="59">
        <v>557</v>
      </c>
      <c r="F461" s="7">
        <f t="shared" si="8"/>
        <v>0.70000000000001084</v>
      </c>
      <c r="G461" s="7"/>
      <c r="H461" s="7"/>
      <c r="I461" s="7"/>
      <c r="J461" s="7"/>
      <c r="K461" s="7"/>
      <c r="L461" s="14"/>
    </row>
    <row r="462" spans="1:12" x14ac:dyDescent="0.3">
      <c r="A462" s="7"/>
      <c r="B462" s="7"/>
      <c r="C462" s="7"/>
      <c r="D462" s="7"/>
      <c r="E462" s="59">
        <v>558</v>
      </c>
      <c r="F462" s="7">
        <f t="shared" si="8"/>
        <v>0.70000000000001084</v>
      </c>
      <c r="G462" s="7"/>
      <c r="H462" s="7"/>
      <c r="I462" s="7"/>
      <c r="J462" s="7"/>
      <c r="K462" s="7"/>
      <c r="L462" s="14"/>
    </row>
    <row r="463" spans="1:12" x14ac:dyDescent="0.3">
      <c r="A463" s="7"/>
      <c r="B463" s="7"/>
      <c r="C463" s="7"/>
      <c r="D463" s="7"/>
      <c r="E463" s="59">
        <v>559</v>
      </c>
      <c r="F463" s="7">
        <f t="shared" si="8"/>
        <v>0.70000000000001084</v>
      </c>
      <c r="G463" s="7"/>
      <c r="H463" s="7"/>
      <c r="I463" s="7"/>
      <c r="J463" s="7"/>
      <c r="K463" s="7"/>
      <c r="L463" s="14"/>
    </row>
    <row r="464" spans="1:12" x14ac:dyDescent="0.3">
      <c r="A464" s="7"/>
      <c r="B464" s="7"/>
      <c r="C464" s="7"/>
      <c r="D464" s="7"/>
      <c r="E464" s="59">
        <v>560</v>
      </c>
      <c r="F464" s="7">
        <f t="shared" si="8"/>
        <v>0.70000000000001084</v>
      </c>
      <c r="G464" s="7"/>
      <c r="H464" s="7"/>
      <c r="I464" s="7"/>
      <c r="J464" s="7"/>
      <c r="K464" s="7"/>
      <c r="L464" s="14"/>
    </row>
    <row r="465" spans="1:12" x14ac:dyDescent="0.3">
      <c r="A465" s="7"/>
      <c r="B465" s="7"/>
      <c r="C465" s="7"/>
      <c r="D465" s="7"/>
      <c r="E465" s="59">
        <v>561</v>
      </c>
      <c r="F465" s="7">
        <f t="shared" si="8"/>
        <v>0.70000000000001084</v>
      </c>
      <c r="G465" s="7"/>
      <c r="H465" s="7"/>
      <c r="I465" s="7"/>
      <c r="J465" s="7"/>
      <c r="K465" s="7"/>
      <c r="L465" s="14"/>
    </row>
    <row r="466" spans="1:12" x14ac:dyDescent="0.3">
      <c r="A466" s="7"/>
      <c r="B466" s="7"/>
      <c r="C466" s="7"/>
      <c r="D466" s="7"/>
      <c r="E466" s="59">
        <v>562</v>
      </c>
      <c r="F466" s="7">
        <f t="shared" si="8"/>
        <v>0.70000000000001084</v>
      </c>
      <c r="G466" s="7"/>
      <c r="H466" s="7"/>
      <c r="I466" s="7"/>
      <c r="J466" s="7"/>
      <c r="K466" s="7"/>
      <c r="L466" s="14"/>
    </row>
    <row r="467" spans="1:12" x14ac:dyDescent="0.3">
      <c r="A467" s="7"/>
      <c r="B467" s="7"/>
      <c r="C467" s="7"/>
      <c r="D467" s="7"/>
      <c r="E467" s="59">
        <v>563</v>
      </c>
      <c r="F467" s="7">
        <f t="shared" si="8"/>
        <v>0.70000000000001084</v>
      </c>
      <c r="G467" s="7"/>
      <c r="H467" s="7"/>
      <c r="I467" s="7"/>
      <c r="J467" s="7"/>
      <c r="K467" s="7"/>
      <c r="L467" s="14"/>
    </row>
    <row r="468" spans="1:12" x14ac:dyDescent="0.3">
      <c r="A468" s="7"/>
      <c r="B468" s="7"/>
      <c r="C468" s="7"/>
      <c r="D468" s="7"/>
      <c r="E468" s="59">
        <v>564</v>
      </c>
      <c r="F468" s="7">
        <f t="shared" si="8"/>
        <v>0.70000000000001084</v>
      </c>
      <c r="G468" s="7"/>
      <c r="H468" s="7"/>
      <c r="I468" s="7"/>
      <c r="J468" s="7"/>
      <c r="K468" s="7"/>
      <c r="L468" s="14"/>
    </row>
    <row r="469" spans="1:12" x14ac:dyDescent="0.3">
      <c r="A469" s="7"/>
      <c r="B469" s="7"/>
      <c r="C469" s="7"/>
      <c r="D469" s="7"/>
      <c r="E469" s="59">
        <v>565</v>
      </c>
      <c r="F469" s="7">
        <f t="shared" si="8"/>
        <v>0.70000000000001084</v>
      </c>
      <c r="G469" s="7"/>
      <c r="H469" s="7"/>
      <c r="I469" s="7"/>
      <c r="J469" s="7"/>
      <c r="K469" s="7"/>
      <c r="L469" s="14"/>
    </row>
    <row r="470" spans="1:12" x14ac:dyDescent="0.3">
      <c r="A470" s="7"/>
      <c r="B470" s="7"/>
      <c r="C470" s="7"/>
      <c r="D470" s="7"/>
      <c r="E470" s="59">
        <v>566</v>
      </c>
      <c r="F470" s="7">
        <f t="shared" ref="F470:F533" si="9">F469</f>
        <v>0.70000000000001084</v>
      </c>
      <c r="G470" s="7"/>
      <c r="H470" s="7"/>
      <c r="I470" s="7"/>
      <c r="J470" s="7"/>
      <c r="K470" s="7"/>
      <c r="L470" s="14"/>
    </row>
    <row r="471" spans="1:12" x14ac:dyDescent="0.3">
      <c r="A471" s="7"/>
      <c r="B471" s="7"/>
      <c r="C471" s="7"/>
      <c r="D471" s="7"/>
      <c r="E471" s="59">
        <v>567</v>
      </c>
      <c r="F471" s="7">
        <f t="shared" si="9"/>
        <v>0.70000000000001084</v>
      </c>
      <c r="G471" s="7"/>
      <c r="H471" s="7"/>
      <c r="I471" s="7"/>
      <c r="J471" s="7"/>
      <c r="K471" s="7"/>
      <c r="L471" s="14"/>
    </row>
    <row r="472" spans="1:12" x14ac:dyDescent="0.3">
      <c r="A472" s="7"/>
      <c r="B472" s="7"/>
      <c r="C472" s="7"/>
      <c r="D472" s="7"/>
      <c r="E472" s="59">
        <v>568</v>
      </c>
      <c r="F472" s="7">
        <f t="shared" si="9"/>
        <v>0.70000000000001084</v>
      </c>
      <c r="G472" s="7"/>
      <c r="H472" s="7"/>
      <c r="I472" s="7"/>
      <c r="J472" s="7"/>
      <c r="K472" s="7"/>
      <c r="L472" s="14"/>
    </row>
    <row r="473" spans="1:12" x14ac:dyDescent="0.3">
      <c r="A473" s="7"/>
      <c r="B473" s="7"/>
      <c r="C473" s="7"/>
      <c r="D473" s="7"/>
      <c r="E473" s="59">
        <v>569</v>
      </c>
      <c r="F473" s="7">
        <f t="shared" si="9"/>
        <v>0.70000000000001084</v>
      </c>
      <c r="G473" s="7"/>
      <c r="H473" s="7"/>
      <c r="I473" s="7"/>
      <c r="J473" s="7"/>
      <c r="K473" s="7"/>
      <c r="L473" s="14"/>
    </row>
    <row r="474" spans="1:12" x14ac:dyDescent="0.3">
      <c r="A474" s="7"/>
      <c r="B474" s="7"/>
      <c r="C474" s="7"/>
      <c r="D474" s="7"/>
      <c r="E474" s="59">
        <v>570</v>
      </c>
      <c r="F474" s="7">
        <f t="shared" si="9"/>
        <v>0.70000000000001084</v>
      </c>
      <c r="G474" s="7"/>
      <c r="H474" s="7"/>
      <c r="I474" s="7"/>
      <c r="J474" s="7"/>
      <c r="K474" s="7"/>
      <c r="L474" s="14"/>
    </row>
    <row r="475" spans="1:12" x14ac:dyDescent="0.3">
      <c r="A475" s="7"/>
      <c r="B475" s="7"/>
      <c r="C475" s="7"/>
      <c r="D475" s="7"/>
      <c r="E475" s="59">
        <v>571</v>
      </c>
      <c r="F475" s="7">
        <f t="shared" si="9"/>
        <v>0.70000000000001084</v>
      </c>
      <c r="G475" s="7"/>
      <c r="H475" s="7"/>
      <c r="I475" s="7"/>
      <c r="J475" s="7"/>
      <c r="K475" s="7"/>
      <c r="L475" s="14"/>
    </row>
    <row r="476" spans="1:12" x14ac:dyDescent="0.3">
      <c r="A476" s="7"/>
      <c r="B476" s="7"/>
      <c r="C476" s="7"/>
      <c r="D476" s="7"/>
      <c r="E476" s="59">
        <v>572</v>
      </c>
      <c r="F476" s="7">
        <f t="shared" si="9"/>
        <v>0.70000000000001084</v>
      </c>
      <c r="G476" s="7"/>
      <c r="H476" s="7"/>
      <c r="I476" s="7"/>
      <c r="J476" s="7"/>
      <c r="K476" s="7"/>
      <c r="L476" s="14"/>
    </row>
    <row r="477" spans="1:12" x14ac:dyDescent="0.3">
      <c r="A477" s="7"/>
      <c r="B477" s="7"/>
      <c r="C477" s="7"/>
      <c r="D477" s="7"/>
      <c r="E477" s="59">
        <v>573</v>
      </c>
      <c r="F477" s="7">
        <f t="shared" si="9"/>
        <v>0.70000000000001084</v>
      </c>
      <c r="G477" s="7"/>
      <c r="H477" s="7"/>
      <c r="I477" s="7"/>
      <c r="J477" s="7"/>
      <c r="K477" s="7"/>
      <c r="L477" s="14"/>
    </row>
    <row r="478" spans="1:12" x14ac:dyDescent="0.3">
      <c r="A478" s="7"/>
      <c r="B478" s="7"/>
      <c r="C478" s="7"/>
      <c r="D478" s="7"/>
      <c r="E478" s="59">
        <v>574</v>
      </c>
      <c r="F478" s="7">
        <f t="shared" si="9"/>
        <v>0.70000000000001084</v>
      </c>
      <c r="G478" s="7"/>
      <c r="H478" s="7"/>
      <c r="I478" s="7"/>
      <c r="J478" s="7"/>
      <c r="K478" s="7"/>
      <c r="L478" s="14"/>
    </row>
    <row r="479" spans="1:12" x14ac:dyDescent="0.3">
      <c r="A479" s="7"/>
      <c r="B479" s="7"/>
      <c r="C479" s="7"/>
      <c r="D479" s="7"/>
      <c r="E479" s="59">
        <v>575</v>
      </c>
      <c r="F479" s="7">
        <f t="shared" si="9"/>
        <v>0.70000000000001084</v>
      </c>
      <c r="G479" s="7"/>
      <c r="H479" s="7"/>
      <c r="I479" s="7"/>
      <c r="J479" s="7"/>
      <c r="K479" s="7"/>
      <c r="L479" s="14"/>
    </row>
    <row r="480" spans="1:12" x14ac:dyDescent="0.3">
      <c r="A480" s="7"/>
      <c r="B480" s="7"/>
      <c r="C480" s="7"/>
      <c r="D480" s="7"/>
      <c r="E480" s="59">
        <v>576</v>
      </c>
      <c r="F480" s="7">
        <f t="shared" si="9"/>
        <v>0.70000000000001084</v>
      </c>
      <c r="G480" s="7"/>
      <c r="H480" s="7"/>
      <c r="I480" s="7"/>
      <c r="J480" s="7"/>
      <c r="K480" s="7"/>
      <c r="L480" s="14"/>
    </row>
    <row r="481" spans="1:12" x14ac:dyDescent="0.3">
      <c r="A481" s="7"/>
      <c r="B481" s="7"/>
      <c r="C481" s="7"/>
      <c r="D481" s="7"/>
      <c r="E481" s="59">
        <v>577</v>
      </c>
      <c r="F481" s="7">
        <f t="shared" si="9"/>
        <v>0.70000000000001084</v>
      </c>
      <c r="G481" s="7"/>
      <c r="H481" s="7"/>
      <c r="I481" s="7"/>
      <c r="J481" s="7"/>
      <c r="K481" s="7"/>
      <c r="L481" s="14"/>
    </row>
    <row r="482" spans="1:12" x14ac:dyDescent="0.3">
      <c r="A482" s="7"/>
      <c r="B482" s="7"/>
      <c r="C482" s="7"/>
      <c r="D482" s="7"/>
      <c r="E482" s="59">
        <v>578</v>
      </c>
      <c r="F482" s="7">
        <f t="shared" si="9"/>
        <v>0.70000000000001084</v>
      </c>
      <c r="G482" s="7"/>
      <c r="H482" s="7"/>
      <c r="I482" s="7"/>
      <c r="J482" s="7"/>
      <c r="K482" s="7"/>
      <c r="L482" s="14"/>
    </row>
    <row r="483" spans="1:12" x14ac:dyDescent="0.3">
      <c r="A483" s="7"/>
      <c r="B483" s="7"/>
      <c r="C483" s="7"/>
      <c r="D483" s="7"/>
      <c r="E483" s="59">
        <v>579</v>
      </c>
      <c r="F483" s="7">
        <f t="shared" si="9"/>
        <v>0.70000000000001084</v>
      </c>
      <c r="G483" s="7"/>
      <c r="H483" s="7"/>
      <c r="I483" s="7"/>
      <c r="J483" s="7"/>
      <c r="K483" s="7"/>
      <c r="L483" s="14"/>
    </row>
    <row r="484" spans="1:12" x14ac:dyDescent="0.3">
      <c r="A484" s="7"/>
      <c r="B484" s="7"/>
      <c r="C484" s="7"/>
      <c r="D484" s="7"/>
      <c r="E484" s="59">
        <v>580</v>
      </c>
      <c r="F484" s="7">
        <f t="shared" si="9"/>
        <v>0.70000000000001084</v>
      </c>
      <c r="G484" s="7"/>
      <c r="H484" s="7"/>
      <c r="I484" s="7"/>
      <c r="J484" s="7"/>
      <c r="K484" s="7"/>
      <c r="L484" s="14"/>
    </row>
    <row r="485" spans="1:12" x14ac:dyDescent="0.3">
      <c r="A485" s="7"/>
      <c r="B485" s="7"/>
      <c r="C485" s="7"/>
      <c r="D485" s="7"/>
      <c r="E485" s="59">
        <v>581</v>
      </c>
      <c r="F485" s="7">
        <f t="shared" si="9"/>
        <v>0.70000000000001084</v>
      </c>
      <c r="G485" s="7"/>
      <c r="H485" s="7"/>
      <c r="I485" s="7"/>
      <c r="J485" s="7"/>
      <c r="K485" s="7"/>
      <c r="L485" s="14"/>
    </row>
    <row r="486" spans="1:12" x14ac:dyDescent="0.3">
      <c r="A486" s="7"/>
      <c r="B486" s="7"/>
      <c r="C486" s="7"/>
      <c r="D486" s="7"/>
      <c r="E486" s="59">
        <v>582</v>
      </c>
      <c r="F486" s="7">
        <f t="shared" si="9"/>
        <v>0.70000000000001084</v>
      </c>
      <c r="G486" s="7"/>
      <c r="H486" s="7"/>
      <c r="I486" s="7"/>
      <c r="J486" s="7"/>
      <c r="K486" s="7"/>
      <c r="L486" s="14"/>
    </row>
    <row r="487" spans="1:12" x14ac:dyDescent="0.3">
      <c r="A487" s="7"/>
      <c r="B487" s="7"/>
      <c r="C487" s="7"/>
      <c r="D487" s="7"/>
      <c r="E487" s="59">
        <v>583</v>
      </c>
      <c r="F487" s="7">
        <f t="shared" si="9"/>
        <v>0.70000000000001084</v>
      </c>
      <c r="G487" s="7"/>
      <c r="H487" s="7"/>
      <c r="I487" s="7"/>
      <c r="J487" s="7"/>
      <c r="K487" s="7"/>
      <c r="L487" s="14"/>
    </row>
    <row r="488" spans="1:12" x14ac:dyDescent="0.3">
      <c r="A488" s="7"/>
      <c r="B488" s="7"/>
      <c r="C488" s="7"/>
      <c r="D488" s="7"/>
      <c r="E488" s="59">
        <v>584</v>
      </c>
      <c r="F488" s="7">
        <f t="shared" si="9"/>
        <v>0.70000000000001084</v>
      </c>
      <c r="G488" s="7"/>
      <c r="H488" s="7"/>
      <c r="I488" s="7"/>
      <c r="J488" s="7"/>
      <c r="K488" s="7"/>
      <c r="L488" s="14"/>
    </row>
    <row r="489" spans="1:12" x14ac:dyDescent="0.3">
      <c r="A489" s="7"/>
      <c r="B489" s="7"/>
      <c r="C489" s="7"/>
      <c r="D489" s="7"/>
      <c r="E489" s="59">
        <v>585</v>
      </c>
      <c r="F489" s="7">
        <f t="shared" si="9"/>
        <v>0.70000000000001084</v>
      </c>
      <c r="G489" s="7"/>
      <c r="H489" s="7"/>
      <c r="I489" s="7"/>
      <c r="J489" s="7"/>
      <c r="K489" s="7"/>
      <c r="L489" s="14"/>
    </row>
    <row r="490" spans="1:12" x14ac:dyDescent="0.3">
      <c r="A490" s="7"/>
      <c r="B490" s="7"/>
      <c r="C490" s="7"/>
      <c r="D490" s="7"/>
      <c r="E490" s="59">
        <v>586</v>
      </c>
      <c r="F490" s="7">
        <f t="shared" si="9"/>
        <v>0.70000000000001084</v>
      </c>
      <c r="G490" s="7"/>
      <c r="H490" s="7"/>
      <c r="I490" s="7"/>
      <c r="J490" s="7"/>
      <c r="K490" s="7"/>
      <c r="L490" s="14"/>
    </row>
    <row r="491" spans="1:12" x14ac:dyDescent="0.3">
      <c r="A491" s="7"/>
      <c r="B491" s="7"/>
      <c r="C491" s="7"/>
      <c r="D491" s="7"/>
      <c r="E491" s="59">
        <v>587</v>
      </c>
      <c r="F491" s="7">
        <f t="shared" si="9"/>
        <v>0.70000000000001084</v>
      </c>
      <c r="G491" s="7"/>
      <c r="H491" s="7"/>
      <c r="I491" s="7"/>
      <c r="J491" s="7"/>
      <c r="K491" s="7"/>
      <c r="L491" s="14"/>
    </row>
    <row r="492" spans="1:12" x14ac:dyDescent="0.3">
      <c r="A492" s="7"/>
      <c r="B492" s="7"/>
      <c r="C492" s="7"/>
      <c r="D492" s="7"/>
      <c r="E492" s="59">
        <v>588</v>
      </c>
      <c r="F492" s="7">
        <f t="shared" si="9"/>
        <v>0.70000000000001084</v>
      </c>
      <c r="G492" s="7"/>
      <c r="H492" s="7"/>
      <c r="I492" s="7"/>
      <c r="J492" s="7"/>
      <c r="K492" s="7"/>
      <c r="L492" s="14"/>
    </row>
    <row r="493" spans="1:12" x14ac:dyDescent="0.3">
      <c r="A493" s="7"/>
      <c r="B493" s="7"/>
      <c r="C493" s="7"/>
      <c r="D493" s="7"/>
      <c r="E493" s="59">
        <v>589</v>
      </c>
      <c r="F493" s="7">
        <f t="shared" si="9"/>
        <v>0.70000000000001084</v>
      </c>
      <c r="G493" s="7"/>
      <c r="H493" s="7"/>
      <c r="I493" s="7"/>
      <c r="J493" s="7"/>
      <c r="K493" s="7"/>
      <c r="L493" s="14"/>
    </row>
    <row r="494" spans="1:12" x14ac:dyDescent="0.3">
      <c r="A494" s="7"/>
      <c r="B494" s="7"/>
      <c r="C494" s="7"/>
      <c r="D494" s="7"/>
      <c r="E494" s="59">
        <v>590</v>
      </c>
      <c r="F494" s="7">
        <f t="shared" si="9"/>
        <v>0.70000000000001084</v>
      </c>
      <c r="G494" s="7"/>
      <c r="H494" s="7"/>
      <c r="I494" s="7"/>
      <c r="J494" s="7"/>
      <c r="K494" s="7"/>
      <c r="L494" s="14"/>
    </row>
    <row r="495" spans="1:12" x14ac:dyDescent="0.3">
      <c r="A495" s="7"/>
      <c r="B495" s="7"/>
      <c r="C495" s="7"/>
      <c r="D495" s="7"/>
      <c r="E495" s="59">
        <v>591</v>
      </c>
      <c r="F495" s="7">
        <f t="shared" si="9"/>
        <v>0.70000000000001084</v>
      </c>
      <c r="G495" s="7"/>
      <c r="H495" s="7"/>
      <c r="I495" s="7"/>
      <c r="J495" s="7"/>
      <c r="K495" s="7"/>
      <c r="L495" s="14"/>
    </row>
    <row r="496" spans="1:12" x14ac:dyDescent="0.3">
      <c r="A496" s="7"/>
      <c r="B496" s="7"/>
      <c r="C496" s="7"/>
      <c r="D496" s="7"/>
      <c r="E496" s="59">
        <v>592</v>
      </c>
      <c r="F496" s="7">
        <f t="shared" si="9"/>
        <v>0.70000000000001084</v>
      </c>
      <c r="G496" s="7"/>
      <c r="H496" s="7"/>
      <c r="I496" s="7"/>
      <c r="J496" s="7"/>
      <c r="K496" s="7"/>
      <c r="L496" s="14"/>
    </row>
    <row r="497" spans="1:12" x14ac:dyDescent="0.3">
      <c r="A497" s="7"/>
      <c r="B497" s="7"/>
      <c r="C497" s="7"/>
      <c r="D497" s="7"/>
      <c r="E497" s="59">
        <v>593</v>
      </c>
      <c r="F497" s="7">
        <f t="shared" si="9"/>
        <v>0.70000000000001084</v>
      </c>
      <c r="G497" s="7"/>
      <c r="H497" s="7"/>
      <c r="I497" s="7"/>
      <c r="J497" s="7"/>
      <c r="K497" s="7"/>
      <c r="L497" s="14"/>
    </row>
    <row r="498" spans="1:12" x14ac:dyDescent="0.3">
      <c r="A498" s="7"/>
      <c r="B498" s="7"/>
      <c r="C498" s="7"/>
      <c r="D498" s="7"/>
      <c r="E498" s="59">
        <v>594</v>
      </c>
      <c r="F498" s="7">
        <f t="shared" si="9"/>
        <v>0.70000000000001084</v>
      </c>
      <c r="G498" s="7"/>
      <c r="H498" s="7"/>
      <c r="I498" s="7"/>
      <c r="J498" s="7"/>
      <c r="K498" s="7"/>
      <c r="L498" s="14"/>
    </row>
    <row r="499" spans="1:12" x14ac:dyDescent="0.3">
      <c r="A499" s="7"/>
      <c r="B499" s="7"/>
      <c r="C499" s="7"/>
      <c r="D499" s="7"/>
      <c r="E499" s="59">
        <v>595</v>
      </c>
      <c r="F499" s="7">
        <f t="shared" si="9"/>
        <v>0.70000000000001084</v>
      </c>
      <c r="G499" s="7"/>
      <c r="H499" s="7"/>
      <c r="I499" s="7"/>
      <c r="J499" s="7"/>
      <c r="K499" s="7"/>
      <c r="L499" s="14"/>
    </row>
    <row r="500" spans="1:12" x14ac:dyDescent="0.3">
      <c r="A500" s="7"/>
      <c r="B500" s="7"/>
      <c r="C500" s="7"/>
      <c r="D500" s="7"/>
      <c r="E500" s="59">
        <v>596</v>
      </c>
      <c r="F500" s="7">
        <f t="shared" si="9"/>
        <v>0.70000000000001084</v>
      </c>
      <c r="G500" s="7"/>
      <c r="H500" s="7"/>
      <c r="I500" s="7"/>
      <c r="J500" s="7"/>
      <c r="K500" s="7"/>
      <c r="L500" s="14"/>
    </row>
    <row r="501" spans="1:12" x14ac:dyDescent="0.3">
      <c r="A501" s="7"/>
      <c r="B501" s="7"/>
      <c r="C501" s="7"/>
      <c r="D501" s="7"/>
      <c r="E501" s="59">
        <v>597</v>
      </c>
      <c r="F501" s="7">
        <f t="shared" si="9"/>
        <v>0.70000000000001084</v>
      </c>
      <c r="G501" s="7"/>
      <c r="H501" s="7"/>
      <c r="I501" s="7"/>
      <c r="J501" s="7"/>
      <c r="K501" s="7"/>
      <c r="L501" s="14"/>
    </row>
    <row r="502" spans="1:12" x14ac:dyDescent="0.3">
      <c r="A502" s="7"/>
      <c r="B502" s="7"/>
      <c r="C502" s="7"/>
      <c r="D502" s="7"/>
      <c r="E502" s="59">
        <v>598</v>
      </c>
      <c r="F502" s="7">
        <f t="shared" si="9"/>
        <v>0.70000000000001084</v>
      </c>
      <c r="G502" s="7"/>
      <c r="H502" s="7"/>
      <c r="I502" s="7"/>
      <c r="J502" s="7"/>
      <c r="K502" s="7"/>
      <c r="L502" s="14"/>
    </row>
    <row r="503" spans="1:12" x14ac:dyDescent="0.3">
      <c r="A503" s="7"/>
      <c r="B503" s="7"/>
      <c r="C503" s="7"/>
      <c r="D503" s="7"/>
      <c r="E503" s="59">
        <v>599</v>
      </c>
      <c r="F503" s="7">
        <f t="shared" si="9"/>
        <v>0.70000000000001084</v>
      </c>
      <c r="G503" s="7"/>
      <c r="H503" s="7"/>
      <c r="I503" s="7"/>
      <c r="J503" s="7"/>
      <c r="K503" s="7"/>
      <c r="L503" s="14"/>
    </row>
    <row r="504" spans="1:12" x14ac:dyDescent="0.3">
      <c r="A504" s="7"/>
      <c r="B504" s="7"/>
      <c r="C504" s="7"/>
      <c r="D504" s="7"/>
      <c r="E504" s="59">
        <v>600</v>
      </c>
      <c r="F504" s="7">
        <f t="shared" si="9"/>
        <v>0.70000000000001084</v>
      </c>
      <c r="G504" s="7"/>
      <c r="H504" s="7"/>
      <c r="I504" s="7"/>
      <c r="J504" s="7"/>
      <c r="K504" s="7"/>
      <c r="L504" s="14"/>
    </row>
    <row r="505" spans="1:12" x14ac:dyDescent="0.3">
      <c r="A505" s="7"/>
      <c r="B505" s="7"/>
      <c r="C505" s="7"/>
      <c r="D505" s="7"/>
      <c r="E505" s="59">
        <v>601</v>
      </c>
      <c r="F505" s="7">
        <f t="shared" si="9"/>
        <v>0.70000000000001084</v>
      </c>
      <c r="G505" s="7"/>
      <c r="H505" s="7"/>
      <c r="I505" s="7"/>
      <c r="J505" s="7"/>
      <c r="K505" s="7"/>
      <c r="L505" s="14"/>
    </row>
    <row r="506" spans="1:12" x14ac:dyDescent="0.3">
      <c r="A506" s="7"/>
      <c r="B506" s="7"/>
      <c r="C506" s="7"/>
      <c r="D506" s="7"/>
      <c r="E506" s="59">
        <v>602</v>
      </c>
      <c r="F506" s="7">
        <f t="shared" si="9"/>
        <v>0.70000000000001084</v>
      </c>
      <c r="G506" s="7"/>
      <c r="H506" s="7"/>
      <c r="I506" s="7"/>
      <c r="J506" s="7"/>
      <c r="K506" s="7"/>
      <c r="L506" s="14"/>
    </row>
    <row r="507" spans="1:12" x14ac:dyDescent="0.3">
      <c r="A507" s="7"/>
      <c r="B507" s="7"/>
      <c r="C507" s="7"/>
      <c r="D507" s="7"/>
      <c r="E507" s="59">
        <v>603</v>
      </c>
      <c r="F507" s="7">
        <f t="shared" si="9"/>
        <v>0.70000000000001084</v>
      </c>
      <c r="G507" s="7"/>
      <c r="H507" s="7"/>
      <c r="I507" s="7"/>
      <c r="J507" s="7"/>
      <c r="K507" s="7"/>
      <c r="L507" s="14"/>
    </row>
    <row r="508" spans="1:12" x14ac:dyDescent="0.3">
      <c r="A508" s="7"/>
      <c r="B508" s="7"/>
      <c r="C508" s="7"/>
      <c r="D508" s="7"/>
      <c r="E508" s="59">
        <v>604</v>
      </c>
      <c r="F508" s="7">
        <f t="shared" si="9"/>
        <v>0.70000000000001084</v>
      </c>
      <c r="G508" s="7"/>
      <c r="H508" s="7"/>
      <c r="I508" s="7"/>
      <c r="J508" s="7"/>
      <c r="K508" s="7"/>
      <c r="L508" s="14"/>
    </row>
    <row r="509" spans="1:12" x14ac:dyDescent="0.3">
      <c r="A509" s="7"/>
      <c r="B509" s="7"/>
      <c r="C509" s="7"/>
      <c r="D509" s="7"/>
      <c r="E509" s="59">
        <v>605</v>
      </c>
      <c r="F509" s="7">
        <f t="shared" si="9"/>
        <v>0.70000000000001084</v>
      </c>
      <c r="G509" s="7"/>
      <c r="H509" s="7"/>
      <c r="I509" s="7"/>
      <c r="J509" s="7"/>
      <c r="K509" s="7"/>
      <c r="L509" s="14"/>
    </row>
    <row r="510" spans="1:12" x14ac:dyDescent="0.3">
      <c r="A510" s="7"/>
      <c r="B510" s="7"/>
      <c r="C510" s="7"/>
      <c r="D510" s="7"/>
      <c r="E510" s="59">
        <v>606</v>
      </c>
      <c r="F510" s="7">
        <f t="shared" si="9"/>
        <v>0.70000000000001084</v>
      </c>
      <c r="G510" s="7"/>
      <c r="H510" s="7"/>
      <c r="I510" s="7"/>
      <c r="J510" s="7"/>
      <c r="K510" s="7"/>
      <c r="L510" s="14"/>
    </row>
    <row r="511" spans="1:12" x14ac:dyDescent="0.3">
      <c r="A511" s="7"/>
      <c r="B511" s="7"/>
      <c r="C511" s="7"/>
      <c r="D511" s="7"/>
      <c r="E511" s="59">
        <v>607</v>
      </c>
      <c r="F511" s="7">
        <f t="shared" si="9"/>
        <v>0.70000000000001084</v>
      </c>
      <c r="G511" s="7"/>
      <c r="H511" s="7"/>
      <c r="I511" s="7"/>
      <c r="J511" s="7"/>
      <c r="K511" s="7"/>
      <c r="L511" s="14"/>
    </row>
    <row r="512" spans="1:12" x14ac:dyDescent="0.3">
      <c r="A512" s="7"/>
      <c r="B512" s="7"/>
      <c r="C512" s="7"/>
      <c r="D512" s="7"/>
      <c r="E512" s="59">
        <v>608</v>
      </c>
      <c r="F512" s="7">
        <f t="shared" si="9"/>
        <v>0.70000000000001084</v>
      </c>
      <c r="G512" s="7"/>
      <c r="H512" s="7"/>
      <c r="I512" s="7"/>
      <c r="J512" s="7"/>
      <c r="K512" s="7"/>
      <c r="L512" s="14"/>
    </row>
    <row r="513" spans="1:12" x14ac:dyDescent="0.3">
      <c r="A513" s="7"/>
      <c r="B513" s="7"/>
      <c r="C513" s="7"/>
      <c r="D513" s="7"/>
      <c r="E513" s="59">
        <v>609</v>
      </c>
      <c r="F513" s="7">
        <f t="shared" si="9"/>
        <v>0.70000000000001084</v>
      </c>
      <c r="G513" s="7"/>
      <c r="H513" s="7"/>
      <c r="I513" s="7"/>
      <c r="J513" s="7"/>
      <c r="K513" s="7"/>
      <c r="L513" s="14"/>
    </row>
    <row r="514" spans="1:12" x14ac:dyDescent="0.3">
      <c r="A514" s="7"/>
      <c r="B514" s="7"/>
      <c r="C514" s="7"/>
      <c r="D514" s="7"/>
      <c r="E514" s="59">
        <v>610</v>
      </c>
      <c r="F514" s="7">
        <f t="shared" si="9"/>
        <v>0.70000000000001084</v>
      </c>
      <c r="G514" s="7"/>
      <c r="H514" s="7"/>
      <c r="I514" s="7"/>
      <c r="J514" s="7"/>
      <c r="K514" s="7"/>
      <c r="L514" s="14"/>
    </row>
    <row r="515" spans="1:12" x14ac:dyDescent="0.3">
      <c r="A515" s="7"/>
      <c r="B515" s="7"/>
      <c r="C515" s="7"/>
      <c r="D515" s="7"/>
      <c r="E515" s="59">
        <v>611</v>
      </c>
      <c r="F515" s="7">
        <f t="shared" si="9"/>
        <v>0.70000000000001084</v>
      </c>
      <c r="G515" s="7"/>
      <c r="H515" s="7"/>
      <c r="I515" s="7"/>
      <c r="J515" s="7"/>
      <c r="K515" s="7"/>
      <c r="L515" s="14"/>
    </row>
    <row r="516" spans="1:12" x14ac:dyDescent="0.3">
      <c r="A516" s="7"/>
      <c r="B516" s="7"/>
      <c r="C516" s="7"/>
      <c r="D516" s="7"/>
      <c r="E516" s="59">
        <v>612</v>
      </c>
      <c r="F516" s="7">
        <f t="shared" si="9"/>
        <v>0.70000000000001084</v>
      </c>
      <c r="G516" s="7"/>
      <c r="H516" s="7"/>
      <c r="I516" s="7"/>
      <c r="J516" s="7"/>
      <c r="K516" s="7"/>
      <c r="L516" s="14"/>
    </row>
    <row r="517" spans="1:12" x14ac:dyDescent="0.3">
      <c r="A517" s="7"/>
      <c r="B517" s="7"/>
      <c r="C517" s="7"/>
      <c r="D517" s="7"/>
      <c r="E517" s="59">
        <v>613</v>
      </c>
      <c r="F517" s="7">
        <f t="shared" si="9"/>
        <v>0.70000000000001084</v>
      </c>
      <c r="G517" s="7"/>
      <c r="H517" s="7"/>
      <c r="I517" s="7"/>
      <c r="J517" s="7"/>
      <c r="K517" s="7"/>
      <c r="L517" s="14"/>
    </row>
    <row r="518" spans="1:12" x14ac:dyDescent="0.3">
      <c r="A518" s="7"/>
      <c r="B518" s="7"/>
      <c r="C518" s="7"/>
      <c r="D518" s="7"/>
      <c r="E518" s="59">
        <v>614</v>
      </c>
      <c r="F518" s="7">
        <f t="shared" si="9"/>
        <v>0.70000000000001084</v>
      </c>
      <c r="G518" s="7"/>
      <c r="H518" s="7"/>
      <c r="I518" s="7"/>
      <c r="J518" s="7"/>
      <c r="K518" s="7"/>
      <c r="L518" s="14"/>
    </row>
    <row r="519" spans="1:12" x14ac:dyDescent="0.3">
      <c r="A519" s="7"/>
      <c r="B519" s="7"/>
      <c r="C519" s="7"/>
      <c r="D519" s="7"/>
      <c r="E519" s="59">
        <v>615</v>
      </c>
      <c r="F519" s="7">
        <f t="shared" si="9"/>
        <v>0.70000000000001084</v>
      </c>
      <c r="G519" s="7"/>
      <c r="H519" s="7"/>
      <c r="I519" s="7"/>
      <c r="J519" s="7"/>
      <c r="K519" s="7"/>
      <c r="L519" s="14"/>
    </row>
    <row r="520" spans="1:12" x14ac:dyDescent="0.3">
      <c r="A520" s="7"/>
      <c r="B520" s="7"/>
      <c r="C520" s="7"/>
      <c r="D520" s="7"/>
      <c r="E520" s="59">
        <v>616</v>
      </c>
      <c r="F520" s="7">
        <f t="shared" si="9"/>
        <v>0.70000000000001084</v>
      </c>
      <c r="G520" s="7"/>
      <c r="H520" s="7"/>
      <c r="I520" s="7"/>
      <c r="J520" s="7"/>
      <c r="K520" s="7"/>
      <c r="L520" s="14"/>
    </row>
    <row r="521" spans="1:12" x14ac:dyDescent="0.3">
      <c r="A521" s="7"/>
      <c r="B521" s="7"/>
      <c r="C521" s="7"/>
      <c r="D521" s="7"/>
      <c r="E521" s="59">
        <v>617</v>
      </c>
      <c r="F521" s="7">
        <f t="shared" si="9"/>
        <v>0.70000000000001084</v>
      </c>
      <c r="G521" s="7"/>
      <c r="H521" s="7"/>
      <c r="I521" s="7"/>
      <c r="J521" s="7"/>
      <c r="K521" s="7"/>
      <c r="L521" s="14"/>
    </row>
    <row r="522" spans="1:12" x14ac:dyDescent="0.3">
      <c r="A522" s="7"/>
      <c r="B522" s="7"/>
      <c r="C522" s="7"/>
      <c r="D522" s="7"/>
      <c r="E522" s="59">
        <v>618</v>
      </c>
      <c r="F522" s="7">
        <f t="shared" si="9"/>
        <v>0.70000000000001084</v>
      </c>
      <c r="G522" s="7"/>
      <c r="H522" s="7"/>
      <c r="I522" s="7"/>
      <c r="J522" s="7"/>
      <c r="K522" s="7"/>
      <c r="L522" s="14"/>
    </row>
    <row r="523" spans="1:12" x14ac:dyDescent="0.3">
      <c r="A523" s="7"/>
      <c r="B523" s="7"/>
      <c r="C523" s="7"/>
      <c r="D523" s="7"/>
      <c r="E523" s="59">
        <v>619</v>
      </c>
      <c r="F523" s="7">
        <f t="shared" si="9"/>
        <v>0.70000000000001084</v>
      </c>
      <c r="G523" s="7"/>
      <c r="H523" s="7"/>
      <c r="I523" s="7"/>
      <c r="J523" s="7"/>
      <c r="K523" s="7"/>
      <c r="L523" s="14"/>
    </row>
    <row r="524" spans="1:12" x14ac:dyDescent="0.3">
      <c r="A524" s="7"/>
      <c r="B524" s="7"/>
      <c r="C524" s="7"/>
      <c r="D524" s="7"/>
      <c r="E524" s="59">
        <v>620</v>
      </c>
      <c r="F524" s="7">
        <f t="shared" si="9"/>
        <v>0.70000000000001084</v>
      </c>
      <c r="G524" s="7"/>
      <c r="H524" s="7"/>
      <c r="I524" s="7"/>
      <c r="J524" s="7"/>
      <c r="K524" s="7"/>
      <c r="L524" s="14"/>
    </row>
    <row r="525" spans="1:12" x14ac:dyDescent="0.3">
      <c r="A525" s="7"/>
      <c r="B525" s="7"/>
      <c r="C525" s="7"/>
      <c r="D525" s="7"/>
      <c r="E525" s="59">
        <v>621</v>
      </c>
      <c r="F525" s="7">
        <f t="shared" si="9"/>
        <v>0.70000000000001084</v>
      </c>
      <c r="G525" s="7"/>
      <c r="H525" s="7"/>
      <c r="I525" s="7"/>
      <c r="J525" s="7"/>
      <c r="K525" s="7"/>
      <c r="L525" s="14"/>
    </row>
    <row r="526" spans="1:12" x14ac:dyDescent="0.3">
      <c r="A526" s="7"/>
      <c r="B526" s="7"/>
      <c r="C526" s="7"/>
      <c r="D526" s="7"/>
      <c r="E526" s="59">
        <v>622</v>
      </c>
      <c r="F526" s="7">
        <f t="shared" si="9"/>
        <v>0.70000000000001084</v>
      </c>
      <c r="G526" s="7"/>
      <c r="H526" s="7"/>
      <c r="I526" s="7"/>
      <c r="J526" s="7"/>
      <c r="K526" s="7"/>
      <c r="L526" s="14"/>
    </row>
    <row r="527" spans="1:12" x14ac:dyDescent="0.3">
      <c r="A527" s="7"/>
      <c r="B527" s="7"/>
      <c r="C527" s="7"/>
      <c r="D527" s="7"/>
      <c r="E527" s="59">
        <v>623</v>
      </c>
      <c r="F527" s="7">
        <f t="shared" si="9"/>
        <v>0.70000000000001084</v>
      </c>
      <c r="G527" s="7"/>
      <c r="H527" s="7"/>
      <c r="I527" s="7"/>
      <c r="J527" s="7"/>
      <c r="K527" s="7"/>
      <c r="L527" s="14"/>
    </row>
    <row r="528" spans="1:12" x14ac:dyDescent="0.3">
      <c r="A528" s="7"/>
      <c r="B528" s="7"/>
      <c r="C528" s="7"/>
      <c r="D528" s="7"/>
      <c r="E528" s="59">
        <v>624</v>
      </c>
      <c r="F528" s="7">
        <f t="shared" si="9"/>
        <v>0.70000000000001084</v>
      </c>
      <c r="G528" s="7"/>
      <c r="H528" s="7"/>
      <c r="I528" s="7"/>
      <c r="J528" s="7"/>
      <c r="K528" s="7"/>
      <c r="L528" s="14"/>
    </row>
    <row r="529" spans="1:12" x14ac:dyDescent="0.3">
      <c r="A529" s="7"/>
      <c r="B529" s="7"/>
      <c r="C529" s="7"/>
      <c r="D529" s="7"/>
      <c r="E529" s="59">
        <v>625</v>
      </c>
      <c r="F529" s="7">
        <f t="shared" si="9"/>
        <v>0.70000000000001084</v>
      </c>
      <c r="G529" s="7"/>
      <c r="H529" s="7"/>
      <c r="I529" s="7"/>
      <c r="J529" s="7"/>
      <c r="K529" s="7"/>
      <c r="L529" s="14"/>
    </row>
    <row r="530" spans="1:12" x14ac:dyDescent="0.3">
      <c r="A530" s="7"/>
      <c r="B530" s="7"/>
      <c r="C530" s="7"/>
      <c r="D530" s="7"/>
      <c r="E530" s="59">
        <v>626</v>
      </c>
      <c r="F530" s="7">
        <f t="shared" si="9"/>
        <v>0.70000000000001084</v>
      </c>
      <c r="G530" s="7"/>
      <c r="H530" s="7"/>
      <c r="I530" s="7"/>
      <c r="J530" s="7"/>
      <c r="K530" s="7"/>
      <c r="L530" s="14"/>
    </row>
    <row r="531" spans="1:12" x14ac:dyDescent="0.3">
      <c r="A531" s="7"/>
      <c r="B531" s="7"/>
      <c r="C531" s="7"/>
      <c r="D531" s="7"/>
      <c r="E531" s="59">
        <v>627</v>
      </c>
      <c r="F531" s="7">
        <f t="shared" si="9"/>
        <v>0.70000000000001084</v>
      </c>
      <c r="G531" s="7"/>
      <c r="H531" s="7"/>
      <c r="I531" s="7"/>
      <c r="J531" s="7"/>
      <c r="K531" s="7"/>
      <c r="L531" s="14"/>
    </row>
    <row r="532" spans="1:12" x14ac:dyDescent="0.3">
      <c r="A532" s="7"/>
      <c r="B532" s="7"/>
      <c r="C532" s="7"/>
      <c r="D532" s="7"/>
      <c r="E532" s="59">
        <v>628</v>
      </c>
      <c r="F532" s="7">
        <f t="shared" si="9"/>
        <v>0.70000000000001084</v>
      </c>
      <c r="G532" s="7"/>
      <c r="H532" s="7"/>
      <c r="I532" s="7"/>
      <c r="J532" s="7"/>
      <c r="K532" s="7"/>
      <c r="L532" s="14"/>
    </row>
    <row r="533" spans="1:12" x14ac:dyDescent="0.3">
      <c r="A533" s="7"/>
      <c r="B533" s="7"/>
      <c r="C533" s="7"/>
      <c r="D533" s="7"/>
      <c r="E533" s="59">
        <v>629</v>
      </c>
      <c r="F533" s="7">
        <f t="shared" si="9"/>
        <v>0.70000000000001084</v>
      </c>
      <c r="G533" s="7"/>
      <c r="H533" s="7"/>
      <c r="I533" s="7"/>
      <c r="J533" s="7"/>
      <c r="K533" s="7"/>
      <c r="L533" s="14"/>
    </row>
    <row r="534" spans="1:12" x14ac:dyDescent="0.3">
      <c r="A534" s="7"/>
      <c r="B534" s="7"/>
      <c r="C534" s="7"/>
      <c r="D534" s="7"/>
      <c r="E534" s="59">
        <v>630</v>
      </c>
      <c r="F534" s="7">
        <f t="shared" ref="F534:F597" si="10">F533</f>
        <v>0.70000000000001084</v>
      </c>
      <c r="G534" s="7"/>
      <c r="H534" s="7"/>
      <c r="I534" s="7"/>
      <c r="J534" s="7"/>
      <c r="K534" s="7"/>
      <c r="L534" s="14"/>
    </row>
    <row r="535" spans="1:12" x14ac:dyDescent="0.3">
      <c r="A535" s="7"/>
      <c r="B535" s="7"/>
      <c r="C535" s="7"/>
      <c r="D535" s="7"/>
      <c r="E535" s="59">
        <v>631</v>
      </c>
      <c r="F535" s="7">
        <f t="shared" si="10"/>
        <v>0.70000000000001084</v>
      </c>
      <c r="G535" s="7"/>
      <c r="H535" s="7"/>
      <c r="I535" s="7"/>
      <c r="J535" s="7"/>
      <c r="K535" s="7"/>
      <c r="L535" s="14"/>
    </row>
    <row r="536" spans="1:12" x14ac:dyDescent="0.3">
      <c r="A536" s="7"/>
      <c r="B536" s="7"/>
      <c r="C536" s="7"/>
      <c r="D536" s="7"/>
      <c r="E536" s="59">
        <v>632</v>
      </c>
      <c r="F536" s="7">
        <f t="shared" si="10"/>
        <v>0.70000000000001084</v>
      </c>
      <c r="G536" s="7"/>
      <c r="H536" s="7"/>
      <c r="I536" s="7"/>
      <c r="J536" s="7"/>
      <c r="K536" s="7"/>
      <c r="L536" s="14"/>
    </row>
    <row r="537" spans="1:12" x14ac:dyDescent="0.3">
      <c r="A537" s="7"/>
      <c r="B537" s="7"/>
      <c r="C537" s="7"/>
      <c r="D537" s="7"/>
      <c r="E537" s="59">
        <v>633</v>
      </c>
      <c r="F537" s="7">
        <f t="shared" si="10"/>
        <v>0.70000000000001084</v>
      </c>
      <c r="G537" s="7"/>
      <c r="H537" s="7"/>
      <c r="I537" s="7"/>
      <c r="J537" s="7"/>
      <c r="K537" s="7"/>
      <c r="L537" s="14"/>
    </row>
    <row r="538" spans="1:12" x14ac:dyDescent="0.3">
      <c r="A538" s="7"/>
      <c r="B538" s="7"/>
      <c r="C538" s="7"/>
      <c r="D538" s="7"/>
      <c r="E538" s="59">
        <v>634</v>
      </c>
      <c r="F538" s="7">
        <f t="shared" si="10"/>
        <v>0.70000000000001084</v>
      </c>
      <c r="G538" s="7"/>
      <c r="H538" s="7"/>
      <c r="I538" s="7"/>
      <c r="J538" s="7"/>
      <c r="K538" s="7"/>
      <c r="L538" s="14"/>
    </row>
    <row r="539" spans="1:12" x14ac:dyDescent="0.3">
      <c r="A539" s="7"/>
      <c r="B539" s="7"/>
      <c r="C539" s="7"/>
      <c r="D539" s="7"/>
      <c r="E539" s="59">
        <v>635</v>
      </c>
      <c r="F539" s="7">
        <f t="shared" si="10"/>
        <v>0.70000000000001084</v>
      </c>
      <c r="G539" s="7"/>
      <c r="H539" s="7"/>
      <c r="I539" s="7"/>
      <c r="J539" s="7"/>
      <c r="K539" s="7"/>
      <c r="L539" s="14"/>
    </row>
    <row r="540" spans="1:12" x14ac:dyDescent="0.3">
      <c r="A540" s="7"/>
      <c r="B540" s="7"/>
      <c r="C540" s="7"/>
      <c r="D540" s="7"/>
      <c r="E540" s="59">
        <v>636</v>
      </c>
      <c r="F540" s="7">
        <f t="shared" si="10"/>
        <v>0.70000000000001084</v>
      </c>
      <c r="G540" s="7"/>
      <c r="H540" s="7"/>
      <c r="I540" s="7"/>
      <c r="J540" s="7"/>
      <c r="K540" s="7"/>
      <c r="L540" s="14"/>
    </row>
    <row r="541" spans="1:12" x14ac:dyDescent="0.3">
      <c r="A541" s="7"/>
      <c r="B541" s="7"/>
      <c r="C541" s="7"/>
      <c r="D541" s="7"/>
      <c r="E541" s="59">
        <v>637</v>
      </c>
      <c r="F541" s="7">
        <f t="shared" si="10"/>
        <v>0.70000000000001084</v>
      </c>
      <c r="G541" s="7"/>
      <c r="H541" s="7"/>
      <c r="I541" s="7"/>
      <c r="J541" s="7"/>
      <c r="K541" s="7"/>
      <c r="L541" s="14"/>
    </row>
    <row r="542" spans="1:12" x14ac:dyDescent="0.3">
      <c r="A542" s="7"/>
      <c r="B542" s="7"/>
      <c r="C542" s="7"/>
      <c r="D542" s="7"/>
      <c r="E542" s="59">
        <v>638</v>
      </c>
      <c r="F542" s="7">
        <f t="shared" si="10"/>
        <v>0.70000000000001084</v>
      </c>
      <c r="G542" s="7"/>
      <c r="H542" s="7"/>
      <c r="I542" s="7"/>
      <c r="J542" s="7"/>
      <c r="K542" s="7"/>
      <c r="L542" s="14"/>
    </row>
    <row r="543" spans="1:12" x14ac:dyDescent="0.3">
      <c r="A543" s="7"/>
      <c r="B543" s="7"/>
      <c r="C543" s="7"/>
      <c r="D543" s="7"/>
      <c r="E543" s="59">
        <v>639</v>
      </c>
      <c r="F543" s="7">
        <f t="shared" si="10"/>
        <v>0.70000000000001084</v>
      </c>
      <c r="G543" s="7"/>
      <c r="H543" s="7"/>
      <c r="I543" s="7"/>
      <c r="J543" s="7"/>
      <c r="K543" s="7"/>
      <c r="L543" s="14"/>
    </row>
    <row r="544" spans="1:12" x14ac:dyDescent="0.3">
      <c r="A544" s="7"/>
      <c r="B544" s="7"/>
      <c r="C544" s="7"/>
      <c r="D544" s="7"/>
      <c r="E544" s="59">
        <v>640</v>
      </c>
      <c r="F544" s="7">
        <f t="shared" si="10"/>
        <v>0.70000000000001084</v>
      </c>
      <c r="G544" s="7"/>
      <c r="H544" s="7"/>
      <c r="I544" s="7"/>
      <c r="J544" s="7"/>
      <c r="K544" s="7"/>
      <c r="L544" s="14"/>
    </row>
    <row r="545" spans="1:12" x14ac:dyDescent="0.3">
      <c r="A545" s="7"/>
      <c r="B545" s="7"/>
      <c r="C545" s="7"/>
      <c r="D545" s="7"/>
      <c r="E545" s="59">
        <v>641</v>
      </c>
      <c r="F545" s="7">
        <f t="shared" si="10"/>
        <v>0.70000000000001084</v>
      </c>
      <c r="G545" s="7"/>
      <c r="H545" s="7"/>
      <c r="I545" s="7"/>
      <c r="J545" s="7"/>
      <c r="K545" s="7"/>
      <c r="L545" s="14"/>
    </row>
    <row r="546" spans="1:12" x14ac:dyDescent="0.3">
      <c r="A546" s="7"/>
      <c r="B546" s="7"/>
      <c r="C546" s="7"/>
      <c r="D546" s="7"/>
      <c r="E546" s="59">
        <v>642</v>
      </c>
      <c r="F546" s="7">
        <f t="shared" si="10"/>
        <v>0.70000000000001084</v>
      </c>
      <c r="G546" s="7"/>
      <c r="H546" s="7"/>
      <c r="I546" s="7"/>
      <c r="J546" s="7"/>
      <c r="K546" s="7"/>
      <c r="L546" s="14"/>
    </row>
    <row r="547" spans="1:12" x14ac:dyDescent="0.3">
      <c r="A547" s="7"/>
      <c r="B547" s="7"/>
      <c r="C547" s="7"/>
      <c r="D547" s="7"/>
      <c r="E547" s="59">
        <v>643</v>
      </c>
      <c r="F547" s="7">
        <f t="shared" si="10"/>
        <v>0.70000000000001084</v>
      </c>
      <c r="G547" s="7"/>
      <c r="H547" s="7"/>
      <c r="I547" s="7"/>
      <c r="J547" s="7"/>
      <c r="K547" s="7"/>
      <c r="L547" s="14"/>
    </row>
    <row r="548" spans="1:12" x14ac:dyDescent="0.3">
      <c r="A548" s="7"/>
      <c r="B548" s="7"/>
      <c r="C548" s="7"/>
      <c r="D548" s="7"/>
      <c r="E548" s="59">
        <v>644</v>
      </c>
      <c r="F548" s="7">
        <f t="shared" si="10"/>
        <v>0.70000000000001084</v>
      </c>
      <c r="G548" s="7"/>
      <c r="H548" s="7"/>
      <c r="I548" s="7"/>
      <c r="J548" s="7"/>
      <c r="K548" s="7"/>
      <c r="L548" s="14"/>
    </row>
    <row r="549" spans="1:12" x14ac:dyDescent="0.3">
      <c r="A549" s="7"/>
      <c r="B549" s="7"/>
      <c r="C549" s="7"/>
      <c r="D549" s="7"/>
      <c r="E549" s="59">
        <v>645</v>
      </c>
      <c r="F549" s="7">
        <f t="shared" si="10"/>
        <v>0.70000000000001084</v>
      </c>
      <c r="G549" s="7"/>
      <c r="H549" s="7"/>
      <c r="I549" s="7"/>
      <c r="J549" s="7"/>
      <c r="K549" s="7"/>
      <c r="L549" s="14"/>
    </row>
    <row r="550" spans="1:12" x14ac:dyDescent="0.3">
      <c r="A550" s="7"/>
      <c r="B550" s="7"/>
      <c r="C550" s="7"/>
      <c r="D550" s="7"/>
      <c r="E550" s="59">
        <v>646</v>
      </c>
      <c r="F550" s="7">
        <f t="shared" si="10"/>
        <v>0.70000000000001084</v>
      </c>
      <c r="G550" s="7"/>
      <c r="H550" s="7"/>
      <c r="I550" s="7"/>
      <c r="J550" s="7"/>
      <c r="K550" s="7"/>
      <c r="L550" s="14"/>
    </row>
    <row r="551" spans="1:12" x14ac:dyDescent="0.3">
      <c r="A551" s="7"/>
      <c r="B551" s="7"/>
      <c r="C551" s="7"/>
      <c r="D551" s="7"/>
      <c r="E551" s="59">
        <v>647</v>
      </c>
      <c r="F551" s="7">
        <f t="shared" si="10"/>
        <v>0.70000000000001084</v>
      </c>
      <c r="G551" s="7"/>
      <c r="H551" s="7"/>
      <c r="I551" s="7"/>
      <c r="J551" s="7"/>
      <c r="K551" s="7"/>
      <c r="L551" s="14"/>
    </row>
    <row r="552" spans="1:12" x14ac:dyDescent="0.3">
      <c r="A552" s="7"/>
      <c r="B552" s="7"/>
      <c r="C552" s="7"/>
      <c r="D552" s="7"/>
      <c r="E552" s="59">
        <v>648</v>
      </c>
      <c r="F552" s="7">
        <f t="shared" si="10"/>
        <v>0.70000000000001084</v>
      </c>
      <c r="G552" s="7"/>
      <c r="H552" s="7"/>
      <c r="I552" s="7"/>
      <c r="J552" s="7"/>
      <c r="K552" s="7"/>
      <c r="L552" s="14"/>
    </row>
    <row r="553" spans="1:12" x14ac:dyDescent="0.3">
      <c r="A553" s="7"/>
      <c r="B553" s="7"/>
      <c r="C553" s="7"/>
      <c r="D553" s="7"/>
      <c r="E553" s="59">
        <v>649</v>
      </c>
      <c r="F553" s="7">
        <f t="shared" si="10"/>
        <v>0.70000000000001084</v>
      </c>
      <c r="G553" s="7"/>
      <c r="H553" s="7"/>
      <c r="I553" s="7"/>
      <c r="J553" s="7"/>
      <c r="K553" s="7"/>
      <c r="L553" s="14"/>
    </row>
    <row r="554" spans="1:12" x14ac:dyDescent="0.3">
      <c r="A554" s="7"/>
      <c r="B554" s="7"/>
      <c r="C554" s="7"/>
      <c r="D554" s="7"/>
      <c r="E554" s="59">
        <v>650</v>
      </c>
      <c r="F554" s="7">
        <f t="shared" si="10"/>
        <v>0.70000000000001084</v>
      </c>
      <c r="G554" s="7"/>
      <c r="H554" s="7"/>
      <c r="I554" s="7"/>
      <c r="J554" s="7"/>
      <c r="K554" s="7"/>
      <c r="L554" s="14"/>
    </row>
    <row r="555" spans="1:12" x14ac:dyDescent="0.3">
      <c r="A555" s="7"/>
      <c r="B555" s="7"/>
      <c r="C555" s="7"/>
      <c r="D555" s="7"/>
      <c r="E555" s="59">
        <v>651</v>
      </c>
      <c r="F555" s="7">
        <f t="shared" si="10"/>
        <v>0.70000000000001084</v>
      </c>
      <c r="G555" s="7"/>
      <c r="H555" s="7"/>
      <c r="I555" s="7"/>
      <c r="J555" s="7"/>
      <c r="K555" s="7"/>
      <c r="L555" s="14"/>
    </row>
    <row r="556" spans="1:12" x14ac:dyDescent="0.3">
      <c r="A556" s="7"/>
      <c r="B556" s="7"/>
      <c r="C556" s="7"/>
      <c r="D556" s="7"/>
      <c r="E556" s="59">
        <v>652</v>
      </c>
      <c r="F556" s="7">
        <f t="shared" si="10"/>
        <v>0.70000000000001084</v>
      </c>
      <c r="G556" s="7"/>
      <c r="H556" s="7"/>
      <c r="I556" s="7"/>
      <c r="J556" s="7"/>
      <c r="K556" s="7"/>
      <c r="L556" s="14"/>
    </row>
    <row r="557" spans="1:12" x14ac:dyDescent="0.3">
      <c r="A557" s="7"/>
      <c r="B557" s="7"/>
      <c r="C557" s="7"/>
      <c r="D557" s="7"/>
      <c r="E557" s="59">
        <v>653</v>
      </c>
      <c r="F557" s="7">
        <f t="shared" si="10"/>
        <v>0.70000000000001084</v>
      </c>
      <c r="G557" s="7"/>
      <c r="H557" s="7"/>
      <c r="I557" s="7"/>
      <c r="J557" s="7"/>
      <c r="K557" s="7"/>
      <c r="L557" s="14"/>
    </row>
    <row r="558" spans="1:12" x14ac:dyDescent="0.3">
      <c r="A558" s="7"/>
      <c r="B558" s="7"/>
      <c r="C558" s="7"/>
      <c r="D558" s="7"/>
      <c r="E558" s="59">
        <v>654</v>
      </c>
      <c r="F558" s="7">
        <f t="shared" si="10"/>
        <v>0.70000000000001084</v>
      </c>
      <c r="G558" s="7"/>
      <c r="H558" s="7"/>
      <c r="I558" s="7"/>
      <c r="J558" s="7"/>
      <c r="K558" s="7"/>
      <c r="L558" s="14"/>
    </row>
    <row r="559" spans="1:12" x14ac:dyDescent="0.3">
      <c r="A559" s="7"/>
      <c r="B559" s="7"/>
      <c r="C559" s="7"/>
      <c r="D559" s="7"/>
      <c r="E559" s="59">
        <v>655</v>
      </c>
      <c r="F559" s="7">
        <f t="shared" si="10"/>
        <v>0.70000000000001084</v>
      </c>
      <c r="G559" s="7"/>
      <c r="H559" s="7"/>
      <c r="I559" s="7"/>
      <c r="J559" s="7"/>
      <c r="K559" s="7"/>
      <c r="L559" s="14"/>
    </row>
    <row r="560" spans="1:12" x14ac:dyDescent="0.3">
      <c r="A560" s="7"/>
      <c r="B560" s="7"/>
      <c r="C560" s="7"/>
      <c r="D560" s="7"/>
      <c r="E560" s="59">
        <v>656</v>
      </c>
      <c r="F560" s="7">
        <f t="shared" si="10"/>
        <v>0.70000000000001084</v>
      </c>
      <c r="G560" s="7"/>
      <c r="H560" s="7"/>
      <c r="I560" s="7"/>
      <c r="J560" s="7"/>
      <c r="K560" s="7"/>
      <c r="L560" s="14"/>
    </row>
    <row r="561" spans="1:12" x14ac:dyDescent="0.3">
      <c r="A561" s="7"/>
      <c r="B561" s="7"/>
      <c r="C561" s="7"/>
      <c r="D561" s="7"/>
      <c r="E561" s="59">
        <v>657</v>
      </c>
      <c r="F561" s="7">
        <f t="shared" si="10"/>
        <v>0.70000000000001084</v>
      </c>
      <c r="G561" s="7"/>
      <c r="H561" s="7"/>
      <c r="I561" s="7"/>
      <c r="J561" s="7"/>
      <c r="K561" s="7"/>
      <c r="L561" s="14"/>
    </row>
    <row r="562" spans="1:12" x14ac:dyDescent="0.3">
      <c r="A562" s="7"/>
      <c r="B562" s="7"/>
      <c r="C562" s="7"/>
      <c r="D562" s="7"/>
      <c r="E562" s="59">
        <v>658</v>
      </c>
      <c r="F562" s="7">
        <f t="shared" si="10"/>
        <v>0.70000000000001084</v>
      </c>
      <c r="G562" s="7"/>
      <c r="H562" s="7"/>
      <c r="I562" s="7"/>
      <c r="J562" s="7"/>
      <c r="K562" s="7"/>
      <c r="L562" s="14"/>
    </row>
    <row r="563" spans="1:12" x14ac:dyDescent="0.3">
      <c r="A563" s="7"/>
      <c r="B563" s="7"/>
      <c r="C563" s="7"/>
      <c r="D563" s="7"/>
      <c r="E563" s="59">
        <v>659</v>
      </c>
      <c r="F563" s="7">
        <f t="shared" si="10"/>
        <v>0.70000000000001084</v>
      </c>
      <c r="G563" s="7"/>
      <c r="H563" s="7"/>
      <c r="I563" s="7"/>
      <c r="J563" s="7"/>
      <c r="K563" s="7"/>
      <c r="L563" s="14"/>
    </row>
    <row r="564" spans="1:12" x14ac:dyDescent="0.3">
      <c r="A564" s="7"/>
      <c r="B564" s="7"/>
      <c r="C564" s="7"/>
      <c r="D564" s="7"/>
      <c r="E564" s="59">
        <v>660</v>
      </c>
      <c r="F564" s="7">
        <f t="shared" si="10"/>
        <v>0.70000000000001084</v>
      </c>
      <c r="G564" s="7"/>
      <c r="H564" s="7"/>
      <c r="I564" s="7"/>
      <c r="J564" s="7"/>
      <c r="K564" s="7"/>
      <c r="L564" s="14"/>
    </row>
    <row r="565" spans="1:12" x14ac:dyDescent="0.3">
      <c r="A565" s="7"/>
      <c r="B565" s="7"/>
      <c r="C565" s="7"/>
      <c r="D565" s="7"/>
      <c r="E565" s="59">
        <v>661</v>
      </c>
      <c r="F565" s="7">
        <f t="shared" si="10"/>
        <v>0.70000000000001084</v>
      </c>
      <c r="G565" s="7"/>
      <c r="H565" s="7"/>
      <c r="I565" s="7"/>
      <c r="J565" s="7"/>
      <c r="K565" s="7"/>
      <c r="L565" s="14"/>
    </row>
    <row r="566" spans="1:12" x14ac:dyDescent="0.3">
      <c r="A566" s="7"/>
      <c r="B566" s="7"/>
      <c r="C566" s="7"/>
      <c r="D566" s="7"/>
      <c r="E566" s="59">
        <v>662</v>
      </c>
      <c r="F566" s="7">
        <f t="shared" si="10"/>
        <v>0.70000000000001084</v>
      </c>
      <c r="G566" s="7"/>
      <c r="H566" s="7"/>
      <c r="I566" s="7"/>
      <c r="J566" s="7"/>
      <c r="K566" s="7"/>
      <c r="L566" s="14"/>
    </row>
    <row r="567" spans="1:12" x14ac:dyDescent="0.3">
      <c r="A567" s="7"/>
      <c r="B567" s="7"/>
      <c r="C567" s="7"/>
      <c r="D567" s="7"/>
      <c r="E567" s="59">
        <v>663</v>
      </c>
      <c r="F567" s="7">
        <f t="shared" si="10"/>
        <v>0.70000000000001084</v>
      </c>
      <c r="G567" s="7"/>
      <c r="H567" s="7"/>
      <c r="I567" s="7"/>
      <c r="J567" s="7"/>
      <c r="K567" s="7"/>
      <c r="L567" s="14"/>
    </row>
    <row r="568" spans="1:12" x14ac:dyDescent="0.3">
      <c r="A568" s="7"/>
      <c r="B568" s="7"/>
      <c r="C568" s="7"/>
      <c r="D568" s="7"/>
      <c r="E568" s="59">
        <v>664</v>
      </c>
      <c r="F568" s="7">
        <f t="shared" si="10"/>
        <v>0.70000000000001084</v>
      </c>
      <c r="G568" s="7"/>
      <c r="H568" s="7"/>
      <c r="I568" s="7"/>
      <c r="J568" s="7"/>
      <c r="K568" s="7"/>
      <c r="L568" s="14"/>
    </row>
    <row r="569" spans="1:12" x14ac:dyDescent="0.3">
      <c r="A569" s="7"/>
      <c r="B569" s="7"/>
      <c r="C569" s="7"/>
      <c r="D569" s="7"/>
      <c r="E569" s="59">
        <v>665</v>
      </c>
      <c r="F569" s="7">
        <f t="shared" si="10"/>
        <v>0.70000000000001084</v>
      </c>
      <c r="G569" s="7"/>
      <c r="H569" s="7"/>
      <c r="I569" s="7"/>
      <c r="J569" s="7"/>
      <c r="K569" s="7"/>
      <c r="L569" s="14"/>
    </row>
    <row r="570" spans="1:12" x14ac:dyDescent="0.3">
      <c r="A570" s="7"/>
      <c r="B570" s="7"/>
      <c r="C570" s="7"/>
      <c r="D570" s="7"/>
      <c r="E570" s="59">
        <v>666</v>
      </c>
      <c r="F570" s="7">
        <f t="shared" si="10"/>
        <v>0.70000000000001084</v>
      </c>
      <c r="G570" s="7"/>
      <c r="H570" s="7"/>
      <c r="I570" s="7"/>
      <c r="J570" s="7"/>
      <c r="K570" s="7"/>
      <c r="L570" s="14"/>
    </row>
    <row r="571" spans="1:12" x14ac:dyDescent="0.3">
      <c r="A571" s="7"/>
      <c r="B571" s="7"/>
      <c r="C571" s="7"/>
      <c r="D571" s="7"/>
      <c r="E571" s="59">
        <v>667</v>
      </c>
      <c r="F571" s="7">
        <f t="shared" si="10"/>
        <v>0.70000000000001084</v>
      </c>
      <c r="G571" s="7"/>
      <c r="H571" s="7"/>
      <c r="I571" s="7"/>
      <c r="J571" s="7"/>
      <c r="K571" s="7"/>
      <c r="L571" s="14"/>
    </row>
    <row r="572" spans="1:12" x14ac:dyDescent="0.3">
      <c r="A572" s="7"/>
      <c r="B572" s="7"/>
      <c r="C572" s="7"/>
      <c r="D572" s="7"/>
      <c r="E572" s="59">
        <v>668</v>
      </c>
      <c r="F572" s="7">
        <f t="shared" si="10"/>
        <v>0.70000000000001084</v>
      </c>
      <c r="G572" s="7"/>
      <c r="H572" s="7"/>
      <c r="I572" s="7"/>
      <c r="J572" s="7"/>
      <c r="K572" s="7"/>
      <c r="L572" s="14"/>
    </row>
    <row r="573" spans="1:12" x14ac:dyDescent="0.3">
      <c r="A573" s="7"/>
      <c r="B573" s="7"/>
      <c r="C573" s="7"/>
      <c r="D573" s="7"/>
      <c r="E573" s="59">
        <v>669</v>
      </c>
      <c r="F573" s="7">
        <f t="shared" si="10"/>
        <v>0.70000000000001084</v>
      </c>
      <c r="G573" s="7"/>
      <c r="H573" s="7"/>
      <c r="I573" s="7"/>
      <c r="J573" s="7"/>
      <c r="K573" s="7"/>
      <c r="L573" s="14"/>
    </row>
    <row r="574" spans="1:12" x14ac:dyDescent="0.3">
      <c r="A574" s="7"/>
      <c r="B574" s="7"/>
      <c r="C574" s="7"/>
      <c r="D574" s="7"/>
      <c r="E574" s="59">
        <v>670</v>
      </c>
      <c r="F574" s="7">
        <f t="shared" si="10"/>
        <v>0.70000000000001084</v>
      </c>
      <c r="G574" s="7"/>
      <c r="H574" s="7"/>
      <c r="I574" s="7"/>
      <c r="J574" s="7"/>
      <c r="K574" s="7"/>
      <c r="L574" s="14"/>
    </row>
    <row r="575" spans="1:12" x14ac:dyDescent="0.3">
      <c r="A575" s="7"/>
      <c r="B575" s="7"/>
      <c r="C575" s="7"/>
      <c r="D575" s="7"/>
      <c r="E575" s="59">
        <v>671</v>
      </c>
      <c r="F575" s="7">
        <f t="shared" si="10"/>
        <v>0.70000000000001084</v>
      </c>
      <c r="G575" s="7"/>
      <c r="H575" s="7"/>
      <c r="I575" s="7"/>
      <c r="J575" s="7"/>
      <c r="K575" s="7"/>
      <c r="L575" s="14"/>
    </row>
    <row r="576" spans="1:12" x14ac:dyDescent="0.3">
      <c r="A576" s="7"/>
      <c r="B576" s="7"/>
      <c r="C576" s="7"/>
      <c r="D576" s="7"/>
      <c r="E576" s="59">
        <v>672</v>
      </c>
      <c r="F576" s="7">
        <f t="shared" si="10"/>
        <v>0.70000000000001084</v>
      </c>
      <c r="G576" s="7"/>
      <c r="H576" s="7"/>
      <c r="I576" s="7"/>
      <c r="J576" s="7"/>
      <c r="K576" s="7"/>
      <c r="L576" s="14"/>
    </row>
    <row r="577" spans="1:12" x14ac:dyDescent="0.3">
      <c r="A577" s="7"/>
      <c r="B577" s="7"/>
      <c r="C577" s="7"/>
      <c r="D577" s="7"/>
      <c r="E577" s="59">
        <v>673</v>
      </c>
      <c r="F577" s="7">
        <f t="shared" si="10"/>
        <v>0.70000000000001084</v>
      </c>
      <c r="G577" s="7"/>
      <c r="H577" s="7"/>
      <c r="I577" s="7"/>
      <c r="J577" s="7"/>
      <c r="K577" s="7"/>
      <c r="L577" s="14"/>
    </row>
    <row r="578" spans="1:12" x14ac:dyDescent="0.3">
      <c r="A578" s="7"/>
      <c r="B578" s="7"/>
      <c r="C578" s="7"/>
      <c r="D578" s="7"/>
      <c r="E578" s="59">
        <v>674</v>
      </c>
      <c r="F578" s="7">
        <f t="shared" si="10"/>
        <v>0.70000000000001084</v>
      </c>
      <c r="G578" s="7"/>
      <c r="H578" s="7"/>
      <c r="I578" s="7"/>
      <c r="J578" s="7"/>
      <c r="K578" s="7"/>
      <c r="L578" s="14"/>
    </row>
    <row r="579" spans="1:12" x14ac:dyDescent="0.3">
      <c r="A579" s="7"/>
      <c r="B579" s="7"/>
      <c r="C579" s="7"/>
      <c r="D579" s="7"/>
      <c r="E579" s="59">
        <v>675</v>
      </c>
      <c r="F579" s="7">
        <f t="shared" si="10"/>
        <v>0.70000000000001084</v>
      </c>
      <c r="G579" s="7"/>
      <c r="H579" s="7"/>
      <c r="I579" s="7"/>
      <c r="J579" s="7"/>
      <c r="K579" s="7"/>
      <c r="L579" s="14"/>
    </row>
    <row r="580" spans="1:12" x14ac:dyDescent="0.3">
      <c r="A580" s="7"/>
      <c r="B580" s="7"/>
      <c r="C580" s="7"/>
      <c r="D580" s="7"/>
      <c r="E580" s="59">
        <v>676</v>
      </c>
      <c r="F580" s="7">
        <f t="shared" si="10"/>
        <v>0.70000000000001084</v>
      </c>
      <c r="G580" s="7"/>
      <c r="H580" s="7"/>
      <c r="I580" s="7"/>
      <c r="J580" s="7"/>
      <c r="K580" s="7"/>
      <c r="L580" s="14"/>
    </row>
    <row r="581" spans="1:12" x14ac:dyDescent="0.3">
      <c r="A581" s="7"/>
      <c r="B581" s="7"/>
      <c r="C581" s="7"/>
      <c r="D581" s="7"/>
      <c r="E581" s="59">
        <v>677</v>
      </c>
      <c r="F581" s="7">
        <f t="shared" si="10"/>
        <v>0.70000000000001084</v>
      </c>
      <c r="G581" s="7"/>
      <c r="H581" s="7"/>
      <c r="I581" s="7"/>
      <c r="J581" s="7"/>
      <c r="K581" s="7"/>
      <c r="L581" s="14"/>
    </row>
    <row r="582" spans="1:12" x14ac:dyDescent="0.3">
      <c r="A582" s="7"/>
      <c r="B582" s="7"/>
      <c r="C582" s="7"/>
      <c r="D582" s="7"/>
      <c r="E582" s="59">
        <v>678</v>
      </c>
      <c r="F582" s="7">
        <f t="shared" si="10"/>
        <v>0.70000000000001084</v>
      </c>
      <c r="G582" s="7"/>
      <c r="H582" s="7"/>
      <c r="I582" s="7"/>
      <c r="J582" s="7"/>
      <c r="K582" s="7"/>
      <c r="L582" s="14"/>
    </row>
    <row r="583" spans="1:12" x14ac:dyDescent="0.3">
      <c r="A583" s="7"/>
      <c r="B583" s="7"/>
      <c r="C583" s="7"/>
      <c r="D583" s="7"/>
      <c r="E583" s="59">
        <v>679</v>
      </c>
      <c r="F583" s="7">
        <f t="shared" si="10"/>
        <v>0.70000000000001084</v>
      </c>
      <c r="G583" s="7"/>
      <c r="H583" s="7"/>
      <c r="I583" s="7"/>
      <c r="J583" s="7"/>
      <c r="K583" s="7"/>
      <c r="L583" s="14"/>
    </row>
    <row r="584" spans="1:12" x14ac:dyDescent="0.3">
      <c r="A584" s="7"/>
      <c r="B584" s="7"/>
      <c r="C584" s="7"/>
      <c r="D584" s="7"/>
      <c r="E584" s="59">
        <v>680</v>
      </c>
      <c r="F584" s="7">
        <f t="shared" si="10"/>
        <v>0.70000000000001084</v>
      </c>
      <c r="G584" s="7"/>
      <c r="H584" s="7"/>
      <c r="I584" s="7"/>
      <c r="J584" s="7"/>
      <c r="K584" s="7"/>
      <c r="L584" s="14"/>
    </row>
    <row r="585" spans="1:12" x14ac:dyDescent="0.3">
      <c r="A585" s="7"/>
      <c r="B585" s="7"/>
      <c r="C585" s="7"/>
      <c r="D585" s="7"/>
      <c r="E585" s="59">
        <v>681</v>
      </c>
      <c r="F585" s="7">
        <f t="shared" si="10"/>
        <v>0.70000000000001084</v>
      </c>
      <c r="G585" s="7"/>
      <c r="H585" s="7"/>
      <c r="I585" s="7"/>
      <c r="J585" s="7"/>
      <c r="K585" s="7"/>
      <c r="L585" s="14"/>
    </row>
    <row r="586" spans="1:12" x14ac:dyDescent="0.3">
      <c r="A586" s="7"/>
      <c r="B586" s="7"/>
      <c r="C586" s="7"/>
      <c r="D586" s="7"/>
      <c r="E586" s="59">
        <v>682</v>
      </c>
      <c r="F586" s="7">
        <f t="shared" si="10"/>
        <v>0.70000000000001084</v>
      </c>
      <c r="G586" s="7"/>
      <c r="H586" s="7"/>
      <c r="I586" s="7"/>
      <c r="J586" s="7"/>
      <c r="K586" s="7"/>
      <c r="L586" s="14"/>
    </row>
    <row r="587" spans="1:12" x14ac:dyDescent="0.3">
      <c r="A587" s="7"/>
      <c r="B587" s="7"/>
      <c r="C587" s="7"/>
      <c r="D587" s="7"/>
      <c r="E587" s="59">
        <v>683</v>
      </c>
      <c r="F587" s="7">
        <f t="shared" si="10"/>
        <v>0.70000000000001084</v>
      </c>
      <c r="G587" s="7"/>
      <c r="H587" s="7"/>
      <c r="I587" s="7"/>
      <c r="J587" s="7"/>
      <c r="K587" s="7"/>
      <c r="L587" s="14"/>
    </row>
    <row r="588" spans="1:12" x14ac:dyDescent="0.3">
      <c r="A588" s="7"/>
      <c r="B588" s="7"/>
      <c r="C588" s="7"/>
      <c r="D588" s="7"/>
      <c r="E588" s="59">
        <v>684</v>
      </c>
      <c r="F588" s="7">
        <f t="shared" si="10"/>
        <v>0.70000000000001084</v>
      </c>
      <c r="G588" s="7"/>
      <c r="H588" s="7"/>
      <c r="I588" s="7"/>
      <c r="J588" s="7"/>
      <c r="K588" s="7"/>
      <c r="L588" s="14"/>
    </row>
    <row r="589" spans="1:12" x14ac:dyDescent="0.3">
      <c r="A589" s="7"/>
      <c r="B589" s="7"/>
      <c r="C589" s="7"/>
      <c r="D589" s="7"/>
      <c r="E589" s="59">
        <v>685</v>
      </c>
      <c r="F589" s="7">
        <f t="shared" si="10"/>
        <v>0.70000000000001084</v>
      </c>
      <c r="G589" s="7"/>
      <c r="H589" s="7"/>
      <c r="I589" s="7"/>
      <c r="J589" s="7"/>
      <c r="K589" s="7"/>
      <c r="L589" s="14"/>
    </row>
    <row r="590" spans="1:12" x14ac:dyDescent="0.3">
      <c r="A590" s="7"/>
      <c r="B590" s="7"/>
      <c r="C590" s="7"/>
      <c r="D590" s="7"/>
      <c r="E590" s="59">
        <v>686</v>
      </c>
      <c r="F590" s="7">
        <f t="shared" si="10"/>
        <v>0.70000000000001084</v>
      </c>
      <c r="G590" s="7"/>
      <c r="H590" s="7"/>
      <c r="I590" s="7"/>
      <c r="J590" s="7"/>
      <c r="K590" s="7"/>
      <c r="L590" s="14"/>
    </row>
    <row r="591" spans="1:12" x14ac:dyDescent="0.3">
      <c r="A591" s="7"/>
      <c r="B591" s="7"/>
      <c r="C591" s="7"/>
      <c r="D591" s="7"/>
      <c r="E591" s="59">
        <v>687</v>
      </c>
      <c r="F591" s="7">
        <f t="shared" si="10"/>
        <v>0.70000000000001084</v>
      </c>
      <c r="G591" s="7"/>
      <c r="H591" s="7"/>
      <c r="I591" s="7"/>
      <c r="J591" s="7"/>
      <c r="K591" s="7"/>
      <c r="L591" s="14"/>
    </row>
    <row r="592" spans="1:12" x14ac:dyDescent="0.3">
      <c r="A592" s="7"/>
      <c r="B592" s="7"/>
      <c r="C592" s="7"/>
      <c r="D592" s="7"/>
      <c r="E592" s="59">
        <v>688</v>
      </c>
      <c r="F592" s="7">
        <f t="shared" si="10"/>
        <v>0.70000000000001084</v>
      </c>
      <c r="G592" s="7"/>
      <c r="H592" s="7"/>
      <c r="I592" s="7"/>
      <c r="J592" s="7"/>
      <c r="K592" s="7"/>
      <c r="L592" s="14"/>
    </row>
    <row r="593" spans="1:12" x14ac:dyDescent="0.3">
      <c r="A593" s="7"/>
      <c r="B593" s="7"/>
      <c r="C593" s="7"/>
      <c r="D593" s="7"/>
      <c r="E593" s="59">
        <v>689</v>
      </c>
      <c r="F593" s="7">
        <f t="shared" si="10"/>
        <v>0.70000000000001084</v>
      </c>
      <c r="G593" s="7"/>
      <c r="H593" s="7"/>
      <c r="I593" s="7"/>
      <c r="J593" s="7"/>
      <c r="K593" s="7"/>
      <c r="L593" s="14"/>
    </row>
    <row r="594" spans="1:12" x14ac:dyDescent="0.3">
      <c r="A594" s="7"/>
      <c r="B594" s="7"/>
      <c r="C594" s="7"/>
      <c r="D594" s="7"/>
      <c r="E594" s="59">
        <v>690</v>
      </c>
      <c r="F594" s="7">
        <f t="shared" si="10"/>
        <v>0.70000000000001084</v>
      </c>
      <c r="G594" s="7"/>
      <c r="H594" s="7"/>
      <c r="I594" s="7"/>
      <c r="J594" s="7"/>
      <c r="K594" s="7"/>
      <c r="L594" s="14"/>
    </row>
    <row r="595" spans="1:12" x14ac:dyDescent="0.3">
      <c r="A595" s="7"/>
      <c r="B595" s="7"/>
      <c r="C595" s="7"/>
      <c r="D595" s="7"/>
      <c r="E595" s="59">
        <v>691</v>
      </c>
      <c r="F595" s="7">
        <f t="shared" si="10"/>
        <v>0.70000000000001084</v>
      </c>
      <c r="G595" s="7"/>
      <c r="H595" s="7"/>
      <c r="I595" s="7"/>
      <c r="J595" s="7"/>
      <c r="K595" s="7"/>
      <c r="L595" s="14"/>
    </row>
    <row r="596" spans="1:12" x14ac:dyDescent="0.3">
      <c r="A596" s="7"/>
      <c r="B596" s="7"/>
      <c r="C596" s="7"/>
      <c r="D596" s="7"/>
      <c r="E596" s="59">
        <v>692</v>
      </c>
      <c r="F596" s="7">
        <f t="shared" si="10"/>
        <v>0.70000000000001084</v>
      </c>
      <c r="G596" s="7"/>
      <c r="H596" s="7"/>
      <c r="I596" s="7"/>
      <c r="J596" s="7"/>
      <c r="K596" s="7"/>
      <c r="L596" s="14"/>
    </row>
    <row r="597" spans="1:12" x14ac:dyDescent="0.3">
      <c r="A597" s="7"/>
      <c r="B597" s="7"/>
      <c r="C597" s="7"/>
      <c r="D597" s="7"/>
      <c r="E597" s="59">
        <v>693</v>
      </c>
      <c r="F597" s="7">
        <f t="shared" si="10"/>
        <v>0.70000000000001084</v>
      </c>
      <c r="G597" s="7"/>
      <c r="H597" s="7"/>
      <c r="I597" s="7"/>
      <c r="J597" s="7"/>
      <c r="K597" s="7"/>
      <c r="L597" s="14"/>
    </row>
    <row r="598" spans="1:12" x14ac:dyDescent="0.3">
      <c r="A598" s="7"/>
      <c r="B598" s="7"/>
      <c r="C598" s="7"/>
      <c r="D598" s="7"/>
      <c r="E598" s="59">
        <v>694</v>
      </c>
      <c r="F598" s="7">
        <f t="shared" ref="F598:F661" si="11">F597</f>
        <v>0.70000000000001084</v>
      </c>
      <c r="G598" s="7"/>
      <c r="H598" s="7"/>
      <c r="I598" s="7"/>
      <c r="J598" s="7"/>
      <c r="K598" s="7"/>
      <c r="L598" s="14"/>
    </row>
    <row r="599" spans="1:12" x14ac:dyDescent="0.3">
      <c r="A599" s="7"/>
      <c r="B599" s="7"/>
      <c r="C599" s="7"/>
      <c r="D599" s="7"/>
      <c r="E599" s="59">
        <v>695</v>
      </c>
      <c r="F599" s="7">
        <f t="shared" si="11"/>
        <v>0.70000000000001084</v>
      </c>
      <c r="G599" s="7"/>
      <c r="H599" s="7"/>
      <c r="I599" s="7"/>
      <c r="J599" s="7"/>
      <c r="K599" s="7"/>
      <c r="L599" s="14"/>
    </row>
    <row r="600" spans="1:12" x14ac:dyDescent="0.3">
      <c r="A600" s="7"/>
      <c r="B600" s="7"/>
      <c r="C600" s="7"/>
      <c r="D600" s="7"/>
      <c r="E600" s="59">
        <v>696</v>
      </c>
      <c r="F600" s="7">
        <f t="shared" si="11"/>
        <v>0.70000000000001084</v>
      </c>
      <c r="G600" s="7"/>
      <c r="H600" s="7"/>
      <c r="I600" s="7"/>
      <c r="J600" s="7"/>
      <c r="K600" s="7"/>
      <c r="L600" s="14"/>
    </row>
    <row r="601" spans="1:12" x14ac:dyDescent="0.3">
      <c r="A601" s="7"/>
      <c r="B601" s="7"/>
      <c r="C601" s="7"/>
      <c r="D601" s="7"/>
      <c r="E601" s="59">
        <v>697</v>
      </c>
      <c r="F601" s="7">
        <f t="shared" si="11"/>
        <v>0.70000000000001084</v>
      </c>
      <c r="G601" s="7"/>
      <c r="H601" s="7"/>
      <c r="I601" s="7"/>
      <c r="J601" s="7"/>
      <c r="K601" s="7"/>
      <c r="L601" s="14"/>
    </row>
    <row r="602" spans="1:12" x14ac:dyDescent="0.3">
      <c r="A602" s="7"/>
      <c r="B602" s="7"/>
      <c r="C602" s="7"/>
      <c r="D602" s="7"/>
      <c r="E602" s="59">
        <v>698</v>
      </c>
      <c r="F602" s="7">
        <f t="shared" si="11"/>
        <v>0.70000000000001084</v>
      </c>
      <c r="G602" s="7"/>
      <c r="H602" s="7"/>
      <c r="I602" s="7"/>
      <c r="J602" s="7"/>
      <c r="K602" s="7"/>
      <c r="L602" s="14"/>
    </row>
    <row r="603" spans="1:12" x14ac:dyDescent="0.3">
      <c r="A603" s="7"/>
      <c r="B603" s="7"/>
      <c r="C603" s="7"/>
      <c r="D603" s="7"/>
      <c r="E603" s="59">
        <v>699</v>
      </c>
      <c r="F603" s="7">
        <f t="shared" si="11"/>
        <v>0.70000000000001084</v>
      </c>
      <c r="G603" s="7"/>
      <c r="H603" s="7"/>
      <c r="I603" s="7"/>
      <c r="J603" s="7"/>
      <c r="K603" s="7"/>
      <c r="L603" s="14"/>
    </row>
    <row r="604" spans="1:12" x14ac:dyDescent="0.3">
      <c r="A604" s="7"/>
      <c r="B604" s="7"/>
      <c r="C604" s="7"/>
      <c r="D604" s="7"/>
      <c r="E604" s="59">
        <v>700</v>
      </c>
      <c r="F604" s="7">
        <f t="shared" si="11"/>
        <v>0.70000000000001084</v>
      </c>
      <c r="G604" s="7"/>
      <c r="H604" s="7"/>
      <c r="I604" s="7"/>
      <c r="J604" s="7"/>
      <c r="K604" s="7"/>
      <c r="L604" s="14"/>
    </row>
    <row r="605" spans="1:12" x14ac:dyDescent="0.3">
      <c r="A605" s="7"/>
      <c r="B605" s="7"/>
      <c r="C605" s="7"/>
      <c r="D605" s="7"/>
      <c r="E605" s="59">
        <v>701</v>
      </c>
      <c r="F605" s="7">
        <f t="shared" si="11"/>
        <v>0.70000000000001084</v>
      </c>
      <c r="G605" s="7"/>
      <c r="H605" s="7"/>
      <c r="I605" s="7"/>
      <c r="J605" s="7"/>
      <c r="K605" s="7"/>
      <c r="L605" s="14"/>
    </row>
    <row r="606" spans="1:12" x14ac:dyDescent="0.3">
      <c r="A606" s="7"/>
      <c r="B606" s="7"/>
      <c r="C606" s="7"/>
      <c r="D606" s="7"/>
      <c r="E606" s="59">
        <v>702</v>
      </c>
      <c r="F606" s="7">
        <f t="shared" si="11"/>
        <v>0.70000000000001084</v>
      </c>
      <c r="G606" s="7"/>
      <c r="H606" s="7"/>
      <c r="I606" s="7"/>
      <c r="J606" s="7"/>
      <c r="K606" s="7"/>
      <c r="L606" s="14"/>
    </row>
    <row r="607" spans="1:12" x14ac:dyDescent="0.3">
      <c r="A607" s="7"/>
      <c r="B607" s="7"/>
      <c r="C607" s="7"/>
      <c r="D607" s="7"/>
      <c r="E607" s="59">
        <v>703</v>
      </c>
      <c r="F607" s="7">
        <f t="shared" si="11"/>
        <v>0.70000000000001084</v>
      </c>
      <c r="G607" s="7"/>
      <c r="H607" s="7"/>
      <c r="I607" s="7"/>
      <c r="J607" s="7"/>
      <c r="K607" s="7"/>
      <c r="L607" s="14"/>
    </row>
    <row r="608" spans="1:12" x14ac:dyDescent="0.3">
      <c r="A608" s="7"/>
      <c r="B608" s="7"/>
      <c r="C608" s="7"/>
      <c r="D608" s="7"/>
      <c r="E608" s="59">
        <v>704</v>
      </c>
      <c r="F608" s="7">
        <f t="shared" si="11"/>
        <v>0.70000000000001084</v>
      </c>
      <c r="G608" s="7"/>
      <c r="H608" s="7"/>
      <c r="I608" s="7"/>
      <c r="J608" s="7"/>
      <c r="K608" s="7"/>
      <c r="L608" s="14"/>
    </row>
    <row r="609" spans="1:12" x14ac:dyDescent="0.3">
      <c r="A609" s="7"/>
      <c r="B609" s="7"/>
      <c r="C609" s="7"/>
      <c r="D609" s="7"/>
      <c r="E609" s="59">
        <v>705</v>
      </c>
      <c r="F609" s="7">
        <f t="shared" si="11"/>
        <v>0.70000000000001084</v>
      </c>
      <c r="G609" s="7"/>
      <c r="H609" s="7"/>
      <c r="I609" s="7"/>
      <c r="J609" s="7"/>
      <c r="K609" s="7"/>
      <c r="L609" s="14"/>
    </row>
    <row r="610" spans="1:12" x14ac:dyDescent="0.3">
      <c r="A610" s="7"/>
      <c r="B610" s="7"/>
      <c r="C610" s="7"/>
      <c r="D610" s="7"/>
      <c r="E610" s="59">
        <v>706</v>
      </c>
      <c r="F610" s="7">
        <f t="shared" si="11"/>
        <v>0.70000000000001084</v>
      </c>
      <c r="G610" s="7"/>
      <c r="H610" s="7"/>
      <c r="I610" s="7"/>
      <c r="J610" s="7"/>
      <c r="K610" s="7"/>
      <c r="L610" s="14"/>
    </row>
    <row r="611" spans="1:12" x14ac:dyDescent="0.3">
      <c r="A611" s="7"/>
      <c r="B611" s="7"/>
      <c r="C611" s="7"/>
      <c r="D611" s="7"/>
      <c r="E611" s="59">
        <v>707</v>
      </c>
      <c r="F611" s="7">
        <f t="shared" si="11"/>
        <v>0.70000000000001084</v>
      </c>
      <c r="G611" s="7"/>
      <c r="H611" s="7"/>
      <c r="I611" s="7"/>
      <c r="J611" s="7"/>
      <c r="K611" s="7"/>
      <c r="L611" s="14"/>
    </row>
    <row r="612" spans="1:12" x14ac:dyDescent="0.3">
      <c r="A612" s="7"/>
      <c r="B612" s="7"/>
      <c r="C612" s="7"/>
      <c r="D612" s="7"/>
      <c r="E612" s="59">
        <v>708</v>
      </c>
      <c r="F612" s="7">
        <f t="shared" si="11"/>
        <v>0.70000000000001084</v>
      </c>
      <c r="G612" s="7"/>
      <c r="H612" s="7"/>
      <c r="I612" s="7"/>
      <c r="J612" s="7"/>
      <c r="K612" s="7"/>
      <c r="L612" s="14"/>
    </row>
    <row r="613" spans="1:12" x14ac:dyDescent="0.3">
      <c r="A613" s="7"/>
      <c r="B613" s="7"/>
      <c r="C613" s="7"/>
      <c r="D613" s="7"/>
      <c r="E613" s="59">
        <v>709</v>
      </c>
      <c r="F613" s="7">
        <f t="shared" si="11"/>
        <v>0.70000000000001084</v>
      </c>
      <c r="G613" s="7"/>
      <c r="H613" s="7"/>
      <c r="I613" s="7"/>
      <c r="J613" s="7"/>
      <c r="K613" s="7"/>
      <c r="L613" s="14"/>
    </row>
    <row r="614" spans="1:12" x14ac:dyDescent="0.3">
      <c r="A614" s="7"/>
      <c r="B614" s="7"/>
      <c r="C614" s="7"/>
      <c r="D614" s="7"/>
      <c r="E614" s="59">
        <v>710</v>
      </c>
      <c r="F614" s="7">
        <f t="shared" si="11"/>
        <v>0.70000000000001084</v>
      </c>
      <c r="G614" s="7"/>
      <c r="H614" s="7"/>
      <c r="I614" s="7"/>
      <c r="J614" s="7"/>
      <c r="K614" s="7"/>
      <c r="L614" s="14"/>
    </row>
    <row r="615" spans="1:12" x14ac:dyDescent="0.3">
      <c r="A615" s="7"/>
      <c r="B615" s="7"/>
      <c r="C615" s="7"/>
      <c r="D615" s="7"/>
      <c r="E615" s="59">
        <v>711</v>
      </c>
      <c r="F615" s="7">
        <f t="shared" si="11"/>
        <v>0.70000000000001084</v>
      </c>
      <c r="G615" s="7"/>
      <c r="H615" s="7"/>
      <c r="I615" s="7"/>
      <c r="J615" s="7"/>
      <c r="K615" s="7"/>
      <c r="L615" s="14"/>
    </row>
    <row r="616" spans="1:12" x14ac:dyDescent="0.3">
      <c r="A616" s="7"/>
      <c r="B616" s="7"/>
      <c r="C616" s="7"/>
      <c r="D616" s="7"/>
      <c r="E616" s="59">
        <v>712</v>
      </c>
      <c r="F616" s="7">
        <f t="shared" si="11"/>
        <v>0.70000000000001084</v>
      </c>
      <c r="G616" s="7"/>
      <c r="H616" s="7"/>
      <c r="I616" s="7"/>
      <c r="J616" s="7"/>
      <c r="K616" s="7"/>
      <c r="L616" s="14"/>
    </row>
    <row r="617" spans="1:12" x14ac:dyDescent="0.3">
      <c r="A617" s="7"/>
      <c r="B617" s="7"/>
      <c r="C617" s="7"/>
      <c r="D617" s="7"/>
      <c r="E617" s="59">
        <v>713</v>
      </c>
      <c r="F617" s="7">
        <f t="shared" si="11"/>
        <v>0.70000000000001084</v>
      </c>
      <c r="G617" s="7"/>
      <c r="H617" s="7"/>
      <c r="I617" s="7"/>
      <c r="J617" s="7"/>
      <c r="K617" s="7"/>
      <c r="L617" s="14"/>
    </row>
    <row r="618" spans="1:12" x14ac:dyDescent="0.3">
      <c r="A618" s="7"/>
      <c r="B618" s="7"/>
      <c r="C618" s="7"/>
      <c r="D618" s="7"/>
      <c r="E618" s="59">
        <v>714</v>
      </c>
      <c r="F618" s="7">
        <f t="shared" si="11"/>
        <v>0.70000000000001084</v>
      </c>
      <c r="G618" s="7"/>
      <c r="H618" s="7"/>
      <c r="I618" s="7"/>
      <c r="J618" s="7"/>
      <c r="K618" s="7"/>
      <c r="L618" s="14"/>
    </row>
    <row r="619" spans="1:12" x14ac:dyDescent="0.3">
      <c r="A619" s="7"/>
      <c r="B619" s="7"/>
      <c r="C619" s="7"/>
      <c r="D619" s="7"/>
      <c r="E619" s="59">
        <v>715</v>
      </c>
      <c r="F619" s="7">
        <f t="shared" si="11"/>
        <v>0.70000000000001084</v>
      </c>
      <c r="G619" s="7"/>
      <c r="H619" s="7"/>
      <c r="I619" s="7"/>
      <c r="J619" s="7"/>
      <c r="K619" s="7"/>
      <c r="L619" s="14"/>
    </row>
    <row r="620" spans="1:12" x14ac:dyDescent="0.3">
      <c r="A620" s="7"/>
      <c r="B620" s="7"/>
      <c r="C620" s="7"/>
      <c r="D620" s="7"/>
      <c r="E620" s="59">
        <v>716</v>
      </c>
      <c r="F620" s="7">
        <f t="shared" si="11"/>
        <v>0.70000000000001084</v>
      </c>
      <c r="G620" s="7"/>
      <c r="H620" s="7"/>
      <c r="I620" s="7"/>
      <c r="J620" s="7"/>
      <c r="K620" s="7"/>
      <c r="L620" s="14"/>
    </row>
    <row r="621" spans="1:12" x14ac:dyDescent="0.3">
      <c r="A621" s="7"/>
      <c r="B621" s="7"/>
      <c r="C621" s="7"/>
      <c r="D621" s="7"/>
      <c r="E621" s="59">
        <v>717</v>
      </c>
      <c r="F621" s="7">
        <f t="shared" si="11"/>
        <v>0.70000000000001084</v>
      </c>
      <c r="G621" s="7"/>
      <c r="H621" s="7"/>
      <c r="I621" s="7"/>
      <c r="J621" s="7"/>
      <c r="K621" s="7"/>
      <c r="L621" s="14"/>
    </row>
    <row r="622" spans="1:12" x14ac:dyDescent="0.3">
      <c r="A622" s="7"/>
      <c r="B622" s="7"/>
      <c r="C622" s="7"/>
      <c r="D622" s="7"/>
      <c r="E622" s="59">
        <v>718</v>
      </c>
      <c r="F622" s="7">
        <f t="shared" si="11"/>
        <v>0.70000000000001084</v>
      </c>
      <c r="G622" s="7"/>
      <c r="H622" s="7"/>
      <c r="I622" s="7"/>
      <c r="J622" s="7"/>
      <c r="K622" s="7"/>
      <c r="L622" s="14"/>
    </row>
    <row r="623" spans="1:12" x14ac:dyDescent="0.3">
      <c r="A623" s="7"/>
      <c r="B623" s="7"/>
      <c r="C623" s="7"/>
      <c r="D623" s="7"/>
      <c r="E623" s="59">
        <v>719</v>
      </c>
      <c r="F623" s="7">
        <f t="shared" si="11"/>
        <v>0.70000000000001084</v>
      </c>
      <c r="G623" s="7"/>
      <c r="H623" s="7"/>
      <c r="I623" s="7"/>
      <c r="J623" s="7"/>
      <c r="K623" s="7"/>
      <c r="L623" s="14"/>
    </row>
    <row r="624" spans="1:12" x14ac:dyDescent="0.3">
      <c r="A624" s="7"/>
      <c r="B624" s="7"/>
      <c r="C624" s="7"/>
      <c r="D624" s="7"/>
      <c r="E624" s="59">
        <v>720</v>
      </c>
      <c r="F624" s="7">
        <f t="shared" si="11"/>
        <v>0.70000000000001084</v>
      </c>
      <c r="G624" s="7"/>
      <c r="H624" s="7"/>
      <c r="I624" s="7"/>
      <c r="J624" s="7"/>
      <c r="K624" s="7"/>
      <c r="L624" s="14"/>
    </row>
    <row r="625" spans="1:12" x14ac:dyDescent="0.3">
      <c r="A625" s="7"/>
      <c r="B625" s="7"/>
      <c r="C625" s="7"/>
      <c r="D625" s="7"/>
      <c r="E625" s="59">
        <v>721</v>
      </c>
      <c r="F625" s="7">
        <f t="shared" si="11"/>
        <v>0.70000000000001084</v>
      </c>
      <c r="G625" s="7"/>
      <c r="H625" s="7"/>
      <c r="I625" s="7"/>
      <c r="J625" s="7"/>
      <c r="K625" s="7"/>
      <c r="L625" s="14"/>
    </row>
    <row r="626" spans="1:12" x14ac:dyDescent="0.3">
      <c r="A626" s="7"/>
      <c r="B626" s="7"/>
      <c r="C626" s="7"/>
      <c r="D626" s="7"/>
      <c r="E626" s="59">
        <v>722</v>
      </c>
      <c r="F626" s="7">
        <f t="shared" si="11"/>
        <v>0.70000000000001084</v>
      </c>
      <c r="G626" s="7"/>
      <c r="H626" s="7"/>
      <c r="I626" s="7"/>
      <c r="J626" s="7"/>
      <c r="K626" s="7"/>
      <c r="L626" s="14"/>
    </row>
    <row r="627" spans="1:12" x14ac:dyDescent="0.3">
      <c r="A627" s="7"/>
      <c r="B627" s="7"/>
      <c r="C627" s="7"/>
      <c r="D627" s="7"/>
      <c r="E627" s="59">
        <v>723</v>
      </c>
      <c r="F627" s="7">
        <f t="shared" si="11"/>
        <v>0.70000000000001084</v>
      </c>
      <c r="G627" s="7"/>
      <c r="H627" s="7"/>
      <c r="I627" s="7"/>
      <c r="J627" s="7"/>
      <c r="K627" s="7"/>
      <c r="L627" s="14"/>
    </row>
    <row r="628" spans="1:12" x14ac:dyDescent="0.3">
      <c r="A628" s="7"/>
      <c r="B628" s="7"/>
      <c r="C628" s="7"/>
      <c r="D628" s="7"/>
      <c r="E628" s="59">
        <v>724</v>
      </c>
      <c r="F628" s="7">
        <f t="shared" si="11"/>
        <v>0.70000000000001084</v>
      </c>
      <c r="G628" s="7"/>
      <c r="H628" s="7"/>
      <c r="I628" s="7"/>
      <c r="J628" s="7"/>
      <c r="K628" s="7"/>
      <c r="L628" s="14"/>
    </row>
    <row r="629" spans="1:12" x14ac:dyDescent="0.3">
      <c r="A629" s="7"/>
      <c r="B629" s="7"/>
      <c r="C629" s="7"/>
      <c r="D629" s="7"/>
      <c r="E629" s="59">
        <v>725</v>
      </c>
      <c r="F629" s="7">
        <f t="shared" si="11"/>
        <v>0.70000000000001084</v>
      </c>
      <c r="G629" s="7"/>
      <c r="H629" s="7"/>
      <c r="I629" s="7"/>
      <c r="J629" s="7"/>
      <c r="K629" s="7"/>
      <c r="L629" s="14"/>
    </row>
    <row r="630" spans="1:12" x14ac:dyDescent="0.3">
      <c r="A630" s="7"/>
      <c r="B630" s="7"/>
      <c r="C630" s="7"/>
      <c r="D630" s="7"/>
      <c r="E630" s="59">
        <v>726</v>
      </c>
      <c r="F630" s="7">
        <f t="shared" si="11"/>
        <v>0.70000000000001084</v>
      </c>
      <c r="G630" s="7"/>
      <c r="H630" s="7"/>
      <c r="I630" s="7"/>
      <c r="J630" s="7"/>
      <c r="K630" s="7"/>
      <c r="L630" s="14"/>
    </row>
    <row r="631" spans="1:12" x14ac:dyDescent="0.3">
      <c r="A631" s="7"/>
      <c r="B631" s="7"/>
      <c r="C631" s="7"/>
      <c r="D631" s="7"/>
      <c r="E631" s="59">
        <v>727</v>
      </c>
      <c r="F631" s="7">
        <f t="shared" si="11"/>
        <v>0.70000000000001084</v>
      </c>
      <c r="G631" s="7"/>
      <c r="H631" s="7"/>
      <c r="I631" s="7"/>
      <c r="J631" s="7"/>
      <c r="K631" s="7"/>
      <c r="L631" s="14"/>
    </row>
    <row r="632" spans="1:12" x14ac:dyDescent="0.3">
      <c r="A632" s="7"/>
      <c r="B632" s="7"/>
      <c r="C632" s="7"/>
      <c r="D632" s="7"/>
      <c r="E632" s="59">
        <v>728</v>
      </c>
      <c r="F632" s="7">
        <f t="shared" si="11"/>
        <v>0.70000000000001084</v>
      </c>
      <c r="G632" s="7"/>
      <c r="H632" s="7"/>
      <c r="I632" s="7"/>
      <c r="J632" s="7"/>
      <c r="K632" s="7"/>
      <c r="L632" s="14"/>
    </row>
    <row r="633" spans="1:12" x14ac:dyDescent="0.3">
      <c r="A633" s="7"/>
      <c r="B633" s="7"/>
      <c r="C633" s="7"/>
      <c r="D633" s="7"/>
      <c r="E633" s="59">
        <v>729</v>
      </c>
      <c r="F633" s="7">
        <f t="shared" si="11"/>
        <v>0.70000000000001084</v>
      </c>
      <c r="G633" s="7"/>
      <c r="H633" s="7"/>
      <c r="I633" s="7"/>
      <c r="J633" s="7"/>
      <c r="K633" s="7"/>
      <c r="L633" s="14"/>
    </row>
    <row r="634" spans="1:12" x14ac:dyDescent="0.3">
      <c r="A634" s="7"/>
      <c r="B634" s="7"/>
      <c r="C634" s="7"/>
      <c r="D634" s="7"/>
      <c r="E634" s="59">
        <v>730</v>
      </c>
      <c r="F634" s="7">
        <f t="shared" si="11"/>
        <v>0.70000000000001084</v>
      </c>
      <c r="G634" s="7"/>
      <c r="H634" s="7"/>
      <c r="I634" s="7"/>
      <c r="J634" s="7"/>
      <c r="K634" s="7"/>
      <c r="L634" s="14"/>
    </row>
    <row r="635" spans="1:12" x14ac:dyDescent="0.3">
      <c r="A635" s="7"/>
      <c r="B635" s="7"/>
      <c r="C635" s="7"/>
      <c r="D635" s="7"/>
      <c r="E635" s="59">
        <v>731</v>
      </c>
      <c r="F635" s="7">
        <f t="shared" si="11"/>
        <v>0.70000000000001084</v>
      </c>
      <c r="G635" s="7"/>
      <c r="H635" s="7"/>
      <c r="I635" s="7"/>
      <c r="J635" s="7"/>
      <c r="K635" s="7"/>
      <c r="L635" s="14"/>
    </row>
    <row r="636" spans="1:12" x14ac:dyDescent="0.3">
      <c r="A636" s="7"/>
      <c r="B636" s="7"/>
      <c r="C636" s="7"/>
      <c r="D636" s="7"/>
      <c r="E636" s="59">
        <v>732</v>
      </c>
      <c r="F636" s="7">
        <f t="shared" si="11"/>
        <v>0.70000000000001084</v>
      </c>
      <c r="G636" s="7"/>
      <c r="H636" s="7"/>
      <c r="I636" s="7"/>
      <c r="J636" s="7"/>
      <c r="K636" s="7"/>
      <c r="L636" s="14"/>
    </row>
    <row r="637" spans="1:12" x14ac:dyDescent="0.3">
      <c r="A637" s="7"/>
      <c r="B637" s="7"/>
      <c r="C637" s="7"/>
      <c r="D637" s="7"/>
      <c r="E637" s="59">
        <v>733</v>
      </c>
      <c r="F637" s="7">
        <f t="shared" si="11"/>
        <v>0.70000000000001084</v>
      </c>
      <c r="G637" s="7"/>
      <c r="H637" s="7"/>
      <c r="I637" s="7"/>
      <c r="J637" s="7"/>
      <c r="K637" s="7"/>
      <c r="L637" s="14"/>
    </row>
    <row r="638" spans="1:12" x14ac:dyDescent="0.3">
      <c r="A638" s="7"/>
      <c r="B638" s="7"/>
      <c r="C638" s="7"/>
      <c r="D638" s="7"/>
      <c r="E638" s="59">
        <v>734</v>
      </c>
      <c r="F638" s="7">
        <f t="shared" si="11"/>
        <v>0.70000000000001084</v>
      </c>
      <c r="G638" s="7"/>
      <c r="H638" s="7"/>
      <c r="I638" s="7"/>
      <c r="J638" s="7"/>
      <c r="K638" s="7"/>
      <c r="L638" s="14"/>
    </row>
    <row r="639" spans="1:12" x14ac:dyDescent="0.3">
      <c r="A639" s="7"/>
      <c r="B639" s="7"/>
      <c r="C639" s="7"/>
      <c r="D639" s="7"/>
      <c r="E639" s="59">
        <v>735</v>
      </c>
      <c r="F639" s="7">
        <f t="shared" si="11"/>
        <v>0.70000000000001084</v>
      </c>
      <c r="G639" s="7"/>
      <c r="H639" s="7"/>
      <c r="I639" s="7"/>
      <c r="J639" s="7"/>
      <c r="K639" s="7"/>
      <c r="L639" s="14"/>
    </row>
    <row r="640" spans="1:12" x14ac:dyDescent="0.3">
      <c r="A640" s="7"/>
      <c r="B640" s="7"/>
      <c r="C640" s="7"/>
      <c r="D640" s="7"/>
      <c r="E640" s="59">
        <v>736</v>
      </c>
      <c r="F640" s="7">
        <f t="shared" si="11"/>
        <v>0.70000000000001084</v>
      </c>
      <c r="G640" s="7"/>
      <c r="H640" s="7"/>
      <c r="I640" s="7"/>
      <c r="J640" s="7"/>
      <c r="K640" s="7"/>
      <c r="L640" s="14"/>
    </row>
    <row r="641" spans="1:12" x14ac:dyDescent="0.3">
      <c r="A641" s="7"/>
      <c r="B641" s="7"/>
      <c r="C641" s="7"/>
      <c r="D641" s="7"/>
      <c r="E641" s="59">
        <v>737</v>
      </c>
      <c r="F641" s="7">
        <f t="shared" si="11"/>
        <v>0.70000000000001084</v>
      </c>
      <c r="G641" s="7"/>
      <c r="H641" s="7"/>
      <c r="I641" s="7"/>
      <c r="J641" s="7"/>
      <c r="K641" s="7"/>
      <c r="L641" s="14"/>
    </row>
    <row r="642" spans="1:12" x14ac:dyDescent="0.3">
      <c r="A642" s="7"/>
      <c r="B642" s="7"/>
      <c r="C642" s="7"/>
      <c r="D642" s="7"/>
      <c r="E642" s="59">
        <v>738</v>
      </c>
      <c r="F642" s="7">
        <f t="shared" si="11"/>
        <v>0.70000000000001084</v>
      </c>
      <c r="G642" s="7"/>
      <c r="H642" s="7"/>
      <c r="I642" s="7"/>
      <c r="J642" s="7"/>
      <c r="K642" s="7"/>
      <c r="L642" s="14"/>
    </row>
    <row r="643" spans="1:12" x14ac:dyDescent="0.3">
      <c r="A643" s="7"/>
      <c r="B643" s="7"/>
      <c r="C643" s="7"/>
      <c r="D643" s="7"/>
      <c r="E643" s="59">
        <v>739</v>
      </c>
      <c r="F643" s="7">
        <f t="shared" si="11"/>
        <v>0.70000000000001084</v>
      </c>
      <c r="G643" s="7"/>
      <c r="H643" s="7"/>
      <c r="I643" s="7"/>
      <c r="J643" s="7"/>
      <c r="K643" s="7"/>
      <c r="L643" s="14"/>
    </row>
    <row r="644" spans="1:12" x14ac:dyDescent="0.3">
      <c r="A644" s="7"/>
      <c r="B644" s="7"/>
      <c r="C644" s="7"/>
      <c r="D644" s="7"/>
      <c r="E644" s="59">
        <v>740</v>
      </c>
      <c r="F644" s="7">
        <f t="shared" si="11"/>
        <v>0.70000000000001084</v>
      </c>
      <c r="G644" s="7"/>
      <c r="H644" s="7"/>
      <c r="I644" s="7"/>
      <c r="J644" s="7"/>
      <c r="K644" s="7"/>
      <c r="L644" s="14"/>
    </row>
    <row r="645" spans="1:12" x14ac:dyDescent="0.3">
      <c r="A645" s="7"/>
      <c r="B645" s="7"/>
      <c r="C645" s="7"/>
      <c r="D645" s="7"/>
      <c r="E645" s="59">
        <v>741</v>
      </c>
      <c r="F645" s="7">
        <f t="shared" si="11"/>
        <v>0.70000000000001084</v>
      </c>
      <c r="G645" s="7"/>
      <c r="H645" s="7"/>
      <c r="I645" s="7"/>
      <c r="J645" s="7"/>
      <c r="K645" s="7"/>
      <c r="L645" s="14"/>
    </row>
    <row r="646" spans="1:12" x14ac:dyDescent="0.3">
      <c r="A646" s="7"/>
      <c r="B646" s="7"/>
      <c r="C646" s="7"/>
      <c r="D646" s="7"/>
      <c r="E646" s="59">
        <v>742</v>
      </c>
      <c r="F646" s="7">
        <f t="shared" si="11"/>
        <v>0.70000000000001084</v>
      </c>
      <c r="G646" s="7"/>
      <c r="H646" s="7"/>
      <c r="I646" s="7"/>
      <c r="J646" s="7"/>
      <c r="K646" s="7"/>
      <c r="L646" s="14"/>
    </row>
    <row r="647" spans="1:12" x14ac:dyDescent="0.3">
      <c r="A647" s="7"/>
      <c r="B647" s="7"/>
      <c r="C647" s="7"/>
      <c r="D647" s="7"/>
      <c r="E647" s="59">
        <v>743</v>
      </c>
      <c r="F647" s="7">
        <f t="shared" si="11"/>
        <v>0.70000000000001084</v>
      </c>
      <c r="G647" s="7"/>
      <c r="H647" s="7"/>
      <c r="I647" s="7"/>
      <c r="J647" s="7"/>
      <c r="K647" s="7"/>
      <c r="L647" s="14"/>
    </row>
    <row r="648" spans="1:12" x14ac:dyDescent="0.3">
      <c r="A648" s="7"/>
      <c r="B648" s="7"/>
      <c r="C648" s="7"/>
      <c r="D648" s="7"/>
      <c r="E648" s="59">
        <v>744</v>
      </c>
      <c r="F648" s="7">
        <f t="shared" si="11"/>
        <v>0.70000000000001084</v>
      </c>
      <c r="G648" s="7"/>
      <c r="H648" s="7"/>
      <c r="I648" s="7"/>
      <c r="J648" s="7"/>
      <c r="K648" s="7"/>
      <c r="L648" s="14"/>
    </row>
    <row r="649" spans="1:12" x14ac:dyDescent="0.3">
      <c r="A649" s="7"/>
      <c r="B649" s="7"/>
      <c r="C649" s="7"/>
      <c r="D649" s="7"/>
      <c r="E649" s="59">
        <v>745</v>
      </c>
      <c r="F649" s="7">
        <f t="shared" si="11"/>
        <v>0.70000000000001084</v>
      </c>
      <c r="G649" s="7"/>
      <c r="H649" s="7"/>
      <c r="I649" s="7"/>
      <c r="J649" s="7"/>
      <c r="K649" s="7"/>
      <c r="L649" s="14"/>
    </row>
    <row r="650" spans="1:12" x14ac:dyDescent="0.3">
      <c r="A650" s="7"/>
      <c r="B650" s="7"/>
      <c r="C650" s="7"/>
      <c r="D650" s="7"/>
      <c r="E650" s="59">
        <v>746</v>
      </c>
      <c r="F650" s="7">
        <f t="shared" si="11"/>
        <v>0.70000000000001084</v>
      </c>
      <c r="G650" s="7"/>
      <c r="H650" s="7"/>
      <c r="I650" s="7"/>
      <c r="J650" s="7"/>
      <c r="K650" s="7"/>
      <c r="L650" s="14"/>
    </row>
    <row r="651" spans="1:12" x14ac:dyDescent="0.3">
      <c r="A651" s="7"/>
      <c r="B651" s="7"/>
      <c r="C651" s="7"/>
      <c r="D651" s="7"/>
      <c r="E651" s="59">
        <v>747</v>
      </c>
      <c r="F651" s="7">
        <f t="shared" si="11"/>
        <v>0.70000000000001084</v>
      </c>
      <c r="G651" s="7"/>
      <c r="H651" s="7"/>
      <c r="I651" s="7"/>
      <c r="J651" s="7"/>
      <c r="K651" s="7"/>
      <c r="L651" s="14"/>
    </row>
    <row r="652" spans="1:12" x14ac:dyDescent="0.3">
      <c r="A652" s="7"/>
      <c r="B652" s="7"/>
      <c r="C652" s="7"/>
      <c r="D652" s="7"/>
      <c r="E652" s="59">
        <v>748</v>
      </c>
      <c r="F652" s="7">
        <f t="shared" si="11"/>
        <v>0.70000000000001084</v>
      </c>
      <c r="G652" s="7"/>
      <c r="H652" s="7"/>
      <c r="I652" s="7"/>
      <c r="J652" s="7"/>
      <c r="K652" s="7"/>
      <c r="L652" s="14"/>
    </row>
    <row r="653" spans="1:12" x14ac:dyDescent="0.3">
      <c r="A653" s="7"/>
      <c r="B653" s="7"/>
      <c r="C653" s="7"/>
      <c r="D653" s="7"/>
      <c r="E653" s="59">
        <v>749</v>
      </c>
      <c r="F653" s="7">
        <f t="shared" si="11"/>
        <v>0.70000000000001084</v>
      </c>
      <c r="G653" s="7"/>
      <c r="H653" s="7"/>
      <c r="I653" s="7"/>
      <c r="J653" s="7"/>
      <c r="K653" s="7"/>
      <c r="L653" s="14"/>
    </row>
    <row r="654" spans="1:12" x14ac:dyDescent="0.3">
      <c r="A654" s="7"/>
      <c r="B654" s="7"/>
      <c r="C654" s="7"/>
      <c r="D654" s="7"/>
      <c r="E654" s="59">
        <v>750</v>
      </c>
      <c r="F654" s="7">
        <f t="shared" si="11"/>
        <v>0.70000000000001084</v>
      </c>
      <c r="G654" s="7"/>
      <c r="H654" s="7"/>
      <c r="I654" s="7"/>
      <c r="J654" s="7"/>
      <c r="K654" s="7"/>
      <c r="L654" s="14"/>
    </row>
    <row r="655" spans="1:12" x14ac:dyDescent="0.3">
      <c r="A655" s="7"/>
      <c r="B655" s="7"/>
      <c r="C655" s="7"/>
      <c r="D655" s="7"/>
      <c r="E655" s="59">
        <v>751</v>
      </c>
      <c r="F655" s="7">
        <f t="shared" si="11"/>
        <v>0.70000000000001084</v>
      </c>
      <c r="G655" s="7"/>
      <c r="H655" s="7"/>
      <c r="I655" s="7"/>
      <c r="J655" s="7"/>
      <c r="K655" s="7"/>
      <c r="L655" s="14"/>
    </row>
    <row r="656" spans="1:12" x14ac:dyDescent="0.3">
      <c r="A656" s="7"/>
      <c r="B656" s="7"/>
      <c r="C656" s="7"/>
      <c r="D656" s="7"/>
      <c r="E656" s="59">
        <v>752</v>
      </c>
      <c r="F656" s="7">
        <f t="shared" si="11"/>
        <v>0.70000000000001084</v>
      </c>
      <c r="G656" s="7"/>
      <c r="H656" s="7"/>
      <c r="I656" s="7"/>
      <c r="J656" s="7"/>
      <c r="K656" s="7"/>
      <c r="L656" s="14"/>
    </row>
    <row r="657" spans="1:12" x14ac:dyDescent="0.3">
      <c r="A657" s="7"/>
      <c r="B657" s="7"/>
      <c r="C657" s="7"/>
      <c r="D657" s="7"/>
      <c r="E657" s="59">
        <v>753</v>
      </c>
      <c r="F657" s="7">
        <f t="shared" si="11"/>
        <v>0.70000000000001084</v>
      </c>
      <c r="G657" s="7"/>
      <c r="H657" s="7"/>
      <c r="I657" s="7"/>
      <c r="J657" s="7"/>
      <c r="K657" s="7"/>
      <c r="L657" s="14"/>
    </row>
    <row r="658" spans="1:12" x14ac:dyDescent="0.3">
      <c r="A658" s="7"/>
      <c r="B658" s="7"/>
      <c r="C658" s="7"/>
      <c r="D658" s="7"/>
      <c r="E658" s="59">
        <v>754</v>
      </c>
      <c r="F658" s="7">
        <f t="shared" si="11"/>
        <v>0.70000000000001084</v>
      </c>
      <c r="G658" s="7"/>
      <c r="H658" s="7"/>
      <c r="I658" s="7"/>
      <c r="J658" s="7"/>
      <c r="K658" s="7"/>
      <c r="L658" s="14"/>
    </row>
    <row r="659" spans="1:12" x14ac:dyDescent="0.3">
      <c r="A659" s="7"/>
      <c r="B659" s="7"/>
      <c r="C659" s="7"/>
      <c r="D659" s="7"/>
      <c r="E659" s="59">
        <v>755</v>
      </c>
      <c r="F659" s="7">
        <f t="shared" si="11"/>
        <v>0.70000000000001084</v>
      </c>
      <c r="G659" s="7"/>
      <c r="H659" s="7"/>
      <c r="I659" s="7"/>
      <c r="J659" s="7"/>
      <c r="K659" s="7"/>
      <c r="L659" s="14"/>
    </row>
    <row r="660" spans="1:12" x14ac:dyDescent="0.3">
      <c r="A660" s="7"/>
      <c r="B660" s="7"/>
      <c r="C660" s="7"/>
      <c r="D660" s="7"/>
      <c r="E660" s="59">
        <v>756</v>
      </c>
      <c r="F660" s="7">
        <f t="shared" si="11"/>
        <v>0.70000000000001084</v>
      </c>
      <c r="G660" s="7"/>
      <c r="H660" s="7"/>
      <c r="I660" s="7"/>
      <c r="J660" s="7"/>
      <c r="K660" s="7"/>
      <c r="L660" s="14"/>
    </row>
    <row r="661" spans="1:12" x14ac:dyDescent="0.3">
      <c r="A661" s="7"/>
      <c r="B661" s="7"/>
      <c r="C661" s="7"/>
      <c r="D661" s="7"/>
      <c r="E661" s="59">
        <v>757</v>
      </c>
      <c r="F661" s="7">
        <f t="shared" si="11"/>
        <v>0.70000000000001084</v>
      </c>
      <c r="G661" s="7"/>
      <c r="H661" s="7"/>
      <c r="I661" s="7"/>
      <c r="J661" s="7"/>
      <c r="K661" s="7"/>
      <c r="L661" s="14"/>
    </row>
    <row r="662" spans="1:12" x14ac:dyDescent="0.3">
      <c r="A662" s="7"/>
      <c r="B662" s="7"/>
      <c r="C662" s="7"/>
      <c r="D662" s="7"/>
      <c r="E662" s="59">
        <v>758</v>
      </c>
      <c r="F662" s="7">
        <f t="shared" ref="F662:F704" si="12">F661</f>
        <v>0.70000000000001084</v>
      </c>
      <c r="G662" s="7"/>
      <c r="H662" s="7"/>
      <c r="I662" s="7"/>
      <c r="J662" s="7"/>
      <c r="K662" s="7"/>
      <c r="L662" s="14"/>
    </row>
    <row r="663" spans="1:12" x14ac:dyDescent="0.3">
      <c r="A663" s="7"/>
      <c r="B663" s="7"/>
      <c r="C663" s="7"/>
      <c r="D663" s="7"/>
      <c r="E663" s="59">
        <v>759</v>
      </c>
      <c r="F663" s="7">
        <f t="shared" si="12"/>
        <v>0.70000000000001084</v>
      </c>
      <c r="G663" s="7"/>
      <c r="H663" s="7"/>
      <c r="I663" s="7"/>
      <c r="J663" s="7"/>
      <c r="K663" s="7"/>
      <c r="L663" s="14"/>
    </row>
    <row r="664" spans="1:12" x14ac:dyDescent="0.3">
      <c r="A664" s="7"/>
      <c r="B664" s="7"/>
      <c r="C664" s="7"/>
      <c r="D664" s="7"/>
      <c r="E664" s="59">
        <v>760</v>
      </c>
      <c r="F664" s="7">
        <f t="shared" si="12"/>
        <v>0.70000000000001084</v>
      </c>
      <c r="G664" s="7"/>
      <c r="H664" s="7"/>
      <c r="I664" s="7"/>
      <c r="J664" s="7"/>
      <c r="K664" s="7"/>
      <c r="L664" s="14"/>
    </row>
    <row r="665" spans="1:12" x14ac:dyDescent="0.3">
      <c r="A665" s="7"/>
      <c r="B665" s="7"/>
      <c r="C665" s="7"/>
      <c r="D665" s="7"/>
      <c r="E665" s="59">
        <v>761</v>
      </c>
      <c r="F665" s="7">
        <f t="shared" si="12"/>
        <v>0.70000000000001084</v>
      </c>
      <c r="G665" s="7"/>
      <c r="H665" s="7"/>
      <c r="I665" s="7"/>
      <c r="J665" s="7"/>
      <c r="K665" s="7"/>
      <c r="L665" s="14"/>
    </row>
    <row r="666" spans="1:12" x14ac:dyDescent="0.3">
      <c r="A666" s="7"/>
      <c r="B666" s="7"/>
      <c r="C666" s="7"/>
      <c r="D666" s="7"/>
      <c r="E666" s="59">
        <v>762</v>
      </c>
      <c r="F666" s="7">
        <f t="shared" si="12"/>
        <v>0.70000000000001084</v>
      </c>
      <c r="G666" s="7"/>
      <c r="H666" s="7"/>
      <c r="I666" s="7"/>
      <c r="J666" s="7"/>
      <c r="K666" s="7"/>
      <c r="L666" s="14"/>
    </row>
    <row r="667" spans="1:12" x14ac:dyDescent="0.3">
      <c r="A667" s="7"/>
      <c r="B667" s="7"/>
      <c r="C667" s="7"/>
      <c r="D667" s="7"/>
      <c r="E667" s="59">
        <v>763</v>
      </c>
      <c r="F667" s="7">
        <f t="shared" si="12"/>
        <v>0.70000000000001084</v>
      </c>
      <c r="G667" s="7"/>
      <c r="H667" s="7"/>
      <c r="I667" s="7"/>
      <c r="J667" s="7"/>
      <c r="K667" s="7"/>
      <c r="L667" s="14"/>
    </row>
    <row r="668" spans="1:12" x14ac:dyDescent="0.3">
      <c r="A668" s="7"/>
      <c r="B668" s="7"/>
      <c r="C668" s="7"/>
      <c r="D668" s="7"/>
      <c r="E668" s="59">
        <v>764</v>
      </c>
      <c r="F668" s="7">
        <f t="shared" si="12"/>
        <v>0.70000000000001084</v>
      </c>
      <c r="G668" s="7"/>
      <c r="H668" s="7"/>
      <c r="I668" s="7"/>
      <c r="J668" s="7"/>
      <c r="K668" s="7"/>
      <c r="L668" s="14"/>
    </row>
    <row r="669" spans="1:12" x14ac:dyDescent="0.3">
      <c r="A669" s="7"/>
      <c r="B669" s="7"/>
      <c r="C669" s="7"/>
      <c r="D669" s="7"/>
      <c r="E669" s="59">
        <v>765</v>
      </c>
      <c r="F669" s="7">
        <f t="shared" si="12"/>
        <v>0.70000000000001084</v>
      </c>
      <c r="G669" s="7"/>
      <c r="H669" s="7"/>
      <c r="I669" s="7"/>
      <c r="J669" s="7"/>
      <c r="K669" s="7"/>
      <c r="L669" s="14"/>
    </row>
    <row r="670" spans="1:12" x14ac:dyDescent="0.3">
      <c r="A670" s="7"/>
      <c r="B670" s="7"/>
      <c r="C670" s="7"/>
      <c r="D670" s="7"/>
      <c r="E670" s="59">
        <v>766</v>
      </c>
      <c r="F670" s="7">
        <f t="shared" si="12"/>
        <v>0.70000000000001084</v>
      </c>
      <c r="G670" s="7"/>
      <c r="H670" s="7"/>
      <c r="I670" s="7"/>
      <c r="J670" s="7"/>
      <c r="K670" s="7"/>
      <c r="L670" s="14"/>
    </row>
    <row r="671" spans="1:12" x14ac:dyDescent="0.3">
      <c r="A671" s="7"/>
      <c r="B671" s="7"/>
      <c r="C671" s="7"/>
      <c r="D671" s="7"/>
      <c r="E671" s="59">
        <v>767</v>
      </c>
      <c r="F671" s="7">
        <f t="shared" si="12"/>
        <v>0.70000000000001084</v>
      </c>
      <c r="G671" s="7"/>
      <c r="H671" s="7"/>
      <c r="I671" s="7"/>
      <c r="J671" s="7"/>
      <c r="K671" s="7"/>
      <c r="L671" s="14"/>
    </row>
    <row r="672" spans="1:12" x14ac:dyDescent="0.3">
      <c r="A672" s="7"/>
      <c r="B672" s="7"/>
      <c r="C672" s="7"/>
      <c r="D672" s="7"/>
      <c r="E672" s="59">
        <v>768</v>
      </c>
      <c r="F672" s="7">
        <f t="shared" si="12"/>
        <v>0.70000000000001084</v>
      </c>
      <c r="G672" s="7"/>
      <c r="H672" s="7"/>
      <c r="I672" s="7"/>
      <c r="J672" s="7"/>
      <c r="K672" s="7"/>
      <c r="L672" s="14"/>
    </row>
    <row r="673" spans="1:12" x14ac:dyDescent="0.3">
      <c r="A673" s="7"/>
      <c r="B673" s="7"/>
      <c r="C673" s="7"/>
      <c r="D673" s="7"/>
      <c r="E673" s="59">
        <v>769</v>
      </c>
      <c r="F673" s="7">
        <f t="shared" si="12"/>
        <v>0.70000000000001084</v>
      </c>
      <c r="G673" s="7"/>
      <c r="H673" s="7"/>
      <c r="I673" s="7"/>
      <c r="J673" s="7"/>
      <c r="K673" s="7"/>
      <c r="L673" s="14"/>
    </row>
    <row r="674" spans="1:12" x14ac:dyDescent="0.3">
      <c r="A674" s="7"/>
      <c r="B674" s="7"/>
      <c r="C674" s="7"/>
      <c r="D674" s="7"/>
      <c r="E674" s="59">
        <v>770</v>
      </c>
      <c r="F674" s="7">
        <f t="shared" si="12"/>
        <v>0.70000000000001084</v>
      </c>
      <c r="G674" s="7"/>
      <c r="H674" s="7"/>
      <c r="I674" s="7"/>
      <c r="J674" s="7"/>
      <c r="K674" s="7"/>
      <c r="L674" s="14"/>
    </row>
    <row r="675" spans="1:12" x14ac:dyDescent="0.3">
      <c r="A675" s="7"/>
      <c r="B675" s="7"/>
      <c r="C675" s="7"/>
      <c r="D675" s="7"/>
      <c r="E675" s="59">
        <v>771</v>
      </c>
      <c r="F675" s="7">
        <f t="shared" si="12"/>
        <v>0.70000000000001084</v>
      </c>
      <c r="G675" s="7"/>
      <c r="H675" s="7"/>
      <c r="I675" s="7"/>
      <c r="J675" s="7"/>
      <c r="K675" s="7"/>
      <c r="L675" s="14"/>
    </row>
    <row r="676" spans="1:12" x14ac:dyDescent="0.3">
      <c r="A676" s="7"/>
      <c r="B676" s="7"/>
      <c r="C676" s="7"/>
      <c r="D676" s="7"/>
      <c r="E676" s="59">
        <v>772</v>
      </c>
      <c r="F676" s="7">
        <f t="shared" si="12"/>
        <v>0.70000000000001084</v>
      </c>
      <c r="G676" s="7"/>
      <c r="H676" s="7"/>
      <c r="I676" s="7"/>
      <c r="J676" s="7"/>
      <c r="K676" s="7"/>
      <c r="L676" s="14"/>
    </row>
    <row r="677" spans="1:12" x14ac:dyDescent="0.3">
      <c r="A677" s="7"/>
      <c r="B677" s="7"/>
      <c r="C677" s="7"/>
      <c r="D677" s="7"/>
      <c r="E677" s="59">
        <v>773</v>
      </c>
      <c r="F677" s="7">
        <f t="shared" si="12"/>
        <v>0.70000000000001084</v>
      </c>
      <c r="G677" s="7"/>
      <c r="H677" s="7"/>
      <c r="I677" s="7"/>
      <c r="J677" s="7"/>
      <c r="K677" s="7"/>
      <c r="L677" s="14"/>
    </row>
    <row r="678" spans="1:12" x14ac:dyDescent="0.3">
      <c r="A678" s="7"/>
      <c r="B678" s="7"/>
      <c r="C678" s="7"/>
      <c r="D678" s="7"/>
      <c r="E678" s="59">
        <v>774</v>
      </c>
      <c r="F678" s="7">
        <f t="shared" si="12"/>
        <v>0.70000000000001084</v>
      </c>
      <c r="G678" s="7"/>
      <c r="H678" s="7"/>
      <c r="I678" s="7"/>
      <c r="J678" s="7"/>
      <c r="K678" s="7"/>
      <c r="L678" s="14"/>
    </row>
    <row r="679" spans="1:12" x14ac:dyDescent="0.3">
      <c r="A679" s="7"/>
      <c r="B679" s="7"/>
      <c r="C679" s="7"/>
      <c r="D679" s="7"/>
      <c r="E679" s="59">
        <v>775</v>
      </c>
      <c r="F679" s="7">
        <f t="shared" si="12"/>
        <v>0.70000000000001084</v>
      </c>
      <c r="G679" s="7"/>
      <c r="H679" s="7"/>
      <c r="I679" s="7"/>
      <c r="J679" s="7"/>
      <c r="K679" s="7"/>
      <c r="L679" s="14"/>
    </row>
    <row r="680" spans="1:12" x14ac:dyDescent="0.3">
      <c r="A680" s="7"/>
      <c r="B680" s="7"/>
      <c r="C680" s="7"/>
      <c r="D680" s="7"/>
      <c r="E680" s="59">
        <v>776</v>
      </c>
      <c r="F680" s="7">
        <f t="shared" si="12"/>
        <v>0.70000000000001084</v>
      </c>
      <c r="G680" s="7"/>
      <c r="H680" s="7"/>
      <c r="I680" s="7"/>
      <c r="J680" s="7"/>
      <c r="K680" s="7"/>
      <c r="L680" s="14"/>
    </row>
    <row r="681" spans="1:12" x14ac:dyDescent="0.3">
      <c r="A681" s="7"/>
      <c r="B681" s="7"/>
      <c r="C681" s="7"/>
      <c r="D681" s="7"/>
      <c r="E681" s="59">
        <v>777</v>
      </c>
      <c r="F681" s="7">
        <f t="shared" si="12"/>
        <v>0.70000000000001084</v>
      </c>
      <c r="G681" s="7"/>
      <c r="H681" s="7"/>
      <c r="I681" s="7"/>
      <c r="J681" s="7"/>
      <c r="K681" s="7"/>
      <c r="L681" s="14"/>
    </row>
    <row r="682" spans="1:12" x14ac:dyDescent="0.3">
      <c r="A682" s="7"/>
      <c r="B682" s="7"/>
      <c r="C682" s="7"/>
      <c r="D682" s="7"/>
      <c r="E682" s="59">
        <v>778</v>
      </c>
      <c r="F682" s="7">
        <f t="shared" si="12"/>
        <v>0.70000000000001084</v>
      </c>
      <c r="G682" s="7"/>
      <c r="H682" s="7"/>
      <c r="I682" s="7"/>
      <c r="J682" s="7"/>
      <c r="K682" s="7"/>
      <c r="L682" s="14"/>
    </row>
    <row r="683" spans="1:12" x14ac:dyDescent="0.3">
      <c r="A683" s="7"/>
      <c r="B683" s="7"/>
      <c r="C683" s="7"/>
      <c r="D683" s="7"/>
      <c r="E683" s="59">
        <v>779</v>
      </c>
      <c r="F683" s="7">
        <f t="shared" si="12"/>
        <v>0.70000000000001084</v>
      </c>
      <c r="G683" s="7"/>
      <c r="H683" s="7"/>
      <c r="I683" s="7"/>
      <c r="J683" s="7"/>
      <c r="K683" s="7"/>
      <c r="L683" s="14"/>
    </row>
    <row r="684" spans="1:12" x14ac:dyDescent="0.3">
      <c r="A684" s="7"/>
      <c r="B684" s="7"/>
      <c r="C684" s="7"/>
      <c r="D684" s="7"/>
      <c r="E684" s="59">
        <v>780</v>
      </c>
      <c r="F684" s="7">
        <f t="shared" si="12"/>
        <v>0.70000000000001084</v>
      </c>
      <c r="G684" s="7"/>
      <c r="H684" s="7"/>
      <c r="I684" s="7"/>
      <c r="J684" s="7"/>
      <c r="K684" s="7"/>
      <c r="L684" s="14"/>
    </row>
    <row r="685" spans="1:12" x14ac:dyDescent="0.3">
      <c r="A685" s="7"/>
      <c r="B685" s="7"/>
      <c r="C685" s="7"/>
      <c r="D685" s="7"/>
      <c r="E685" s="59">
        <v>781</v>
      </c>
      <c r="F685" s="7">
        <f t="shared" si="12"/>
        <v>0.70000000000001084</v>
      </c>
      <c r="G685" s="7"/>
      <c r="H685" s="7"/>
      <c r="I685" s="7"/>
      <c r="J685" s="7"/>
      <c r="K685" s="7"/>
      <c r="L685" s="14"/>
    </row>
    <row r="686" spans="1:12" x14ac:dyDescent="0.3">
      <c r="A686" s="7"/>
      <c r="B686" s="7"/>
      <c r="C686" s="7"/>
      <c r="D686" s="7"/>
      <c r="E686" s="59">
        <v>782</v>
      </c>
      <c r="F686" s="7">
        <f t="shared" si="12"/>
        <v>0.70000000000001084</v>
      </c>
      <c r="G686" s="7"/>
      <c r="H686" s="7"/>
      <c r="I686" s="7"/>
      <c r="J686" s="7"/>
      <c r="K686" s="7"/>
      <c r="L686" s="14"/>
    </row>
    <row r="687" spans="1:12" x14ac:dyDescent="0.3">
      <c r="A687" s="7"/>
      <c r="B687" s="7"/>
      <c r="C687" s="7"/>
      <c r="D687" s="7"/>
      <c r="E687" s="59">
        <v>783</v>
      </c>
      <c r="F687" s="7">
        <f t="shared" si="12"/>
        <v>0.70000000000001084</v>
      </c>
      <c r="G687" s="7"/>
      <c r="H687" s="7"/>
      <c r="I687" s="7"/>
      <c r="J687" s="7"/>
      <c r="K687" s="7"/>
      <c r="L687" s="14"/>
    </row>
    <row r="688" spans="1:12" x14ac:dyDescent="0.3">
      <c r="A688" s="7"/>
      <c r="B688" s="7"/>
      <c r="C688" s="7"/>
      <c r="D688" s="7"/>
      <c r="E688" s="59">
        <v>784</v>
      </c>
      <c r="F688" s="7">
        <f t="shared" si="12"/>
        <v>0.70000000000001084</v>
      </c>
      <c r="G688" s="7"/>
      <c r="H688" s="7"/>
      <c r="I688" s="7"/>
      <c r="J688" s="7"/>
      <c r="K688" s="7"/>
      <c r="L688" s="14"/>
    </row>
    <row r="689" spans="1:12" x14ac:dyDescent="0.3">
      <c r="A689" s="7"/>
      <c r="B689" s="7"/>
      <c r="C689" s="7"/>
      <c r="D689" s="7"/>
      <c r="E689" s="59">
        <v>785</v>
      </c>
      <c r="F689" s="7">
        <f t="shared" si="12"/>
        <v>0.70000000000001084</v>
      </c>
      <c r="G689" s="7"/>
      <c r="H689" s="7"/>
      <c r="I689" s="7"/>
      <c r="J689" s="7"/>
      <c r="K689" s="7"/>
      <c r="L689" s="14"/>
    </row>
    <row r="690" spans="1:12" x14ac:dyDescent="0.3">
      <c r="A690" s="7"/>
      <c r="B690" s="7"/>
      <c r="C690" s="7"/>
      <c r="D690" s="7"/>
      <c r="E690" s="59">
        <v>786</v>
      </c>
      <c r="F690" s="7">
        <f t="shared" si="12"/>
        <v>0.70000000000001084</v>
      </c>
      <c r="G690" s="7"/>
      <c r="H690" s="7"/>
      <c r="I690" s="7"/>
      <c r="J690" s="7"/>
      <c r="K690" s="7"/>
      <c r="L690" s="14"/>
    </row>
    <row r="691" spans="1:12" x14ac:dyDescent="0.3">
      <c r="A691" s="7"/>
      <c r="B691" s="7"/>
      <c r="C691" s="7"/>
      <c r="D691" s="7"/>
      <c r="E691" s="59">
        <v>787</v>
      </c>
      <c r="F691" s="7">
        <f t="shared" si="12"/>
        <v>0.70000000000001084</v>
      </c>
      <c r="G691" s="7"/>
      <c r="H691" s="7"/>
      <c r="I691" s="7"/>
      <c r="J691" s="7"/>
      <c r="K691" s="7"/>
      <c r="L691" s="14"/>
    </row>
    <row r="692" spans="1:12" x14ac:dyDescent="0.3">
      <c r="A692" s="7"/>
      <c r="B692" s="7"/>
      <c r="C692" s="7"/>
      <c r="D692" s="7"/>
      <c r="E692" s="59">
        <v>788</v>
      </c>
      <c r="F692" s="7">
        <f t="shared" si="12"/>
        <v>0.70000000000001084</v>
      </c>
      <c r="G692" s="7"/>
      <c r="H692" s="7"/>
      <c r="I692" s="7"/>
      <c r="J692" s="7"/>
      <c r="K692" s="7"/>
      <c r="L692" s="14"/>
    </row>
    <row r="693" spans="1:12" x14ac:dyDescent="0.3">
      <c r="A693" s="7"/>
      <c r="B693" s="7"/>
      <c r="C693" s="7"/>
      <c r="D693" s="7"/>
      <c r="E693" s="59">
        <v>789</v>
      </c>
      <c r="F693" s="7">
        <f t="shared" si="12"/>
        <v>0.70000000000001084</v>
      </c>
      <c r="G693" s="7"/>
      <c r="H693" s="7"/>
      <c r="I693" s="7"/>
      <c r="J693" s="7"/>
      <c r="K693" s="7"/>
      <c r="L693" s="14"/>
    </row>
    <row r="694" spans="1:12" x14ac:dyDescent="0.3">
      <c r="A694" s="7"/>
      <c r="B694" s="7"/>
      <c r="C694" s="7"/>
      <c r="D694" s="7"/>
      <c r="E694" s="59">
        <v>790</v>
      </c>
      <c r="F694" s="7">
        <f t="shared" si="12"/>
        <v>0.70000000000001084</v>
      </c>
      <c r="G694" s="7"/>
      <c r="H694" s="7"/>
      <c r="I694" s="7"/>
      <c r="J694" s="7"/>
      <c r="K694" s="7"/>
      <c r="L694" s="14"/>
    </row>
    <row r="695" spans="1:12" x14ac:dyDescent="0.3">
      <c r="A695" s="7"/>
      <c r="B695" s="7"/>
      <c r="C695" s="7"/>
      <c r="D695" s="7"/>
      <c r="E695" s="59">
        <v>791</v>
      </c>
      <c r="F695" s="7">
        <f t="shared" si="12"/>
        <v>0.70000000000001084</v>
      </c>
      <c r="G695" s="7"/>
      <c r="H695" s="7"/>
      <c r="I695" s="7"/>
      <c r="J695" s="7"/>
      <c r="K695" s="7"/>
      <c r="L695" s="14"/>
    </row>
    <row r="696" spans="1:12" x14ac:dyDescent="0.3">
      <c r="A696" s="7"/>
      <c r="B696" s="7"/>
      <c r="C696" s="7"/>
      <c r="D696" s="7"/>
      <c r="E696" s="59">
        <v>792</v>
      </c>
      <c r="F696" s="7">
        <f t="shared" si="12"/>
        <v>0.70000000000001084</v>
      </c>
      <c r="G696" s="7"/>
      <c r="H696" s="7"/>
      <c r="I696" s="7"/>
      <c r="J696" s="7"/>
      <c r="K696" s="7"/>
      <c r="L696" s="14"/>
    </row>
    <row r="697" spans="1:12" x14ac:dyDescent="0.3">
      <c r="A697" s="7"/>
      <c r="B697" s="7"/>
      <c r="C697" s="7"/>
      <c r="D697" s="7"/>
      <c r="E697" s="59">
        <v>793</v>
      </c>
      <c r="F697" s="7">
        <f t="shared" si="12"/>
        <v>0.70000000000001084</v>
      </c>
      <c r="G697" s="7"/>
      <c r="H697" s="7"/>
      <c r="I697" s="7"/>
      <c r="J697" s="7"/>
      <c r="K697" s="7"/>
      <c r="L697" s="14"/>
    </row>
    <row r="698" spans="1:12" x14ac:dyDescent="0.3">
      <c r="A698" s="7"/>
      <c r="B698" s="7"/>
      <c r="C698" s="7"/>
      <c r="D698" s="7"/>
      <c r="E698" s="59">
        <v>794</v>
      </c>
      <c r="F698" s="7">
        <f t="shared" si="12"/>
        <v>0.70000000000001084</v>
      </c>
      <c r="G698" s="7"/>
      <c r="H698" s="7"/>
      <c r="I698" s="7"/>
      <c r="J698" s="7"/>
      <c r="K698" s="7"/>
      <c r="L698" s="14"/>
    </row>
    <row r="699" spans="1:12" x14ac:dyDescent="0.3">
      <c r="A699" s="7"/>
      <c r="B699" s="7"/>
      <c r="C699" s="7"/>
      <c r="D699" s="7"/>
      <c r="E699" s="59">
        <v>795</v>
      </c>
      <c r="F699" s="7">
        <f t="shared" si="12"/>
        <v>0.70000000000001084</v>
      </c>
      <c r="G699" s="7"/>
      <c r="H699" s="7"/>
      <c r="I699" s="7"/>
      <c r="J699" s="7"/>
      <c r="K699" s="7"/>
      <c r="L699" s="14"/>
    </row>
    <row r="700" spans="1:12" x14ac:dyDescent="0.3">
      <c r="A700" s="7"/>
      <c r="B700" s="7"/>
      <c r="C700" s="7"/>
      <c r="D700" s="7"/>
      <c r="E700" s="59">
        <v>796</v>
      </c>
      <c r="F700" s="7">
        <f t="shared" si="12"/>
        <v>0.70000000000001084</v>
      </c>
      <c r="G700" s="7"/>
      <c r="H700" s="7"/>
      <c r="I700" s="7"/>
      <c r="J700" s="7"/>
      <c r="K700" s="7"/>
      <c r="L700" s="14"/>
    </row>
    <row r="701" spans="1:12" x14ac:dyDescent="0.3">
      <c r="A701" s="7"/>
      <c r="B701" s="7"/>
      <c r="C701" s="7"/>
      <c r="D701" s="7"/>
      <c r="E701" s="59">
        <v>797</v>
      </c>
      <c r="F701" s="7">
        <f t="shared" si="12"/>
        <v>0.70000000000001084</v>
      </c>
      <c r="G701" s="7"/>
      <c r="H701" s="7"/>
      <c r="I701" s="7"/>
      <c r="J701" s="7"/>
      <c r="K701" s="7"/>
      <c r="L701" s="14"/>
    </row>
    <row r="702" spans="1:12" x14ac:dyDescent="0.3">
      <c r="A702" s="7"/>
      <c r="B702" s="7"/>
      <c r="C702" s="7"/>
      <c r="D702" s="7"/>
      <c r="E702" s="59">
        <v>798</v>
      </c>
      <c r="F702" s="7">
        <f t="shared" si="12"/>
        <v>0.70000000000001084</v>
      </c>
      <c r="G702" s="7"/>
      <c r="H702" s="7"/>
      <c r="I702" s="7"/>
      <c r="J702" s="7"/>
      <c r="K702" s="7"/>
      <c r="L702" s="14"/>
    </row>
    <row r="703" spans="1:12" x14ac:dyDescent="0.3">
      <c r="A703" s="7"/>
      <c r="B703" s="7"/>
      <c r="C703" s="7"/>
      <c r="D703" s="7"/>
      <c r="E703" s="59">
        <v>799</v>
      </c>
      <c r="F703" s="7">
        <f t="shared" si="12"/>
        <v>0.70000000000001084</v>
      </c>
      <c r="G703" s="7"/>
      <c r="H703" s="7"/>
      <c r="I703" s="7"/>
      <c r="J703" s="7"/>
      <c r="K703" s="7"/>
      <c r="L703" s="14"/>
    </row>
    <row r="704" spans="1:12" x14ac:dyDescent="0.3">
      <c r="A704" s="7"/>
      <c r="B704" s="7"/>
      <c r="C704" s="7"/>
      <c r="D704" s="7"/>
      <c r="E704" s="59">
        <v>800</v>
      </c>
      <c r="F704" s="7">
        <f t="shared" si="12"/>
        <v>0.70000000000001084</v>
      </c>
      <c r="G704" s="7"/>
      <c r="H704" s="7"/>
      <c r="I704" s="7"/>
      <c r="J704" s="7"/>
      <c r="K704" s="7"/>
      <c r="L704" s="14"/>
    </row>
  </sheetData>
  <mergeCells count="3">
    <mergeCell ref="M1:Q1"/>
    <mergeCell ref="E1:L1"/>
    <mergeCell ref="A1:D1"/>
  </mergeCells>
  <phoneticPr fontId="23" type="noConversion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773C-8097-49EF-BFE0-A789C2CC798B}">
  <sheetPr>
    <tabColor theme="4" tint="-0.499984740745262"/>
  </sheetPr>
  <dimension ref="A1:Q357"/>
  <sheetViews>
    <sheetView topLeftCell="A246" workbookViewId="0">
      <selection activeCell="Q351" sqref="Q351"/>
    </sheetView>
  </sheetViews>
  <sheetFormatPr baseColWidth="10" defaultRowHeight="14.4" x14ac:dyDescent="0.3"/>
  <cols>
    <col min="1" max="1" width="6.6640625" style="16" customWidth="1"/>
    <col min="2" max="2" width="16.6640625" style="18" customWidth="1"/>
    <col min="3" max="4" width="5.6640625" style="16" customWidth="1"/>
    <col min="5" max="5" width="9.6640625" style="18" customWidth="1"/>
    <col min="6" max="6" width="10.6640625" style="28" customWidth="1"/>
    <col min="7" max="8" width="9.6640625" style="16" customWidth="1"/>
    <col min="9" max="10" width="5.6640625" style="26" customWidth="1"/>
    <col min="11" max="11" width="6.6640625" style="26" customWidth="1"/>
    <col min="12" max="12" width="5.6640625" style="26" customWidth="1"/>
    <col min="13" max="13" width="10.6640625" style="26" customWidth="1"/>
    <col min="14" max="14" width="10.6640625" style="34" customWidth="1"/>
    <col min="15" max="15" width="10.6640625" style="35" customWidth="1"/>
    <col min="16" max="16" width="4.6640625" style="36" customWidth="1"/>
    <col min="17" max="17" width="86.6640625" style="18" customWidth="1"/>
  </cols>
  <sheetData>
    <row r="1" spans="1:17" x14ac:dyDescent="0.3">
      <c r="A1" s="29" t="s">
        <v>52</v>
      </c>
      <c r="B1" s="29"/>
      <c r="C1" s="300" t="s">
        <v>69</v>
      </c>
      <c r="D1" s="301"/>
      <c r="E1" s="300" t="s">
        <v>70</v>
      </c>
      <c r="F1" s="301"/>
      <c r="G1" s="300" t="s">
        <v>71</v>
      </c>
      <c r="H1" s="301"/>
      <c r="I1" s="300" t="s">
        <v>72</v>
      </c>
      <c r="J1" s="301"/>
      <c r="K1" s="29" t="s">
        <v>73</v>
      </c>
      <c r="L1" s="29" t="s">
        <v>74</v>
      </c>
      <c r="M1" s="29" t="s">
        <v>75</v>
      </c>
      <c r="N1" s="37" t="s">
        <v>44</v>
      </c>
      <c r="O1" s="37" t="s">
        <v>76</v>
      </c>
      <c r="P1" s="37"/>
      <c r="Q1" s="29"/>
    </row>
    <row r="2" spans="1:17" x14ac:dyDescent="0.3">
      <c r="A2" s="30" t="s">
        <v>57</v>
      </c>
      <c r="B2" s="30" t="s">
        <v>77</v>
      </c>
      <c r="C2" s="30" t="s">
        <v>78</v>
      </c>
      <c r="D2" s="30" t="s">
        <v>79</v>
      </c>
      <c r="E2" s="30" t="s">
        <v>80</v>
      </c>
      <c r="F2" s="43" t="s">
        <v>104</v>
      </c>
      <c r="G2" s="30" t="s">
        <v>78</v>
      </c>
      <c r="H2" s="30" t="s">
        <v>79</v>
      </c>
      <c r="I2" s="30" t="s">
        <v>78</v>
      </c>
      <c r="J2" s="30" t="s">
        <v>79</v>
      </c>
      <c r="K2" s="30" t="s">
        <v>57</v>
      </c>
      <c r="L2" s="30" t="s">
        <v>57</v>
      </c>
      <c r="M2" s="30" t="s">
        <v>81</v>
      </c>
      <c r="N2" s="38" t="s">
        <v>82</v>
      </c>
      <c r="O2" s="38" t="s">
        <v>83</v>
      </c>
      <c r="P2" s="38"/>
      <c r="Q2" s="30" t="s">
        <v>42</v>
      </c>
    </row>
    <row r="3" spans="1:17" x14ac:dyDescent="0.3">
      <c r="A3" s="22">
        <v>1</v>
      </c>
      <c r="B3" s="23" t="s">
        <v>84</v>
      </c>
      <c r="C3" s="39">
        <v>1</v>
      </c>
      <c r="D3" s="39">
        <v>2</v>
      </c>
      <c r="E3" s="23" t="s">
        <v>85</v>
      </c>
      <c r="F3" s="32">
        <v>0</v>
      </c>
      <c r="G3" s="39">
        <v>1</v>
      </c>
      <c r="H3" s="39">
        <v>1</v>
      </c>
      <c r="I3" s="31">
        <v>0</v>
      </c>
      <c r="J3" s="31">
        <v>0</v>
      </c>
      <c r="K3" s="31">
        <v>0</v>
      </c>
      <c r="L3" s="31">
        <v>0</v>
      </c>
      <c r="M3" s="31"/>
      <c r="N3" s="40">
        <v>6.8000000000000005E-2</v>
      </c>
      <c r="O3" s="41">
        <v>17.04</v>
      </c>
      <c r="P3" s="42" t="s">
        <v>86</v>
      </c>
      <c r="Q3" s="23" t="s">
        <v>87</v>
      </c>
    </row>
    <row r="4" spans="1:17" x14ac:dyDescent="0.3">
      <c r="A4" s="22">
        <v>2</v>
      </c>
      <c r="B4" s="23" t="s">
        <v>84</v>
      </c>
      <c r="C4" s="39">
        <v>2</v>
      </c>
      <c r="D4" s="39">
        <v>3</v>
      </c>
      <c r="E4" s="23" t="s">
        <v>85</v>
      </c>
      <c r="F4" s="32">
        <v>0</v>
      </c>
      <c r="G4" s="39">
        <v>1</v>
      </c>
      <c r="H4" s="39">
        <v>1</v>
      </c>
      <c r="I4" s="31">
        <v>0</v>
      </c>
      <c r="J4" s="31">
        <v>0</v>
      </c>
      <c r="K4" s="31">
        <v>0</v>
      </c>
      <c r="L4" s="31">
        <v>0</v>
      </c>
      <c r="M4" s="31"/>
      <c r="N4" s="40">
        <v>6.8000000000000005E-2</v>
      </c>
      <c r="O4" s="41">
        <v>17.04</v>
      </c>
      <c r="P4" s="42" t="s">
        <v>86</v>
      </c>
      <c r="Q4" s="23" t="s">
        <v>87</v>
      </c>
    </row>
    <row r="5" spans="1:17" x14ac:dyDescent="0.3">
      <c r="A5" s="22">
        <v>3</v>
      </c>
      <c r="B5" s="23" t="s">
        <v>84</v>
      </c>
      <c r="C5" s="39">
        <v>3</v>
      </c>
      <c r="D5" s="39">
        <v>4</v>
      </c>
      <c r="E5" s="23" t="s">
        <v>85</v>
      </c>
      <c r="F5" s="32">
        <v>0</v>
      </c>
      <c r="G5" s="39">
        <v>1</v>
      </c>
      <c r="H5" s="39">
        <v>1</v>
      </c>
      <c r="I5" s="31">
        <v>0</v>
      </c>
      <c r="J5" s="31">
        <v>0</v>
      </c>
      <c r="K5" s="31">
        <v>0</v>
      </c>
      <c r="L5" s="31">
        <v>0</v>
      </c>
      <c r="M5" s="31"/>
      <c r="N5" s="40">
        <v>6.8000000000000005E-2</v>
      </c>
      <c r="O5" s="41">
        <v>17.04</v>
      </c>
      <c r="P5" s="42" t="s">
        <v>86</v>
      </c>
      <c r="Q5" s="23" t="s">
        <v>87</v>
      </c>
    </row>
    <row r="6" spans="1:17" x14ac:dyDescent="0.3">
      <c r="A6" s="22">
        <v>4</v>
      </c>
      <c r="B6" s="23" t="s">
        <v>84</v>
      </c>
      <c r="C6" s="39">
        <v>4</v>
      </c>
      <c r="D6" s="39">
        <v>5</v>
      </c>
      <c r="E6" s="23" t="s">
        <v>85</v>
      </c>
      <c r="F6" s="32">
        <v>0</v>
      </c>
      <c r="G6" s="39">
        <v>1</v>
      </c>
      <c r="H6" s="39">
        <v>1</v>
      </c>
      <c r="I6" s="31">
        <v>0</v>
      </c>
      <c r="J6" s="31">
        <v>0</v>
      </c>
      <c r="K6" s="31">
        <v>0</v>
      </c>
      <c r="L6" s="31">
        <v>0</v>
      </c>
      <c r="M6" s="31"/>
      <c r="N6" s="40">
        <v>6.8000000000000005E-2</v>
      </c>
      <c r="O6" s="41">
        <v>17.04</v>
      </c>
      <c r="P6" s="42" t="s">
        <v>86</v>
      </c>
      <c r="Q6" s="23" t="s">
        <v>87</v>
      </c>
    </row>
    <row r="7" spans="1:17" x14ac:dyDescent="0.3">
      <c r="A7" s="22">
        <v>5</v>
      </c>
      <c r="B7" s="23" t="s">
        <v>84</v>
      </c>
      <c r="C7" s="39">
        <v>5</v>
      </c>
      <c r="D7" s="39">
        <v>223</v>
      </c>
      <c r="E7" s="23" t="s">
        <v>85</v>
      </c>
      <c r="F7" s="32">
        <v>0</v>
      </c>
      <c r="G7" s="39">
        <v>1</v>
      </c>
      <c r="H7" s="39">
        <v>1</v>
      </c>
      <c r="I7" s="31">
        <v>0</v>
      </c>
      <c r="J7" s="31">
        <v>0</v>
      </c>
      <c r="K7" s="31">
        <v>0</v>
      </c>
      <c r="L7" s="31">
        <v>0</v>
      </c>
      <c r="M7" s="31"/>
      <c r="N7" s="40">
        <v>0.06</v>
      </c>
      <c r="O7" s="41">
        <v>14.96</v>
      </c>
      <c r="P7" s="42" t="s">
        <v>86</v>
      </c>
      <c r="Q7" s="23" t="s">
        <v>87</v>
      </c>
    </row>
    <row r="8" spans="1:17" x14ac:dyDescent="0.3">
      <c r="A8" s="22">
        <v>6</v>
      </c>
      <c r="B8" s="23" t="s">
        <v>84</v>
      </c>
      <c r="C8" s="39">
        <v>223</v>
      </c>
      <c r="D8" s="39">
        <v>6</v>
      </c>
      <c r="E8" s="23" t="s">
        <v>85</v>
      </c>
      <c r="F8" s="32">
        <v>0</v>
      </c>
      <c r="G8" s="39">
        <v>1</v>
      </c>
      <c r="H8" s="39">
        <v>1</v>
      </c>
      <c r="I8" s="31">
        <v>0</v>
      </c>
      <c r="J8" s="31">
        <v>0</v>
      </c>
      <c r="K8" s="31">
        <v>0</v>
      </c>
      <c r="L8" s="31">
        <v>0</v>
      </c>
      <c r="M8" s="31"/>
      <c r="N8" s="40">
        <v>8.0000000000000002E-3</v>
      </c>
      <c r="O8" s="41">
        <v>2.09</v>
      </c>
      <c r="P8" s="42" t="s">
        <v>86</v>
      </c>
      <c r="Q8" s="23" t="s">
        <v>87</v>
      </c>
    </row>
    <row r="9" spans="1:17" x14ac:dyDescent="0.3">
      <c r="A9" s="22">
        <v>7</v>
      </c>
      <c r="B9" s="23" t="s">
        <v>84</v>
      </c>
      <c r="C9" s="39">
        <v>6</v>
      </c>
      <c r="D9" s="39">
        <v>7</v>
      </c>
      <c r="E9" s="23" t="s">
        <v>85</v>
      </c>
      <c r="F9" s="32">
        <v>0</v>
      </c>
      <c r="G9" s="39">
        <v>1</v>
      </c>
      <c r="H9" s="39">
        <v>1</v>
      </c>
      <c r="I9" s="31">
        <v>0</v>
      </c>
      <c r="J9" s="31">
        <v>0</v>
      </c>
      <c r="K9" s="31">
        <v>0</v>
      </c>
      <c r="L9" s="31">
        <v>0</v>
      </c>
      <c r="M9" s="31"/>
      <c r="N9" s="40">
        <v>6.8000000000000005E-2</v>
      </c>
      <c r="O9" s="41">
        <v>17.04</v>
      </c>
      <c r="P9" s="42" t="s">
        <v>86</v>
      </c>
      <c r="Q9" s="23" t="s">
        <v>87</v>
      </c>
    </row>
    <row r="10" spans="1:17" x14ac:dyDescent="0.3">
      <c r="A10" s="22">
        <v>8</v>
      </c>
      <c r="B10" s="23" t="s">
        <v>84</v>
      </c>
      <c r="C10" s="39">
        <v>7</v>
      </c>
      <c r="D10" s="39">
        <v>8</v>
      </c>
      <c r="E10" s="23" t="s">
        <v>85</v>
      </c>
      <c r="F10" s="32">
        <v>0</v>
      </c>
      <c r="G10" s="39">
        <v>1</v>
      </c>
      <c r="H10" s="39">
        <v>1</v>
      </c>
      <c r="I10" s="31">
        <v>0</v>
      </c>
      <c r="J10" s="31">
        <v>0</v>
      </c>
      <c r="K10" s="31">
        <v>0</v>
      </c>
      <c r="L10" s="31">
        <v>0</v>
      </c>
      <c r="M10" s="31"/>
      <c r="N10" s="40">
        <v>6.8000000000000005E-2</v>
      </c>
      <c r="O10" s="41">
        <v>17.04</v>
      </c>
      <c r="P10" s="42" t="s">
        <v>86</v>
      </c>
      <c r="Q10" s="23" t="s">
        <v>87</v>
      </c>
    </row>
    <row r="11" spans="1:17" x14ac:dyDescent="0.3">
      <c r="A11" s="22">
        <v>9</v>
      </c>
      <c r="B11" s="23" t="s">
        <v>84</v>
      </c>
      <c r="C11" s="39">
        <v>8</v>
      </c>
      <c r="D11" s="39">
        <v>9</v>
      </c>
      <c r="E11" s="23" t="s">
        <v>85</v>
      </c>
      <c r="F11" s="32">
        <v>0</v>
      </c>
      <c r="G11" s="39">
        <v>1</v>
      </c>
      <c r="H11" s="39">
        <v>1</v>
      </c>
      <c r="I11" s="31">
        <v>0</v>
      </c>
      <c r="J11" s="31">
        <v>0</v>
      </c>
      <c r="K11" s="31">
        <v>0</v>
      </c>
      <c r="L11" s="31">
        <v>0</v>
      </c>
      <c r="M11" s="31"/>
      <c r="N11" s="40">
        <v>6.8000000000000005E-2</v>
      </c>
      <c r="O11" s="41">
        <v>17.04</v>
      </c>
      <c r="P11" s="42" t="s">
        <v>86</v>
      </c>
      <c r="Q11" s="23" t="s">
        <v>87</v>
      </c>
    </row>
    <row r="12" spans="1:17" x14ac:dyDescent="0.3">
      <c r="A12" s="22">
        <v>10</v>
      </c>
      <c r="B12" s="23" t="s">
        <v>84</v>
      </c>
      <c r="C12" s="39">
        <v>9</v>
      </c>
      <c r="D12" s="39">
        <v>10</v>
      </c>
      <c r="E12" s="23" t="s">
        <v>85</v>
      </c>
      <c r="F12" s="32">
        <v>0</v>
      </c>
      <c r="G12" s="39">
        <v>1</v>
      </c>
      <c r="H12" s="39">
        <v>1</v>
      </c>
      <c r="I12" s="31">
        <v>0</v>
      </c>
      <c r="J12" s="31">
        <v>0</v>
      </c>
      <c r="K12" s="31">
        <v>0</v>
      </c>
      <c r="L12" s="31">
        <v>0</v>
      </c>
      <c r="M12" s="31"/>
      <c r="N12" s="40">
        <v>6.8000000000000005E-2</v>
      </c>
      <c r="O12" s="41">
        <v>17.04</v>
      </c>
      <c r="P12" s="42" t="s">
        <v>86</v>
      </c>
      <c r="Q12" s="23" t="s">
        <v>87</v>
      </c>
    </row>
    <row r="13" spans="1:17" x14ac:dyDescent="0.3">
      <c r="A13" s="22">
        <v>11</v>
      </c>
      <c r="B13" s="23" t="s">
        <v>84</v>
      </c>
      <c r="C13" s="39">
        <v>10</v>
      </c>
      <c r="D13" s="39">
        <v>11</v>
      </c>
      <c r="E13" s="23" t="s">
        <v>85</v>
      </c>
      <c r="F13" s="32">
        <v>0</v>
      </c>
      <c r="G13" s="39">
        <v>1</v>
      </c>
      <c r="H13" s="39">
        <v>1</v>
      </c>
      <c r="I13" s="31">
        <v>0</v>
      </c>
      <c r="J13" s="31">
        <v>0</v>
      </c>
      <c r="K13" s="31">
        <v>0</v>
      </c>
      <c r="L13" s="31">
        <v>0</v>
      </c>
      <c r="M13" s="31"/>
      <c r="N13" s="40">
        <v>6.8000000000000005E-2</v>
      </c>
      <c r="O13" s="41">
        <v>17.04</v>
      </c>
      <c r="P13" s="42" t="s">
        <v>86</v>
      </c>
      <c r="Q13" s="23" t="s">
        <v>87</v>
      </c>
    </row>
    <row r="14" spans="1:17" x14ac:dyDescent="0.3">
      <c r="A14" s="22">
        <v>12</v>
      </c>
      <c r="B14" s="23" t="s">
        <v>84</v>
      </c>
      <c r="C14" s="39">
        <v>11</v>
      </c>
      <c r="D14" s="39">
        <v>12</v>
      </c>
      <c r="E14" s="23" t="s">
        <v>85</v>
      </c>
      <c r="F14" s="32">
        <v>0</v>
      </c>
      <c r="G14" s="39">
        <v>1</v>
      </c>
      <c r="H14" s="39">
        <v>1</v>
      </c>
      <c r="I14" s="31">
        <v>0</v>
      </c>
      <c r="J14" s="31">
        <v>0</v>
      </c>
      <c r="K14" s="31">
        <v>0</v>
      </c>
      <c r="L14" s="31">
        <v>0</v>
      </c>
      <c r="M14" s="31"/>
      <c r="N14" s="40">
        <v>6.8000000000000005E-2</v>
      </c>
      <c r="O14" s="41">
        <v>17.04</v>
      </c>
      <c r="P14" s="42" t="s">
        <v>86</v>
      </c>
      <c r="Q14" s="23" t="s">
        <v>87</v>
      </c>
    </row>
    <row r="15" spans="1:17" x14ac:dyDescent="0.3">
      <c r="A15" s="22">
        <v>13</v>
      </c>
      <c r="B15" s="23" t="s">
        <v>84</v>
      </c>
      <c r="C15" s="39">
        <v>12</v>
      </c>
      <c r="D15" s="39">
        <v>13</v>
      </c>
      <c r="E15" s="23" t="s">
        <v>85</v>
      </c>
      <c r="F15" s="32">
        <v>0</v>
      </c>
      <c r="G15" s="39">
        <v>1</v>
      </c>
      <c r="H15" s="39">
        <v>1</v>
      </c>
      <c r="I15" s="31">
        <v>0</v>
      </c>
      <c r="J15" s="31">
        <v>0</v>
      </c>
      <c r="K15" s="31">
        <v>0</v>
      </c>
      <c r="L15" s="31">
        <v>0</v>
      </c>
      <c r="M15" s="31"/>
      <c r="N15" s="40">
        <v>6.8000000000000005E-2</v>
      </c>
      <c r="O15" s="41">
        <v>17.04</v>
      </c>
      <c r="P15" s="42" t="s">
        <v>86</v>
      </c>
      <c r="Q15" s="23" t="s">
        <v>87</v>
      </c>
    </row>
    <row r="16" spans="1:17" x14ac:dyDescent="0.3">
      <c r="A16" s="22">
        <v>14</v>
      </c>
      <c r="B16" s="23" t="s">
        <v>84</v>
      </c>
      <c r="C16" s="39">
        <v>13</v>
      </c>
      <c r="D16" s="39">
        <v>14</v>
      </c>
      <c r="E16" s="23" t="s">
        <v>85</v>
      </c>
      <c r="F16" s="32">
        <v>0</v>
      </c>
      <c r="G16" s="39">
        <v>1</v>
      </c>
      <c r="H16" s="39">
        <v>1</v>
      </c>
      <c r="I16" s="31">
        <v>0</v>
      </c>
      <c r="J16" s="31">
        <v>0</v>
      </c>
      <c r="K16" s="31">
        <v>0</v>
      </c>
      <c r="L16" s="31">
        <v>0</v>
      </c>
      <c r="M16" s="31"/>
      <c r="N16" s="40">
        <v>6.8000000000000005E-2</v>
      </c>
      <c r="O16" s="41">
        <v>17.04</v>
      </c>
      <c r="P16" s="42" t="s">
        <v>86</v>
      </c>
      <c r="Q16" s="23" t="s">
        <v>87</v>
      </c>
    </row>
    <row r="17" spans="1:17" x14ac:dyDescent="0.3">
      <c r="A17" s="22">
        <v>15</v>
      </c>
      <c r="B17" s="23" t="s">
        <v>84</v>
      </c>
      <c r="C17" s="39">
        <v>14</v>
      </c>
      <c r="D17" s="39">
        <v>15</v>
      </c>
      <c r="E17" s="23" t="s">
        <v>85</v>
      </c>
      <c r="F17" s="32">
        <v>0</v>
      </c>
      <c r="G17" s="39">
        <v>1</v>
      </c>
      <c r="H17" s="39">
        <v>1</v>
      </c>
      <c r="I17" s="31">
        <v>0</v>
      </c>
      <c r="J17" s="31">
        <v>0</v>
      </c>
      <c r="K17" s="31">
        <v>0</v>
      </c>
      <c r="L17" s="31">
        <v>0</v>
      </c>
      <c r="M17" s="31"/>
      <c r="N17" s="40">
        <v>6.8000000000000005E-2</v>
      </c>
      <c r="O17" s="41">
        <v>17.04</v>
      </c>
      <c r="P17" s="42" t="s">
        <v>86</v>
      </c>
      <c r="Q17" s="23" t="s">
        <v>87</v>
      </c>
    </row>
    <row r="18" spans="1:17" x14ac:dyDescent="0.3">
      <c r="A18" s="22">
        <v>16</v>
      </c>
      <c r="B18" s="23" t="s">
        <v>84</v>
      </c>
      <c r="C18" s="39">
        <v>15</v>
      </c>
      <c r="D18" s="39">
        <v>16</v>
      </c>
      <c r="E18" s="23" t="s">
        <v>85</v>
      </c>
      <c r="F18" s="32">
        <v>0</v>
      </c>
      <c r="G18" s="39">
        <v>1</v>
      </c>
      <c r="H18" s="39">
        <v>1</v>
      </c>
      <c r="I18" s="31">
        <v>0</v>
      </c>
      <c r="J18" s="31">
        <v>0</v>
      </c>
      <c r="K18" s="31">
        <v>0</v>
      </c>
      <c r="L18" s="31">
        <v>0</v>
      </c>
      <c r="M18" s="31"/>
      <c r="N18" s="40">
        <v>6.8000000000000005E-2</v>
      </c>
      <c r="O18" s="41">
        <v>17.04</v>
      </c>
      <c r="P18" s="42" t="s">
        <v>86</v>
      </c>
      <c r="Q18" s="23" t="s">
        <v>87</v>
      </c>
    </row>
    <row r="19" spans="1:17" x14ac:dyDescent="0.3">
      <c r="A19" s="22">
        <v>17</v>
      </c>
      <c r="B19" s="23" t="s">
        <v>84</v>
      </c>
      <c r="C19" s="39">
        <v>16</v>
      </c>
      <c r="D19" s="39">
        <v>17</v>
      </c>
      <c r="E19" s="23" t="s">
        <v>85</v>
      </c>
      <c r="F19" s="32">
        <v>0</v>
      </c>
      <c r="G19" s="39">
        <v>1</v>
      </c>
      <c r="H19" s="39">
        <v>1</v>
      </c>
      <c r="I19" s="31">
        <v>0</v>
      </c>
      <c r="J19" s="31">
        <v>0</v>
      </c>
      <c r="K19" s="31">
        <v>0</v>
      </c>
      <c r="L19" s="31">
        <v>0</v>
      </c>
      <c r="M19" s="31"/>
      <c r="N19" s="40">
        <v>6.8000000000000005E-2</v>
      </c>
      <c r="O19" s="41">
        <v>17.04</v>
      </c>
      <c r="P19" s="42" t="s">
        <v>86</v>
      </c>
      <c r="Q19" s="23" t="s">
        <v>87</v>
      </c>
    </row>
    <row r="20" spans="1:17" x14ac:dyDescent="0.3">
      <c r="A20" s="22">
        <v>18</v>
      </c>
      <c r="B20" s="23" t="s">
        <v>84</v>
      </c>
      <c r="C20" s="39">
        <v>17</v>
      </c>
      <c r="D20" s="39">
        <v>226</v>
      </c>
      <c r="E20" s="23" t="s">
        <v>85</v>
      </c>
      <c r="F20" s="32">
        <v>0</v>
      </c>
      <c r="G20" s="39">
        <v>1</v>
      </c>
      <c r="H20" s="39">
        <v>1</v>
      </c>
      <c r="I20" s="31">
        <v>0</v>
      </c>
      <c r="J20" s="31">
        <v>0</v>
      </c>
      <c r="K20" s="31">
        <v>0</v>
      </c>
      <c r="L20" s="31">
        <v>0</v>
      </c>
      <c r="M20" s="31"/>
      <c r="N20" s="40">
        <v>0.02</v>
      </c>
      <c r="O20" s="41">
        <v>5.04</v>
      </c>
      <c r="P20" s="42" t="s">
        <v>86</v>
      </c>
      <c r="Q20" s="23" t="s">
        <v>87</v>
      </c>
    </row>
    <row r="21" spans="1:17" x14ac:dyDescent="0.3">
      <c r="A21" s="22">
        <v>19</v>
      </c>
      <c r="B21" s="23" t="s">
        <v>84</v>
      </c>
      <c r="C21" s="39">
        <v>226</v>
      </c>
      <c r="D21" s="39">
        <v>18</v>
      </c>
      <c r="E21" s="23" t="s">
        <v>85</v>
      </c>
      <c r="F21" s="32">
        <v>0</v>
      </c>
      <c r="G21" s="39">
        <v>1</v>
      </c>
      <c r="H21" s="39">
        <v>1</v>
      </c>
      <c r="I21" s="31">
        <v>0</v>
      </c>
      <c r="J21" s="31">
        <v>0</v>
      </c>
      <c r="K21" s="31">
        <v>0</v>
      </c>
      <c r="L21" s="31">
        <v>0</v>
      </c>
      <c r="M21" s="31"/>
      <c r="N21" s="40">
        <v>4.8000000000000001E-2</v>
      </c>
      <c r="O21" s="41">
        <v>12</v>
      </c>
      <c r="P21" s="42" t="s">
        <v>86</v>
      </c>
      <c r="Q21" s="23" t="s">
        <v>87</v>
      </c>
    </row>
    <row r="22" spans="1:17" x14ac:dyDescent="0.3">
      <c r="A22" s="22">
        <v>20</v>
      </c>
      <c r="B22" s="23" t="s">
        <v>84</v>
      </c>
      <c r="C22" s="39">
        <v>18</v>
      </c>
      <c r="D22" s="39">
        <v>19</v>
      </c>
      <c r="E22" s="23" t="s">
        <v>85</v>
      </c>
      <c r="F22" s="32">
        <v>0</v>
      </c>
      <c r="G22" s="39">
        <v>1</v>
      </c>
      <c r="H22" s="39">
        <v>1</v>
      </c>
      <c r="I22" s="31">
        <v>0</v>
      </c>
      <c r="J22" s="31">
        <v>0</v>
      </c>
      <c r="K22" s="31">
        <v>0</v>
      </c>
      <c r="L22" s="31">
        <v>0</v>
      </c>
      <c r="M22" s="31"/>
      <c r="N22" s="40">
        <v>6.8000000000000005E-2</v>
      </c>
      <c r="O22" s="41">
        <v>17.04</v>
      </c>
      <c r="P22" s="42" t="s">
        <v>86</v>
      </c>
      <c r="Q22" s="23" t="s">
        <v>87</v>
      </c>
    </row>
    <row r="23" spans="1:17" x14ac:dyDescent="0.3">
      <c r="A23" s="22">
        <v>21</v>
      </c>
      <c r="B23" s="23" t="s">
        <v>84</v>
      </c>
      <c r="C23" s="39">
        <v>19</v>
      </c>
      <c r="D23" s="39">
        <v>20</v>
      </c>
      <c r="E23" s="23" t="s">
        <v>85</v>
      </c>
      <c r="F23" s="32">
        <v>0</v>
      </c>
      <c r="G23" s="39">
        <v>1</v>
      </c>
      <c r="H23" s="39">
        <v>1</v>
      </c>
      <c r="I23" s="31">
        <v>0</v>
      </c>
      <c r="J23" s="31">
        <v>0</v>
      </c>
      <c r="K23" s="31">
        <v>0</v>
      </c>
      <c r="L23" s="31">
        <v>0</v>
      </c>
      <c r="M23" s="31"/>
      <c r="N23" s="40">
        <v>6.8000000000000005E-2</v>
      </c>
      <c r="O23" s="41">
        <v>17.04</v>
      </c>
      <c r="P23" s="42" t="s">
        <v>86</v>
      </c>
      <c r="Q23" s="23" t="s">
        <v>87</v>
      </c>
    </row>
    <row r="24" spans="1:17" x14ac:dyDescent="0.3">
      <c r="A24" s="22">
        <v>22</v>
      </c>
      <c r="B24" s="23" t="s">
        <v>84</v>
      </c>
      <c r="C24" s="39">
        <v>20</v>
      </c>
      <c r="D24" s="39">
        <v>21</v>
      </c>
      <c r="E24" s="23" t="s">
        <v>85</v>
      </c>
      <c r="F24" s="32">
        <v>0</v>
      </c>
      <c r="G24" s="39">
        <v>1</v>
      </c>
      <c r="H24" s="39">
        <v>1</v>
      </c>
      <c r="I24" s="31">
        <v>0</v>
      </c>
      <c r="J24" s="31">
        <v>0</v>
      </c>
      <c r="K24" s="31">
        <v>0</v>
      </c>
      <c r="L24" s="31">
        <v>0</v>
      </c>
      <c r="M24" s="31"/>
      <c r="N24" s="40">
        <v>6.8000000000000005E-2</v>
      </c>
      <c r="O24" s="41">
        <v>17.04</v>
      </c>
      <c r="P24" s="42" t="s">
        <v>86</v>
      </c>
      <c r="Q24" s="23" t="s">
        <v>87</v>
      </c>
    </row>
    <row r="25" spans="1:17" x14ac:dyDescent="0.3">
      <c r="A25" s="22">
        <v>23</v>
      </c>
      <c r="B25" s="23" t="s">
        <v>84</v>
      </c>
      <c r="C25" s="39">
        <v>21</v>
      </c>
      <c r="D25" s="39">
        <v>22</v>
      </c>
      <c r="E25" s="23" t="s">
        <v>85</v>
      </c>
      <c r="F25" s="32">
        <v>0</v>
      </c>
      <c r="G25" s="39">
        <v>1</v>
      </c>
      <c r="H25" s="39">
        <v>1</v>
      </c>
      <c r="I25" s="31">
        <v>0</v>
      </c>
      <c r="J25" s="31">
        <v>0</v>
      </c>
      <c r="K25" s="31">
        <v>0</v>
      </c>
      <c r="L25" s="31">
        <v>0</v>
      </c>
      <c r="M25" s="31"/>
      <c r="N25" s="40">
        <v>6.8000000000000005E-2</v>
      </c>
      <c r="O25" s="41">
        <v>17.04</v>
      </c>
      <c r="P25" s="42" t="s">
        <v>86</v>
      </c>
      <c r="Q25" s="23" t="s">
        <v>87</v>
      </c>
    </row>
    <row r="26" spans="1:17" x14ac:dyDescent="0.3">
      <c r="A26" s="22">
        <v>24</v>
      </c>
      <c r="B26" s="23" t="s">
        <v>84</v>
      </c>
      <c r="C26" s="39">
        <v>22</v>
      </c>
      <c r="D26" s="39">
        <v>23</v>
      </c>
      <c r="E26" s="23" t="s">
        <v>85</v>
      </c>
      <c r="F26" s="32">
        <v>0</v>
      </c>
      <c r="G26" s="39">
        <v>1</v>
      </c>
      <c r="H26" s="39">
        <v>1</v>
      </c>
      <c r="I26" s="31">
        <v>0</v>
      </c>
      <c r="J26" s="31">
        <v>0</v>
      </c>
      <c r="K26" s="31">
        <v>0</v>
      </c>
      <c r="L26" s="31">
        <v>0</v>
      </c>
      <c r="M26" s="31"/>
      <c r="N26" s="40">
        <v>6.8000000000000005E-2</v>
      </c>
      <c r="O26" s="41">
        <v>17.04</v>
      </c>
      <c r="P26" s="42" t="s">
        <v>86</v>
      </c>
      <c r="Q26" s="23" t="s">
        <v>87</v>
      </c>
    </row>
    <row r="27" spans="1:17" x14ac:dyDescent="0.3">
      <c r="A27" s="22">
        <v>25</v>
      </c>
      <c r="B27" s="23" t="s">
        <v>84</v>
      </c>
      <c r="C27" s="39">
        <v>23</v>
      </c>
      <c r="D27" s="39">
        <v>24</v>
      </c>
      <c r="E27" s="23" t="s">
        <v>85</v>
      </c>
      <c r="F27" s="32">
        <v>0</v>
      </c>
      <c r="G27" s="39">
        <v>1</v>
      </c>
      <c r="H27" s="39">
        <v>1</v>
      </c>
      <c r="I27" s="31">
        <v>0</v>
      </c>
      <c r="J27" s="31">
        <v>0</v>
      </c>
      <c r="K27" s="31">
        <v>0</v>
      </c>
      <c r="L27" s="31">
        <v>0</v>
      </c>
      <c r="M27" s="31"/>
      <c r="N27" s="40">
        <v>6.8000000000000005E-2</v>
      </c>
      <c r="O27" s="41">
        <v>17.04</v>
      </c>
      <c r="P27" s="42" t="s">
        <v>86</v>
      </c>
      <c r="Q27" s="23" t="s">
        <v>87</v>
      </c>
    </row>
    <row r="28" spans="1:17" x14ac:dyDescent="0.3">
      <c r="A28" s="22">
        <v>26</v>
      </c>
      <c r="B28" s="23" t="s">
        <v>84</v>
      </c>
      <c r="C28" s="39">
        <v>24</v>
      </c>
      <c r="D28" s="39">
        <v>25</v>
      </c>
      <c r="E28" s="23" t="s">
        <v>85</v>
      </c>
      <c r="F28" s="32">
        <v>0</v>
      </c>
      <c r="G28" s="39">
        <v>1</v>
      </c>
      <c r="H28" s="39">
        <v>1</v>
      </c>
      <c r="I28" s="31">
        <v>0</v>
      </c>
      <c r="J28" s="31">
        <v>0</v>
      </c>
      <c r="K28" s="31">
        <v>0</v>
      </c>
      <c r="L28" s="31">
        <v>0</v>
      </c>
      <c r="M28" s="31"/>
      <c r="N28" s="40">
        <v>6.8000000000000005E-2</v>
      </c>
      <c r="O28" s="41">
        <v>17.04</v>
      </c>
      <c r="P28" s="42" t="s">
        <v>86</v>
      </c>
      <c r="Q28" s="23" t="s">
        <v>87</v>
      </c>
    </row>
    <row r="29" spans="1:17" x14ac:dyDescent="0.3">
      <c r="A29" s="22">
        <v>27</v>
      </c>
      <c r="B29" s="23" t="s">
        <v>84</v>
      </c>
      <c r="C29" s="39">
        <v>25</v>
      </c>
      <c r="D29" s="39">
        <v>26</v>
      </c>
      <c r="E29" s="23" t="s">
        <v>85</v>
      </c>
      <c r="F29" s="32">
        <v>0</v>
      </c>
      <c r="G29" s="39">
        <v>1</v>
      </c>
      <c r="H29" s="39">
        <v>1</v>
      </c>
      <c r="I29" s="31">
        <v>0</v>
      </c>
      <c r="J29" s="31">
        <v>0</v>
      </c>
      <c r="K29" s="31">
        <v>0</v>
      </c>
      <c r="L29" s="31">
        <v>0</v>
      </c>
      <c r="M29" s="31"/>
      <c r="N29" s="40">
        <v>6.8000000000000005E-2</v>
      </c>
      <c r="O29" s="41">
        <v>17.04</v>
      </c>
      <c r="P29" s="42" t="s">
        <v>86</v>
      </c>
      <c r="Q29" s="23" t="s">
        <v>87</v>
      </c>
    </row>
    <row r="30" spans="1:17" x14ac:dyDescent="0.3">
      <c r="A30" s="22">
        <v>28</v>
      </c>
      <c r="B30" s="23" t="s">
        <v>84</v>
      </c>
      <c r="C30" s="39">
        <v>26</v>
      </c>
      <c r="D30" s="39">
        <v>27</v>
      </c>
      <c r="E30" s="23" t="s">
        <v>85</v>
      </c>
      <c r="F30" s="32">
        <v>0</v>
      </c>
      <c r="G30" s="39">
        <v>1</v>
      </c>
      <c r="H30" s="39">
        <v>1</v>
      </c>
      <c r="I30" s="31">
        <v>0</v>
      </c>
      <c r="J30" s="31">
        <v>0</v>
      </c>
      <c r="K30" s="31">
        <v>0</v>
      </c>
      <c r="L30" s="31">
        <v>0</v>
      </c>
      <c r="M30" s="31"/>
      <c r="N30" s="40">
        <v>6.8000000000000005E-2</v>
      </c>
      <c r="O30" s="41">
        <v>17.04</v>
      </c>
      <c r="P30" s="42" t="s">
        <v>86</v>
      </c>
      <c r="Q30" s="23" t="s">
        <v>87</v>
      </c>
    </row>
    <row r="31" spans="1:17" x14ac:dyDescent="0.3">
      <c r="A31" s="22">
        <v>29</v>
      </c>
      <c r="B31" s="23" t="s">
        <v>84</v>
      </c>
      <c r="C31" s="39">
        <v>27</v>
      </c>
      <c r="D31" s="39">
        <v>28</v>
      </c>
      <c r="E31" s="23" t="s">
        <v>85</v>
      </c>
      <c r="F31" s="32">
        <v>0</v>
      </c>
      <c r="G31" s="39">
        <v>1</v>
      </c>
      <c r="H31" s="39">
        <v>1</v>
      </c>
      <c r="I31" s="31">
        <v>0</v>
      </c>
      <c r="J31" s="31">
        <v>0</v>
      </c>
      <c r="K31" s="31">
        <v>0</v>
      </c>
      <c r="L31" s="31">
        <v>0</v>
      </c>
      <c r="M31" s="31"/>
      <c r="N31" s="40">
        <v>6.8000000000000005E-2</v>
      </c>
      <c r="O31" s="41">
        <v>17.04</v>
      </c>
      <c r="P31" s="42" t="s">
        <v>86</v>
      </c>
      <c r="Q31" s="23" t="s">
        <v>87</v>
      </c>
    </row>
    <row r="32" spans="1:17" x14ac:dyDescent="0.3">
      <c r="A32" s="22">
        <v>30</v>
      </c>
      <c r="B32" s="23" t="s">
        <v>84</v>
      </c>
      <c r="C32" s="39">
        <v>28</v>
      </c>
      <c r="D32" s="39">
        <v>29</v>
      </c>
      <c r="E32" s="23" t="s">
        <v>85</v>
      </c>
      <c r="F32" s="32">
        <v>0</v>
      </c>
      <c r="G32" s="39">
        <v>1</v>
      </c>
      <c r="H32" s="39">
        <v>1</v>
      </c>
      <c r="I32" s="31">
        <v>0</v>
      </c>
      <c r="J32" s="31">
        <v>0</v>
      </c>
      <c r="K32" s="31">
        <v>0</v>
      </c>
      <c r="L32" s="31">
        <v>0</v>
      </c>
      <c r="M32" s="31"/>
      <c r="N32" s="40">
        <v>6.8000000000000005E-2</v>
      </c>
      <c r="O32" s="41">
        <v>17.04</v>
      </c>
      <c r="P32" s="42" t="s">
        <v>86</v>
      </c>
      <c r="Q32" s="23" t="s">
        <v>87</v>
      </c>
    </row>
    <row r="33" spans="1:17" x14ac:dyDescent="0.3">
      <c r="A33" s="22">
        <v>31</v>
      </c>
      <c r="B33" s="23" t="s">
        <v>84</v>
      </c>
      <c r="C33" s="39">
        <v>29</v>
      </c>
      <c r="D33" s="39">
        <v>30</v>
      </c>
      <c r="E33" s="23" t="s">
        <v>85</v>
      </c>
      <c r="F33" s="32">
        <v>0</v>
      </c>
      <c r="G33" s="39">
        <v>1</v>
      </c>
      <c r="H33" s="39">
        <v>1</v>
      </c>
      <c r="I33" s="31">
        <v>0</v>
      </c>
      <c r="J33" s="31">
        <v>0</v>
      </c>
      <c r="K33" s="31">
        <v>0</v>
      </c>
      <c r="L33" s="31">
        <v>0</v>
      </c>
      <c r="M33" s="31"/>
      <c r="N33" s="40">
        <v>6.8000000000000005E-2</v>
      </c>
      <c r="O33" s="41">
        <v>17.04</v>
      </c>
      <c r="P33" s="42" t="s">
        <v>86</v>
      </c>
      <c r="Q33" s="23" t="s">
        <v>87</v>
      </c>
    </row>
    <row r="34" spans="1:17" x14ac:dyDescent="0.3">
      <c r="A34" s="22">
        <v>32</v>
      </c>
      <c r="B34" s="23" t="s">
        <v>84</v>
      </c>
      <c r="C34" s="39">
        <v>30</v>
      </c>
      <c r="D34" s="39">
        <v>31</v>
      </c>
      <c r="E34" s="23" t="s">
        <v>85</v>
      </c>
      <c r="F34" s="32">
        <v>0</v>
      </c>
      <c r="G34" s="39">
        <v>1</v>
      </c>
      <c r="H34" s="39">
        <v>1</v>
      </c>
      <c r="I34" s="31">
        <v>0</v>
      </c>
      <c r="J34" s="31">
        <v>0</v>
      </c>
      <c r="K34" s="31">
        <v>0</v>
      </c>
      <c r="L34" s="31">
        <v>0</v>
      </c>
      <c r="M34" s="31"/>
      <c r="N34" s="40">
        <v>6.8000000000000005E-2</v>
      </c>
      <c r="O34" s="41">
        <v>17.04</v>
      </c>
      <c r="P34" s="42" t="s">
        <v>86</v>
      </c>
      <c r="Q34" s="23" t="s">
        <v>87</v>
      </c>
    </row>
    <row r="35" spans="1:17" x14ac:dyDescent="0.3">
      <c r="A35" s="22">
        <v>33</v>
      </c>
      <c r="B35" s="23" t="s">
        <v>84</v>
      </c>
      <c r="C35" s="39">
        <v>31</v>
      </c>
      <c r="D35" s="39">
        <v>32</v>
      </c>
      <c r="E35" s="23" t="s">
        <v>85</v>
      </c>
      <c r="F35" s="32">
        <v>0</v>
      </c>
      <c r="G35" s="39">
        <v>1</v>
      </c>
      <c r="H35" s="39">
        <v>1</v>
      </c>
      <c r="I35" s="31">
        <v>0</v>
      </c>
      <c r="J35" s="31">
        <v>0</v>
      </c>
      <c r="K35" s="31">
        <v>0</v>
      </c>
      <c r="L35" s="31">
        <v>0</v>
      </c>
      <c r="M35" s="31"/>
      <c r="N35" s="40">
        <v>6.8000000000000005E-2</v>
      </c>
      <c r="O35" s="41">
        <v>17.04</v>
      </c>
      <c r="P35" s="42" t="s">
        <v>86</v>
      </c>
      <c r="Q35" s="23" t="s">
        <v>87</v>
      </c>
    </row>
    <row r="36" spans="1:17" x14ac:dyDescent="0.3">
      <c r="A36" s="22">
        <v>34</v>
      </c>
      <c r="B36" s="23" t="s">
        <v>84</v>
      </c>
      <c r="C36" s="39">
        <v>32</v>
      </c>
      <c r="D36" s="39">
        <v>33</v>
      </c>
      <c r="E36" s="23" t="s">
        <v>85</v>
      </c>
      <c r="F36" s="32">
        <v>0</v>
      </c>
      <c r="G36" s="39">
        <v>1</v>
      </c>
      <c r="H36" s="39">
        <v>1</v>
      </c>
      <c r="I36" s="31">
        <v>0</v>
      </c>
      <c r="J36" s="31">
        <v>0</v>
      </c>
      <c r="K36" s="31">
        <v>0</v>
      </c>
      <c r="L36" s="31">
        <v>0</v>
      </c>
      <c r="M36" s="31"/>
      <c r="N36" s="40">
        <v>6.8000000000000005E-2</v>
      </c>
      <c r="O36" s="41">
        <v>17.04</v>
      </c>
      <c r="P36" s="42" t="s">
        <v>86</v>
      </c>
      <c r="Q36" s="23" t="s">
        <v>87</v>
      </c>
    </row>
    <row r="37" spans="1:17" x14ac:dyDescent="0.3">
      <c r="A37" s="22">
        <v>35</v>
      </c>
      <c r="B37" s="23" t="s">
        <v>84</v>
      </c>
      <c r="C37" s="39">
        <v>33</v>
      </c>
      <c r="D37" s="39">
        <v>34</v>
      </c>
      <c r="E37" s="23" t="s">
        <v>85</v>
      </c>
      <c r="F37" s="32">
        <v>0</v>
      </c>
      <c r="G37" s="39">
        <v>1</v>
      </c>
      <c r="H37" s="39">
        <v>1</v>
      </c>
      <c r="I37" s="31">
        <v>0</v>
      </c>
      <c r="J37" s="31">
        <v>0</v>
      </c>
      <c r="K37" s="31">
        <v>0</v>
      </c>
      <c r="L37" s="31">
        <v>0</v>
      </c>
      <c r="M37" s="31"/>
      <c r="N37" s="40">
        <v>6.8000000000000005E-2</v>
      </c>
      <c r="O37" s="41">
        <v>17.04</v>
      </c>
      <c r="P37" s="42" t="s">
        <v>86</v>
      </c>
      <c r="Q37" s="23" t="s">
        <v>87</v>
      </c>
    </row>
    <row r="38" spans="1:17" x14ac:dyDescent="0.3">
      <c r="A38" s="22">
        <v>36</v>
      </c>
      <c r="B38" s="23" t="s">
        <v>84</v>
      </c>
      <c r="C38" s="39">
        <v>34</v>
      </c>
      <c r="D38" s="39">
        <v>229</v>
      </c>
      <c r="E38" s="23" t="s">
        <v>85</v>
      </c>
      <c r="F38" s="32">
        <v>0</v>
      </c>
      <c r="G38" s="39">
        <v>1</v>
      </c>
      <c r="H38" s="39">
        <v>1</v>
      </c>
      <c r="I38" s="31">
        <v>0</v>
      </c>
      <c r="J38" s="31">
        <v>0</v>
      </c>
      <c r="K38" s="31">
        <v>0</v>
      </c>
      <c r="L38" s="31">
        <v>0</v>
      </c>
      <c r="M38" s="31"/>
      <c r="N38" s="40">
        <v>5.7000000000000002E-2</v>
      </c>
      <c r="O38" s="41">
        <v>14.19</v>
      </c>
      <c r="P38" s="42" t="s">
        <v>86</v>
      </c>
      <c r="Q38" s="23" t="s">
        <v>87</v>
      </c>
    </row>
    <row r="39" spans="1:17" x14ac:dyDescent="0.3">
      <c r="A39" s="22">
        <v>37</v>
      </c>
      <c r="B39" s="23" t="s">
        <v>84</v>
      </c>
      <c r="C39" s="39">
        <v>229</v>
      </c>
      <c r="D39" s="39">
        <v>35</v>
      </c>
      <c r="E39" s="23" t="s">
        <v>85</v>
      </c>
      <c r="F39" s="32">
        <v>0</v>
      </c>
      <c r="G39" s="39">
        <v>1</v>
      </c>
      <c r="H39" s="39">
        <v>1</v>
      </c>
      <c r="I39" s="31">
        <v>0</v>
      </c>
      <c r="J39" s="31">
        <v>0</v>
      </c>
      <c r="K39" s="31">
        <v>0</v>
      </c>
      <c r="L39" s="31">
        <v>0</v>
      </c>
      <c r="M39" s="31"/>
      <c r="N39" s="40">
        <v>1.0999999999999999E-2</v>
      </c>
      <c r="O39" s="41">
        <v>2.85</v>
      </c>
      <c r="P39" s="42" t="s">
        <v>86</v>
      </c>
      <c r="Q39" s="23" t="s">
        <v>87</v>
      </c>
    </row>
    <row r="40" spans="1:17" x14ac:dyDescent="0.3">
      <c r="A40" s="22">
        <v>38</v>
      </c>
      <c r="B40" s="23" t="s">
        <v>84</v>
      </c>
      <c r="C40" s="39">
        <v>35</v>
      </c>
      <c r="D40" s="39">
        <v>36</v>
      </c>
      <c r="E40" s="23" t="s">
        <v>85</v>
      </c>
      <c r="F40" s="32">
        <v>0</v>
      </c>
      <c r="G40" s="39">
        <v>1</v>
      </c>
      <c r="H40" s="39">
        <v>1</v>
      </c>
      <c r="I40" s="31">
        <v>0</v>
      </c>
      <c r="J40" s="31">
        <v>0</v>
      </c>
      <c r="K40" s="31">
        <v>0</v>
      </c>
      <c r="L40" s="31">
        <v>0</v>
      </c>
      <c r="M40" s="31"/>
      <c r="N40" s="40">
        <v>6.8000000000000005E-2</v>
      </c>
      <c r="O40" s="41">
        <v>17.04</v>
      </c>
      <c r="P40" s="42" t="s">
        <v>86</v>
      </c>
      <c r="Q40" s="23" t="s">
        <v>87</v>
      </c>
    </row>
    <row r="41" spans="1:17" x14ac:dyDescent="0.3">
      <c r="A41" s="22">
        <v>39</v>
      </c>
      <c r="B41" s="23" t="s">
        <v>84</v>
      </c>
      <c r="C41" s="39">
        <v>36</v>
      </c>
      <c r="D41" s="39">
        <v>37</v>
      </c>
      <c r="E41" s="23" t="s">
        <v>85</v>
      </c>
      <c r="F41" s="32">
        <v>0</v>
      </c>
      <c r="G41" s="39">
        <v>1</v>
      </c>
      <c r="H41" s="39">
        <v>1</v>
      </c>
      <c r="I41" s="31">
        <v>0</v>
      </c>
      <c r="J41" s="31">
        <v>0</v>
      </c>
      <c r="K41" s="31">
        <v>0</v>
      </c>
      <c r="L41" s="31">
        <v>0</v>
      </c>
      <c r="M41" s="31"/>
      <c r="N41" s="40">
        <v>6.8000000000000005E-2</v>
      </c>
      <c r="O41" s="41">
        <v>17.04</v>
      </c>
      <c r="P41" s="42" t="s">
        <v>86</v>
      </c>
      <c r="Q41" s="23" t="s">
        <v>87</v>
      </c>
    </row>
    <row r="42" spans="1:17" x14ac:dyDescent="0.3">
      <c r="A42" s="22">
        <v>40</v>
      </c>
      <c r="B42" s="23" t="s">
        <v>84</v>
      </c>
      <c r="C42" s="39">
        <v>37</v>
      </c>
      <c r="D42" s="39">
        <v>38</v>
      </c>
      <c r="E42" s="23" t="s">
        <v>85</v>
      </c>
      <c r="F42" s="32">
        <v>0</v>
      </c>
      <c r="G42" s="39">
        <v>1</v>
      </c>
      <c r="H42" s="39">
        <v>1</v>
      </c>
      <c r="I42" s="31">
        <v>0</v>
      </c>
      <c r="J42" s="31">
        <v>0</v>
      </c>
      <c r="K42" s="31">
        <v>0</v>
      </c>
      <c r="L42" s="31">
        <v>0</v>
      </c>
      <c r="M42" s="31"/>
      <c r="N42" s="40">
        <v>6.8000000000000005E-2</v>
      </c>
      <c r="O42" s="41">
        <v>17.04</v>
      </c>
      <c r="P42" s="42" t="s">
        <v>86</v>
      </c>
      <c r="Q42" s="23" t="s">
        <v>87</v>
      </c>
    </row>
    <row r="43" spans="1:17" x14ac:dyDescent="0.3">
      <c r="A43" s="22">
        <v>41</v>
      </c>
      <c r="B43" s="23" t="s">
        <v>84</v>
      </c>
      <c r="C43" s="39">
        <v>38</v>
      </c>
      <c r="D43" s="39">
        <v>39</v>
      </c>
      <c r="E43" s="23" t="s">
        <v>85</v>
      </c>
      <c r="F43" s="32">
        <v>0</v>
      </c>
      <c r="G43" s="39">
        <v>1</v>
      </c>
      <c r="H43" s="39">
        <v>1</v>
      </c>
      <c r="I43" s="31">
        <v>0</v>
      </c>
      <c r="J43" s="31">
        <v>0</v>
      </c>
      <c r="K43" s="31">
        <v>0</v>
      </c>
      <c r="L43" s="31">
        <v>0</v>
      </c>
      <c r="M43" s="31"/>
      <c r="N43" s="40">
        <v>6.8000000000000005E-2</v>
      </c>
      <c r="O43" s="41">
        <v>17.04</v>
      </c>
      <c r="P43" s="42" t="s">
        <v>86</v>
      </c>
      <c r="Q43" s="23" t="s">
        <v>87</v>
      </c>
    </row>
    <row r="44" spans="1:17" x14ac:dyDescent="0.3">
      <c r="A44" s="22">
        <v>42</v>
      </c>
      <c r="B44" s="23" t="s">
        <v>84</v>
      </c>
      <c r="C44" s="39">
        <v>39</v>
      </c>
      <c r="D44" s="39">
        <v>40</v>
      </c>
      <c r="E44" s="23" t="s">
        <v>85</v>
      </c>
      <c r="F44" s="32">
        <v>0</v>
      </c>
      <c r="G44" s="39">
        <v>1</v>
      </c>
      <c r="H44" s="39">
        <v>1</v>
      </c>
      <c r="I44" s="31">
        <v>0</v>
      </c>
      <c r="J44" s="31">
        <v>0</v>
      </c>
      <c r="K44" s="31">
        <v>0</v>
      </c>
      <c r="L44" s="31">
        <v>0</v>
      </c>
      <c r="M44" s="31"/>
      <c r="N44" s="40">
        <v>6.8000000000000005E-2</v>
      </c>
      <c r="O44" s="41">
        <v>17.04</v>
      </c>
      <c r="P44" s="42" t="s">
        <v>86</v>
      </c>
      <c r="Q44" s="23" t="s">
        <v>87</v>
      </c>
    </row>
    <row r="45" spans="1:17" x14ac:dyDescent="0.3">
      <c r="A45" s="22">
        <v>43</v>
      </c>
      <c r="B45" s="23" t="s">
        <v>84</v>
      </c>
      <c r="C45" s="39">
        <v>40</v>
      </c>
      <c r="D45" s="39">
        <v>41</v>
      </c>
      <c r="E45" s="23" t="s">
        <v>85</v>
      </c>
      <c r="F45" s="32">
        <v>0</v>
      </c>
      <c r="G45" s="39">
        <v>1</v>
      </c>
      <c r="H45" s="39">
        <v>1</v>
      </c>
      <c r="I45" s="31">
        <v>0</v>
      </c>
      <c r="J45" s="31">
        <v>0</v>
      </c>
      <c r="K45" s="31">
        <v>0</v>
      </c>
      <c r="L45" s="31">
        <v>0</v>
      </c>
      <c r="M45" s="31"/>
      <c r="N45" s="40">
        <v>6.8000000000000005E-2</v>
      </c>
      <c r="O45" s="41">
        <v>17.04</v>
      </c>
      <c r="P45" s="42" t="s">
        <v>86</v>
      </c>
      <c r="Q45" s="23" t="s">
        <v>87</v>
      </c>
    </row>
    <row r="46" spans="1:17" x14ac:dyDescent="0.3">
      <c r="A46" s="22">
        <v>44</v>
      </c>
      <c r="B46" s="23" t="s">
        <v>84</v>
      </c>
      <c r="C46" s="39">
        <v>41</v>
      </c>
      <c r="D46" s="39">
        <v>42</v>
      </c>
      <c r="E46" s="23" t="s">
        <v>85</v>
      </c>
      <c r="F46" s="32">
        <v>0</v>
      </c>
      <c r="G46" s="39">
        <v>1</v>
      </c>
      <c r="H46" s="39">
        <v>1</v>
      </c>
      <c r="I46" s="31">
        <v>0</v>
      </c>
      <c r="J46" s="31">
        <v>0</v>
      </c>
      <c r="K46" s="31">
        <v>0</v>
      </c>
      <c r="L46" s="31">
        <v>0</v>
      </c>
      <c r="M46" s="31"/>
      <c r="N46" s="40">
        <v>6.8000000000000005E-2</v>
      </c>
      <c r="O46" s="41">
        <v>17.04</v>
      </c>
      <c r="P46" s="42" t="s">
        <v>86</v>
      </c>
      <c r="Q46" s="23" t="s">
        <v>87</v>
      </c>
    </row>
    <row r="47" spans="1:17" x14ac:dyDescent="0.3">
      <c r="A47" s="22">
        <v>45</v>
      </c>
      <c r="B47" s="23" t="s">
        <v>84</v>
      </c>
      <c r="C47" s="39">
        <v>42</v>
      </c>
      <c r="D47" s="39">
        <v>43</v>
      </c>
      <c r="E47" s="23" t="s">
        <v>85</v>
      </c>
      <c r="F47" s="32">
        <v>0</v>
      </c>
      <c r="G47" s="39">
        <v>1</v>
      </c>
      <c r="H47" s="39">
        <v>1</v>
      </c>
      <c r="I47" s="31">
        <v>0</v>
      </c>
      <c r="J47" s="31">
        <v>0</v>
      </c>
      <c r="K47" s="31">
        <v>0</v>
      </c>
      <c r="L47" s="31">
        <v>0</v>
      </c>
      <c r="M47" s="31"/>
      <c r="N47" s="40">
        <v>6.8000000000000005E-2</v>
      </c>
      <c r="O47" s="41">
        <v>17.04</v>
      </c>
      <c r="P47" s="42" t="s">
        <v>86</v>
      </c>
      <c r="Q47" s="23" t="s">
        <v>87</v>
      </c>
    </row>
    <row r="48" spans="1:17" x14ac:dyDescent="0.3">
      <c r="A48" s="22">
        <v>46</v>
      </c>
      <c r="B48" s="23" t="s">
        <v>84</v>
      </c>
      <c r="C48" s="39">
        <v>43</v>
      </c>
      <c r="D48" s="39">
        <v>44</v>
      </c>
      <c r="E48" s="23" t="s">
        <v>85</v>
      </c>
      <c r="F48" s="32">
        <v>0</v>
      </c>
      <c r="G48" s="39">
        <v>1</v>
      </c>
      <c r="H48" s="39">
        <v>1</v>
      </c>
      <c r="I48" s="31">
        <v>0</v>
      </c>
      <c r="J48" s="31">
        <v>0</v>
      </c>
      <c r="K48" s="31">
        <v>0</v>
      </c>
      <c r="L48" s="31">
        <v>0</v>
      </c>
      <c r="M48" s="31"/>
      <c r="N48" s="40">
        <v>6.8000000000000005E-2</v>
      </c>
      <c r="O48" s="41">
        <v>17.04</v>
      </c>
      <c r="P48" s="42" t="s">
        <v>86</v>
      </c>
      <c r="Q48" s="23" t="s">
        <v>87</v>
      </c>
    </row>
    <row r="49" spans="1:17" x14ac:dyDescent="0.3">
      <c r="A49" s="22">
        <v>47</v>
      </c>
      <c r="B49" s="23" t="s">
        <v>84</v>
      </c>
      <c r="C49" s="39">
        <v>44</v>
      </c>
      <c r="D49" s="39">
        <v>45</v>
      </c>
      <c r="E49" s="23" t="s">
        <v>85</v>
      </c>
      <c r="F49" s="32">
        <v>0</v>
      </c>
      <c r="G49" s="39">
        <v>1</v>
      </c>
      <c r="H49" s="39">
        <v>1</v>
      </c>
      <c r="I49" s="31">
        <v>0</v>
      </c>
      <c r="J49" s="31">
        <v>0</v>
      </c>
      <c r="K49" s="31">
        <v>0</v>
      </c>
      <c r="L49" s="31">
        <v>0</v>
      </c>
      <c r="M49" s="31"/>
      <c r="N49" s="40">
        <v>6.8000000000000005E-2</v>
      </c>
      <c r="O49" s="41">
        <v>17.04</v>
      </c>
      <c r="P49" s="42" t="s">
        <v>86</v>
      </c>
      <c r="Q49" s="23" t="s">
        <v>87</v>
      </c>
    </row>
    <row r="50" spans="1:17" x14ac:dyDescent="0.3">
      <c r="A50" s="22">
        <v>48</v>
      </c>
      <c r="B50" s="23" t="s">
        <v>84</v>
      </c>
      <c r="C50" s="39">
        <v>45</v>
      </c>
      <c r="D50" s="39">
        <v>46</v>
      </c>
      <c r="E50" s="23" t="s">
        <v>85</v>
      </c>
      <c r="F50" s="32">
        <v>0</v>
      </c>
      <c r="G50" s="39">
        <v>1</v>
      </c>
      <c r="H50" s="39">
        <v>1</v>
      </c>
      <c r="I50" s="31">
        <v>0</v>
      </c>
      <c r="J50" s="31">
        <v>0</v>
      </c>
      <c r="K50" s="31">
        <v>0</v>
      </c>
      <c r="L50" s="31">
        <v>0</v>
      </c>
      <c r="M50" s="31"/>
      <c r="N50" s="40">
        <v>6.8000000000000005E-2</v>
      </c>
      <c r="O50" s="41">
        <v>17.04</v>
      </c>
      <c r="P50" s="42" t="s">
        <v>86</v>
      </c>
      <c r="Q50" s="23" t="s">
        <v>87</v>
      </c>
    </row>
    <row r="51" spans="1:17" x14ac:dyDescent="0.3">
      <c r="A51" s="22">
        <v>49</v>
      </c>
      <c r="B51" s="23" t="s">
        <v>84</v>
      </c>
      <c r="C51" s="39">
        <v>46</v>
      </c>
      <c r="D51" s="39">
        <v>47</v>
      </c>
      <c r="E51" s="23" t="s">
        <v>85</v>
      </c>
      <c r="F51" s="32">
        <v>0</v>
      </c>
      <c r="G51" s="39">
        <v>1</v>
      </c>
      <c r="H51" s="39">
        <v>1</v>
      </c>
      <c r="I51" s="31">
        <v>0</v>
      </c>
      <c r="J51" s="31">
        <v>0</v>
      </c>
      <c r="K51" s="31">
        <v>0</v>
      </c>
      <c r="L51" s="31">
        <v>0</v>
      </c>
      <c r="M51" s="31"/>
      <c r="N51" s="40">
        <v>6.8000000000000005E-2</v>
      </c>
      <c r="O51" s="41">
        <v>17.04</v>
      </c>
      <c r="P51" s="42" t="s">
        <v>86</v>
      </c>
      <c r="Q51" s="23" t="s">
        <v>87</v>
      </c>
    </row>
    <row r="52" spans="1:17" x14ac:dyDescent="0.3">
      <c r="A52" s="22">
        <v>50</v>
      </c>
      <c r="B52" s="23" t="s">
        <v>84</v>
      </c>
      <c r="C52" s="39">
        <v>47</v>
      </c>
      <c r="D52" s="39">
        <v>48</v>
      </c>
      <c r="E52" s="23" t="s">
        <v>85</v>
      </c>
      <c r="F52" s="32">
        <v>0</v>
      </c>
      <c r="G52" s="39">
        <v>1</v>
      </c>
      <c r="H52" s="39">
        <v>1</v>
      </c>
      <c r="I52" s="31">
        <v>0</v>
      </c>
      <c r="J52" s="31">
        <v>0</v>
      </c>
      <c r="K52" s="31">
        <v>0</v>
      </c>
      <c r="L52" s="31">
        <v>0</v>
      </c>
      <c r="M52" s="31"/>
      <c r="N52" s="40">
        <v>6.8000000000000005E-2</v>
      </c>
      <c r="O52" s="41">
        <v>17.04</v>
      </c>
      <c r="P52" s="42" t="s">
        <v>86</v>
      </c>
      <c r="Q52" s="23" t="s">
        <v>87</v>
      </c>
    </row>
    <row r="53" spans="1:17" x14ac:dyDescent="0.3">
      <c r="A53" s="22">
        <v>51</v>
      </c>
      <c r="B53" s="23" t="s">
        <v>84</v>
      </c>
      <c r="C53" s="39">
        <v>48</v>
      </c>
      <c r="D53" s="39">
        <v>49</v>
      </c>
      <c r="E53" s="23" t="s">
        <v>85</v>
      </c>
      <c r="F53" s="32">
        <v>0</v>
      </c>
      <c r="G53" s="39">
        <v>1</v>
      </c>
      <c r="H53" s="39">
        <v>1</v>
      </c>
      <c r="I53" s="31">
        <v>0</v>
      </c>
      <c r="J53" s="31">
        <v>0</v>
      </c>
      <c r="K53" s="31">
        <v>0</v>
      </c>
      <c r="L53" s="31">
        <v>0</v>
      </c>
      <c r="M53" s="31"/>
      <c r="N53" s="40">
        <v>6.8000000000000005E-2</v>
      </c>
      <c r="O53" s="41">
        <v>17.04</v>
      </c>
      <c r="P53" s="42" t="s">
        <v>86</v>
      </c>
      <c r="Q53" s="23" t="s">
        <v>87</v>
      </c>
    </row>
    <row r="54" spans="1:17" x14ac:dyDescent="0.3">
      <c r="A54" s="22">
        <v>52</v>
      </c>
      <c r="B54" s="23" t="s">
        <v>84</v>
      </c>
      <c r="C54" s="39">
        <v>49</v>
      </c>
      <c r="D54" s="39">
        <v>50</v>
      </c>
      <c r="E54" s="23" t="s">
        <v>85</v>
      </c>
      <c r="F54" s="32">
        <v>0</v>
      </c>
      <c r="G54" s="39">
        <v>1</v>
      </c>
      <c r="H54" s="39">
        <v>1</v>
      </c>
      <c r="I54" s="31">
        <v>0</v>
      </c>
      <c r="J54" s="31">
        <v>0</v>
      </c>
      <c r="K54" s="31">
        <v>0</v>
      </c>
      <c r="L54" s="31">
        <v>0</v>
      </c>
      <c r="M54" s="31"/>
      <c r="N54" s="40">
        <v>6.8000000000000005E-2</v>
      </c>
      <c r="O54" s="41">
        <v>17.04</v>
      </c>
      <c r="P54" s="42" t="s">
        <v>86</v>
      </c>
      <c r="Q54" s="23" t="s">
        <v>87</v>
      </c>
    </row>
    <row r="55" spans="1:17" x14ac:dyDescent="0.3">
      <c r="A55" s="22">
        <v>53</v>
      </c>
      <c r="B55" s="23" t="s">
        <v>84</v>
      </c>
      <c r="C55" s="39">
        <v>50</v>
      </c>
      <c r="D55" s="39">
        <v>51</v>
      </c>
      <c r="E55" s="23" t="s">
        <v>85</v>
      </c>
      <c r="F55" s="32">
        <v>0</v>
      </c>
      <c r="G55" s="39">
        <v>1</v>
      </c>
      <c r="H55" s="39">
        <v>1</v>
      </c>
      <c r="I55" s="31">
        <v>0</v>
      </c>
      <c r="J55" s="31">
        <v>0</v>
      </c>
      <c r="K55" s="31">
        <v>0</v>
      </c>
      <c r="L55" s="31">
        <v>0</v>
      </c>
      <c r="M55" s="31"/>
      <c r="N55" s="40">
        <v>6.8000000000000005E-2</v>
      </c>
      <c r="O55" s="41">
        <v>17.04</v>
      </c>
      <c r="P55" s="42" t="s">
        <v>86</v>
      </c>
      <c r="Q55" s="23" t="s">
        <v>87</v>
      </c>
    </row>
    <row r="56" spans="1:17" x14ac:dyDescent="0.3">
      <c r="A56" s="22">
        <v>54</v>
      </c>
      <c r="B56" s="23" t="s">
        <v>84</v>
      </c>
      <c r="C56" s="39">
        <v>51</v>
      </c>
      <c r="D56" s="39">
        <v>52</v>
      </c>
      <c r="E56" s="23" t="s">
        <v>85</v>
      </c>
      <c r="F56" s="32">
        <v>0</v>
      </c>
      <c r="G56" s="39">
        <v>1</v>
      </c>
      <c r="H56" s="39">
        <v>1</v>
      </c>
      <c r="I56" s="31">
        <v>0</v>
      </c>
      <c r="J56" s="31">
        <v>0</v>
      </c>
      <c r="K56" s="31">
        <v>0</v>
      </c>
      <c r="L56" s="31">
        <v>0</v>
      </c>
      <c r="M56" s="31"/>
      <c r="N56" s="40">
        <v>6.9000000000000006E-2</v>
      </c>
      <c r="O56" s="41">
        <v>17.14</v>
      </c>
      <c r="P56" s="42" t="s">
        <v>86</v>
      </c>
      <c r="Q56" s="23" t="s">
        <v>87</v>
      </c>
    </row>
    <row r="57" spans="1:17" x14ac:dyDescent="0.3">
      <c r="A57" s="22">
        <v>55</v>
      </c>
      <c r="B57" s="23" t="s">
        <v>84</v>
      </c>
      <c r="C57" s="39">
        <v>52</v>
      </c>
      <c r="D57" s="39">
        <v>53</v>
      </c>
      <c r="E57" s="23" t="s">
        <v>85</v>
      </c>
      <c r="F57" s="32">
        <v>0</v>
      </c>
      <c r="G57" s="39">
        <v>1</v>
      </c>
      <c r="H57" s="39">
        <v>1</v>
      </c>
      <c r="I57" s="31">
        <v>0</v>
      </c>
      <c r="J57" s="31">
        <v>0</v>
      </c>
      <c r="K57" s="31">
        <v>0</v>
      </c>
      <c r="L57" s="31">
        <v>0</v>
      </c>
      <c r="M57" s="31"/>
      <c r="N57" s="40">
        <v>6.8000000000000005E-2</v>
      </c>
      <c r="O57" s="41">
        <v>17.05</v>
      </c>
      <c r="P57" s="42" t="s">
        <v>86</v>
      </c>
      <c r="Q57" s="23" t="s">
        <v>87</v>
      </c>
    </row>
    <row r="58" spans="1:17" x14ac:dyDescent="0.3">
      <c r="A58" s="22">
        <v>56</v>
      </c>
      <c r="B58" s="23" t="s">
        <v>84</v>
      </c>
      <c r="C58" s="39">
        <v>53</v>
      </c>
      <c r="D58" s="39">
        <v>54</v>
      </c>
      <c r="E58" s="23" t="s">
        <v>85</v>
      </c>
      <c r="F58" s="32">
        <v>0</v>
      </c>
      <c r="G58" s="39">
        <v>1</v>
      </c>
      <c r="H58" s="39">
        <v>1</v>
      </c>
      <c r="I58" s="31">
        <v>0</v>
      </c>
      <c r="J58" s="31">
        <v>0</v>
      </c>
      <c r="K58" s="31">
        <v>0</v>
      </c>
      <c r="L58" s="31">
        <v>0</v>
      </c>
      <c r="M58" s="31"/>
      <c r="N58" s="40">
        <v>6.8000000000000005E-2</v>
      </c>
      <c r="O58" s="41">
        <v>17.05</v>
      </c>
      <c r="P58" s="42" t="s">
        <v>86</v>
      </c>
      <c r="Q58" s="23" t="s">
        <v>87</v>
      </c>
    </row>
    <row r="59" spans="1:17" x14ac:dyDescent="0.3">
      <c r="A59" s="22">
        <v>57</v>
      </c>
      <c r="B59" s="23" t="s">
        <v>84</v>
      </c>
      <c r="C59" s="39">
        <v>54</v>
      </c>
      <c r="D59" s="39">
        <v>55</v>
      </c>
      <c r="E59" s="23" t="s">
        <v>85</v>
      </c>
      <c r="F59" s="32">
        <v>0</v>
      </c>
      <c r="G59" s="39">
        <v>1</v>
      </c>
      <c r="H59" s="39">
        <v>1</v>
      </c>
      <c r="I59" s="31">
        <v>0</v>
      </c>
      <c r="J59" s="31">
        <v>0</v>
      </c>
      <c r="K59" s="31">
        <v>0</v>
      </c>
      <c r="L59" s="31">
        <v>0</v>
      </c>
      <c r="M59" s="31"/>
      <c r="N59" s="40">
        <v>6.8000000000000005E-2</v>
      </c>
      <c r="O59" s="41">
        <v>17.05</v>
      </c>
      <c r="P59" s="42" t="s">
        <v>86</v>
      </c>
      <c r="Q59" s="23" t="s">
        <v>87</v>
      </c>
    </row>
    <row r="60" spans="1:17" x14ac:dyDescent="0.3">
      <c r="A60" s="22">
        <v>58</v>
      </c>
      <c r="B60" s="23" t="s">
        <v>84</v>
      </c>
      <c r="C60" s="39">
        <v>55</v>
      </c>
      <c r="D60" s="39">
        <v>56</v>
      </c>
      <c r="E60" s="23" t="s">
        <v>85</v>
      </c>
      <c r="F60" s="32">
        <v>0</v>
      </c>
      <c r="G60" s="39">
        <v>1</v>
      </c>
      <c r="H60" s="39">
        <v>1</v>
      </c>
      <c r="I60" s="31">
        <v>0</v>
      </c>
      <c r="J60" s="31">
        <v>0</v>
      </c>
      <c r="K60" s="31">
        <v>0</v>
      </c>
      <c r="L60" s="31">
        <v>0</v>
      </c>
      <c r="M60" s="31"/>
      <c r="N60" s="40">
        <v>6.8000000000000005E-2</v>
      </c>
      <c r="O60" s="41">
        <v>17.05</v>
      </c>
      <c r="P60" s="42" t="s">
        <v>86</v>
      </c>
      <c r="Q60" s="23" t="s">
        <v>87</v>
      </c>
    </row>
    <row r="61" spans="1:17" x14ac:dyDescent="0.3">
      <c r="A61" s="22">
        <v>59</v>
      </c>
      <c r="B61" s="23" t="s">
        <v>84</v>
      </c>
      <c r="C61" s="39">
        <v>56</v>
      </c>
      <c r="D61" s="39">
        <v>57</v>
      </c>
      <c r="E61" s="23" t="s">
        <v>85</v>
      </c>
      <c r="F61" s="32">
        <v>0</v>
      </c>
      <c r="G61" s="39">
        <v>1</v>
      </c>
      <c r="H61" s="39">
        <v>1</v>
      </c>
      <c r="I61" s="31">
        <v>0</v>
      </c>
      <c r="J61" s="31">
        <v>0</v>
      </c>
      <c r="K61" s="31">
        <v>0</v>
      </c>
      <c r="L61" s="31">
        <v>0</v>
      </c>
      <c r="M61" s="31"/>
      <c r="N61" s="40">
        <v>6.8000000000000005E-2</v>
      </c>
      <c r="O61" s="41">
        <v>17.05</v>
      </c>
      <c r="P61" s="42" t="s">
        <v>86</v>
      </c>
      <c r="Q61" s="23" t="s">
        <v>87</v>
      </c>
    </row>
    <row r="62" spans="1:17" x14ac:dyDescent="0.3">
      <c r="A62" s="22">
        <v>60</v>
      </c>
      <c r="B62" s="23" t="s">
        <v>84</v>
      </c>
      <c r="C62" s="39">
        <v>57</v>
      </c>
      <c r="D62" s="39">
        <v>58</v>
      </c>
      <c r="E62" s="23" t="s">
        <v>85</v>
      </c>
      <c r="F62" s="32">
        <v>0</v>
      </c>
      <c r="G62" s="39">
        <v>1</v>
      </c>
      <c r="H62" s="39">
        <v>1</v>
      </c>
      <c r="I62" s="31">
        <v>0</v>
      </c>
      <c r="J62" s="31">
        <v>0</v>
      </c>
      <c r="K62" s="31">
        <v>0</v>
      </c>
      <c r="L62" s="31">
        <v>0</v>
      </c>
      <c r="M62" s="31"/>
      <c r="N62" s="40">
        <v>6.8000000000000005E-2</v>
      </c>
      <c r="O62" s="41">
        <v>17.05</v>
      </c>
      <c r="P62" s="42" t="s">
        <v>86</v>
      </c>
      <c r="Q62" s="23" t="s">
        <v>87</v>
      </c>
    </row>
    <row r="63" spans="1:17" x14ac:dyDescent="0.3">
      <c r="A63" s="22">
        <v>61</v>
      </c>
      <c r="B63" s="23" t="s">
        <v>84</v>
      </c>
      <c r="C63" s="39">
        <v>58</v>
      </c>
      <c r="D63" s="39">
        <v>59</v>
      </c>
      <c r="E63" s="23" t="s">
        <v>85</v>
      </c>
      <c r="F63" s="32">
        <v>0</v>
      </c>
      <c r="G63" s="39">
        <v>1</v>
      </c>
      <c r="H63" s="39">
        <v>1</v>
      </c>
      <c r="I63" s="31">
        <v>0</v>
      </c>
      <c r="J63" s="31">
        <v>0</v>
      </c>
      <c r="K63" s="31">
        <v>0</v>
      </c>
      <c r="L63" s="31">
        <v>0</v>
      </c>
      <c r="M63" s="31"/>
      <c r="N63" s="40">
        <v>6.8000000000000005E-2</v>
      </c>
      <c r="O63" s="41">
        <v>17.05</v>
      </c>
      <c r="P63" s="42" t="s">
        <v>86</v>
      </c>
      <c r="Q63" s="23" t="s">
        <v>87</v>
      </c>
    </row>
    <row r="64" spans="1:17" x14ac:dyDescent="0.3">
      <c r="A64" s="22">
        <v>62</v>
      </c>
      <c r="B64" s="23" t="s">
        <v>84</v>
      </c>
      <c r="C64" s="39">
        <v>59</v>
      </c>
      <c r="D64" s="39">
        <v>60</v>
      </c>
      <c r="E64" s="23" t="s">
        <v>85</v>
      </c>
      <c r="F64" s="32">
        <v>0</v>
      </c>
      <c r="G64" s="39">
        <v>1</v>
      </c>
      <c r="H64" s="39">
        <v>1</v>
      </c>
      <c r="I64" s="31">
        <v>0</v>
      </c>
      <c r="J64" s="31">
        <v>0</v>
      </c>
      <c r="K64" s="31">
        <v>0</v>
      </c>
      <c r="L64" s="31">
        <v>0</v>
      </c>
      <c r="M64" s="31"/>
      <c r="N64" s="40">
        <v>6.8000000000000005E-2</v>
      </c>
      <c r="O64" s="41">
        <v>17.05</v>
      </c>
      <c r="P64" s="42" t="s">
        <v>86</v>
      </c>
      <c r="Q64" s="23" t="s">
        <v>87</v>
      </c>
    </row>
    <row r="65" spans="1:17" x14ac:dyDescent="0.3">
      <c r="A65" s="22">
        <v>63</v>
      </c>
      <c r="B65" s="23" t="s">
        <v>84</v>
      </c>
      <c r="C65" s="39">
        <v>60</v>
      </c>
      <c r="D65" s="39">
        <v>61</v>
      </c>
      <c r="E65" s="23" t="s">
        <v>85</v>
      </c>
      <c r="F65" s="32">
        <v>0</v>
      </c>
      <c r="G65" s="39">
        <v>1</v>
      </c>
      <c r="H65" s="39">
        <v>1</v>
      </c>
      <c r="I65" s="31">
        <v>0</v>
      </c>
      <c r="J65" s="31">
        <v>0</v>
      </c>
      <c r="K65" s="31">
        <v>0</v>
      </c>
      <c r="L65" s="31">
        <v>0</v>
      </c>
      <c r="M65" s="31"/>
      <c r="N65" s="40">
        <v>6.8000000000000005E-2</v>
      </c>
      <c r="O65" s="41">
        <v>17.05</v>
      </c>
      <c r="P65" s="42" t="s">
        <v>86</v>
      </c>
      <c r="Q65" s="23" t="s">
        <v>87</v>
      </c>
    </row>
    <row r="66" spans="1:17" x14ac:dyDescent="0.3">
      <c r="A66" s="22">
        <v>64</v>
      </c>
      <c r="B66" s="23" t="s">
        <v>84</v>
      </c>
      <c r="C66" s="39">
        <v>61</v>
      </c>
      <c r="D66" s="39">
        <v>62</v>
      </c>
      <c r="E66" s="23" t="s">
        <v>85</v>
      </c>
      <c r="F66" s="32">
        <v>0</v>
      </c>
      <c r="G66" s="39">
        <v>1</v>
      </c>
      <c r="H66" s="39">
        <v>1</v>
      </c>
      <c r="I66" s="31">
        <v>0</v>
      </c>
      <c r="J66" s="31">
        <v>0</v>
      </c>
      <c r="K66" s="31">
        <v>0</v>
      </c>
      <c r="L66" s="31">
        <v>0</v>
      </c>
      <c r="M66" s="31"/>
      <c r="N66" s="40">
        <v>6.8000000000000005E-2</v>
      </c>
      <c r="O66" s="41">
        <v>17.05</v>
      </c>
      <c r="P66" s="42" t="s">
        <v>86</v>
      </c>
      <c r="Q66" s="23" t="s">
        <v>87</v>
      </c>
    </row>
    <row r="67" spans="1:17" x14ac:dyDescent="0.3">
      <c r="A67" s="22">
        <v>65</v>
      </c>
      <c r="B67" s="23" t="s">
        <v>84</v>
      </c>
      <c r="C67" s="39">
        <v>62</v>
      </c>
      <c r="D67" s="39">
        <v>63</v>
      </c>
      <c r="E67" s="23" t="s">
        <v>85</v>
      </c>
      <c r="F67" s="32">
        <v>0</v>
      </c>
      <c r="G67" s="39">
        <v>1</v>
      </c>
      <c r="H67" s="39">
        <v>1</v>
      </c>
      <c r="I67" s="31">
        <v>0</v>
      </c>
      <c r="J67" s="31">
        <v>0</v>
      </c>
      <c r="K67" s="31">
        <v>0</v>
      </c>
      <c r="L67" s="31">
        <v>0</v>
      </c>
      <c r="M67" s="31"/>
      <c r="N67" s="40">
        <v>6.8000000000000005E-2</v>
      </c>
      <c r="O67" s="41">
        <v>17.05</v>
      </c>
      <c r="P67" s="42" t="s">
        <v>86</v>
      </c>
      <c r="Q67" s="23" t="s">
        <v>87</v>
      </c>
    </row>
    <row r="68" spans="1:17" x14ac:dyDescent="0.3">
      <c r="A68" s="22">
        <v>66</v>
      </c>
      <c r="B68" s="23" t="s">
        <v>84</v>
      </c>
      <c r="C68" s="39">
        <v>63</v>
      </c>
      <c r="D68" s="39">
        <v>64</v>
      </c>
      <c r="E68" s="23" t="s">
        <v>85</v>
      </c>
      <c r="F68" s="32">
        <v>0</v>
      </c>
      <c r="G68" s="39">
        <v>1</v>
      </c>
      <c r="H68" s="39">
        <v>1</v>
      </c>
      <c r="I68" s="31">
        <v>0</v>
      </c>
      <c r="J68" s="31">
        <v>0</v>
      </c>
      <c r="K68" s="31">
        <v>0</v>
      </c>
      <c r="L68" s="31">
        <v>0</v>
      </c>
      <c r="M68" s="31"/>
      <c r="N68" s="40">
        <v>6.8000000000000005E-2</v>
      </c>
      <c r="O68" s="41">
        <v>17.05</v>
      </c>
      <c r="P68" s="42" t="s">
        <v>86</v>
      </c>
      <c r="Q68" s="23" t="s">
        <v>87</v>
      </c>
    </row>
    <row r="69" spans="1:17" x14ac:dyDescent="0.3">
      <c r="A69" s="22">
        <v>67</v>
      </c>
      <c r="B69" s="23" t="s">
        <v>84</v>
      </c>
      <c r="C69" s="39">
        <v>64</v>
      </c>
      <c r="D69" s="39">
        <v>65</v>
      </c>
      <c r="E69" s="23" t="s">
        <v>85</v>
      </c>
      <c r="F69" s="32">
        <v>0</v>
      </c>
      <c r="G69" s="39">
        <v>1</v>
      </c>
      <c r="H69" s="39">
        <v>1</v>
      </c>
      <c r="I69" s="31">
        <v>0</v>
      </c>
      <c r="J69" s="31">
        <v>0</v>
      </c>
      <c r="K69" s="31">
        <v>0</v>
      </c>
      <c r="L69" s="31">
        <v>0</v>
      </c>
      <c r="M69" s="31"/>
      <c r="N69" s="40">
        <v>6.8000000000000005E-2</v>
      </c>
      <c r="O69" s="41">
        <v>17.05</v>
      </c>
      <c r="P69" s="42" t="s">
        <v>86</v>
      </c>
      <c r="Q69" s="23" t="s">
        <v>87</v>
      </c>
    </row>
    <row r="70" spans="1:17" x14ac:dyDescent="0.3">
      <c r="A70" s="22">
        <v>68</v>
      </c>
      <c r="B70" s="23" t="s">
        <v>84</v>
      </c>
      <c r="C70" s="39">
        <v>65</v>
      </c>
      <c r="D70" s="39">
        <v>66</v>
      </c>
      <c r="E70" s="23" t="s">
        <v>85</v>
      </c>
      <c r="F70" s="32">
        <v>0</v>
      </c>
      <c r="G70" s="39">
        <v>1</v>
      </c>
      <c r="H70" s="39">
        <v>1</v>
      </c>
      <c r="I70" s="31">
        <v>0</v>
      </c>
      <c r="J70" s="31">
        <v>0</v>
      </c>
      <c r="K70" s="31">
        <v>0</v>
      </c>
      <c r="L70" s="31">
        <v>0</v>
      </c>
      <c r="M70" s="31"/>
      <c r="N70" s="40">
        <v>6.8000000000000005E-2</v>
      </c>
      <c r="O70" s="41">
        <v>17.05</v>
      </c>
      <c r="P70" s="42" t="s">
        <v>86</v>
      </c>
      <c r="Q70" s="23" t="s">
        <v>87</v>
      </c>
    </row>
    <row r="71" spans="1:17" x14ac:dyDescent="0.3">
      <c r="A71" s="22">
        <v>69</v>
      </c>
      <c r="B71" s="23" t="s">
        <v>84</v>
      </c>
      <c r="C71" s="39">
        <v>66</v>
      </c>
      <c r="D71" s="39">
        <v>67</v>
      </c>
      <c r="E71" s="23" t="s">
        <v>85</v>
      </c>
      <c r="F71" s="32">
        <v>0</v>
      </c>
      <c r="G71" s="39">
        <v>1</v>
      </c>
      <c r="H71" s="39">
        <v>1</v>
      </c>
      <c r="I71" s="31">
        <v>0</v>
      </c>
      <c r="J71" s="31">
        <v>0</v>
      </c>
      <c r="K71" s="31">
        <v>0</v>
      </c>
      <c r="L71" s="31">
        <v>0</v>
      </c>
      <c r="M71" s="31"/>
      <c r="N71" s="40">
        <v>6.8000000000000005E-2</v>
      </c>
      <c r="O71" s="41">
        <v>17.05</v>
      </c>
      <c r="P71" s="42" t="s">
        <v>86</v>
      </c>
      <c r="Q71" s="23" t="s">
        <v>87</v>
      </c>
    </row>
    <row r="72" spans="1:17" x14ac:dyDescent="0.3">
      <c r="A72" s="22">
        <v>70</v>
      </c>
      <c r="B72" s="23" t="s">
        <v>84</v>
      </c>
      <c r="C72" s="39">
        <v>67</v>
      </c>
      <c r="D72" s="39">
        <v>68</v>
      </c>
      <c r="E72" s="23" t="s">
        <v>85</v>
      </c>
      <c r="F72" s="32">
        <v>0</v>
      </c>
      <c r="G72" s="39">
        <v>1</v>
      </c>
      <c r="H72" s="39">
        <v>1</v>
      </c>
      <c r="I72" s="31">
        <v>0</v>
      </c>
      <c r="J72" s="31">
        <v>0</v>
      </c>
      <c r="K72" s="31">
        <v>0</v>
      </c>
      <c r="L72" s="31">
        <v>0</v>
      </c>
      <c r="M72" s="31"/>
      <c r="N72" s="40">
        <v>6.8000000000000005E-2</v>
      </c>
      <c r="O72" s="41">
        <v>17.05</v>
      </c>
      <c r="P72" s="42" t="s">
        <v>86</v>
      </c>
      <c r="Q72" s="23" t="s">
        <v>87</v>
      </c>
    </row>
    <row r="73" spans="1:17" x14ac:dyDescent="0.3">
      <c r="A73" s="22">
        <v>71</v>
      </c>
      <c r="B73" s="23" t="s">
        <v>84</v>
      </c>
      <c r="C73" s="39">
        <v>68</v>
      </c>
      <c r="D73" s="39">
        <v>69</v>
      </c>
      <c r="E73" s="23" t="s">
        <v>85</v>
      </c>
      <c r="F73" s="32">
        <v>0</v>
      </c>
      <c r="G73" s="39">
        <v>1</v>
      </c>
      <c r="H73" s="39">
        <v>1</v>
      </c>
      <c r="I73" s="31">
        <v>0</v>
      </c>
      <c r="J73" s="31">
        <v>0</v>
      </c>
      <c r="K73" s="31">
        <v>0</v>
      </c>
      <c r="L73" s="31">
        <v>0</v>
      </c>
      <c r="M73" s="31"/>
      <c r="N73" s="40">
        <v>6.8000000000000005E-2</v>
      </c>
      <c r="O73" s="41">
        <v>17.05</v>
      </c>
      <c r="P73" s="42" t="s">
        <v>86</v>
      </c>
      <c r="Q73" s="23" t="s">
        <v>87</v>
      </c>
    </row>
    <row r="74" spans="1:17" x14ac:dyDescent="0.3">
      <c r="A74" s="22">
        <v>72</v>
      </c>
      <c r="B74" s="23" t="s">
        <v>84</v>
      </c>
      <c r="C74" s="39">
        <v>69</v>
      </c>
      <c r="D74" s="39">
        <v>70</v>
      </c>
      <c r="E74" s="23" t="s">
        <v>85</v>
      </c>
      <c r="F74" s="32">
        <v>0</v>
      </c>
      <c r="G74" s="39">
        <v>1</v>
      </c>
      <c r="H74" s="39">
        <v>1</v>
      </c>
      <c r="I74" s="31">
        <v>0</v>
      </c>
      <c r="J74" s="31">
        <v>0</v>
      </c>
      <c r="K74" s="31">
        <v>0</v>
      </c>
      <c r="L74" s="31">
        <v>0</v>
      </c>
      <c r="M74" s="31"/>
      <c r="N74" s="40">
        <v>6.8000000000000005E-2</v>
      </c>
      <c r="O74" s="41">
        <v>17.05</v>
      </c>
      <c r="P74" s="42" t="s">
        <v>86</v>
      </c>
      <c r="Q74" s="23" t="s">
        <v>87</v>
      </c>
    </row>
    <row r="75" spans="1:17" x14ac:dyDescent="0.3">
      <c r="A75" s="22">
        <v>73</v>
      </c>
      <c r="B75" s="23" t="s">
        <v>84</v>
      </c>
      <c r="C75" s="39">
        <v>70</v>
      </c>
      <c r="D75" s="39">
        <v>71</v>
      </c>
      <c r="E75" s="23" t="s">
        <v>85</v>
      </c>
      <c r="F75" s="32">
        <v>0</v>
      </c>
      <c r="G75" s="39">
        <v>1</v>
      </c>
      <c r="H75" s="39">
        <v>1</v>
      </c>
      <c r="I75" s="31">
        <v>0</v>
      </c>
      <c r="J75" s="31">
        <v>0</v>
      </c>
      <c r="K75" s="31">
        <v>0</v>
      </c>
      <c r="L75" s="31">
        <v>0</v>
      </c>
      <c r="M75" s="31"/>
      <c r="N75" s="40">
        <v>6.8000000000000005E-2</v>
      </c>
      <c r="O75" s="41">
        <v>17.05</v>
      </c>
      <c r="P75" s="42" t="s">
        <v>86</v>
      </c>
      <c r="Q75" s="23" t="s">
        <v>87</v>
      </c>
    </row>
    <row r="76" spans="1:17" x14ac:dyDescent="0.3">
      <c r="A76" s="22">
        <v>74</v>
      </c>
      <c r="B76" s="23" t="s">
        <v>84</v>
      </c>
      <c r="C76" s="39">
        <v>71</v>
      </c>
      <c r="D76" s="39">
        <v>72</v>
      </c>
      <c r="E76" s="23" t="s">
        <v>85</v>
      </c>
      <c r="F76" s="32">
        <v>0</v>
      </c>
      <c r="G76" s="39">
        <v>1</v>
      </c>
      <c r="H76" s="39">
        <v>1</v>
      </c>
      <c r="I76" s="31">
        <v>0</v>
      </c>
      <c r="J76" s="31">
        <v>0</v>
      </c>
      <c r="K76" s="31">
        <v>0</v>
      </c>
      <c r="L76" s="31">
        <v>0</v>
      </c>
      <c r="M76" s="31"/>
      <c r="N76" s="40">
        <v>6.8000000000000005E-2</v>
      </c>
      <c r="O76" s="41">
        <v>17.05</v>
      </c>
      <c r="P76" s="42" t="s">
        <v>86</v>
      </c>
      <c r="Q76" s="23" t="s">
        <v>87</v>
      </c>
    </row>
    <row r="77" spans="1:17" x14ac:dyDescent="0.3">
      <c r="A77" s="22">
        <v>75</v>
      </c>
      <c r="B77" s="23" t="s">
        <v>84</v>
      </c>
      <c r="C77" s="39">
        <v>72</v>
      </c>
      <c r="D77" s="39">
        <v>73</v>
      </c>
      <c r="E77" s="23" t="s">
        <v>85</v>
      </c>
      <c r="F77" s="32">
        <v>0</v>
      </c>
      <c r="G77" s="39">
        <v>1</v>
      </c>
      <c r="H77" s="39">
        <v>1</v>
      </c>
      <c r="I77" s="31">
        <v>0</v>
      </c>
      <c r="J77" s="31">
        <v>0</v>
      </c>
      <c r="K77" s="31">
        <v>0</v>
      </c>
      <c r="L77" s="31">
        <v>0</v>
      </c>
      <c r="M77" s="31"/>
      <c r="N77" s="40">
        <v>6.8000000000000005E-2</v>
      </c>
      <c r="O77" s="41">
        <v>17.05</v>
      </c>
      <c r="P77" s="42" t="s">
        <v>86</v>
      </c>
      <c r="Q77" s="23" t="s">
        <v>87</v>
      </c>
    </row>
    <row r="78" spans="1:17" x14ac:dyDescent="0.3">
      <c r="A78" s="22">
        <v>76</v>
      </c>
      <c r="B78" s="23" t="s">
        <v>84</v>
      </c>
      <c r="C78" s="39">
        <v>73</v>
      </c>
      <c r="D78" s="39">
        <v>74</v>
      </c>
      <c r="E78" s="23" t="s">
        <v>85</v>
      </c>
      <c r="F78" s="32">
        <v>0</v>
      </c>
      <c r="G78" s="39">
        <v>1</v>
      </c>
      <c r="H78" s="39">
        <v>1</v>
      </c>
      <c r="I78" s="31">
        <v>0</v>
      </c>
      <c r="J78" s="31">
        <v>0</v>
      </c>
      <c r="K78" s="31">
        <v>0</v>
      </c>
      <c r="L78" s="31">
        <v>0</v>
      </c>
      <c r="M78" s="31"/>
      <c r="N78" s="40">
        <v>6.8000000000000005E-2</v>
      </c>
      <c r="O78" s="41">
        <v>17.05</v>
      </c>
      <c r="P78" s="42" t="s">
        <v>86</v>
      </c>
      <c r="Q78" s="23" t="s">
        <v>87</v>
      </c>
    </row>
    <row r="79" spans="1:17" x14ac:dyDescent="0.3">
      <c r="A79" s="22">
        <v>77</v>
      </c>
      <c r="B79" s="23" t="s">
        <v>84</v>
      </c>
      <c r="C79" s="39">
        <v>74</v>
      </c>
      <c r="D79" s="39">
        <v>75</v>
      </c>
      <c r="E79" s="23" t="s">
        <v>85</v>
      </c>
      <c r="F79" s="32">
        <v>0</v>
      </c>
      <c r="G79" s="39">
        <v>1</v>
      </c>
      <c r="H79" s="39">
        <v>1</v>
      </c>
      <c r="I79" s="31">
        <v>0</v>
      </c>
      <c r="J79" s="31">
        <v>0</v>
      </c>
      <c r="K79" s="31">
        <v>0</v>
      </c>
      <c r="L79" s="31">
        <v>0</v>
      </c>
      <c r="M79" s="31"/>
      <c r="N79" s="40">
        <v>6.8000000000000005E-2</v>
      </c>
      <c r="O79" s="41">
        <v>17.05</v>
      </c>
      <c r="P79" s="42" t="s">
        <v>86</v>
      </c>
      <c r="Q79" s="23" t="s">
        <v>87</v>
      </c>
    </row>
    <row r="80" spans="1:17" x14ac:dyDescent="0.3">
      <c r="A80" s="22">
        <v>78</v>
      </c>
      <c r="B80" s="23" t="s">
        <v>84</v>
      </c>
      <c r="C80" s="39">
        <v>75</v>
      </c>
      <c r="D80" s="39">
        <v>76</v>
      </c>
      <c r="E80" s="23" t="s">
        <v>85</v>
      </c>
      <c r="F80" s="32">
        <v>0</v>
      </c>
      <c r="G80" s="39">
        <v>1</v>
      </c>
      <c r="H80" s="39">
        <v>1</v>
      </c>
      <c r="I80" s="31">
        <v>0</v>
      </c>
      <c r="J80" s="31">
        <v>0</v>
      </c>
      <c r="K80" s="31">
        <v>0</v>
      </c>
      <c r="L80" s="31">
        <v>0</v>
      </c>
      <c r="M80" s="31"/>
      <c r="N80" s="40">
        <v>6.8000000000000005E-2</v>
      </c>
      <c r="O80" s="41">
        <v>17.05</v>
      </c>
      <c r="P80" s="42" t="s">
        <v>86</v>
      </c>
      <c r="Q80" s="23" t="s">
        <v>87</v>
      </c>
    </row>
    <row r="81" spans="1:17" x14ac:dyDescent="0.3">
      <c r="A81" s="22">
        <v>79</v>
      </c>
      <c r="B81" s="23" t="s">
        <v>84</v>
      </c>
      <c r="C81" s="39">
        <v>76</v>
      </c>
      <c r="D81" s="39">
        <v>77</v>
      </c>
      <c r="E81" s="23" t="s">
        <v>85</v>
      </c>
      <c r="F81" s="32">
        <v>0</v>
      </c>
      <c r="G81" s="39">
        <v>1</v>
      </c>
      <c r="H81" s="39">
        <v>1</v>
      </c>
      <c r="I81" s="31">
        <v>0</v>
      </c>
      <c r="J81" s="31">
        <v>0</v>
      </c>
      <c r="K81" s="31">
        <v>0</v>
      </c>
      <c r="L81" s="31">
        <v>0</v>
      </c>
      <c r="M81" s="31"/>
      <c r="N81" s="40">
        <v>6.8000000000000005E-2</v>
      </c>
      <c r="O81" s="41">
        <v>17.05</v>
      </c>
      <c r="P81" s="42" t="s">
        <v>86</v>
      </c>
      <c r="Q81" s="23" t="s">
        <v>87</v>
      </c>
    </row>
    <row r="82" spans="1:17" x14ac:dyDescent="0.3">
      <c r="A82" s="22">
        <v>80</v>
      </c>
      <c r="B82" s="23" t="s">
        <v>84</v>
      </c>
      <c r="C82" s="39">
        <v>77</v>
      </c>
      <c r="D82" s="39">
        <v>238</v>
      </c>
      <c r="E82" s="23" t="s">
        <v>85</v>
      </c>
      <c r="F82" s="32">
        <v>0</v>
      </c>
      <c r="G82" s="39">
        <v>1</v>
      </c>
      <c r="H82" s="39">
        <v>1</v>
      </c>
      <c r="I82" s="31">
        <v>0</v>
      </c>
      <c r="J82" s="31">
        <v>0</v>
      </c>
      <c r="K82" s="31">
        <v>0</v>
      </c>
      <c r="L82" s="31">
        <v>0</v>
      </c>
      <c r="M82" s="31"/>
      <c r="N82" s="40">
        <v>1.2E-2</v>
      </c>
      <c r="O82" s="41">
        <v>2.89</v>
      </c>
      <c r="P82" s="42" t="s">
        <v>86</v>
      </c>
      <c r="Q82" s="23" t="s">
        <v>87</v>
      </c>
    </row>
    <row r="83" spans="1:17" x14ac:dyDescent="0.3">
      <c r="A83" s="22">
        <v>81</v>
      </c>
      <c r="B83" s="23" t="s">
        <v>84</v>
      </c>
      <c r="C83" s="39">
        <v>238</v>
      </c>
      <c r="D83" s="39">
        <v>78</v>
      </c>
      <c r="E83" s="23" t="s">
        <v>85</v>
      </c>
      <c r="F83" s="32">
        <v>0</v>
      </c>
      <c r="G83" s="39">
        <v>1</v>
      </c>
      <c r="H83" s="39">
        <v>1</v>
      </c>
      <c r="I83" s="31">
        <v>0</v>
      </c>
      <c r="J83" s="31">
        <v>0</v>
      </c>
      <c r="K83" s="31">
        <v>0</v>
      </c>
      <c r="L83" s="31">
        <v>0</v>
      </c>
      <c r="M83" s="31"/>
      <c r="N83" s="40">
        <v>5.7000000000000002E-2</v>
      </c>
      <c r="O83" s="41">
        <v>14.15</v>
      </c>
      <c r="P83" s="42" t="s">
        <v>86</v>
      </c>
      <c r="Q83" s="23" t="s">
        <v>87</v>
      </c>
    </row>
    <row r="84" spans="1:17" x14ac:dyDescent="0.3">
      <c r="A84" s="22">
        <v>82</v>
      </c>
      <c r="B84" s="23" t="s">
        <v>84</v>
      </c>
      <c r="C84" s="39">
        <v>78</v>
      </c>
      <c r="D84" s="39">
        <v>79</v>
      </c>
      <c r="E84" s="23" t="s">
        <v>85</v>
      </c>
      <c r="F84" s="32">
        <v>0</v>
      </c>
      <c r="G84" s="39">
        <v>1</v>
      </c>
      <c r="H84" s="39">
        <v>1</v>
      </c>
      <c r="I84" s="31">
        <v>0</v>
      </c>
      <c r="J84" s="31">
        <v>0</v>
      </c>
      <c r="K84" s="31">
        <v>0</v>
      </c>
      <c r="L84" s="31">
        <v>0</v>
      </c>
      <c r="M84" s="31"/>
      <c r="N84" s="40">
        <v>6.8000000000000005E-2</v>
      </c>
      <c r="O84" s="41">
        <v>17.05</v>
      </c>
      <c r="P84" s="42" t="s">
        <v>86</v>
      </c>
      <c r="Q84" s="23" t="s">
        <v>87</v>
      </c>
    </row>
    <row r="85" spans="1:17" x14ac:dyDescent="0.3">
      <c r="A85" s="22">
        <v>83</v>
      </c>
      <c r="B85" s="23" t="s">
        <v>84</v>
      </c>
      <c r="C85" s="39">
        <v>79</v>
      </c>
      <c r="D85" s="39">
        <v>80</v>
      </c>
      <c r="E85" s="23" t="s">
        <v>85</v>
      </c>
      <c r="F85" s="32">
        <v>0</v>
      </c>
      <c r="G85" s="39">
        <v>1</v>
      </c>
      <c r="H85" s="39">
        <v>1</v>
      </c>
      <c r="I85" s="31">
        <v>0</v>
      </c>
      <c r="J85" s="31">
        <v>0</v>
      </c>
      <c r="K85" s="31">
        <v>0</v>
      </c>
      <c r="L85" s="31">
        <v>0</v>
      </c>
      <c r="M85" s="31"/>
      <c r="N85" s="40">
        <v>6.8000000000000005E-2</v>
      </c>
      <c r="O85" s="41">
        <v>17.05</v>
      </c>
      <c r="P85" s="42" t="s">
        <v>86</v>
      </c>
      <c r="Q85" s="23" t="s">
        <v>87</v>
      </c>
    </row>
    <row r="86" spans="1:17" x14ac:dyDescent="0.3">
      <c r="A86" s="22">
        <v>84</v>
      </c>
      <c r="B86" s="23" t="s">
        <v>84</v>
      </c>
      <c r="C86" s="39">
        <v>80</v>
      </c>
      <c r="D86" s="39">
        <v>81</v>
      </c>
      <c r="E86" s="23" t="s">
        <v>85</v>
      </c>
      <c r="F86" s="32">
        <v>0</v>
      </c>
      <c r="G86" s="39">
        <v>1</v>
      </c>
      <c r="H86" s="39">
        <v>1</v>
      </c>
      <c r="I86" s="31">
        <v>0</v>
      </c>
      <c r="J86" s="31">
        <v>0</v>
      </c>
      <c r="K86" s="31">
        <v>0</v>
      </c>
      <c r="L86" s="31">
        <v>0</v>
      </c>
      <c r="M86" s="31"/>
      <c r="N86" s="40">
        <v>6.8000000000000005E-2</v>
      </c>
      <c r="O86" s="41">
        <v>17.05</v>
      </c>
      <c r="P86" s="42" t="s">
        <v>86</v>
      </c>
      <c r="Q86" s="23" t="s">
        <v>87</v>
      </c>
    </row>
    <row r="87" spans="1:17" x14ac:dyDescent="0.3">
      <c r="A87" s="22">
        <v>85</v>
      </c>
      <c r="B87" s="23" t="s">
        <v>84</v>
      </c>
      <c r="C87" s="39">
        <v>81</v>
      </c>
      <c r="D87" s="39">
        <v>82</v>
      </c>
      <c r="E87" s="23" t="s">
        <v>85</v>
      </c>
      <c r="F87" s="32">
        <v>0</v>
      </c>
      <c r="G87" s="39">
        <v>1</v>
      </c>
      <c r="H87" s="39">
        <v>1</v>
      </c>
      <c r="I87" s="31">
        <v>0</v>
      </c>
      <c r="J87" s="31">
        <v>0</v>
      </c>
      <c r="K87" s="31">
        <v>0</v>
      </c>
      <c r="L87" s="31">
        <v>0</v>
      </c>
      <c r="M87" s="31"/>
      <c r="N87" s="40">
        <v>6.8000000000000005E-2</v>
      </c>
      <c r="O87" s="41">
        <v>17.05</v>
      </c>
      <c r="P87" s="42" t="s">
        <v>86</v>
      </c>
      <c r="Q87" s="23" t="s">
        <v>87</v>
      </c>
    </row>
    <row r="88" spans="1:17" x14ac:dyDescent="0.3">
      <c r="A88" s="22">
        <v>86</v>
      </c>
      <c r="B88" s="23" t="s">
        <v>84</v>
      </c>
      <c r="C88" s="39">
        <v>82</v>
      </c>
      <c r="D88" s="39">
        <v>83</v>
      </c>
      <c r="E88" s="23" t="s">
        <v>85</v>
      </c>
      <c r="F88" s="32">
        <v>0</v>
      </c>
      <c r="G88" s="39">
        <v>1</v>
      </c>
      <c r="H88" s="39">
        <v>1</v>
      </c>
      <c r="I88" s="31">
        <v>0</v>
      </c>
      <c r="J88" s="31">
        <v>0</v>
      </c>
      <c r="K88" s="31">
        <v>0</v>
      </c>
      <c r="L88" s="31">
        <v>0</v>
      </c>
      <c r="M88" s="31"/>
      <c r="N88" s="40">
        <v>6.8000000000000005E-2</v>
      </c>
      <c r="O88" s="41">
        <v>17.05</v>
      </c>
      <c r="P88" s="42" t="s">
        <v>86</v>
      </c>
      <c r="Q88" s="23" t="s">
        <v>87</v>
      </c>
    </row>
    <row r="89" spans="1:17" x14ac:dyDescent="0.3">
      <c r="A89" s="22">
        <v>87</v>
      </c>
      <c r="B89" s="23" t="s">
        <v>84</v>
      </c>
      <c r="C89" s="39">
        <v>83</v>
      </c>
      <c r="D89" s="39">
        <v>84</v>
      </c>
      <c r="E89" s="23" t="s">
        <v>85</v>
      </c>
      <c r="F89" s="32">
        <v>0</v>
      </c>
      <c r="G89" s="39">
        <v>1</v>
      </c>
      <c r="H89" s="39">
        <v>1</v>
      </c>
      <c r="I89" s="31">
        <v>0</v>
      </c>
      <c r="J89" s="31">
        <v>0</v>
      </c>
      <c r="K89" s="31">
        <v>0</v>
      </c>
      <c r="L89" s="31">
        <v>0</v>
      </c>
      <c r="M89" s="31"/>
      <c r="N89" s="40">
        <v>6.8000000000000005E-2</v>
      </c>
      <c r="O89" s="41">
        <v>17.05</v>
      </c>
      <c r="P89" s="42" t="s">
        <v>86</v>
      </c>
      <c r="Q89" s="23" t="s">
        <v>87</v>
      </c>
    </row>
    <row r="90" spans="1:17" x14ac:dyDescent="0.3">
      <c r="A90" s="22">
        <v>88</v>
      </c>
      <c r="B90" s="23" t="s">
        <v>84</v>
      </c>
      <c r="C90" s="39">
        <v>84</v>
      </c>
      <c r="D90" s="39">
        <v>85</v>
      </c>
      <c r="E90" s="23" t="s">
        <v>85</v>
      </c>
      <c r="F90" s="32">
        <v>0</v>
      </c>
      <c r="G90" s="39">
        <v>1</v>
      </c>
      <c r="H90" s="39">
        <v>1</v>
      </c>
      <c r="I90" s="31">
        <v>0</v>
      </c>
      <c r="J90" s="31">
        <v>0</v>
      </c>
      <c r="K90" s="31">
        <v>0</v>
      </c>
      <c r="L90" s="31">
        <v>0</v>
      </c>
      <c r="M90" s="31"/>
      <c r="N90" s="40">
        <v>6.8000000000000005E-2</v>
      </c>
      <c r="O90" s="41">
        <v>17.05</v>
      </c>
      <c r="P90" s="42" t="s">
        <v>86</v>
      </c>
      <c r="Q90" s="23" t="s">
        <v>87</v>
      </c>
    </row>
    <row r="91" spans="1:17" x14ac:dyDescent="0.3">
      <c r="A91" s="22">
        <v>89</v>
      </c>
      <c r="B91" s="23" t="s">
        <v>84</v>
      </c>
      <c r="C91" s="39">
        <v>85</v>
      </c>
      <c r="D91" s="39">
        <v>86</v>
      </c>
      <c r="E91" s="23" t="s">
        <v>85</v>
      </c>
      <c r="F91" s="32">
        <v>0</v>
      </c>
      <c r="G91" s="39">
        <v>1</v>
      </c>
      <c r="H91" s="39">
        <v>1</v>
      </c>
      <c r="I91" s="31">
        <v>0</v>
      </c>
      <c r="J91" s="31">
        <v>0</v>
      </c>
      <c r="K91" s="31">
        <v>0</v>
      </c>
      <c r="L91" s="31">
        <v>0</v>
      </c>
      <c r="M91" s="31"/>
      <c r="N91" s="40">
        <v>6.8000000000000005E-2</v>
      </c>
      <c r="O91" s="41">
        <v>17.05</v>
      </c>
      <c r="P91" s="42" t="s">
        <v>86</v>
      </c>
      <c r="Q91" s="23" t="s">
        <v>87</v>
      </c>
    </row>
    <row r="92" spans="1:17" x14ac:dyDescent="0.3">
      <c r="A92" s="22">
        <v>90</v>
      </c>
      <c r="B92" s="23" t="s">
        <v>84</v>
      </c>
      <c r="C92" s="39">
        <v>86</v>
      </c>
      <c r="D92" s="39">
        <v>87</v>
      </c>
      <c r="E92" s="23" t="s">
        <v>85</v>
      </c>
      <c r="F92" s="32">
        <v>0</v>
      </c>
      <c r="G92" s="39">
        <v>1</v>
      </c>
      <c r="H92" s="39">
        <v>1</v>
      </c>
      <c r="I92" s="31">
        <v>0</v>
      </c>
      <c r="J92" s="31">
        <v>0</v>
      </c>
      <c r="K92" s="31">
        <v>0</v>
      </c>
      <c r="L92" s="31">
        <v>0</v>
      </c>
      <c r="M92" s="31"/>
      <c r="N92" s="40">
        <v>6.8000000000000005E-2</v>
      </c>
      <c r="O92" s="41">
        <v>17.05</v>
      </c>
      <c r="P92" s="42" t="s">
        <v>86</v>
      </c>
      <c r="Q92" s="23" t="s">
        <v>87</v>
      </c>
    </row>
    <row r="93" spans="1:17" x14ac:dyDescent="0.3">
      <c r="A93" s="22">
        <v>91</v>
      </c>
      <c r="B93" s="23" t="s">
        <v>84</v>
      </c>
      <c r="C93" s="39">
        <v>87</v>
      </c>
      <c r="D93" s="39">
        <v>88</v>
      </c>
      <c r="E93" s="23" t="s">
        <v>85</v>
      </c>
      <c r="F93" s="32">
        <v>0</v>
      </c>
      <c r="G93" s="39">
        <v>1</v>
      </c>
      <c r="H93" s="39">
        <v>1</v>
      </c>
      <c r="I93" s="31">
        <v>0</v>
      </c>
      <c r="J93" s="31">
        <v>0</v>
      </c>
      <c r="K93" s="31">
        <v>0</v>
      </c>
      <c r="L93" s="31">
        <v>0</v>
      </c>
      <c r="M93" s="31"/>
      <c r="N93" s="40">
        <v>6.8000000000000005E-2</v>
      </c>
      <c r="O93" s="41">
        <v>17.05</v>
      </c>
      <c r="P93" s="42" t="s">
        <v>86</v>
      </c>
      <c r="Q93" s="23" t="s">
        <v>87</v>
      </c>
    </row>
    <row r="94" spans="1:17" x14ac:dyDescent="0.3">
      <c r="A94" s="22">
        <v>92</v>
      </c>
      <c r="B94" s="23" t="s">
        <v>84</v>
      </c>
      <c r="C94" s="39">
        <v>88</v>
      </c>
      <c r="D94" s="39">
        <v>89</v>
      </c>
      <c r="E94" s="23" t="s">
        <v>85</v>
      </c>
      <c r="F94" s="32">
        <v>0</v>
      </c>
      <c r="G94" s="39">
        <v>1</v>
      </c>
      <c r="H94" s="39">
        <v>1</v>
      </c>
      <c r="I94" s="31">
        <v>0</v>
      </c>
      <c r="J94" s="31">
        <v>0</v>
      </c>
      <c r="K94" s="31">
        <v>0</v>
      </c>
      <c r="L94" s="31">
        <v>0</v>
      </c>
      <c r="M94" s="31"/>
      <c r="N94" s="40">
        <v>6.8000000000000005E-2</v>
      </c>
      <c r="O94" s="41">
        <v>17.05</v>
      </c>
      <c r="P94" s="42" t="s">
        <v>86</v>
      </c>
      <c r="Q94" s="23" t="s">
        <v>87</v>
      </c>
    </row>
    <row r="95" spans="1:17" x14ac:dyDescent="0.3">
      <c r="A95" s="22">
        <v>93</v>
      </c>
      <c r="B95" s="23" t="s">
        <v>84</v>
      </c>
      <c r="C95" s="39">
        <v>89</v>
      </c>
      <c r="D95" s="39">
        <v>90</v>
      </c>
      <c r="E95" s="23" t="s">
        <v>85</v>
      </c>
      <c r="F95" s="32">
        <v>0</v>
      </c>
      <c r="G95" s="39">
        <v>1</v>
      </c>
      <c r="H95" s="39">
        <v>1</v>
      </c>
      <c r="I95" s="31">
        <v>0</v>
      </c>
      <c r="J95" s="31">
        <v>0</v>
      </c>
      <c r="K95" s="31">
        <v>0</v>
      </c>
      <c r="L95" s="31">
        <v>0</v>
      </c>
      <c r="M95" s="31"/>
      <c r="N95" s="40">
        <v>6.8000000000000005E-2</v>
      </c>
      <c r="O95" s="41">
        <v>17.05</v>
      </c>
      <c r="P95" s="42" t="s">
        <v>86</v>
      </c>
      <c r="Q95" s="23" t="s">
        <v>87</v>
      </c>
    </row>
    <row r="96" spans="1:17" x14ac:dyDescent="0.3">
      <c r="A96" s="22">
        <v>94</v>
      </c>
      <c r="B96" s="23" t="s">
        <v>84</v>
      </c>
      <c r="C96" s="39">
        <v>90</v>
      </c>
      <c r="D96" s="39">
        <v>91</v>
      </c>
      <c r="E96" s="23" t="s">
        <v>85</v>
      </c>
      <c r="F96" s="32">
        <v>0</v>
      </c>
      <c r="G96" s="39">
        <v>1</v>
      </c>
      <c r="H96" s="39">
        <v>1</v>
      </c>
      <c r="I96" s="31">
        <v>0</v>
      </c>
      <c r="J96" s="31">
        <v>0</v>
      </c>
      <c r="K96" s="31">
        <v>0</v>
      </c>
      <c r="L96" s="31">
        <v>0</v>
      </c>
      <c r="M96" s="31"/>
      <c r="N96" s="40">
        <v>6.8000000000000005E-2</v>
      </c>
      <c r="O96" s="41">
        <v>17.05</v>
      </c>
      <c r="P96" s="42" t="s">
        <v>86</v>
      </c>
      <c r="Q96" s="23" t="s">
        <v>87</v>
      </c>
    </row>
    <row r="97" spans="1:17" x14ac:dyDescent="0.3">
      <c r="A97" s="22">
        <v>95</v>
      </c>
      <c r="B97" s="23" t="s">
        <v>84</v>
      </c>
      <c r="C97" s="39">
        <v>91</v>
      </c>
      <c r="D97" s="39">
        <v>92</v>
      </c>
      <c r="E97" s="23" t="s">
        <v>85</v>
      </c>
      <c r="F97" s="32">
        <v>0</v>
      </c>
      <c r="G97" s="39">
        <v>1</v>
      </c>
      <c r="H97" s="39">
        <v>1</v>
      </c>
      <c r="I97" s="31">
        <v>0</v>
      </c>
      <c r="J97" s="31">
        <v>0</v>
      </c>
      <c r="K97" s="31">
        <v>0</v>
      </c>
      <c r="L97" s="31">
        <v>0</v>
      </c>
      <c r="M97" s="31"/>
      <c r="N97" s="40">
        <v>6.8000000000000005E-2</v>
      </c>
      <c r="O97" s="41">
        <v>17.05</v>
      </c>
      <c r="P97" s="42" t="s">
        <v>86</v>
      </c>
      <c r="Q97" s="23" t="s">
        <v>87</v>
      </c>
    </row>
    <row r="98" spans="1:17" x14ac:dyDescent="0.3">
      <c r="A98" s="22">
        <v>96</v>
      </c>
      <c r="B98" s="23" t="s">
        <v>84</v>
      </c>
      <c r="C98" s="39">
        <v>92</v>
      </c>
      <c r="D98" s="39">
        <v>93</v>
      </c>
      <c r="E98" s="23" t="s">
        <v>85</v>
      </c>
      <c r="F98" s="32">
        <v>0</v>
      </c>
      <c r="G98" s="39">
        <v>1</v>
      </c>
      <c r="H98" s="39">
        <v>1</v>
      </c>
      <c r="I98" s="31">
        <v>0</v>
      </c>
      <c r="J98" s="31">
        <v>0</v>
      </c>
      <c r="K98" s="31">
        <v>0</v>
      </c>
      <c r="L98" s="31">
        <v>0</v>
      </c>
      <c r="M98" s="31"/>
      <c r="N98" s="40">
        <v>6.8000000000000005E-2</v>
      </c>
      <c r="O98" s="41">
        <v>17.05</v>
      </c>
      <c r="P98" s="42" t="s">
        <v>86</v>
      </c>
      <c r="Q98" s="23" t="s">
        <v>87</v>
      </c>
    </row>
    <row r="99" spans="1:17" x14ac:dyDescent="0.3">
      <c r="A99" s="22">
        <v>97</v>
      </c>
      <c r="B99" s="23" t="s">
        <v>84</v>
      </c>
      <c r="C99" s="39">
        <v>93</v>
      </c>
      <c r="D99" s="39">
        <v>94</v>
      </c>
      <c r="E99" s="23" t="s">
        <v>85</v>
      </c>
      <c r="F99" s="32">
        <v>0</v>
      </c>
      <c r="G99" s="39">
        <v>1</v>
      </c>
      <c r="H99" s="39">
        <v>1</v>
      </c>
      <c r="I99" s="31">
        <v>0</v>
      </c>
      <c r="J99" s="31">
        <v>0</v>
      </c>
      <c r="K99" s="31">
        <v>0</v>
      </c>
      <c r="L99" s="31">
        <v>0</v>
      </c>
      <c r="M99" s="31"/>
      <c r="N99" s="40">
        <v>6.8000000000000005E-2</v>
      </c>
      <c r="O99" s="41">
        <v>17.05</v>
      </c>
      <c r="P99" s="42" t="s">
        <v>86</v>
      </c>
      <c r="Q99" s="23" t="s">
        <v>87</v>
      </c>
    </row>
    <row r="100" spans="1:17" x14ac:dyDescent="0.3">
      <c r="A100" s="22">
        <v>98</v>
      </c>
      <c r="B100" s="23" t="s">
        <v>84</v>
      </c>
      <c r="C100" s="39">
        <v>94</v>
      </c>
      <c r="D100" s="39">
        <v>235</v>
      </c>
      <c r="E100" s="23" t="s">
        <v>85</v>
      </c>
      <c r="F100" s="32">
        <v>0</v>
      </c>
      <c r="G100" s="39">
        <v>1</v>
      </c>
      <c r="H100" s="39">
        <v>1</v>
      </c>
      <c r="I100" s="31">
        <v>0</v>
      </c>
      <c r="J100" s="31">
        <v>0</v>
      </c>
      <c r="K100" s="31">
        <v>0</v>
      </c>
      <c r="L100" s="31">
        <v>0</v>
      </c>
      <c r="M100" s="31"/>
      <c r="N100" s="40">
        <v>4.8000000000000001E-2</v>
      </c>
      <c r="O100" s="41">
        <v>12.01</v>
      </c>
      <c r="P100" s="42" t="s">
        <v>86</v>
      </c>
      <c r="Q100" s="23" t="s">
        <v>87</v>
      </c>
    </row>
    <row r="101" spans="1:17" x14ac:dyDescent="0.3">
      <c r="A101" s="22">
        <v>99</v>
      </c>
      <c r="B101" s="23" t="s">
        <v>84</v>
      </c>
      <c r="C101" s="39">
        <v>235</v>
      </c>
      <c r="D101" s="39">
        <v>95</v>
      </c>
      <c r="E101" s="23" t="s">
        <v>85</v>
      </c>
      <c r="F101" s="32">
        <v>0</v>
      </c>
      <c r="G101" s="39">
        <v>1</v>
      </c>
      <c r="H101" s="39">
        <v>1</v>
      </c>
      <c r="I101" s="31">
        <v>0</v>
      </c>
      <c r="J101" s="31">
        <v>0</v>
      </c>
      <c r="K101" s="31">
        <v>0</v>
      </c>
      <c r="L101" s="31">
        <v>0</v>
      </c>
      <c r="M101" s="31"/>
      <c r="N101" s="40">
        <v>0.02</v>
      </c>
      <c r="O101" s="41">
        <v>5.03</v>
      </c>
      <c r="P101" s="42" t="s">
        <v>86</v>
      </c>
      <c r="Q101" s="23" t="s">
        <v>87</v>
      </c>
    </row>
    <row r="102" spans="1:17" x14ac:dyDescent="0.3">
      <c r="A102" s="22">
        <v>100</v>
      </c>
      <c r="B102" s="23" t="s">
        <v>84</v>
      </c>
      <c r="C102" s="39">
        <v>95</v>
      </c>
      <c r="D102" s="39">
        <v>96</v>
      </c>
      <c r="E102" s="23" t="s">
        <v>85</v>
      </c>
      <c r="F102" s="32">
        <v>0</v>
      </c>
      <c r="G102" s="39">
        <v>1</v>
      </c>
      <c r="H102" s="39">
        <v>1</v>
      </c>
      <c r="I102" s="31">
        <v>0</v>
      </c>
      <c r="J102" s="31">
        <v>0</v>
      </c>
      <c r="K102" s="31">
        <v>0</v>
      </c>
      <c r="L102" s="31">
        <v>0</v>
      </c>
      <c r="M102" s="31"/>
      <c r="N102" s="40">
        <v>6.8000000000000005E-2</v>
      </c>
      <c r="O102" s="41">
        <v>17.05</v>
      </c>
      <c r="P102" s="42" t="s">
        <v>86</v>
      </c>
      <c r="Q102" s="23" t="s">
        <v>87</v>
      </c>
    </row>
    <row r="103" spans="1:17" x14ac:dyDescent="0.3">
      <c r="A103" s="22">
        <v>101</v>
      </c>
      <c r="B103" s="23" t="s">
        <v>84</v>
      </c>
      <c r="C103" s="39">
        <v>96</v>
      </c>
      <c r="D103" s="39">
        <v>97</v>
      </c>
      <c r="E103" s="23" t="s">
        <v>85</v>
      </c>
      <c r="F103" s="32">
        <v>0</v>
      </c>
      <c r="G103" s="39">
        <v>1</v>
      </c>
      <c r="H103" s="39">
        <v>1</v>
      </c>
      <c r="I103" s="31">
        <v>0</v>
      </c>
      <c r="J103" s="31">
        <v>0</v>
      </c>
      <c r="K103" s="31">
        <v>0</v>
      </c>
      <c r="L103" s="31">
        <v>0</v>
      </c>
      <c r="M103" s="31"/>
      <c r="N103" s="40">
        <v>6.8000000000000005E-2</v>
      </c>
      <c r="O103" s="41">
        <v>17.05</v>
      </c>
      <c r="P103" s="42" t="s">
        <v>86</v>
      </c>
      <c r="Q103" s="23" t="s">
        <v>87</v>
      </c>
    </row>
    <row r="104" spans="1:17" x14ac:dyDescent="0.3">
      <c r="A104" s="22">
        <v>102</v>
      </c>
      <c r="B104" s="23" t="s">
        <v>84</v>
      </c>
      <c r="C104" s="39">
        <v>97</v>
      </c>
      <c r="D104" s="39">
        <v>98</v>
      </c>
      <c r="E104" s="23" t="s">
        <v>85</v>
      </c>
      <c r="F104" s="32">
        <v>0</v>
      </c>
      <c r="G104" s="39">
        <v>1</v>
      </c>
      <c r="H104" s="39">
        <v>1</v>
      </c>
      <c r="I104" s="31">
        <v>0</v>
      </c>
      <c r="J104" s="31">
        <v>0</v>
      </c>
      <c r="K104" s="31">
        <v>0</v>
      </c>
      <c r="L104" s="31">
        <v>0</v>
      </c>
      <c r="M104" s="31"/>
      <c r="N104" s="40">
        <v>6.8000000000000005E-2</v>
      </c>
      <c r="O104" s="41">
        <v>17.05</v>
      </c>
      <c r="P104" s="42" t="s">
        <v>86</v>
      </c>
      <c r="Q104" s="23" t="s">
        <v>87</v>
      </c>
    </row>
    <row r="105" spans="1:17" x14ac:dyDescent="0.3">
      <c r="A105" s="22">
        <v>103</v>
      </c>
      <c r="B105" s="23" t="s">
        <v>84</v>
      </c>
      <c r="C105" s="39">
        <v>98</v>
      </c>
      <c r="D105" s="39">
        <v>99</v>
      </c>
      <c r="E105" s="23" t="s">
        <v>85</v>
      </c>
      <c r="F105" s="32">
        <v>0</v>
      </c>
      <c r="G105" s="39">
        <v>1</v>
      </c>
      <c r="H105" s="39">
        <v>1</v>
      </c>
      <c r="I105" s="31">
        <v>0</v>
      </c>
      <c r="J105" s="31">
        <v>0</v>
      </c>
      <c r="K105" s="31">
        <v>0</v>
      </c>
      <c r="L105" s="31">
        <v>0</v>
      </c>
      <c r="M105" s="31"/>
      <c r="N105" s="40">
        <v>6.8000000000000005E-2</v>
      </c>
      <c r="O105" s="41">
        <v>17.05</v>
      </c>
      <c r="P105" s="42" t="s">
        <v>86</v>
      </c>
      <c r="Q105" s="23" t="s">
        <v>87</v>
      </c>
    </row>
    <row r="106" spans="1:17" x14ac:dyDescent="0.3">
      <c r="A106" s="22">
        <v>104</v>
      </c>
      <c r="B106" s="23" t="s">
        <v>84</v>
      </c>
      <c r="C106" s="39">
        <v>99</v>
      </c>
      <c r="D106" s="39">
        <v>100</v>
      </c>
      <c r="E106" s="23" t="s">
        <v>85</v>
      </c>
      <c r="F106" s="32">
        <v>0</v>
      </c>
      <c r="G106" s="39">
        <v>1</v>
      </c>
      <c r="H106" s="39">
        <v>1</v>
      </c>
      <c r="I106" s="31">
        <v>0</v>
      </c>
      <c r="J106" s="31">
        <v>0</v>
      </c>
      <c r="K106" s="31">
        <v>0</v>
      </c>
      <c r="L106" s="31">
        <v>0</v>
      </c>
      <c r="M106" s="31"/>
      <c r="N106" s="40">
        <v>6.8000000000000005E-2</v>
      </c>
      <c r="O106" s="41">
        <v>17.05</v>
      </c>
      <c r="P106" s="42" t="s">
        <v>86</v>
      </c>
      <c r="Q106" s="23" t="s">
        <v>87</v>
      </c>
    </row>
    <row r="107" spans="1:17" x14ac:dyDescent="0.3">
      <c r="A107" s="22">
        <v>105</v>
      </c>
      <c r="B107" s="23" t="s">
        <v>84</v>
      </c>
      <c r="C107" s="39">
        <v>100</v>
      </c>
      <c r="D107" s="39">
        <v>101</v>
      </c>
      <c r="E107" s="23" t="s">
        <v>85</v>
      </c>
      <c r="F107" s="32">
        <v>0</v>
      </c>
      <c r="G107" s="39">
        <v>1</v>
      </c>
      <c r="H107" s="39">
        <v>1</v>
      </c>
      <c r="I107" s="31">
        <v>0</v>
      </c>
      <c r="J107" s="31">
        <v>0</v>
      </c>
      <c r="K107" s="31">
        <v>0</v>
      </c>
      <c r="L107" s="31">
        <v>0</v>
      </c>
      <c r="M107" s="31"/>
      <c r="N107" s="40">
        <v>6.8000000000000005E-2</v>
      </c>
      <c r="O107" s="41">
        <v>17.05</v>
      </c>
      <c r="P107" s="42" t="s">
        <v>86</v>
      </c>
      <c r="Q107" s="23" t="s">
        <v>87</v>
      </c>
    </row>
    <row r="108" spans="1:17" x14ac:dyDescent="0.3">
      <c r="A108" s="22">
        <v>106</v>
      </c>
      <c r="B108" s="23" t="s">
        <v>84</v>
      </c>
      <c r="C108" s="39">
        <v>101</v>
      </c>
      <c r="D108" s="39">
        <v>102</v>
      </c>
      <c r="E108" s="23" t="s">
        <v>85</v>
      </c>
      <c r="F108" s="32">
        <v>0</v>
      </c>
      <c r="G108" s="39">
        <v>1</v>
      </c>
      <c r="H108" s="39">
        <v>1</v>
      </c>
      <c r="I108" s="31">
        <v>0</v>
      </c>
      <c r="J108" s="31">
        <v>0</v>
      </c>
      <c r="K108" s="31">
        <v>0</v>
      </c>
      <c r="L108" s="31">
        <v>0</v>
      </c>
      <c r="M108" s="31"/>
      <c r="N108" s="40">
        <v>6.8000000000000005E-2</v>
      </c>
      <c r="O108" s="41">
        <v>17.05</v>
      </c>
      <c r="P108" s="42" t="s">
        <v>86</v>
      </c>
      <c r="Q108" s="23" t="s">
        <v>87</v>
      </c>
    </row>
    <row r="109" spans="1:17" x14ac:dyDescent="0.3">
      <c r="A109" s="22">
        <v>107</v>
      </c>
      <c r="B109" s="23" t="s">
        <v>84</v>
      </c>
      <c r="C109" s="39">
        <v>102</v>
      </c>
      <c r="D109" s="39">
        <v>103</v>
      </c>
      <c r="E109" s="23" t="s">
        <v>85</v>
      </c>
      <c r="F109" s="32">
        <v>0</v>
      </c>
      <c r="G109" s="39">
        <v>1</v>
      </c>
      <c r="H109" s="39">
        <v>1</v>
      </c>
      <c r="I109" s="31">
        <v>0</v>
      </c>
      <c r="J109" s="31">
        <v>0</v>
      </c>
      <c r="K109" s="31">
        <v>0</v>
      </c>
      <c r="L109" s="31">
        <v>0</v>
      </c>
      <c r="M109" s="31"/>
      <c r="N109" s="40">
        <v>6.8000000000000005E-2</v>
      </c>
      <c r="O109" s="41">
        <v>17.05</v>
      </c>
      <c r="P109" s="42" t="s">
        <v>86</v>
      </c>
      <c r="Q109" s="23" t="s">
        <v>87</v>
      </c>
    </row>
    <row r="110" spans="1:17" x14ac:dyDescent="0.3">
      <c r="A110" s="22">
        <v>108</v>
      </c>
      <c r="B110" s="23" t="s">
        <v>84</v>
      </c>
      <c r="C110" s="39">
        <v>103</v>
      </c>
      <c r="D110" s="39">
        <v>104</v>
      </c>
      <c r="E110" s="23" t="s">
        <v>85</v>
      </c>
      <c r="F110" s="32">
        <v>0</v>
      </c>
      <c r="G110" s="39">
        <v>1</v>
      </c>
      <c r="H110" s="39">
        <v>1</v>
      </c>
      <c r="I110" s="31">
        <v>0</v>
      </c>
      <c r="J110" s="31">
        <v>0</v>
      </c>
      <c r="K110" s="31">
        <v>0</v>
      </c>
      <c r="L110" s="31">
        <v>0</v>
      </c>
      <c r="M110" s="31"/>
      <c r="N110" s="40">
        <v>6.8000000000000005E-2</v>
      </c>
      <c r="O110" s="41">
        <v>17.05</v>
      </c>
      <c r="P110" s="42" t="s">
        <v>86</v>
      </c>
      <c r="Q110" s="23" t="s">
        <v>87</v>
      </c>
    </row>
    <row r="111" spans="1:17" x14ac:dyDescent="0.3">
      <c r="A111" s="22">
        <v>109</v>
      </c>
      <c r="B111" s="23" t="s">
        <v>84</v>
      </c>
      <c r="C111" s="39">
        <v>104</v>
      </c>
      <c r="D111" s="39">
        <v>105</v>
      </c>
      <c r="E111" s="23" t="s">
        <v>85</v>
      </c>
      <c r="F111" s="32">
        <v>0</v>
      </c>
      <c r="G111" s="39">
        <v>1</v>
      </c>
      <c r="H111" s="39">
        <v>1</v>
      </c>
      <c r="I111" s="31">
        <v>0</v>
      </c>
      <c r="J111" s="31">
        <v>0</v>
      </c>
      <c r="K111" s="31">
        <v>0</v>
      </c>
      <c r="L111" s="31">
        <v>0</v>
      </c>
      <c r="M111" s="31"/>
      <c r="N111" s="40">
        <v>6.8000000000000005E-2</v>
      </c>
      <c r="O111" s="41">
        <v>17.05</v>
      </c>
      <c r="P111" s="42" t="s">
        <v>86</v>
      </c>
      <c r="Q111" s="23" t="s">
        <v>87</v>
      </c>
    </row>
    <row r="112" spans="1:17" x14ac:dyDescent="0.3">
      <c r="A112" s="22">
        <v>110</v>
      </c>
      <c r="B112" s="23" t="s">
        <v>84</v>
      </c>
      <c r="C112" s="39">
        <v>105</v>
      </c>
      <c r="D112" s="39">
        <v>106</v>
      </c>
      <c r="E112" s="23" t="s">
        <v>85</v>
      </c>
      <c r="F112" s="32">
        <v>0</v>
      </c>
      <c r="G112" s="39">
        <v>1</v>
      </c>
      <c r="H112" s="39">
        <v>1</v>
      </c>
      <c r="I112" s="31">
        <v>0</v>
      </c>
      <c r="J112" s="31">
        <v>0</v>
      </c>
      <c r="K112" s="31">
        <v>0</v>
      </c>
      <c r="L112" s="31">
        <v>0</v>
      </c>
      <c r="M112" s="31"/>
      <c r="N112" s="40">
        <v>6.8000000000000005E-2</v>
      </c>
      <c r="O112" s="41">
        <v>17.05</v>
      </c>
      <c r="P112" s="42" t="s">
        <v>86</v>
      </c>
      <c r="Q112" s="23" t="s">
        <v>87</v>
      </c>
    </row>
    <row r="113" spans="1:17" x14ac:dyDescent="0.3">
      <c r="A113" s="22">
        <v>111</v>
      </c>
      <c r="B113" s="23" t="s">
        <v>84</v>
      </c>
      <c r="C113" s="39">
        <v>106</v>
      </c>
      <c r="D113" s="39">
        <v>232</v>
      </c>
      <c r="E113" s="23" t="s">
        <v>85</v>
      </c>
      <c r="F113" s="32">
        <v>0</v>
      </c>
      <c r="G113" s="39">
        <v>1</v>
      </c>
      <c r="H113" s="39">
        <v>1</v>
      </c>
      <c r="I113" s="31">
        <v>0</v>
      </c>
      <c r="J113" s="31">
        <v>0</v>
      </c>
      <c r="K113" s="31">
        <v>0</v>
      </c>
      <c r="L113" s="31">
        <v>0</v>
      </c>
      <c r="M113" s="31"/>
      <c r="N113" s="40">
        <v>8.0000000000000002E-3</v>
      </c>
      <c r="O113" s="41">
        <v>2.08</v>
      </c>
      <c r="P113" s="42" t="s">
        <v>86</v>
      </c>
      <c r="Q113" s="23" t="s">
        <v>87</v>
      </c>
    </row>
    <row r="114" spans="1:17" x14ac:dyDescent="0.3">
      <c r="A114" s="22">
        <v>112</v>
      </c>
      <c r="B114" s="23" t="s">
        <v>84</v>
      </c>
      <c r="C114" s="39">
        <v>232</v>
      </c>
      <c r="D114" s="39">
        <v>107</v>
      </c>
      <c r="E114" s="23" t="s">
        <v>85</v>
      </c>
      <c r="F114" s="32">
        <v>0</v>
      </c>
      <c r="G114" s="39">
        <v>1</v>
      </c>
      <c r="H114" s="39">
        <v>1</v>
      </c>
      <c r="I114" s="31">
        <v>0</v>
      </c>
      <c r="J114" s="31">
        <v>0</v>
      </c>
      <c r="K114" s="31">
        <v>0</v>
      </c>
      <c r="L114" s="31">
        <v>0</v>
      </c>
      <c r="M114" s="31"/>
      <c r="N114" s="40">
        <v>0.06</v>
      </c>
      <c r="O114" s="41">
        <v>14.97</v>
      </c>
      <c r="P114" s="42" t="s">
        <v>86</v>
      </c>
      <c r="Q114" s="23" t="s">
        <v>87</v>
      </c>
    </row>
    <row r="115" spans="1:17" x14ac:dyDescent="0.3">
      <c r="A115" s="22">
        <v>113</v>
      </c>
      <c r="B115" s="23" t="s">
        <v>84</v>
      </c>
      <c r="C115" s="39">
        <v>107</v>
      </c>
      <c r="D115" s="39">
        <v>108</v>
      </c>
      <c r="E115" s="23" t="s">
        <v>85</v>
      </c>
      <c r="F115" s="32">
        <v>0</v>
      </c>
      <c r="G115" s="39">
        <v>1</v>
      </c>
      <c r="H115" s="39">
        <v>1</v>
      </c>
      <c r="I115" s="31">
        <v>0</v>
      </c>
      <c r="J115" s="31">
        <v>0</v>
      </c>
      <c r="K115" s="31">
        <v>0</v>
      </c>
      <c r="L115" s="31">
        <v>0</v>
      </c>
      <c r="M115" s="31"/>
      <c r="N115" s="40">
        <v>6.8000000000000005E-2</v>
      </c>
      <c r="O115" s="41">
        <v>17.05</v>
      </c>
      <c r="P115" s="42" t="s">
        <v>86</v>
      </c>
      <c r="Q115" s="23" t="s">
        <v>87</v>
      </c>
    </row>
    <row r="116" spans="1:17" x14ac:dyDescent="0.3">
      <c r="A116" s="22">
        <v>114</v>
      </c>
      <c r="B116" s="23" t="s">
        <v>84</v>
      </c>
      <c r="C116" s="39">
        <v>108</v>
      </c>
      <c r="D116" s="39">
        <v>109</v>
      </c>
      <c r="E116" s="23" t="s">
        <v>85</v>
      </c>
      <c r="F116" s="32">
        <v>0</v>
      </c>
      <c r="G116" s="39">
        <v>1</v>
      </c>
      <c r="H116" s="39">
        <v>1</v>
      </c>
      <c r="I116" s="31">
        <v>0</v>
      </c>
      <c r="J116" s="31">
        <v>0</v>
      </c>
      <c r="K116" s="31">
        <v>0</v>
      </c>
      <c r="L116" s="31">
        <v>0</v>
      </c>
      <c r="M116" s="31"/>
      <c r="N116" s="40">
        <v>6.8000000000000005E-2</v>
      </c>
      <c r="O116" s="41">
        <v>17.05</v>
      </c>
      <c r="P116" s="42" t="s">
        <v>86</v>
      </c>
      <c r="Q116" s="23" t="s">
        <v>87</v>
      </c>
    </row>
    <row r="117" spans="1:17" x14ac:dyDescent="0.3">
      <c r="A117" s="22">
        <v>115</v>
      </c>
      <c r="B117" s="23" t="s">
        <v>84</v>
      </c>
      <c r="C117" s="39">
        <v>109</v>
      </c>
      <c r="D117" s="39">
        <v>110</v>
      </c>
      <c r="E117" s="23" t="s">
        <v>85</v>
      </c>
      <c r="F117" s="32">
        <v>0</v>
      </c>
      <c r="G117" s="39">
        <v>1</v>
      </c>
      <c r="H117" s="39">
        <v>1</v>
      </c>
      <c r="I117" s="31">
        <v>0</v>
      </c>
      <c r="J117" s="31">
        <v>0</v>
      </c>
      <c r="K117" s="31">
        <v>0</v>
      </c>
      <c r="L117" s="31">
        <v>0</v>
      </c>
      <c r="M117" s="31"/>
      <c r="N117" s="40">
        <v>6.8000000000000005E-2</v>
      </c>
      <c r="O117" s="41">
        <v>17.05</v>
      </c>
      <c r="P117" s="42" t="s">
        <v>86</v>
      </c>
      <c r="Q117" s="23" t="s">
        <v>87</v>
      </c>
    </row>
    <row r="118" spans="1:17" x14ac:dyDescent="0.3">
      <c r="A118" s="22">
        <v>116</v>
      </c>
      <c r="B118" s="23" t="s">
        <v>84</v>
      </c>
      <c r="C118" s="39">
        <v>110</v>
      </c>
      <c r="D118" s="39">
        <v>111</v>
      </c>
      <c r="E118" s="23" t="s">
        <v>85</v>
      </c>
      <c r="F118" s="32">
        <v>0</v>
      </c>
      <c r="G118" s="39">
        <v>1</v>
      </c>
      <c r="H118" s="39">
        <v>1</v>
      </c>
      <c r="I118" s="31">
        <v>0</v>
      </c>
      <c r="J118" s="31">
        <v>0</v>
      </c>
      <c r="K118" s="31">
        <v>0</v>
      </c>
      <c r="L118" s="31">
        <v>0</v>
      </c>
      <c r="M118" s="31"/>
      <c r="N118" s="40">
        <v>6.8000000000000005E-2</v>
      </c>
      <c r="O118" s="41">
        <v>17.05</v>
      </c>
      <c r="P118" s="42" t="s">
        <v>86</v>
      </c>
      <c r="Q118" s="23" t="s">
        <v>87</v>
      </c>
    </row>
    <row r="119" spans="1:17" x14ac:dyDescent="0.3">
      <c r="A119" s="22">
        <v>117</v>
      </c>
      <c r="B119" s="23" t="s">
        <v>84</v>
      </c>
      <c r="C119" s="39">
        <v>112</v>
      </c>
      <c r="D119" s="39">
        <v>113</v>
      </c>
      <c r="E119" s="23" t="s">
        <v>85</v>
      </c>
      <c r="F119" s="32">
        <v>0</v>
      </c>
      <c r="G119" s="39">
        <v>2</v>
      </c>
      <c r="H119" s="39">
        <v>2</v>
      </c>
      <c r="I119" s="31">
        <v>0</v>
      </c>
      <c r="J119" s="31">
        <v>0</v>
      </c>
      <c r="K119" s="31">
        <v>0</v>
      </c>
      <c r="L119" s="31">
        <v>0</v>
      </c>
      <c r="M119" s="31"/>
      <c r="N119" s="40">
        <v>6.8000000000000005E-2</v>
      </c>
      <c r="O119" s="41">
        <v>5.73</v>
      </c>
      <c r="P119" s="42" t="s">
        <v>86</v>
      </c>
      <c r="Q119" s="23" t="s">
        <v>88</v>
      </c>
    </row>
    <row r="120" spans="1:17" x14ac:dyDescent="0.3">
      <c r="A120" s="22">
        <v>118</v>
      </c>
      <c r="B120" s="23" t="s">
        <v>84</v>
      </c>
      <c r="C120" s="39">
        <v>113</v>
      </c>
      <c r="D120" s="39">
        <v>114</v>
      </c>
      <c r="E120" s="23" t="s">
        <v>85</v>
      </c>
      <c r="F120" s="32">
        <v>0</v>
      </c>
      <c r="G120" s="39">
        <v>2</v>
      </c>
      <c r="H120" s="39">
        <v>2</v>
      </c>
      <c r="I120" s="31">
        <v>0</v>
      </c>
      <c r="J120" s="31">
        <v>0</v>
      </c>
      <c r="K120" s="31">
        <v>0</v>
      </c>
      <c r="L120" s="31">
        <v>0</v>
      </c>
      <c r="M120" s="31"/>
      <c r="N120" s="40">
        <v>6.8000000000000005E-2</v>
      </c>
      <c r="O120" s="41">
        <v>5.73</v>
      </c>
      <c r="P120" s="42" t="s">
        <v>86</v>
      </c>
      <c r="Q120" s="23" t="s">
        <v>88</v>
      </c>
    </row>
    <row r="121" spans="1:17" x14ac:dyDescent="0.3">
      <c r="A121" s="22">
        <v>119</v>
      </c>
      <c r="B121" s="23" t="s">
        <v>84</v>
      </c>
      <c r="C121" s="39">
        <v>114</v>
      </c>
      <c r="D121" s="39">
        <v>115</v>
      </c>
      <c r="E121" s="23" t="s">
        <v>85</v>
      </c>
      <c r="F121" s="32">
        <v>0</v>
      </c>
      <c r="G121" s="39">
        <v>2</v>
      </c>
      <c r="H121" s="39">
        <v>2</v>
      </c>
      <c r="I121" s="31">
        <v>0</v>
      </c>
      <c r="J121" s="31">
        <v>0</v>
      </c>
      <c r="K121" s="31">
        <v>0</v>
      </c>
      <c r="L121" s="31">
        <v>0</v>
      </c>
      <c r="M121" s="31"/>
      <c r="N121" s="40">
        <v>6.8000000000000005E-2</v>
      </c>
      <c r="O121" s="41">
        <v>5.73</v>
      </c>
      <c r="P121" s="42" t="s">
        <v>86</v>
      </c>
      <c r="Q121" s="23" t="s">
        <v>88</v>
      </c>
    </row>
    <row r="122" spans="1:17" x14ac:dyDescent="0.3">
      <c r="A122" s="22">
        <v>120</v>
      </c>
      <c r="B122" s="23" t="s">
        <v>84</v>
      </c>
      <c r="C122" s="39">
        <v>115</v>
      </c>
      <c r="D122" s="39">
        <v>116</v>
      </c>
      <c r="E122" s="23" t="s">
        <v>85</v>
      </c>
      <c r="F122" s="32">
        <v>0</v>
      </c>
      <c r="G122" s="39">
        <v>2</v>
      </c>
      <c r="H122" s="39">
        <v>2</v>
      </c>
      <c r="I122" s="31">
        <v>0</v>
      </c>
      <c r="J122" s="31">
        <v>0</v>
      </c>
      <c r="K122" s="31">
        <v>0</v>
      </c>
      <c r="L122" s="31">
        <v>0</v>
      </c>
      <c r="M122" s="31"/>
      <c r="N122" s="40">
        <v>6.8000000000000005E-2</v>
      </c>
      <c r="O122" s="41">
        <v>5.73</v>
      </c>
      <c r="P122" s="42" t="s">
        <v>86</v>
      </c>
      <c r="Q122" s="23" t="s">
        <v>88</v>
      </c>
    </row>
    <row r="123" spans="1:17" x14ac:dyDescent="0.3">
      <c r="A123" s="22">
        <v>121</v>
      </c>
      <c r="B123" s="23" t="s">
        <v>84</v>
      </c>
      <c r="C123" s="39">
        <v>116</v>
      </c>
      <c r="D123" s="39">
        <v>225</v>
      </c>
      <c r="E123" s="23" t="s">
        <v>85</v>
      </c>
      <c r="F123" s="32">
        <v>0</v>
      </c>
      <c r="G123" s="39">
        <v>2</v>
      </c>
      <c r="H123" s="39">
        <v>2</v>
      </c>
      <c r="I123" s="31">
        <v>0</v>
      </c>
      <c r="J123" s="31">
        <v>0</v>
      </c>
      <c r="K123" s="31">
        <v>0</v>
      </c>
      <c r="L123" s="31">
        <v>0</v>
      </c>
      <c r="M123" s="31"/>
      <c r="N123" s="40">
        <v>0.06</v>
      </c>
      <c r="O123" s="41">
        <v>5.03</v>
      </c>
      <c r="P123" s="42" t="s">
        <v>86</v>
      </c>
      <c r="Q123" s="23" t="s">
        <v>88</v>
      </c>
    </row>
    <row r="124" spans="1:17" x14ac:dyDescent="0.3">
      <c r="A124" s="22">
        <v>122</v>
      </c>
      <c r="B124" s="23" t="s">
        <v>84</v>
      </c>
      <c r="C124" s="39">
        <v>225</v>
      </c>
      <c r="D124" s="39">
        <v>117</v>
      </c>
      <c r="E124" s="23" t="s">
        <v>85</v>
      </c>
      <c r="F124" s="32">
        <v>0</v>
      </c>
      <c r="G124" s="39">
        <v>2</v>
      </c>
      <c r="H124" s="39">
        <v>2</v>
      </c>
      <c r="I124" s="31">
        <v>0</v>
      </c>
      <c r="J124" s="31">
        <v>0</v>
      </c>
      <c r="K124" s="31">
        <v>0</v>
      </c>
      <c r="L124" s="31">
        <v>0</v>
      </c>
      <c r="M124" s="31"/>
      <c r="N124" s="40">
        <v>8.0000000000000002E-3</v>
      </c>
      <c r="O124" s="41">
        <v>0.7</v>
      </c>
      <c r="P124" s="42" t="s">
        <v>86</v>
      </c>
      <c r="Q124" s="23" t="s">
        <v>88</v>
      </c>
    </row>
    <row r="125" spans="1:17" x14ac:dyDescent="0.3">
      <c r="A125" s="22">
        <v>123</v>
      </c>
      <c r="B125" s="23" t="s">
        <v>84</v>
      </c>
      <c r="C125" s="39">
        <v>117</v>
      </c>
      <c r="D125" s="39">
        <v>118</v>
      </c>
      <c r="E125" s="23" t="s">
        <v>85</v>
      </c>
      <c r="F125" s="32">
        <v>0</v>
      </c>
      <c r="G125" s="39">
        <v>2</v>
      </c>
      <c r="H125" s="39">
        <v>2</v>
      </c>
      <c r="I125" s="31">
        <v>0</v>
      </c>
      <c r="J125" s="31">
        <v>0</v>
      </c>
      <c r="K125" s="31">
        <v>0</v>
      </c>
      <c r="L125" s="31">
        <v>0</v>
      </c>
      <c r="M125" s="31"/>
      <c r="N125" s="40">
        <v>6.8000000000000005E-2</v>
      </c>
      <c r="O125" s="41">
        <v>5.73</v>
      </c>
      <c r="P125" s="42" t="s">
        <v>86</v>
      </c>
      <c r="Q125" s="23" t="s">
        <v>88</v>
      </c>
    </row>
    <row r="126" spans="1:17" x14ac:dyDescent="0.3">
      <c r="A126" s="22">
        <v>124</v>
      </c>
      <c r="B126" s="23" t="s">
        <v>84</v>
      </c>
      <c r="C126" s="39">
        <v>118</v>
      </c>
      <c r="D126" s="39">
        <v>119</v>
      </c>
      <c r="E126" s="23" t="s">
        <v>85</v>
      </c>
      <c r="F126" s="32">
        <v>0</v>
      </c>
      <c r="G126" s="39">
        <v>2</v>
      </c>
      <c r="H126" s="39">
        <v>2</v>
      </c>
      <c r="I126" s="31">
        <v>0</v>
      </c>
      <c r="J126" s="31">
        <v>0</v>
      </c>
      <c r="K126" s="31">
        <v>0</v>
      </c>
      <c r="L126" s="31">
        <v>0</v>
      </c>
      <c r="M126" s="31"/>
      <c r="N126" s="40">
        <v>6.8000000000000005E-2</v>
      </c>
      <c r="O126" s="41">
        <v>5.73</v>
      </c>
      <c r="P126" s="42" t="s">
        <v>86</v>
      </c>
      <c r="Q126" s="23" t="s">
        <v>88</v>
      </c>
    </row>
    <row r="127" spans="1:17" x14ac:dyDescent="0.3">
      <c r="A127" s="22">
        <v>125</v>
      </c>
      <c r="B127" s="23" t="s">
        <v>84</v>
      </c>
      <c r="C127" s="39">
        <v>119</v>
      </c>
      <c r="D127" s="39">
        <v>120</v>
      </c>
      <c r="E127" s="23" t="s">
        <v>85</v>
      </c>
      <c r="F127" s="32">
        <v>0</v>
      </c>
      <c r="G127" s="39">
        <v>2</v>
      </c>
      <c r="H127" s="39">
        <v>2</v>
      </c>
      <c r="I127" s="31">
        <v>0</v>
      </c>
      <c r="J127" s="31">
        <v>0</v>
      </c>
      <c r="K127" s="31">
        <v>0</v>
      </c>
      <c r="L127" s="31">
        <v>0</v>
      </c>
      <c r="M127" s="31"/>
      <c r="N127" s="40">
        <v>6.8000000000000005E-2</v>
      </c>
      <c r="O127" s="41">
        <v>5.73</v>
      </c>
      <c r="P127" s="42" t="s">
        <v>86</v>
      </c>
      <c r="Q127" s="23" t="s">
        <v>88</v>
      </c>
    </row>
    <row r="128" spans="1:17" x14ac:dyDescent="0.3">
      <c r="A128" s="22">
        <v>126</v>
      </c>
      <c r="B128" s="23" t="s">
        <v>84</v>
      </c>
      <c r="C128" s="39">
        <v>120</v>
      </c>
      <c r="D128" s="39">
        <v>121</v>
      </c>
      <c r="E128" s="23" t="s">
        <v>85</v>
      </c>
      <c r="F128" s="32">
        <v>0</v>
      </c>
      <c r="G128" s="39">
        <v>2</v>
      </c>
      <c r="H128" s="39">
        <v>2</v>
      </c>
      <c r="I128" s="31">
        <v>0</v>
      </c>
      <c r="J128" s="31">
        <v>0</v>
      </c>
      <c r="K128" s="31">
        <v>0</v>
      </c>
      <c r="L128" s="31">
        <v>0</v>
      </c>
      <c r="M128" s="31"/>
      <c r="N128" s="40">
        <v>6.8000000000000005E-2</v>
      </c>
      <c r="O128" s="41">
        <v>5.73</v>
      </c>
      <c r="P128" s="42" t="s">
        <v>86</v>
      </c>
      <c r="Q128" s="23" t="s">
        <v>88</v>
      </c>
    </row>
    <row r="129" spans="1:17" x14ac:dyDescent="0.3">
      <c r="A129" s="22">
        <v>127</v>
      </c>
      <c r="B129" s="23" t="s">
        <v>84</v>
      </c>
      <c r="C129" s="39">
        <v>121</v>
      </c>
      <c r="D129" s="39">
        <v>122</v>
      </c>
      <c r="E129" s="23" t="s">
        <v>85</v>
      </c>
      <c r="F129" s="32">
        <v>0</v>
      </c>
      <c r="G129" s="39">
        <v>2</v>
      </c>
      <c r="H129" s="39">
        <v>2</v>
      </c>
      <c r="I129" s="31">
        <v>0</v>
      </c>
      <c r="J129" s="31">
        <v>0</v>
      </c>
      <c r="K129" s="31">
        <v>0</v>
      </c>
      <c r="L129" s="31">
        <v>0</v>
      </c>
      <c r="M129" s="31"/>
      <c r="N129" s="40">
        <v>6.8000000000000005E-2</v>
      </c>
      <c r="O129" s="41">
        <v>5.73</v>
      </c>
      <c r="P129" s="42" t="s">
        <v>86</v>
      </c>
      <c r="Q129" s="23" t="s">
        <v>88</v>
      </c>
    </row>
    <row r="130" spans="1:17" x14ac:dyDescent="0.3">
      <c r="A130" s="22">
        <v>128</v>
      </c>
      <c r="B130" s="23" t="s">
        <v>84</v>
      </c>
      <c r="C130" s="39">
        <v>122</v>
      </c>
      <c r="D130" s="39">
        <v>123</v>
      </c>
      <c r="E130" s="23" t="s">
        <v>85</v>
      </c>
      <c r="F130" s="32">
        <v>0</v>
      </c>
      <c r="G130" s="39">
        <v>2</v>
      </c>
      <c r="H130" s="39">
        <v>2</v>
      </c>
      <c r="I130" s="31">
        <v>0</v>
      </c>
      <c r="J130" s="31">
        <v>0</v>
      </c>
      <c r="K130" s="31">
        <v>0</v>
      </c>
      <c r="L130" s="31">
        <v>0</v>
      </c>
      <c r="M130" s="31"/>
      <c r="N130" s="40">
        <v>6.8000000000000005E-2</v>
      </c>
      <c r="O130" s="41">
        <v>5.73</v>
      </c>
      <c r="P130" s="42" t="s">
        <v>86</v>
      </c>
      <c r="Q130" s="23" t="s">
        <v>88</v>
      </c>
    </row>
    <row r="131" spans="1:17" x14ac:dyDescent="0.3">
      <c r="A131" s="22">
        <v>129</v>
      </c>
      <c r="B131" s="23" t="s">
        <v>84</v>
      </c>
      <c r="C131" s="39">
        <v>123</v>
      </c>
      <c r="D131" s="39">
        <v>124</v>
      </c>
      <c r="E131" s="23" t="s">
        <v>85</v>
      </c>
      <c r="F131" s="32">
        <v>0</v>
      </c>
      <c r="G131" s="39">
        <v>2</v>
      </c>
      <c r="H131" s="39">
        <v>2</v>
      </c>
      <c r="I131" s="31">
        <v>0</v>
      </c>
      <c r="J131" s="31">
        <v>0</v>
      </c>
      <c r="K131" s="31">
        <v>0</v>
      </c>
      <c r="L131" s="31">
        <v>0</v>
      </c>
      <c r="M131" s="31"/>
      <c r="N131" s="40">
        <v>6.8000000000000005E-2</v>
      </c>
      <c r="O131" s="41">
        <v>5.73</v>
      </c>
      <c r="P131" s="42" t="s">
        <v>86</v>
      </c>
      <c r="Q131" s="23" t="s">
        <v>88</v>
      </c>
    </row>
    <row r="132" spans="1:17" x14ac:dyDescent="0.3">
      <c r="A132" s="22">
        <v>130</v>
      </c>
      <c r="B132" s="23" t="s">
        <v>84</v>
      </c>
      <c r="C132" s="39">
        <v>124</v>
      </c>
      <c r="D132" s="39">
        <v>125</v>
      </c>
      <c r="E132" s="23" t="s">
        <v>85</v>
      </c>
      <c r="F132" s="32">
        <v>0</v>
      </c>
      <c r="G132" s="39">
        <v>2</v>
      </c>
      <c r="H132" s="39">
        <v>2</v>
      </c>
      <c r="I132" s="31">
        <v>0</v>
      </c>
      <c r="J132" s="31">
        <v>0</v>
      </c>
      <c r="K132" s="31">
        <v>0</v>
      </c>
      <c r="L132" s="31">
        <v>0</v>
      </c>
      <c r="M132" s="31"/>
      <c r="N132" s="40">
        <v>6.8000000000000005E-2</v>
      </c>
      <c r="O132" s="41">
        <v>5.73</v>
      </c>
      <c r="P132" s="42" t="s">
        <v>86</v>
      </c>
      <c r="Q132" s="23" t="s">
        <v>88</v>
      </c>
    </row>
    <row r="133" spans="1:17" x14ac:dyDescent="0.3">
      <c r="A133" s="22">
        <v>131</v>
      </c>
      <c r="B133" s="23" t="s">
        <v>84</v>
      </c>
      <c r="C133" s="39">
        <v>125</v>
      </c>
      <c r="D133" s="39">
        <v>126</v>
      </c>
      <c r="E133" s="23" t="s">
        <v>85</v>
      </c>
      <c r="F133" s="32">
        <v>0</v>
      </c>
      <c r="G133" s="39">
        <v>2</v>
      </c>
      <c r="H133" s="39">
        <v>2</v>
      </c>
      <c r="I133" s="31">
        <v>0</v>
      </c>
      <c r="J133" s="31">
        <v>0</v>
      </c>
      <c r="K133" s="31">
        <v>0</v>
      </c>
      <c r="L133" s="31">
        <v>0</v>
      </c>
      <c r="M133" s="31"/>
      <c r="N133" s="40">
        <v>6.8000000000000005E-2</v>
      </c>
      <c r="O133" s="41">
        <v>5.73</v>
      </c>
      <c r="P133" s="42" t="s">
        <v>86</v>
      </c>
      <c r="Q133" s="23" t="s">
        <v>88</v>
      </c>
    </row>
    <row r="134" spans="1:17" x14ac:dyDescent="0.3">
      <c r="A134" s="22">
        <v>132</v>
      </c>
      <c r="B134" s="23" t="s">
        <v>84</v>
      </c>
      <c r="C134" s="39">
        <v>126</v>
      </c>
      <c r="D134" s="39">
        <v>127</v>
      </c>
      <c r="E134" s="23" t="s">
        <v>85</v>
      </c>
      <c r="F134" s="32">
        <v>0</v>
      </c>
      <c r="G134" s="39">
        <v>2</v>
      </c>
      <c r="H134" s="39">
        <v>2</v>
      </c>
      <c r="I134" s="31">
        <v>0</v>
      </c>
      <c r="J134" s="31">
        <v>0</v>
      </c>
      <c r="K134" s="31">
        <v>0</v>
      </c>
      <c r="L134" s="31">
        <v>0</v>
      </c>
      <c r="M134" s="31"/>
      <c r="N134" s="40">
        <v>6.8000000000000005E-2</v>
      </c>
      <c r="O134" s="41">
        <v>5.73</v>
      </c>
      <c r="P134" s="42" t="s">
        <v>86</v>
      </c>
      <c r="Q134" s="23" t="s">
        <v>88</v>
      </c>
    </row>
    <row r="135" spans="1:17" x14ac:dyDescent="0.3">
      <c r="A135" s="22">
        <v>133</v>
      </c>
      <c r="B135" s="23" t="s">
        <v>84</v>
      </c>
      <c r="C135" s="39">
        <v>127</v>
      </c>
      <c r="D135" s="39">
        <v>128</v>
      </c>
      <c r="E135" s="23" t="s">
        <v>85</v>
      </c>
      <c r="F135" s="32">
        <v>0</v>
      </c>
      <c r="G135" s="39">
        <v>2</v>
      </c>
      <c r="H135" s="39">
        <v>2</v>
      </c>
      <c r="I135" s="31">
        <v>0</v>
      </c>
      <c r="J135" s="31">
        <v>0</v>
      </c>
      <c r="K135" s="31">
        <v>0</v>
      </c>
      <c r="L135" s="31">
        <v>0</v>
      </c>
      <c r="M135" s="31"/>
      <c r="N135" s="40">
        <v>6.8000000000000005E-2</v>
      </c>
      <c r="O135" s="41">
        <v>5.73</v>
      </c>
      <c r="P135" s="42" t="s">
        <v>86</v>
      </c>
      <c r="Q135" s="23" t="s">
        <v>88</v>
      </c>
    </row>
    <row r="136" spans="1:17" x14ac:dyDescent="0.3">
      <c r="A136" s="22">
        <v>134</v>
      </c>
      <c r="B136" s="23" t="s">
        <v>84</v>
      </c>
      <c r="C136" s="39">
        <v>128</v>
      </c>
      <c r="D136" s="39">
        <v>228</v>
      </c>
      <c r="E136" s="23" t="s">
        <v>85</v>
      </c>
      <c r="F136" s="32">
        <v>0</v>
      </c>
      <c r="G136" s="39">
        <v>2</v>
      </c>
      <c r="H136" s="39">
        <v>2</v>
      </c>
      <c r="I136" s="31">
        <v>0</v>
      </c>
      <c r="J136" s="31">
        <v>0</v>
      </c>
      <c r="K136" s="31">
        <v>0</v>
      </c>
      <c r="L136" s="31">
        <v>0</v>
      </c>
      <c r="M136" s="31"/>
      <c r="N136" s="40">
        <v>0.02</v>
      </c>
      <c r="O136" s="41">
        <v>1.69</v>
      </c>
      <c r="P136" s="42" t="s">
        <v>86</v>
      </c>
      <c r="Q136" s="23" t="s">
        <v>88</v>
      </c>
    </row>
    <row r="137" spans="1:17" x14ac:dyDescent="0.3">
      <c r="A137" s="22">
        <v>135</v>
      </c>
      <c r="B137" s="23" t="s">
        <v>84</v>
      </c>
      <c r="C137" s="39">
        <v>228</v>
      </c>
      <c r="D137" s="39">
        <v>129</v>
      </c>
      <c r="E137" s="23" t="s">
        <v>85</v>
      </c>
      <c r="F137" s="32">
        <v>0</v>
      </c>
      <c r="G137" s="39">
        <v>2</v>
      </c>
      <c r="H137" s="39">
        <v>2</v>
      </c>
      <c r="I137" s="31">
        <v>0</v>
      </c>
      <c r="J137" s="31">
        <v>0</v>
      </c>
      <c r="K137" s="31">
        <v>0</v>
      </c>
      <c r="L137" s="31">
        <v>0</v>
      </c>
      <c r="M137" s="31"/>
      <c r="N137" s="40">
        <v>4.8000000000000001E-2</v>
      </c>
      <c r="O137" s="41">
        <v>4.03</v>
      </c>
      <c r="P137" s="42" t="s">
        <v>86</v>
      </c>
      <c r="Q137" s="23" t="s">
        <v>88</v>
      </c>
    </row>
    <row r="138" spans="1:17" x14ac:dyDescent="0.3">
      <c r="A138" s="22">
        <v>136</v>
      </c>
      <c r="B138" s="23" t="s">
        <v>84</v>
      </c>
      <c r="C138" s="39">
        <v>129</v>
      </c>
      <c r="D138" s="39">
        <v>130</v>
      </c>
      <c r="E138" s="23" t="s">
        <v>85</v>
      </c>
      <c r="F138" s="32">
        <v>0</v>
      </c>
      <c r="G138" s="39">
        <v>2</v>
      </c>
      <c r="H138" s="39">
        <v>2</v>
      </c>
      <c r="I138" s="31">
        <v>0</v>
      </c>
      <c r="J138" s="31">
        <v>0</v>
      </c>
      <c r="K138" s="31">
        <v>0</v>
      </c>
      <c r="L138" s="31">
        <v>0</v>
      </c>
      <c r="M138" s="31"/>
      <c r="N138" s="40">
        <v>6.8000000000000005E-2</v>
      </c>
      <c r="O138" s="41">
        <v>5.73</v>
      </c>
      <c r="P138" s="42" t="s">
        <v>86</v>
      </c>
      <c r="Q138" s="23" t="s">
        <v>88</v>
      </c>
    </row>
    <row r="139" spans="1:17" x14ac:dyDescent="0.3">
      <c r="A139" s="22">
        <v>137</v>
      </c>
      <c r="B139" s="23" t="s">
        <v>84</v>
      </c>
      <c r="C139" s="39">
        <v>130</v>
      </c>
      <c r="D139" s="39">
        <v>131</v>
      </c>
      <c r="E139" s="23" t="s">
        <v>85</v>
      </c>
      <c r="F139" s="32">
        <v>0</v>
      </c>
      <c r="G139" s="39">
        <v>2</v>
      </c>
      <c r="H139" s="39">
        <v>2</v>
      </c>
      <c r="I139" s="31">
        <v>0</v>
      </c>
      <c r="J139" s="31">
        <v>0</v>
      </c>
      <c r="K139" s="31">
        <v>0</v>
      </c>
      <c r="L139" s="31">
        <v>0</v>
      </c>
      <c r="M139" s="31"/>
      <c r="N139" s="40">
        <v>6.8000000000000005E-2</v>
      </c>
      <c r="O139" s="41">
        <v>5.73</v>
      </c>
      <c r="P139" s="42" t="s">
        <v>86</v>
      </c>
      <c r="Q139" s="23" t="s">
        <v>88</v>
      </c>
    </row>
    <row r="140" spans="1:17" x14ac:dyDescent="0.3">
      <c r="A140" s="22">
        <v>138</v>
      </c>
      <c r="B140" s="23" t="s">
        <v>84</v>
      </c>
      <c r="C140" s="39">
        <v>131</v>
      </c>
      <c r="D140" s="39">
        <v>132</v>
      </c>
      <c r="E140" s="23" t="s">
        <v>85</v>
      </c>
      <c r="F140" s="32">
        <v>0</v>
      </c>
      <c r="G140" s="39">
        <v>2</v>
      </c>
      <c r="H140" s="39">
        <v>2</v>
      </c>
      <c r="I140" s="31">
        <v>0</v>
      </c>
      <c r="J140" s="31">
        <v>0</v>
      </c>
      <c r="K140" s="31">
        <v>0</v>
      </c>
      <c r="L140" s="31">
        <v>0</v>
      </c>
      <c r="M140" s="31"/>
      <c r="N140" s="40">
        <v>6.8000000000000005E-2</v>
      </c>
      <c r="O140" s="41">
        <v>5.73</v>
      </c>
      <c r="P140" s="42" t="s">
        <v>86</v>
      </c>
      <c r="Q140" s="23" t="s">
        <v>88</v>
      </c>
    </row>
    <row r="141" spans="1:17" x14ac:dyDescent="0.3">
      <c r="A141" s="22">
        <v>139</v>
      </c>
      <c r="B141" s="23" t="s">
        <v>84</v>
      </c>
      <c r="C141" s="39">
        <v>132</v>
      </c>
      <c r="D141" s="39">
        <v>133</v>
      </c>
      <c r="E141" s="23" t="s">
        <v>85</v>
      </c>
      <c r="F141" s="32">
        <v>0</v>
      </c>
      <c r="G141" s="39">
        <v>2</v>
      </c>
      <c r="H141" s="39">
        <v>2</v>
      </c>
      <c r="I141" s="31">
        <v>0</v>
      </c>
      <c r="J141" s="31">
        <v>0</v>
      </c>
      <c r="K141" s="31">
        <v>0</v>
      </c>
      <c r="L141" s="31">
        <v>0</v>
      </c>
      <c r="M141" s="31"/>
      <c r="N141" s="40">
        <v>6.8000000000000005E-2</v>
      </c>
      <c r="O141" s="41">
        <v>5.73</v>
      </c>
      <c r="P141" s="42" t="s">
        <v>86</v>
      </c>
      <c r="Q141" s="23" t="s">
        <v>88</v>
      </c>
    </row>
    <row r="142" spans="1:17" x14ac:dyDescent="0.3">
      <c r="A142" s="22">
        <v>140</v>
      </c>
      <c r="B142" s="23" t="s">
        <v>84</v>
      </c>
      <c r="C142" s="39">
        <v>133</v>
      </c>
      <c r="D142" s="39">
        <v>134</v>
      </c>
      <c r="E142" s="23" t="s">
        <v>85</v>
      </c>
      <c r="F142" s="32">
        <v>0</v>
      </c>
      <c r="G142" s="39">
        <v>2</v>
      </c>
      <c r="H142" s="39">
        <v>2</v>
      </c>
      <c r="I142" s="31">
        <v>0</v>
      </c>
      <c r="J142" s="31">
        <v>0</v>
      </c>
      <c r="K142" s="31">
        <v>0</v>
      </c>
      <c r="L142" s="31">
        <v>0</v>
      </c>
      <c r="M142" s="31"/>
      <c r="N142" s="40">
        <v>6.8000000000000005E-2</v>
      </c>
      <c r="O142" s="41">
        <v>5.73</v>
      </c>
      <c r="P142" s="42" t="s">
        <v>86</v>
      </c>
      <c r="Q142" s="23" t="s">
        <v>88</v>
      </c>
    </row>
    <row r="143" spans="1:17" x14ac:dyDescent="0.3">
      <c r="A143" s="22">
        <v>141</v>
      </c>
      <c r="B143" s="23" t="s">
        <v>84</v>
      </c>
      <c r="C143" s="39">
        <v>134</v>
      </c>
      <c r="D143" s="39">
        <v>135</v>
      </c>
      <c r="E143" s="23" t="s">
        <v>85</v>
      </c>
      <c r="F143" s="32">
        <v>0</v>
      </c>
      <c r="G143" s="39">
        <v>2</v>
      </c>
      <c r="H143" s="39">
        <v>2</v>
      </c>
      <c r="I143" s="31">
        <v>0</v>
      </c>
      <c r="J143" s="31">
        <v>0</v>
      </c>
      <c r="K143" s="31">
        <v>0</v>
      </c>
      <c r="L143" s="31">
        <v>0</v>
      </c>
      <c r="M143" s="31"/>
      <c r="N143" s="40">
        <v>6.8000000000000005E-2</v>
      </c>
      <c r="O143" s="41">
        <v>5.73</v>
      </c>
      <c r="P143" s="42" t="s">
        <v>86</v>
      </c>
      <c r="Q143" s="23" t="s">
        <v>88</v>
      </c>
    </row>
    <row r="144" spans="1:17" x14ac:dyDescent="0.3">
      <c r="A144" s="22">
        <v>142</v>
      </c>
      <c r="B144" s="23" t="s">
        <v>84</v>
      </c>
      <c r="C144" s="39">
        <v>135</v>
      </c>
      <c r="D144" s="39">
        <v>136</v>
      </c>
      <c r="E144" s="23" t="s">
        <v>85</v>
      </c>
      <c r="F144" s="32">
        <v>0</v>
      </c>
      <c r="G144" s="39">
        <v>2</v>
      </c>
      <c r="H144" s="39">
        <v>2</v>
      </c>
      <c r="I144" s="31">
        <v>0</v>
      </c>
      <c r="J144" s="31">
        <v>0</v>
      </c>
      <c r="K144" s="31">
        <v>0</v>
      </c>
      <c r="L144" s="31">
        <v>0</v>
      </c>
      <c r="M144" s="31"/>
      <c r="N144" s="40">
        <v>6.8000000000000005E-2</v>
      </c>
      <c r="O144" s="41">
        <v>5.73</v>
      </c>
      <c r="P144" s="42" t="s">
        <v>86</v>
      </c>
      <c r="Q144" s="23" t="s">
        <v>88</v>
      </c>
    </row>
    <row r="145" spans="1:17" x14ac:dyDescent="0.3">
      <c r="A145" s="22">
        <v>143</v>
      </c>
      <c r="B145" s="23" t="s">
        <v>84</v>
      </c>
      <c r="C145" s="39">
        <v>136</v>
      </c>
      <c r="D145" s="39">
        <v>137</v>
      </c>
      <c r="E145" s="23" t="s">
        <v>85</v>
      </c>
      <c r="F145" s="32">
        <v>0</v>
      </c>
      <c r="G145" s="39">
        <v>2</v>
      </c>
      <c r="H145" s="39">
        <v>2</v>
      </c>
      <c r="I145" s="31">
        <v>0</v>
      </c>
      <c r="J145" s="31">
        <v>0</v>
      </c>
      <c r="K145" s="31">
        <v>0</v>
      </c>
      <c r="L145" s="31">
        <v>0</v>
      </c>
      <c r="M145" s="31"/>
      <c r="N145" s="40">
        <v>6.8000000000000005E-2</v>
      </c>
      <c r="O145" s="41">
        <v>5.73</v>
      </c>
      <c r="P145" s="42" t="s">
        <v>86</v>
      </c>
      <c r="Q145" s="23" t="s">
        <v>88</v>
      </c>
    </row>
    <row r="146" spans="1:17" x14ac:dyDescent="0.3">
      <c r="A146" s="22">
        <v>144</v>
      </c>
      <c r="B146" s="23" t="s">
        <v>84</v>
      </c>
      <c r="C146" s="39">
        <v>137</v>
      </c>
      <c r="D146" s="39">
        <v>138</v>
      </c>
      <c r="E146" s="23" t="s">
        <v>85</v>
      </c>
      <c r="F146" s="32">
        <v>0</v>
      </c>
      <c r="G146" s="39">
        <v>2</v>
      </c>
      <c r="H146" s="39">
        <v>2</v>
      </c>
      <c r="I146" s="31">
        <v>0</v>
      </c>
      <c r="J146" s="31">
        <v>0</v>
      </c>
      <c r="K146" s="31">
        <v>0</v>
      </c>
      <c r="L146" s="31">
        <v>0</v>
      </c>
      <c r="M146" s="31"/>
      <c r="N146" s="40">
        <v>6.8000000000000005E-2</v>
      </c>
      <c r="O146" s="41">
        <v>5.73</v>
      </c>
      <c r="P146" s="42" t="s">
        <v>86</v>
      </c>
      <c r="Q146" s="23" t="s">
        <v>88</v>
      </c>
    </row>
    <row r="147" spans="1:17" x14ac:dyDescent="0.3">
      <c r="A147" s="22">
        <v>145</v>
      </c>
      <c r="B147" s="23" t="s">
        <v>84</v>
      </c>
      <c r="C147" s="39">
        <v>138</v>
      </c>
      <c r="D147" s="39">
        <v>139</v>
      </c>
      <c r="E147" s="23" t="s">
        <v>85</v>
      </c>
      <c r="F147" s="32">
        <v>0</v>
      </c>
      <c r="G147" s="39">
        <v>2</v>
      </c>
      <c r="H147" s="39">
        <v>2</v>
      </c>
      <c r="I147" s="31">
        <v>0</v>
      </c>
      <c r="J147" s="31">
        <v>0</v>
      </c>
      <c r="K147" s="31">
        <v>0</v>
      </c>
      <c r="L147" s="31">
        <v>0</v>
      </c>
      <c r="M147" s="31"/>
      <c r="N147" s="40">
        <v>6.8000000000000005E-2</v>
      </c>
      <c r="O147" s="41">
        <v>5.73</v>
      </c>
      <c r="P147" s="42" t="s">
        <v>86</v>
      </c>
      <c r="Q147" s="23" t="s">
        <v>88</v>
      </c>
    </row>
    <row r="148" spans="1:17" x14ac:dyDescent="0.3">
      <c r="A148" s="22">
        <v>146</v>
      </c>
      <c r="B148" s="23" t="s">
        <v>84</v>
      </c>
      <c r="C148" s="39">
        <v>139</v>
      </c>
      <c r="D148" s="39">
        <v>140</v>
      </c>
      <c r="E148" s="23" t="s">
        <v>85</v>
      </c>
      <c r="F148" s="32">
        <v>0</v>
      </c>
      <c r="G148" s="39">
        <v>2</v>
      </c>
      <c r="H148" s="39">
        <v>2</v>
      </c>
      <c r="I148" s="31">
        <v>0</v>
      </c>
      <c r="J148" s="31">
        <v>0</v>
      </c>
      <c r="K148" s="31">
        <v>0</v>
      </c>
      <c r="L148" s="31">
        <v>0</v>
      </c>
      <c r="M148" s="31"/>
      <c r="N148" s="40">
        <v>6.8000000000000005E-2</v>
      </c>
      <c r="O148" s="41">
        <v>5.73</v>
      </c>
      <c r="P148" s="42" t="s">
        <v>86</v>
      </c>
      <c r="Q148" s="23" t="s">
        <v>88</v>
      </c>
    </row>
    <row r="149" spans="1:17" x14ac:dyDescent="0.3">
      <c r="A149" s="22">
        <v>147</v>
      </c>
      <c r="B149" s="23" t="s">
        <v>84</v>
      </c>
      <c r="C149" s="39">
        <v>140</v>
      </c>
      <c r="D149" s="39">
        <v>141</v>
      </c>
      <c r="E149" s="23" t="s">
        <v>85</v>
      </c>
      <c r="F149" s="32">
        <v>0</v>
      </c>
      <c r="G149" s="39">
        <v>2</v>
      </c>
      <c r="H149" s="39">
        <v>2</v>
      </c>
      <c r="I149" s="31">
        <v>0</v>
      </c>
      <c r="J149" s="31">
        <v>0</v>
      </c>
      <c r="K149" s="31">
        <v>0</v>
      </c>
      <c r="L149" s="31">
        <v>0</v>
      </c>
      <c r="M149" s="31"/>
      <c r="N149" s="40">
        <v>6.8000000000000005E-2</v>
      </c>
      <c r="O149" s="41">
        <v>5.73</v>
      </c>
      <c r="P149" s="42" t="s">
        <v>86</v>
      </c>
      <c r="Q149" s="23" t="s">
        <v>88</v>
      </c>
    </row>
    <row r="150" spans="1:17" x14ac:dyDescent="0.3">
      <c r="A150" s="22">
        <v>148</v>
      </c>
      <c r="B150" s="23" t="s">
        <v>84</v>
      </c>
      <c r="C150" s="39">
        <v>141</v>
      </c>
      <c r="D150" s="39">
        <v>142</v>
      </c>
      <c r="E150" s="23" t="s">
        <v>85</v>
      </c>
      <c r="F150" s="32">
        <v>0</v>
      </c>
      <c r="G150" s="39">
        <v>2</v>
      </c>
      <c r="H150" s="39">
        <v>2</v>
      </c>
      <c r="I150" s="31">
        <v>0</v>
      </c>
      <c r="J150" s="31">
        <v>0</v>
      </c>
      <c r="K150" s="31">
        <v>0</v>
      </c>
      <c r="L150" s="31">
        <v>0</v>
      </c>
      <c r="M150" s="31"/>
      <c r="N150" s="40">
        <v>6.8000000000000005E-2</v>
      </c>
      <c r="O150" s="41">
        <v>5.73</v>
      </c>
      <c r="P150" s="42" t="s">
        <v>86</v>
      </c>
      <c r="Q150" s="23" t="s">
        <v>88</v>
      </c>
    </row>
    <row r="151" spans="1:17" x14ac:dyDescent="0.3">
      <c r="A151" s="22">
        <v>149</v>
      </c>
      <c r="B151" s="23" t="s">
        <v>84</v>
      </c>
      <c r="C151" s="39">
        <v>142</v>
      </c>
      <c r="D151" s="39">
        <v>143</v>
      </c>
      <c r="E151" s="23" t="s">
        <v>85</v>
      </c>
      <c r="F151" s="32">
        <v>0</v>
      </c>
      <c r="G151" s="39">
        <v>2</v>
      </c>
      <c r="H151" s="39">
        <v>2</v>
      </c>
      <c r="I151" s="31">
        <v>0</v>
      </c>
      <c r="J151" s="31">
        <v>0</v>
      </c>
      <c r="K151" s="31">
        <v>0</v>
      </c>
      <c r="L151" s="31">
        <v>0</v>
      </c>
      <c r="M151" s="31"/>
      <c r="N151" s="40">
        <v>6.8000000000000005E-2</v>
      </c>
      <c r="O151" s="41">
        <v>5.73</v>
      </c>
      <c r="P151" s="42" t="s">
        <v>86</v>
      </c>
      <c r="Q151" s="23" t="s">
        <v>88</v>
      </c>
    </row>
    <row r="152" spans="1:17" x14ac:dyDescent="0.3">
      <c r="A152" s="22">
        <v>150</v>
      </c>
      <c r="B152" s="23" t="s">
        <v>84</v>
      </c>
      <c r="C152" s="39">
        <v>143</v>
      </c>
      <c r="D152" s="39">
        <v>144</v>
      </c>
      <c r="E152" s="23" t="s">
        <v>85</v>
      </c>
      <c r="F152" s="32">
        <v>0</v>
      </c>
      <c r="G152" s="39">
        <v>2</v>
      </c>
      <c r="H152" s="39">
        <v>2</v>
      </c>
      <c r="I152" s="31">
        <v>0</v>
      </c>
      <c r="J152" s="31">
        <v>0</v>
      </c>
      <c r="K152" s="31">
        <v>0</v>
      </c>
      <c r="L152" s="31">
        <v>0</v>
      </c>
      <c r="M152" s="31"/>
      <c r="N152" s="40">
        <v>6.8000000000000005E-2</v>
      </c>
      <c r="O152" s="41">
        <v>5.73</v>
      </c>
      <c r="P152" s="42" t="s">
        <v>86</v>
      </c>
      <c r="Q152" s="23" t="s">
        <v>88</v>
      </c>
    </row>
    <row r="153" spans="1:17" x14ac:dyDescent="0.3">
      <c r="A153" s="22">
        <v>151</v>
      </c>
      <c r="B153" s="23" t="s">
        <v>84</v>
      </c>
      <c r="C153" s="39">
        <v>144</v>
      </c>
      <c r="D153" s="39">
        <v>145</v>
      </c>
      <c r="E153" s="23" t="s">
        <v>85</v>
      </c>
      <c r="F153" s="32">
        <v>0</v>
      </c>
      <c r="G153" s="39">
        <v>2</v>
      </c>
      <c r="H153" s="39">
        <v>2</v>
      </c>
      <c r="I153" s="31">
        <v>0</v>
      </c>
      <c r="J153" s="31">
        <v>0</v>
      </c>
      <c r="K153" s="31">
        <v>0</v>
      </c>
      <c r="L153" s="31">
        <v>0</v>
      </c>
      <c r="M153" s="31"/>
      <c r="N153" s="40">
        <v>6.8000000000000005E-2</v>
      </c>
      <c r="O153" s="41">
        <v>5.73</v>
      </c>
      <c r="P153" s="42" t="s">
        <v>86</v>
      </c>
      <c r="Q153" s="23" t="s">
        <v>88</v>
      </c>
    </row>
    <row r="154" spans="1:17" x14ac:dyDescent="0.3">
      <c r="A154" s="22">
        <v>152</v>
      </c>
      <c r="B154" s="23" t="s">
        <v>84</v>
      </c>
      <c r="C154" s="39">
        <v>145</v>
      </c>
      <c r="D154" s="39">
        <v>231</v>
      </c>
      <c r="E154" s="23" t="s">
        <v>85</v>
      </c>
      <c r="F154" s="32">
        <v>0</v>
      </c>
      <c r="G154" s="39">
        <v>2</v>
      </c>
      <c r="H154" s="39">
        <v>2</v>
      </c>
      <c r="I154" s="31">
        <v>0</v>
      </c>
      <c r="J154" s="31">
        <v>0</v>
      </c>
      <c r="K154" s="31">
        <v>0</v>
      </c>
      <c r="L154" s="31">
        <v>0</v>
      </c>
      <c r="M154" s="31"/>
      <c r="N154" s="40">
        <v>5.7000000000000002E-2</v>
      </c>
      <c r="O154" s="41">
        <v>4.7699999999999996</v>
      </c>
      <c r="P154" s="42" t="s">
        <v>86</v>
      </c>
      <c r="Q154" s="23" t="s">
        <v>88</v>
      </c>
    </row>
    <row r="155" spans="1:17" x14ac:dyDescent="0.3">
      <c r="A155" s="22">
        <v>153</v>
      </c>
      <c r="B155" s="23" t="s">
        <v>84</v>
      </c>
      <c r="C155" s="39">
        <v>231</v>
      </c>
      <c r="D155" s="39">
        <v>146</v>
      </c>
      <c r="E155" s="23" t="s">
        <v>85</v>
      </c>
      <c r="F155" s="32">
        <v>0</v>
      </c>
      <c r="G155" s="39">
        <v>2</v>
      </c>
      <c r="H155" s="39">
        <v>2</v>
      </c>
      <c r="I155" s="31">
        <v>0</v>
      </c>
      <c r="J155" s="31">
        <v>0</v>
      </c>
      <c r="K155" s="31">
        <v>0</v>
      </c>
      <c r="L155" s="31">
        <v>0</v>
      </c>
      <c r="M155" s="31"/>
      <c r="N155" s="40">
        <v>1.0999999999999999E-2</v>
      </c>
      <c r="O155" s="41">
        <v>0.96</v>
      </c>
      <c r="P155" s="42" t="s">
        <v>86</v>
      </c>
      <c r="Q155" s="23" t="s">
        <v>88</v>
      </c>
    </row>
    <row r="156" spans="1:17" x14ac:dyDescent="0.3">
      <c r="A156" s="22">
        <v>154</v>
      </c>
      <c r="B156" s="23" t="s">
        <v>84</v>
      </c>
      <c r="C156" s="39">
        <v>146</v>
      </c>
      <c r="D156" s="39">
        <v>147</v>
      </c>
      <c r="E156" s="23" t="s">
        <v>85</v>
      </c>
      <c r="F156" s="32">
        <v>0</v>
      </c>
      <c r="G156" s="39">
        <v>2</v>
      </c>
      <c r="H156" s="39">
        <v>2</v>
      </c>
      <c r="I156" s="31">
        <v>0</v>
      </c>
      <c r="J156" s="31">
        <v>0</v>
      </c>
      <c r="K156" s="31">
        <v>0</v>
      </c>
      <c r="L156" s="31">
        <v>0</v>
      </c>
      <c r="M156" s="31"/>
      <c r="N156" s="40">
        <v>6.8000000000000005E-2</v>
      </c>
      <c r="O156" s="41">
        <v>5.73</v>
      </c>
      <c r="P156" s="42" t="s">
        <v>86</v>
      </c>
      <c r="Q156" s="23" t="s">
        <v>88</v>
      </c>
    </row>
    <row r="157" spans="1:17" x14ac:dyDescent="0.3">
      <c r="A157" s="22">
        <v>155</v>
      </c>
      <c r="B157" s="23" t="s">
        <v>84</v>
      </c>
      <c r="C157" s="39">
        <v>147</v>
      </c>
      <c r="D157" s="39">
        <v>148</v>
      </c>
      <c r="E157" s="23" t="s">
        <v>85</v>
      </c>
      <c r="F157" s="32">
        <v>0</v>
      </c>
      <c r="G157" s="39">
        <v>2</v>
      </c>
      <c r="H157" s="39">
        <v>2</v>
      </c>
      <c r="I157" s="31">
        <v>0</v>
      </c>
      <c r="J157" s="31">
        <v>0</v>
      </c>
      <c r="K157" s="31">
        <v>0</v>
      </c>
      <c r="L157" s="31">
        <v>0</v>
      </c>
      <c r="M157" s="31"/>
      <c r="N157" s="40">
        <v>6.8000000000000005E-2</v>
      </c>
      <c r="O157" s="41">
        <v>5.73</v>
      </c>
      <c r="P157" s="42" t="s">
        <v>86</v>
      </c>
      <c r="Q157" s="23" t="s">
        <v>88</v>
      </c>
    </row>
    <row r="158" spans="1:17" x14ac:dyDescent="0.3">
      <c r="A158" s="22">
        <v>156</v>
      </c>
      <c r="B158" s="23" t="s">
        <v>84</v>
      </c>
      <c r="C158" s="39">
        <v>148</v>
      </c>
      <c r="D158" s="39">
        <v>149</v>
      </c>
      <c r="E158" s="23" t="s">
        <v>85</v>
      </c>
      <c r="F158" s="32">
        <v>0</v>
      </c>
      <c r="G158" s="39">
        <v>2</v>
      </c>
      <c r="H158" s="39">
        <v>2</v>
      </c>
      <c r="I158" s="31">
        <v>0</v>
      </c>
      <c r="J158" s="31">
        <v>0</v>
      </c>
      <c r="K158" s="31">
        <v>0</v>
      </c>
      <c r="L158" s="31">
        <v>0</v>
      </c>
      <c r="M158" s="31"/>
      <c r="N158" s="40">
        <v>6.8000000000000005E-2</v>
      </c>
      <c r="O158" s="41">
        <v>5.73</v>
      </c>
      <c r="P158" s="42" t="s">
        <v>86</v>
      </c>
      <c r="Q158" s="23" t="s">
        <v>88</v>
      </c>
    </row>
    <row r="159" spans="1:17" x14ac:dyDescent="0.3">
      <c r="A159" s="22">
        <v>157</v>
      </c>
      <c r="B159" s="23" t="s">
        <v>84</v>
      </c>
      <c r="C159" s="39">
        <v>149</v>
      </c>
      <c r="D159" s="39">
        <v>150</v>
      </c>
      <c r="E159" s="23" t="s">
        <v>85</v>
      </c>
      <c r="F159" s="32">
        <v>0</v>
      </c>
      <c r="G159" s="39">
        <v>2</v>
      </c>
      <c r="H159" s="39">
        <v>2</v>
      </c>
      <c r="I159" s="31">
        <v>0</v>
      </c>
      <c r="J159" s="31">
        <v>0</v>
      </c>
      <c r="K159" s="31">
        <v>0</v>
      </c>
      <c r="L159" s="31">
        <v>0</v>
      </c>
      <c r="M159" s="31"/>
      <c r="N159" s="40">
        <v>6.8000000000000005E-2</v>
      </c>
      <c r="O159" s="41">
        <v>5.73</v>
      </c>
      <c r="P159" s="42" t="s">
        <v>86</v>
      </c>
      <c r="Q159" s="23" t="s">
        <v>88</v>
      </c>
    </row>
    <row r="160" spans="1:17" x14ac:dyDescent="0.3">
      <c r="A160" s="22">
        <v>158</v>
      </c>
      <c r="B160" s="23" t="s">
        <v>84</v>
      </c>
      <c r="C160" s="39">
        <v>150</v>
      </c>
      <c r="D160" s="39">
        <v>151</v>
      </c>
      <c r="E160" s="23" t="s">
        <v>85</v>
      </c>
      <c r="F160" s="32">
        <v>0</v>
      </c>
      <c r="G160" s="39">
        <v>2</v>
      </c>
      <c r="H160" s="39">
        <v>2</v>
      </c>
      <c r="I160" s="31">
        <v>0</v>
      </c>
      <c r="J160" s="31">
        <v>0</v>
      </c>
      <c r="K160" s="31">
        <v>0</v>
      </c>
      <c r="L160" s="31">
        <v>0</v>
      </c>
      <c r="M160" s="31"/>
      <c r="N160" s="40">
        <v>6.8000000000000005E-2</v>
      </c>
      <c r="O160" s="41">
        <v>5.73</v>
      </c>
      <c r="P160" s="42" t="s">
        <v>86</v>
      </c>
      <c r="Q160" s="23" t="s">
        <v>88</v>
      </c>
    </row>
    <row r="161" spans="1:17" x14ac:dyDescent="0.3">
      <c r="A161" s="22">
        <v>159</v>
      </c>
      <c r="B161" s="23" t="s">
        <v>84</v>
      </c>
      <c r="C161" s="39">
        <v>151</v>
      </c>
      <c r="D161" s="39">
        <v>152</v>
      </c>
      <c r="E161" s="23" t="s">
        <v>85</v>
      </c>
      <c r="F161" s="32">
        <v>0</v>
      </c>
      <c r="G161" s="39">
        <v>2</v>
      </c>
      <c r="H161" s="39">
        <v>2</v>
      </c>
      <c r="I161" s="31">
        <v>0</v>
      </c>
      <c r="J161" s="31">
        <v>0</v>
      </c>
      <c r="K161" s="31">
        <v>0</v>
      </c>
      <c r="L161" s="31">
        <v>0</v>
      </c>
      <c r="M161" s="31"/>
      <c r="N161" s="40">
        <v>6.8000000000000005E-2</v>
      </c>
      <c r="O161" s="41">
        <v>5.73</v>
      </c>
      <c r="P161" s="42" t="s">
        <v>86</v>
      </c>
      <c r="Q161" s="23" t="s">
        <v>88</v>
      </c>
    </row>
    <row r="162" spans="1:17" x14ac:dyDescent="0.3">
      <c r="A162" s="22">
        <v>160</v>
      </c>
      <c r="B162" s="23" t="s">
        <v>84</v>
      </c>
      <c r="C162" s="39">
        <v>152</v>
      </c>
      <c r="D162" s="39">
        <v>153</v>
      </c>
      <c r="E162" s="23" t="s">
        <v>85</v>
      </c>
      <c r="F162" s="32">
        <v>0</v>
      </c>
      <c r="G162" s="39">
        <v>2</v>
      </c>
      <c r="H162" s="39">
        <v>2</v>
      </c>
      <c r="I162" s="31">
        <v>0</v>
      </c>
      <c r="J162" s="31">
        <v>0</v>
      </c>
      <c r="K162" s="31">
        <v>0</v>
      </c>
      <c r="L162" s="31">
        <v>0</v>
      </c>
      <c r="M162" s="31"/>
      <c r="N162" s="40">
        <v>6.8000000000000005E-2</v>
      </c>
      <c r="O162" s="41">
        <v>5.73</v>
      </c>
      <c r="P162" s="42" t="s">
        <v>86</v>
      </c>
      <c r="Q162" s="23" t="s">
        <v>88</v>
      </c>
    </row>
    <row r="163" spans="1:17" x14ac:dyDescent="0.3">
      <c r="A163" s="22">
        <v>161</v>
      </c>
      <c r="B163" s="23" t="s">
        <v>84</v>
      </c>
      <c r="C163" s="39">
        <v>153</v>
      </c>
      <c r="D163" s="39">
        <v>154</v>
      </c>
      <c r="E163" s="23" t="s">
        <v>85</v>
      </c>
      <c r="F163" s="32">
        <v>0</v>
      </c>
      <c r="G163" s="39">
        <v>2</v>
      </c>
      <c r="H163" s="39">
        <v>2</v>
      </c>
      <c r="I163" s="31">
        <v>0</v>
      </c>
      <c r="J163" s="31">
        <v>0</v>
      </c>
      <c r="K163" s="31">
        <v>0</v>
      </c>
      <c r="L163" s="31">
        <v>0</v>
      </c>
      <c r="M163" s="31"/>
      <c r="N163" s="40">
        <v>6.8000000000000005E-2</v>
      </c>
      <c r="O163" s="41">
        <v>5.73</v>
      </c>
      <c r="P163" s="42" t="s">
        <v>86</v>
      </c>
      <c r="Q163" s="23" t="s">
        <v>88</v>
      </c>
    </row>
    <row r="164" spans="1:17" x14ac:dyDescent="0.3">
      <c r="A164" s="22">
        <v>162</v>
      </c>
      <c r="B164" s="23" t="s">
        <v>84</v>
      </c>
      <c r="C164" s="39">
        <v>154</v>
      </c>
      <c r="D164" s="39">
        <v>155</v>
      </c>
      <c r="E164" s="23" t="s">
        <v>85</v>
      </c>
      <c r="F164" s="32">
        <v>0</v>
      </c>
      <c r="G164" s="39">
        <v>2</v>
      </c>
      <c r="H164" s="39">
        <v>2</v>
      </c>
      <c r="I164" s="31">
        <v>0</v>
      </c>
      <c r="J164" s="31">
        <v>0</v>
      </c>
      <c r="K164" s="31">
        <v>0</v>
      </c>
      <c r="L164" s="31">
        <v>0</v>
      </c>
      <c r="M164" s="31"/>
      <c r="N164" s="40">
        <v>6.8000000000000005E-2</v>
      </c>
      <c r="O164" s="41">
        <v>5.73</v>
      </c>
      <c r="P164" s="42" t="s">
        <v>86</v>
      </c>
      <c r="Q164" s="23" t="s">
        <v>88</v>
      </c>
    </row>
    <row r="165" spans="1:17" x14ac:dyDescent="0.3">
      <c r="A165" s="22">
        <v>163</v>
      </c>
      <c r="B165" s="23" t="s">
        <v>84</v>
      </c>
      <c r="C165" s="39">
        <v>155</v>
      </c>
      <c r="D165" s="39">
        <v>156</v>
      </c>
      <c r="E165" s="23" t="s">
        <v>85</v>
      </c>
      <c r="F165" s="32">
        <v>0</v>
      </c>
      <c r="G165" s="39">
        <v>2</v>
      </c>
      <c r="H165" s="39">
        <v>2</v>
      </c>
      <c r="I165" s="31">
        <v>0</v>
      </c>
      <c r="J165" s="31">
        <v>0</v>
      </c>
      <c r="K165" s="31">
        <v>0</v>
      </c>
      <c r="L165" s="31">
        <v>0</v>
      </c>
      <c r="M165" s="31"/>
      <c r="N165" s="40">
        <v>6.8000000000000005E-2</v>
      </c>
      <c r="O165" s="41">
        <v>5.73</v>
      </c>
      <c r="P165" s="42" t="s">
        <v>86</v>
      </c>
      <c r="Q165" s="23" t="s">
        <v>88</v>
      </c>
    </row>
    <row r="166" spans="1:17" x14ac:dyDescent="0.3">
      <c r="A166" s="22">
        <v>164</v>
      </c>
      <c r="B166" s="23" t="s">
        <v>84</v>
      </c>
      <c r="C166" s="39">
        <v>156</v>
      </c>
      <c r="D166" s="39">
        <v>157</v>
      </c>
      <c r="E166" s="23" t="s">
        <v>85</v>
      </c>
      <c r="F166" s="32">
        <v>0</v>
      </c>
      <c r="G166" s="39">
        <v>2</v>
      </c>
      <c r="H166" s="39">
        <v>2</v>
      </c>
      <c r="I166" s="31">
        <v>0</v>
      </c>
      <c r="J166" s="31">
        <v>0</v>
      </c>
      <c r="K166" s="31">
        <v>0</v>
      </c>
      <c r="L166" s="31">
        <v>0</v>
      </c>
      <c r="M166" s="31"/>
      <c r="N166" s="40">
        <v>6.8000000000000005E-2</v>
      </c>
      <c r="O166" s="41">
        <v>5.73</v>
      </c>
      <c r="P166" s="42" t="s">
        <v>86</v>
      </c>
      <c r="Q166" s="23" t="s">
        <v>88</v>
      </c>
    </row>
    <row r="167" spans="1:17" x14ac:dyDescent="0.3">
      <c r="A167" s="22">
        <v>165</v>
      </c>
      <c r="B167" s="23" t="s">
        <v>84</v>
      </c>
      <c r="C167" s="39">
        <v>157</v>
      </c>
      <c r="D167" s="39">
        <v>158</v>
      </c>
      <c r="E167" s="23" t="s">
        <v>85</v>
      </c>
      <c r="F167" s="32">
        <v>0</v>
      </c>
      <c r="G167" s="39">
        <v>2</v>
      </c>
      <c r="H167" s="39">
        <v>2</v>
      </c>
      <c r="I167" s="31">
        <v>0</v>
      </c>
      <c r="J167" s="31">
        <v>0</v>
      </c>
      <c r="K167" s="31">
        <v>0</v>
      </c>
      <c r="L167" s="31">
        <v>0</v>
      </c>
      <c r="M167" s="31"/>
      <c r="N167" s="40">
        <v>6.8000000000000005E-2</v>
      </c>
      <c r="O167" s="41">
        <v>5.73</v>
      </c>
      <c r="P167" s="42" t="s">
        <v>86</v>
      </c>
      <c r="Q167" s="23" t="s">
        <v>88</v>
      </c>
    </row>
    <row r="168" spans="1:17" x14ac:dyDescent="0.3">
      <c r="A168" s="22">
        <v>166</v>
      </c>
      <c r="B168" s="23" t="s">
        <v>84</v>
      </c>
      <c r="C168" s="39">
        <v>158</v>
      </c>
      <c r="D168" s="39">
        <v>159</v>
      </c>
      <c r="E168" s="23" t="s">
        <v>85</v>
      </c>
      <c r="F168" s="32">
        <v>0</v>
      </c>
      <c r="G168" s="39">
        <v>2</v>
      </c>
      <c r="H168" s="39">
        <v>2</v>
      </c>
      <c r="I168" s="31">
        <v>0</v>
      </c>
      <c r="J168" s="31">
        <v>0</v>
      </c>
      <c r="K168" s="31">
        <v>0</v>
      </c>
      <c r="L168" s="31">
        <v>0</v>
      </c>
      <c r="M168" s="31"/>
      <c r="N168" s="40">
        <v>6.8000000000000005E-2</v>
      </c>
      <c r="O168" s="41">
        <v>5.73</v>
      </c>
      <c r="P168" s="42" t="s">
        <v>86</v>
      </c>
      <c r="Q168" s="23" t="s">
        <v>88</v>
      </c>
    </row>
    <row r="169" spans="1:17" x14ac:dyDescent="0.3">
      <c r="A169" s="22">
        <v>167</v>
      </c>
      <c r="B169" s="23" t="s">
        <v>84</v>
      </c>
      <c r="C169" s="39">
        <v>159</v>
      </c>
      <c r="D169" s="39">
        <v>160</v>
      </c>
      <c r="E169" s="23" t="s">
        <v>85</v>
      </c>
      <c r="F169" s="32">
        <v>0</v>
      </c>
      <c r="G169" s="39">
        <v>2</v>
      </c>
      <c r="H169" s="39">
        <v>2</v>
      </c>
      <c r="I169" s="31">
        <v>0</v>
      </c>
      <c r="J169" s="31">
        <v>0</v>
      </c>
      <c r="K169" s="31">
        <v>0</v>
      </c>
      <c r="L169" s="31">
        <v>0</v>
      </c>
      <c r="M169" s="31"/>
      <c r="N169" s="40">
        <v>6.8000000000000005E-2</v>
      </c>
      <c r="O169" s="41">
        <v>5.73</v>
      </c>
      <c r="P169" s="42" t="s">
        <v>86</v>
      </c>
      <c r="Q169" s="23" t="s">
        <v>88</v>
      </c>
    </row>
    <row r="170" spans="1:17" x14ac:dyDescent="0.3">
      <c r="A170" s="22">
        <v>168</v>
      </c>
      <c r="B170" s="23" t="s">
        <v>84</v>
      </c>
      <c r="C170" s="39">
        <v>160</v>
      </c>
      <c r="D170" s="39">
        <v>161</v>
      </c>
      <c r="E170" s="23" t="s">
        <v>85</v>
      </c>
      <c r="F170" s="32">
        <v>0</v>
      </c>
      <c r="G170" s="39">
        <v>2</v>
      </c>
      <c r="H170" s="39">
        <v>2</v>
      </c>
      <c r="I170" s="31">
        <v>0</v>
      </c>
      <c r="J170" s="31">
        <v>0</v>
      </c>
      <c r="K170" s="31">
        <v>0</v>
      </c>
      <c r="L170" s="31">
        <v>0</v>
      </c>
      <c r="M170" s="31"/>
      <c r="N170" s="40">
        <v>6.8000000000000005E-2</v>
      </c>
      <c r="O170" s="41">
        <v>5.73</v>
      </c>
      <c r="P170" s="42" t="s">
        <v>86</v>
      </c>
      <c r="Q170" s="23" t="s">
        <v>88</v>
      </c>
    </row>
    <row r="171" spans="1:17" x14ac:dyDescent="0.3">
      <c r="A171" s="22">
        <v>169</v>
      </c>
      <c r="B171" s="23" t="s">
        <v>84</v>
      </c>
      <c r="C171" s="39">
        <v>161</v>
      </c>
      <c r="D171" s="39">
        <v>162</v>
      </c>
      <c r="E171" s="23" t="s">
        <v>85</v>
      </c>
      <c r="F171" s="32">
        <v>0</v>
      </c>
      <c r="G171" s="39">
        <v>2</v>
      </c>
      <c r="H171" s="39">
        <v>2</v>
      </c>
      <c r="I171" s="31">
        <v>0</v>
      </c>
      <c r="J171" s="31">
        <v>0</v>
      </c>
      <c r="K171" s="31">
        <v>0</v>
      </c>
      <c r="L171" s="31">
        <v>0</v>
      </c>
      <c r="M171" s="31"/>
      <c r="N171" s="40">
        <v>6.8000000000000005E-2</v>
      </c>
      <c r="O171" s="41">
        <v>5.73</v>
      </c>
      <c r="P171" s="42" t="s">
        <v>86</v>
      </c>
      <c r="Q171" s="23" t="s">
        <v>88</v>
      </c>
    </row>
    <row r="172" spans="1:17" x14ac:dyDescent="0.3">
      <c r="A172" s="22">
        <v>170</v>
      </c>
      <c r="B172" s="23" t="s">
        <v>84</v>
      </c>
      <c r="C172" s="39">
        <v>162</v>
      </c>
      <c r="D172" s="39">
        <v>163</v>
      </c>
      <c r="E172" s="23" t="s">
        <v>85</v>
      </c>
      <c r="F172" s="32">
        <v>0</v>
      </c>
      <c r="G172" s="39">
        <v>2</v>
      </c>
      <c r="H172" s="39">
        <v>2</v>
      </c>
      <c r="I172" s="31">
        <v>0</v>
      </c>
      <c r="J172" s="31">
        <v>0</v>
      </c>
      <c r="K172" s="31">
        <v>0</v>
      </c>
      <c r="L172" s="31">
        <v>0</v>
      </c>
      <c r="M172" s="31"/>
      <c r="N172" s="40">
        <v>6.9000000000000006E-2</v>
      </c>
      <c r="O172" s="41">
        <v>5.76</v>
      </c>
      <c r="P172" s="42" t="s">
        <v>86</v>
      </c>
      <c r="Q172" s="23" t="s">
        <v>88</v>
      </c>
    </row>
    <row r="173" spans="1:17" x14ac:dyDescent="0.3">
      <c r="A173" s="22">
        <v>171</v>
      </c>
      <c r="B173" s="23" t="s">
        <v>84</v>
      </c>
      <c r="C173" s="39">
        <v>163</v>
      </c>
      <c r="D173" s="39">
        <v>164</v>
      </c>
      <c r="E173" s="23" t="s">
        <v>85</v>
      </c>
      <c r="F173" s="32">
        <v>0</v>
      </c>
      <c r="G173" s="39">
        <v>2</v>
      </c>
      <c r="H173" s="39">
        <v>2</v>
      </c>
      <c r="I173" s="31">
        <v>0</v>
      </c>
      <c r="J173" s="31">
        <v>0</v>
      </c>
      <c r="K173" s="31">
        <v>0</v>
      </c>
      <c r="L173" s="31">
        <v>0</v>
      </c>
      <c r="M173" s="31"/>
      <c r="N173" s="40">
        <v>6.8000000000000005E-2</v>
      </c>
      <c r="O173" s="41">
        <v>5.73</v>
      </c>
      <c r="P173" s="42" t="s">
        <v>86</v>
      </c>
      <c r="Q173" s="23" t="s">
        <v>88</v>
      </c>
    </row>
    <row r="174" spans="1:17" x14ac:dyDescent="0.3">
      <c r="A174" s="22">
        <v>172</v>
      </c>
      <c r="B174" s="23" t="s">
        <v>84</v>
      </c>
      <c r="C174" s="39">
        <v>164</v>
      </c>
      <c r="D174" s="39">
        <v>165</v>
      </c>
      <c r="E174" s="23" t="s">
        <v>85</v>
      </c>
      <c r="F174" s="32">
        <v>0</v>
      </c>
      <c r="G174" s="39">
        <v>2</v>
      </c>
      <c r="H174" s="39">
        <v>2</v>
      </c>
      <c r="I174" s="31">
        <v>0</v>
      </c>
      <c r="J174" s="31">
        <v>0</v>
      </c>
      <c r="K174" s="31">
        <v>0</v>
      </c>
      <c r="L174" s="31">
        <v>0</v>
      </c>
      <c r="M174" s="31"/>
      <c r="N174" s="40">
        <v>6.8000000000000005E-2</v>
      </c>
      <c r="O174" s="41">
        <v>5.73</v>
      </c>
      <c r="P174" s="42" t="s">
        <v>86</v>
      </c>
      <c r="Q174" s="23" t="s">
        <v>88</v>
      </c>
    </row>
    <row r="175" spans="1:17" x14ac:dyDescent="0.3">
      <c r="A175" s="22">
        <v>173</v>
      </c>
      <c r="B175" s="23" t="s">
        <v>84</v>
      </c>
      <c r="C175" s="39">
        <v>165</v>
      </c>
      <c r="D175" s="39">
        <v>166</v>
      </c>
      <c r="E175" s="23" t="s">
        <v>85</v>
      </c>
      <c r="F175" s="32">
        <v>0</v>
      </c>
      <c r="G175" s="39">
        <v>2</v>
      </c>
      <c r="H175" s="39">
        <v>2</v>
      </c>
      <c r="I175" s="31">
        <v>0</v>
      </c>
      <c r="J175" s="31">
        <v>0</v>
      </c>
      <c r="K175" s="31">
        <v>0</v>
      </c>
      <c r="L175" s="31">
        <v>0</v>
      </c>
      <c r="M175" s="31"/>
      <c r="N175" s="40">
        <v>6.8000000000000005E-2</v>
      </c>
      <c r="O175" s="41">
        <v>5.73</v>
      </c>
      <c r="P175" s="42" t="s">
        <v>86</v>
      </c>
      <c r="Q175" s="23" t="s">
        <v>88</v>
      </c>
    </row>
    <row r="176" spans="1:17" x14ac:dyDescent="0.3">
      <c r="A176" s="22">
        <v>174</v>
      </c>
      <c r="B176" s="23" t="s">
        <v>84</v>
      </c>
      <c r="C176" s="39">
        <v>166</v>
      </c>
      <c r="D176" s="39">
        <v>167</v>
      </c>
      <c r="E176" s="23" t="s">
        <v>85</v>
      </c>
      <c r="F176" s="32">
        <v>0</v>
      </c>
      <c r="G176" s="39">
        <v>2</v>
      </c>
      <c r="H176" s="39">
        <v>2</v>
      </c>
      <c r="I176" s="31">
        <v>0</v>
      </c>
      <c r="J176" s="31">
        <v>0</v>
      </c>
      <c r="K176" s="31">
        <v>0</v>
      </c>
      <c r="L176" s="31">
        <v>0</v>
      </c>
      <c r="M176" s="31"/>
      <c r="N176" s="40">
        <v>6.8000000000000005E-2</v>
      </c>
      <c r="O176" s="41">
        <v>5.73</v>
      </c>
      <c r="P176" s="42" t="s">
        <v>86</v>
      </c>
      <c r="Q176" s="23" t="s">
        <v>88</v>
      </c>
    </row>
    <row r="177" spans="1:17" x14ac:dyDescent="0.3">
      <c r="A177" s="22">
        <v>175</v>
      </c>
      <c r="B177" s="23" t="s">
        <v>84</v>
      </c>
      <c r="C177" s="39">
        <v>167</v>
      </c>
      <c r="D177" s="39">
        <v>168</v>
      </c>
      <c r="E177" s="23" t="s">
        <v>85</v>
      </c>
      <c r="F177" s="32">
        <v>0</v>
      </c>
      <c r="G177" s="39">
        <v>2</v>
      </c>
      <c r="H177" s="39">
        <v>2</v>
      </c>
      <c r="I177" s="31">
        <v>0</v>
      </c>
      <c r="J177" s="31">
        <v>0</v>
      </c>
      <c r="K177" s="31">
        <v>0</v>
      </c>
      <c r="L177" s="31">
        <v>0</v>
      </c>
      <c r="M177" s="31"/>
      <c r="N177" s="40">
        <v>6.8000000000000005E-2</v>
      </c>
      <c r="O177" s="41">
        <v>5.73</v>
      </c>
      <c r="P177" s="42" t="s">
        <v>86</v>
      </c>
      <c r="Q177" s="23" t="s">
        <v>88</v>
      </c>
    </row>
    <row r="178" spans="1:17" x14ac:dyDescent="0.3">
      <c r="A178" s="22">
        <v>176</v>
      </c>
      <c r="B178" s="23" t="s">
        <v>84</v>
      </c>
      <c r="C178" s="39">
        <v>168</v>
      </c>
      <c r="D178" s="39">
        <v>169</v>
      </c>
      <c r="E178" s="23" t="s">
        <v>85</v>
      </c>
      <c r="F178" s="32">
        <v>0</v>
      </c>
      <c r="G178" s="39">
        <v>2</v>
      </c>
      <c r="H178" s="39">
        <v>2</v>
      </c>
      <c r="I178" s="31">
        <v>0</v>
      </c>
      <c r="J178" s="31">
        <v>0</v>
      </c>
      <c r="K178" s="31">
        <v>0</v>
      </c>
      <c r="L178" s="31">
        <v>0</v>
      </c>
      <c r="M178" s="31"/>
      <c r="N178" s="40">
        <v>6.8000000000000005E-2</v>
      </c>
      <c r="O178" s="41">
        <v>5.73</v>
      </c>
      <c r="P178" s="42" t="s">
        <v>86</v>
      </c>
      <c r="Q178" s="23" t="s">
        <v>88</v>
      </c>
    </row>
    <row r="179" spans="1:17" x14ac:dyDescent="0.3">
      <c r="A179" s="22">
        <v>177</v>
      </c>
      <c r="B179" s="23" t="s">
        <v>84</v>
      </c>
      <c r="C179" s="39">
        <v>169</v>
      </c>
      <c r="D179" s="39">
        <v>170</v>
      </c>
      <c r="E179" s="23" t="s">
        <v>85</v>
      </c>
      <c r="F179" s="32">
        <v>0</v>
      </c>
      <c r="G179" s="39">
        <v>2</v>
      </c>
      <c r="H179" s="39">
        <v>2</v>
      </c>
      <c r="I179" s="31">
        <v>0</v>
      </c>
      <c r="J179" s="31">
        <v>0</v>
      </c>
      <c r="K179" s="31">
        <v>0</v>
      </c>
      <c r="L179" s="31">
        <v>0</v>
      </c>
      <c r="M179" s="31"/>
      <c r="N179" s="40">
        <v>6.8000000000000005E-2</v>
      </c>
      <c r="O179" s="41">
        <v>5.73</v>
      </c>
      <c r="P179" s="42" t="s">
        <v>86</v>
      </c>
      <c r="Q179" s="23" t="s">
        <v>88</v>
      </c>
    </row>
    <row r="180" spans="1:17" x14ac:dyDescent="0.3">
      <c r="A180" s="22">
        <v>178</v>
      </c>
      <c r="B180" s="23" t="s">
        <v>84</v>
      </c>
      <c r="C180" s="39">
        <v>170</v>
      </c>
      <c r="D180" s="39">
        <v>171</v>
      </c>
      <c r="E180" s="23" t="s">
        <v>85</v>
      </c>
      <c r="F180" s="32">
        <v>0</v>
      </c>
      <c r="G180" s="39">
        <v>2</v>
      </c>
      <c r="H180" s="39">
        <v>2</v>
      </c>
      <c r="I180" s="31">
        <v>0</v>
      </c>
      <c r="J180" s="31">
        <v>0</v>
      </c>
      <c r="K180" s="31">
        <v>0</v>
      </c>
      <c r="L180" s="31">
        <v>0</v>
      </c>
      <c r="M180" s="31"/>
      <c r="N180" s="40">
        <v>6.8000000000000005E-2</v>
      </c>
      <c r="O180" s="41">
        <v>5.73</v>
      </c>
      <c r="P180" s="42" t="s">
        <v>86</v>
      </c>
      <c r="Q180" s="23" t="s">
        <v>88</v>
      </c>
    </row>
    <row r="181" spans="1:17" x14ac:dyDescent="0.3">
      <c r="A181" s="22">
        <v>179</v>
      </c>
      <c r="B181" s="23" t="s">
        <v>84</v>
      </c>
      <c r="C181" s="39">
        <v>171</v>
      </c>
      <c r="D181" s="39">
        <v>172</v>
      </c>
      <c r="E181" s="23" t="s">
        <v>85</v>
      </c>
      <c r="F181" s="32">
        <v>0</v>
      </c>
      <c r="G181" s="39">
        <v>2</v>
      </c>
      <c r="H181" s="39">
        <v>2</v>
      </c>
      <c r="I181" s="31">
        <v>0</v>
      </c>
      <c r="J181" s="31">
        <v>0</v>
      </c>
      <c r="K181" s="31">
        <v>0</v>
      </c>
      <c r="L181" s="31">
        <v>0</v>
      </c>
      <c r="M181" s="31"/>
      <c r="N181" s="40">
        <v>6.8000000000000005E-2</v>
      </c>
      <c r="O181" s="41">
        <v>5.73</v>
      </c>
      <c r="P181" s="42" t="s">
        <v>86</v>
      </c>
      <c r="Q181" s="23" t="s">
        <v>88</v>
      </c>
    </row>
    <row r="182" spans="1:17" x14ac:dyDescent="0.3">
      <c r="A182" s="22">
        <v>180</v>
      </c>
      <c r="B182" s="23" t="s">
        <v>84</v>
      </c>
      <c r="C182" s="39">
        <v>172</v>
      </c>
      <c r="D182" s="39">
        <v>173</v>
      </c>
      <c r="E182" s="23" t="s">
        <v>85</v>
      </c>
      <c r="F182" s="32">
        <v>0</v>
      </c>
      <c r="G182" s="39">
        <v>2</v>
      </c>
      <c r="H182" s="39">
        <v>2</v>
      </c>
      <c r="I182" s="31">
        <v>0</v>
      </c>
      <c r="J182" s="31">
        <v>0</v>
      </c>
      <c r="K182" s="31">
        <v>0</v>
      </c>
      <c r="L182" s="31">
        <v>0</v>
      </c>
      <c r="M182" s="31"/>
      <c r="N182" s="40">
        <v>6.8000000000000005E-2</v>
      </c>
      <c r="O182" s="41">
        <v>5.73</v>
      </c>
      <c r="P182" s="42" t="s">
        <v>86</v>
      </c>
      <c r="Q182" s="23" t="s">
        <v>88</v>
      </c>
    </row>
    <row r="183" spans="1:17" x14ac:dyDescent="0.3">
      <c r="A183" s="22">
        <v>181</v>
      </c>
      <c r="B183" s="23" t="s">
        <v>84</v>
      </c>
      <c r="C183" s="39">
        <v>173</v>
      </c>
      <c r="D183" s="39">
        <v>174</v>
      </c>
      <c r="E183" s="23" t="s">
        <v>85</v>
      </c>
      <c r="F183" s="32">
        <v>0</v>
      </c>
      <c r="G183" s="39">
        <v>2</v>
      </c>
      <c r="H183" s="39">
        <v>2</v>
      </c>
      <c r="I183" s="31">
        <v>0</v>
      </c>
      <c r="J183" s="31">
        <v>0</v>
      </c>
      <c r="K183" s="31">
        <v>0</v>
      </c>
      <c r="L183" s="31">
        <v>0</v>
      </c>
      <c r="M183" s="31"/>
      <c r="N183" s="40">
        <v>6.8000000000000005E-2</v>
      </c>
      <c r="O183" s="41">
        <v>5.73</v>
      </c>
      <c r="P183" s="42" t="s">
        <v>86</v>
      </c>
      <c r="Q183" s="23" t="s">
        <v>88</v>
      </c>
    </row>
    <row r="184" spans="1:17" x14ac:dyDescent="0.3">
      <c r="A184" s="22">
        <v>182</v>
      </c>
      <c r="B184" s="23" t="s">
        <v>84</v>
      </c>
      <c r="C184" s="39">
        <v>174</v>
      </c>
      <c r="D184" s="39">
        <v>175</v>
      </c>
      <c r="E184" s="23" t="s">
        <v>85</v>
      </c>
      <c r="F184" s="32">
        <v>0</v>
      </c>
      <c r="G184" s="39">
        <v>2</v>
      </c>
      <c r="H184" s="39">
        <v>2</v>
      </c>
      <c r="I184" s="31">
        <v>0</v>
      </c>
      <c r="J184" s="31">
        <v>0</v>
      </c>
      <c r="K184" s="31">
        <v>0</v>
      </c>
      <c r="L184" s="31">
        <v>0</v>
      </c>
      <c r="M184" s="31"/>
      <c r="N184" s="40">
        <v>6.8000000000000005E-2</v>
      </c>
      <c r="O184" s="41">
        <v>5.73</v>
      </c>
      <c r="P184" s="42" t="s">
        <v>86</v>
      </c>
      <c r="Q184" s="23" t="s">
        <v>88</v>
      </c>
    </row>
    <row r="185" spans="1:17" x14ac:dyDescent="0.3">
      <c r="A185" s="22">
        <v>183</v>
      </c>
      <c r="B185" s="23" t="s">
        <v>84</v>
      </c>
      <c r="C185" s="39">
        <v>175</v>
      </c>
      <c r="D185" s="39">
        <v>176</v>
      </c>
      <c r="E185" s="23" t="s">
        <v>85</v>
      </c>
      <c r="F185" s="32">
        <v>0</v>
      </c>
      <c r="G185" s="39">
        <v>2</v>
      </c>
      <c r="H185" s="39">
        <v>2</v>
      </c>
      <c r="I185" s="31">
        <v>0</v>
      </c>
      <c r="J185" s="31">
        <v>0</v>
      </c>
      <c r="K185" s="31">
        <v>0</v>
      </c>
      <c r="L185" s="31">
        <v>0</v>
      </c>
      <c r="M185" s="31"/>
      <c r="N185" s="40">
        <v>6.8000000000000005E-2</v>
      </c>
      <c r="O185" s="41">
        <v>5.73</v>
      </c>
      <c r="P185" s="42" t="s">
        <v>86</v>
      </c>
      <c r="Q185" s="23" t="s">
        <v>88</v>
      </c>
    </row>
    <row r="186" spans="1:17" x14ac:dyDescent="0.3">
      <c r="A186" s="22">
        <v>184</v>
      </c>
      <c r="B186" s="23" t="s">
        <v>84</v>
      </c>
      <c r="C186" s="39">
        <v>176</v>
      </c>
      <c r="D186" s="39">
        <v>177</v>
      </c>
      <c r="E186" s="23" t="s">
        <v>85</v>
      </c>
      <c r="F186" s="32">
        <v>0</v>
      </c>
      <c r="G186" s="39">
        <v>2</v>
      </c>
      <c r="H186" s="39">
        <v>2</v>
      </c>
      <c r="I186" s="31">
        <v>0</v>
      </c>
      <c r="J186" s="31">
        <v>0</v>
      </c>
      <c r="K186" s="31">
        <v>0</v>
      </c>
      <c r="L186" s="31">
        <v>0</v>
      </c>
      <c r="M186" s="31"/>
      <c r="N186" s="40">
        <v>6.8000000000000005E-2</v>
      </c>
      <c r="O186" s="41">
        <v>5.73</v>
      </c>
      <c r="P186" s="42" t="s">
        <v>86</v>
      </c>
      <c r="Q186" s="23" t="s">
        <v>88</v>
      </c>
    </row>
    <row r="187" spans="1:17" x14ac:dyDescent="0.3">
      <c r="A187" s="22">
        <v>185</v>
      </c>
      <c r="B187" s="23" t="s">
        <v>84</v>
      </c>
      <c r="C187" s="39">
        <v>177</v>
      </c>
      <c r="D187" s="39">
        <v>178</v>
      </c>
      <c r="E187" s="23" t="s">
        <v>85</v>
      </c>
      <c r="F187" s="32">
        <v>0</v>
      </c>
      <c r="G187" s="39">
        <v>2</v>
      </c>
      <c r="H187" s="39">
        <v>2</v>
      </c>
      <c r="I187" s="31">
        <v>0</v>
      </c>
      <c r="J187" s="31">
        <v>0</v>
      </c>
      <c r="K187" s="31">
        <v>0</v>
      </c>
      <c r="L187" s="31">
        <v>0</v>
      </c>
      <c r="M187" s="31"/>
      <c r="N187" s="40">
        <v>6.8000000000000005E-2</v>
      </c>
      <c r="O187" s="41">
        <v>5.73</v>
      </c>
      <c r="P187" s="42" t="s">
        <v>86</v>
      </c>
      <c r="Q187" s="23" t="s">
        <v>88</v>
      </c>
    </row>
    <row r="188" spans="1:17" x14ac:dyDescent="0.3">
      <c r="A188" s="22">
        <v>186</v>
      </c>
      <c r="B188" s="23" t="s">
        <v>84</v>
      </c>
      <c r="C188" s="39">
        <v>178</v>
      </c>
      <c r="D188" s="39">
        <v>179</v>
      </c>
      <c r="E188" s="23" t="s">
        <v>85</v>
      </c>
      <c r="F188" s="32">
        <v>0</v>
      </c>
      <c r="G188" s="39">
        <v>2</v>
      </c>
      <c r="H188" s="39">
        <v>2</v>
      </c>
      <c r="I188" s="31">
        <v>0</v>
      </c>
      <c r="J188" s="31">
        <v>0</v>
      </c>
      <c r="K188" s="31">
        <v>0</v>
      </c>
      <c r="L188" s="31">
        <v>0</v>
      </c>
      <c r="M188" s="31"/>
      <c r="N188" s="40">
        <v>6.8000000000000005E-2</v>
      </c>
      <c r="O188" s="41">
        <v>5.73</v>
      </c>
      <c r="P188" s="42" t="s">
        <v>86</v>
      </c>
      <c r="Q188" s="23" t="s">
        <v>88</v>
      </c>
    </row>
    <row r="189" spans="1:17" x14ac:dyDescent="0.3">
      <c r="A189" s="22">
        <v>187</v>
      </c>
      <c r="B189" s="23" t="s">
        <v>84</v>
      </c>
      <c r="C189" s="39">
        <v>179</v>
      </c>
      <c r="D189" s="39">
        <v>180</v>
      </c>
      <c r="E189" s="23" t="s">
        <v>85</v>
      </c>
      <c r="F189" s="32">
        <v>0</v>
      </c>
      <c r="G189" s="39">
        <v>2</v>
      </c>
      <c r="H189" s="39">
        <v>2</v>
      </c>
      <c r="I189" s="31">
        <v>0</v>
      </c>
      <c r="J189" s="31">
        <v>0</v>
      </c>
      <c r="K189" s="31">
        <v>0</v>
      </c>
      <c r="L189" s="31">
        <v>0</v>
      </c>
      <c r="M189" s="31"/>
      <c r="N189" s="40">
        <v>6.8000000000000005E-2</v>
      </c>
      <c r="O189" s="41">
        <v>5.73</v>
      </c>
      <c r="P189" s="42" t="s">
        <v>86</v>
      </c>
      <c r="Q189" s="23" t="s">
        <v>88</v>
      </c>
    </row>
    <row r="190" spans="1:17" x14ac:dyDescent="0.3">
      <c r="A190" s="22">
        <v>188</v>
      </c>
      <c r="B190" s="23" t="s">
        <v>84</v>
      </c>
      <c r="C190" s="39">
        <v>180</v>
      </c>
      <c r="D190" s="39">
        <v>181</v>
      </c>
      <c r="E190" s="23" t="s">
        <v>85</v>
      </c>
      <c r="F190" s="32">
        <v>0</v>
      </c>
      <c r="G190" s="39">
        <v>2</v>
      </c>
      <c r="H190" s="39">
        <v>2</v>
      </c>
      <c r="I190" s="31">
        <v>0</v>
      </c>
      <c r="J190" s="31">
        <v>0</v>
      </c>
      <c r="K190" s="31">
        <v>0</v>
      </c>
      <c r="L190" s="31">
        <v>0</v>
      </c>
      <c r="M190" s="31"/>
      <c r="N190" s="40">
        <v>6.8000000000000005E-2</v>
      </c>
      <c r="O190" s="41">
        <v>5.73</v>
      </c>
      <c r="P190" s="42" t="s">
        <v>86</v>
      </c>
      <c r="Q190" s="23" t="s">
        <v>88</v>
      </c>
    </row>
    <row r="191" spans="1:17" x14ac:dyDescent="0.3">
      <c r="A191" s="22">
        <v>189</v>
      </c>
      <c r="B191" s="23" t="s">
        <v>84</v>
      </c>
      <c r="C191" s="39">
        <v>181</v>
      </c>
      <c r="D191" s="39">
        <v>182</v>
      </c>
      <c r="E191" s="23" t="s">
        <v>85</v>
      </c>
      <c r="F191" s="32">
        <v>0</v>
      </c>
      <c r="G191" s="39">
        <v>2</v>
      </c>
      <c r="H191" s="39">
        <v>2</v>
      </c>
      <c r="I191" s="31">
        <v>0</v>
      </c>
      <c r="J191" s="31">
        <v>0</v>
      </c>
      <c r="K191" s="31">
        <v>0</v>
      </c>
      <c r="L191" s="31">
        <v>0</v>
      </c>
      <c r="M191" s="31"/>
      <c r="N191" s="40">
        <v>6.8000000000000005E-2</v>
      </c>
      <c r="O191" s="41">
        <v>5.73</v>
      </c>
      <c r="P191" s="42" t="s">
        <v>86</v>
      </c>
      <c r="Q191" s="23" t="s">
        <v>88</v>
      </c>
    </row>
    <row r="192" spans="1:17" x14ac:dyDescent="0.3">
      <c r="A192" s="22">
        <v>190</v>
      </c>
      <c r="B192" s="23" t="s">
        <v>84</v>
      </c>
      <c r="C192" s="39">
        <v>182</v>
      </c>
      <c r="D192" s="39">
        <v>183</v>
      </c>
      <c r="E192" s="23" t="s">
        <v>85</v>
      </c>
      <c r="F192" s="32">
        <v>0</v>
      </c>
      <c r="G192" s="39">
        <v>2</v>
      </c>
      <c r="H192" s="39">
        <v>2</v>
      </c>
      <c r="I192" s="31">
        <v>0</v>
      </c>
      <c r="J192" s="31">
        <v>0</v>
      </c>
      <c r="K192" s="31">
        <v>0</v>
      </c>
      <c r="L192" s="31">
        <v>0</v>
      </c>
      <c r="M192" s="31"/>
      <c r="N192" s="40">
        <v>6.8000000000000005E-2</v>
      </c>
      <c r="O192" s="41">
        <v>5.73</v>
      </c>
      <c r="P192" s="42" t="s">
        <v>86</v>
      </c>
      <c r="Q192" s="23" t="s">
        <v>88</v>
      </c>
    </row>
    <row r="193" spans="1:17" x14ac:dyDescent="0.3">
      <c r="A193" s="22">
        <v>191</v>
      </c>
      <c r="B193" s="23" t="s">
        <v>84</v>
      </c>
      <c r="C193" s="39">
        <v>183</v>
      </c>
      <c r="D193" s="39">
        <v>184</v>
      </c>
      <c r="E193" s="23" t="s">
        <v>85</v>
      </c>
      <c r="F193" s="32">
        <v>0</v>
      </c>
      <c r="G193" s="39">
        <v>2</v>
      </c>
      <c r="H193" s="39">
        <v>2</v>
      </c>
      <c r="I193" s="31">
        <v>0</v>
      </c>
      <c r="J193" s="31">
        <v>0</v>
      </c>
      <c r="K193" s="31">
        <v>0</v>
      </c>
      <c r="L193" s="31">
        <v>0</v>
      </c>
      <c r="M193" s="31"/>
      <c r="N193" s="40">
        <v>6.8000000000000005E-2</v>
      </c>
      <c r="O193" s="41">
        <v>5.73</v>
      </c>
      <c r="P193" s="42" t="s">
        <v>86</v>
      </c>
      <c r="Q193" s="23" t="s">
        <v>88</v>
      </c>
    </row>
    <row r="194" spans="1:17" x14ac:dyDescent="0.3">
      <c r="A194" s="22">
        <v>192</v>
      </c>
      <c r="B194" s="23" t="s">
        <v>84</v>
      </c>
      <c r="C194" s="39">
        <v>184</v>
      </c>
      <c r="D194" s="39">
        <v>185</v>
      </c>
      <c r="E194" s="23" t="s">
        <v>85</v>
      </c>
      <c r="F194" s="32">
        <v>0</v>
      </c>
      <c r="G194" s="39">
        <v>2</v>
      </c>
      <c r="H194" s="39">
        <v>2</v>
      </c>
      <c r="I194" s="31">
        <v>0</v>
      </c>
      <c r="J194" s="31">
        <v>0</v>
      </c>
      <c r="K194" s="31">
        <v>0</v>
      </c>
      <c r="L194" s="31">
        <v>0</v>
      </c>
      <c r="M194" s="31"/>
      <c r="N194" s="40">
        <v>6.8000000000000005E-2</v>
      </c>
      <c r="O194" s="41">
        <v>5.73</v>
      </c>
      <c r="P194" s="42" t="s">
        <v>86</v>
      </c>
      <c r="Q194" s="23" t="s">
        <v>88</v>
      </c>
    </row>
    <row r="195" spans="1:17" x14ac:dyDescent="0.3">
      <c r="A195" s="22">
        <v>193</v>
      </c>
      <c r="B195" s="23" t="s">
        <v>84</v>
      </c>
      <c r="C195" s="39">
        <v>185</v>
      </c>
      <c r="D195" s="39">
        <v>186</v>
      </c>
      <c r="E195" s="23" t="s">
        <v>85</v>
      </c>
      <c r="F195" s="32">
        <v>0</v>
      </c>
      <c r="G195" s="39">
        <v>2</v>
      </c>
      <c r="H195" s="39">
        <v>2</v>
      </c>
      <c r="I195" s="31">
        <v>0</v>
      </c>
      <c r="J195" s="31">
        <v>0</v>
      </c>
      <c r="K195" s="31">
        <v>0</v>
      </c>
      <c r="L195" s="31">
        <v>0</v>
      </c>
      <c r="M195" s="31"/>
      <c r="N195" s="40">
        <v>6.8000000000000005E-2</v>
      </c>
      <c r="O195" s="41">
        <v>5.73</v>
      </c>
      <c r="P195" s="42" t="s">
        <v>86</v>
      </c>
      <c r="Q195" s="23" t="s">
        <v>88</v>
      </c>
    </row>
    <row r="196" spans="1:17" x14ac:dyDescent="0.3">
      <c r="A196" s="22">
        <v>194</v>
      </c>
      <c r="B196" s="23" t="s">
        <v>84</v>
      </c>
      <c r="C196" s="39">
        <v>186</v>
      </c>
      <c r="D196" s="39">
        <v>187</v>
      </c>
      <c r="E196" s="23" t="s">
        <v>85</v>
      </c>
      <c r="F196" s="32">
        <v>0</v>
      </c>
      <c r="G196" s="39">
        <v>2</v>
      </c>
      <c r="H196" s="39">
        <v>2</v>
      </c>
      <c r="I196" s="31">
        <v>0</v>
      </c>
      <c r="J196" s="31">
        <v>0</v>
      </c>
      <c r="K196" s="31">
        <v>0</v>
      </c>
      <c r="L196" s="31">
        <v>0</v>
      </c>
      <c r="M196" s="31"/>
      <c r="N196" s="40">
        <v>6.8000000000000005E-2</v>
      </c>
      <c r="O196" s="41">
        <v>5.73</v>
      </c>
      <c r="P196" s="42" t="s">
        <v>86</v>
      </c>
      <c r="Q196" s="23" t="s">
        <v>88</v>
      </c>
    </row>
    <row r="197" spans="1:17" x14ac:dyDescent="0.3">
      <c r="A197" s="22">
        <v>195</v>
      </c>
      <c r="B197" s="23" t="s">
        <v>84</v>
      </c>
      <c r="C197" s="39">
        <v>187</v>
      </c>
      <c r="D197" s="39">
        <v>188</v>
      </c>
      <c r="E197" s="23" t="s">
        <v>85</v>
      </c>
      <c r="F197" s="32">
        <v>0</v>
      </c>
      <c r="G197" s="39">
        <v>2</v>
      </c>
      <c r="H197" s="39">
        <v>2</v>
      </c>
      <c r="I197" s="31">
        <v>0</v>
      </c>
      <c r="J197" s="31">
        <v>0</v>
      </c>
      <c r="K197" s="31">
        <v>0</v>
      </c>
      <c r="L197" s="31">
        <v>0</v>
      </c>
      <c r="M197" s="31"/>
      <c r="N197" s="40">
        <v>6.8000000000000005E-2</v>
      </c>
      <c r="O197" s="41">
        <v>5.73</v>
      </c>
      <c r="P197" s="42" t="s">
        <v>86</v>
      </c>
      <c r="Q197" s="23" t="s">
        <v>88</v>
      </c>
    </row>
    <row r="198" spans="1:17" x14ac:dyDescent="0.3">
      <c r="A198" s="22">
        <v>196</v>
      </c>
      <c r="B198" s="23" t="s">
        <v>84</v>
      </c>
      <c r="C198" s="39">
        <v>188</v>
      </c>
      <c r="D198" s="39">
        <v>240</v>
      </c>
      <c r="E198" s="23" t="s">
        <v>85</v>
      </c>
      <c r="F198" s="32">
        <v>0</v>
      </c>
      <c r="G198" s="39">
        <v>2</v>
      </c>
      <c r="H198" s="39">
        <v>2</v>
      </c>
      <c r="I198" s="31">
        <v>0</v>
      </c>
      <c r="J198" s="31">
        <v>0</v>
      </c>
      <c r="K198" s="31">
        <v>0</v>
      </c>
      <c r="L198" s="31">
        <v>0</v>
      </c>
      <c r="M198" s="31"/>
      <c r="N198" s="40">
        <v>1.2E-2</v>
      </c>
      <c r="O198" s="41">
        <v>0.97</v>
      </c>
      <c r="P198" s="42" t="s">
        <v>86</v>
      </c>
      <c r="Q198" s="23" t="s">
        <v>88</v>
      </c>
    </row>
    <row r="199" spans="1:17" x14ac:dyDescent="0.3">
      <c r="A199" s="22">
        <v>197</v>
      </c>
      <c r="B199" s="23" t="s">
        <v>84</v>
      </c>
      <c r="C199" s="39">
        <v>240</v>
      </c>
      <c r="D199" s="39">
        <v>189</v>
      </c>
      <c r="E199" s="23" t="s">
        <v>85</v>
      </c>
      <c r="F199" s="32">
        <v>0</v>
      </c>
      <c r="G199" s="39">
        <v>2</v>
      </c>
      <c r="H199" s="39">
        <v>2</v>
      </c>
      <c r="I199" s="31">
        <v>0</v>
      </c>
      <c r="J199" s="31">
        <v>0</v>
      </c>
      <c r="K199" s="31">
        <v>0</v>
      </c>
      <c r="L199" s="31">
        <v>0</v>
      </c>
      <c r="M199" s="31"/>
      <c r="N199" s="40">
        <v>5.7000000000000002E-2</v>
      </c>
      <c r="O199" s="41">
        <v>4.75</v>
      </c>
      <c r="P199" s="42" t="s">
        <v>86</v>
      </c>
      <c r="Q199" s="23" t="s">
        <v>88</v>
      </c>
    </row>
    <row r="200" spans="1:17" x14ac:dyDescent="0.3">
      <c r="A200" s="22">
        <v>198</v>
      </c>
      <c r="B200" s="23" t="s">
        <v>84</v>
      </c>
      <c r="C200" s="39">
        <v>189</v>
      </c>
      <c r="D200" s="39">
        <v>190</v>
      </c>
      <c r="E200" s="23" t="s">
        <v>85</v>
      </c>
      <c r="F200" s="32">
        <v>0</v>
      </c>
      <c r="G200" s="39">
        <v>2</v>
      </c>
      <c r="H200" s="39">
        <v>2</v>
      </c>
      <c r="I200" s="31">
        <v>0</v>
      </c>
      <c r="J200" s="31">
        <v>0</v>
      </c>
      <c r="K200" s="31">
        <v>0</v>
      </c>
      <c r="L200" s="31">
        <v>0</v>
      </c>
      <c r="M200" s="31"/>
      <c r="N200" s="40">
        <v>6.8000000000000005E-2</v>
      </c>
      <c r="O200" s="41">
        <v>5.73</v>
      </c>
      <c r="P200" s="42" t="s">
        <v>86</v>
      </c>
      <c r="Q200" s="23" t="s">
        <v>88</v>
      </c>
    </row>
    <row r="201" spans="1:17" x14ac:dyDescent="0.3">
      <c r="A201" s="22">
        <v>199</v>
      </c>
      <c r="B201" s="23" t="s">
        <v>84</v>
      </c>
      <c r="C201" s="39">
        <v>190</v>
      </c>
      <c r="D201" s="39">
        <v>191</v>
      </c>
      <c r="E201" s="23" t="s">
        <v>85</v>
      </c>
      <c r="F201" s="32">
        <v>0</v>
      </c>
      <c r="G201" s="39">
        <v>2</v>
      </c>
      <c r="H201" s="39">
        <v>2</v>
      </c>
      <c r="I201" s="31">
        <v>0</v>
      </c>
      <c r="J201" s="31">
        <v>0</v>
      </c>
      <c r="K201" s="31">
        <v>0</v>
      </c>
      <c r="L201" s="31">
        <v>0</v>
      </c>
      <c r="M201" s="31"/>
      <c r="N201" s="40">
        <v>6.8000000000000005E-2</v>
      </c>
      <c r="O201" s="41">
        <v>5.73</v>
      </c>
      <c r="P201" s="42" t="s">
        <v>86</v>
      </c>
      <c r="Q201" s="23" t="s">
        <v>88</v>
      </c>
    </row>
    <row r="202" spans="1:17" x14ac:dyDescent="0.3">
      <c r="A202" s="22">
        <v>200</v>
      </c>
      <c r="B202" s="23" t="s">
        <v>84</v>
      </c>
      <c r="C202" s="39">
        <v>191</v>
      </c>
      <c r="D202" s="39">
        <v>192</v>
      </c>
      <c r="E202" s="23" t="s">
        <v>85</v>
      </c>
      <c r="F202" s="32">
        <v>0</v>
      </c>
      <c r="G202" s="39">
        <v>2</v>
      </c>
      <c r="H202" s="39">
        <v>2</v>
      </c>
      <c r="I202" s="31">
        <v>0</v>
      </c>
      <c r="J202" s="31">
        <v>0</v>
      </c>
      <c r="K202" s="31">
        <v>0</v>
      </c>
      <c r="L202" s="31">
        <v>0</v>
      </c>
      <c r="M202" s="31"/>
      <c r="N202" s="40">
        <v>6.8000000000000005E-2</v>
      </c>
      <c r="O202" s="41">
        <v>5.73</v>
      </c>
      <c r="P202" s="42" t="s">
        <v>86</v>
      </c>
      <c r="Q202" s="23" t="s">
        <v>88</v>
      </c>
    </row>
    <row r="203" spans="1:17" x14ac:dyDescent="0.3">
      <c r="A203" s="22">
        <v>201</v>
      </c>
      <c r="B203" s="23" t="s">
        <v>84</v>
      </c>
      <c r="C203" s="39">
        <v>192</v>
      </c>
      <c r="D203" s="39">
        <v>193</v>
      </c>
      <c r="E203" s="23" t="s">
        <v>85</v>
      </c>
      <c r="F203" s="32">
        <v>0</v>
      </c>
      <c r="G203" s="39">
        <v>2</v>
      </c>
      <c r="H203" s="39">
        <v>2</v>
      </c>
      <c r="I203" s="31">
        <v>0</v>
      </c>
      <c r="J203" s="31">
        <v>0</v>
      </c>
      <c r="K203" s="31">
        <v>0</v>
      </c>
      <c r="L203" s="31">
        <v>0</v>
      </c>
      <c r="M203" s="31"/>
      <c r="N203" s="40">
        <v>6.8000000000000005E-2</v>
      </c>
      <c r="O203" s="41">
        <v>5.73</v>
      </c>
      <c r="P203" s="42" t="s">
        <v>86</v>
      </c>
      <c r="Q203" s="23" t="s">
        <v>88</v>
      </c>
    </row>
    <row r="204" spans="1:17" x14ac:dyDescent="0.3">
      <c r="A204" s="22">
        <v>202</v>
      </c>
      <c r="B204" s="23" t="s">
        <v>84</v>
      </c>
      <c r="C204" s="39">
        <v>193</v>
      </c>
      <c r="D204" s="39">
        <v>194</v>
      </c>
      <c r="E204" s="23" t="s">
        <v>85</v>
      </c>
      <c r="F204" s="32">
        <v>0</v>
      </c>
      <c r="G204" s="39">
        <v>2</v>
      </c>
      <c r="H204" s="39">
        <v>2</v>
      </c>
      <c r="I204" s="31">
        <v>0</v>
      </c>
      <c r="J204" s="31">
        <v>0</v>
      </c>
      <c r="K204" s="31">
        <v>0</v>
      </c>
      <c r="L204" s="31">
        <v>0</v>
      </c>
      <c r="M204" s="31"/>
      <c r="N204" s="40">
        <v>6.8000000000000005E-2</v>
      </c>
      <c r="O204" s="41">
        <v>5.73</v>
      </c>
      <c r="P204" s="42" t="s">
        <v>86</v>
      </c>
      <c r="Q204" s="23" t="s">
        <v>88</v>
      </c>
    </row>
    <row r="205" spans="1:17" x14ac:dyDescent="0.3">
      <c r="A205" s="22">
        <v>203</v>
      </c>
      <c r="B205" s="23" t="s">
        <v>84</v>
      </c>
      <c r="C205" s="39">
        <v>194</v>
      </c>
      <c r="D205" s="39">
        <v>195</v>
      </c>
      <c r="E205" s="23" t="s">
        <v>85</v>
      </c>
      <c r="F205" s="32">
        <v>0</v>
      </c>
      <c r="G205" s="39">
        <v>2</v>
      </c>
      <c r="H205" s="39">
        <v>2</v>
      </c>
      <c r="I205" s="31">
        <v>0</v>
      </c>
      <c r="J205" s="31">
        <v>0</v>
      </c>
      <c r="K205" s="31">
        <v>0</v>
      </c>
      <c r="L205" s="31">
        <v>0</v>
      </c>
      <c r="M205" s="31"/>
      <c r="N205" s="40">
        <v>6.8000000000000005E-2</v>
      </c>
      <c r="O205" s="41">
        <v>5.73</v>
      </c>
      <c r="P205" s="42" t="s">
        <v>86</v>
      </c>
      <c r="Q205" s="23" t="s">
        <v>88</v>
      </c>
    </row>
    <row r="206" spans="1:17" x14ac:dyDescent="0.3">
      <c r="A206" s="22">
        <v>204</v>
      </c>
      <c r="B206" s="23" t="s">
        <v>84</v>
      </c>
      <c r="C206" s="39">
        <v>195</v>
      </c>
      <c r="D206" s="39">
        <v>196</v>
      </c>
      <c r="E206" s="23" t="s">
        <v>85</v>
      </c>
      <c r="F206" s="32">
        <v>0</v>
      </c>
      <c r="G206" s="39">
        <v>2</v>
      </c>
      <c r="H206" s="39">
        <v>2</v>
      </c>
      <c r="I206" s="31">
        <v>0</v>
      </c>
      <c r="J206" s="31">
        <v>0</v>
      </c>
      <c r="K206" s="31">
        <v>0</v>
      </c>
      <c r="L206" s="31">
        <v>0</v>
      </c>
      <c r="M206" s="31"/>
      <c r="N206" s="40">
        <v>6.8000000000000005E-2</v>
      </c>
      <c r="O206" s="41">
        <v>5.73</v>
      </c>
      <c r="P206" s="42" t="s">
        <v>86</v>
      </c>
      <c r="Q206" s="23" t="s">
        <v>88</v>
      </c>
    </row>
    <row r="207" spans="1:17" x14ac:dyDescent="0.3">
      <c r="A207" s="22">
        <v>205</v>
      </c>
      <c r="B207" s="23" t="s">
        <v>84</v>
      </c>
      <c r="C207" s="39">
        <v>196</v>
      </c>
      <c r="D207" s="39">
        <v>197</v>
      </c>
      <c r="E207" s="23" t="s">
        <v>85</v>
      </c>
      <c r="F207" s="32">
        <v>0</v>
      </c>
      <c r="G207" s="39">
        <v>2</v>
      </c>
      <c r="H207" s="39">
        <v>2</v>
      </c>
      <c r="I207" s="31">
        <v>0</v>
      </c>
      <c r="J207" s="31">
        <v>0</v>
      </c>
      <c r="K207" s="31">
        <v>0</v>
      </c>
      <c r="L207" s="31">
        <v>0</v>
      </c>
      <c r="M207" s="31"/>
      <c r="N207" s="40">
        <v>6.8000000000000005E-2</v>
      </c>
      <c r="O207" s="41">
        <v>5.73</v>
      </c>
      <c r="P207" s="42" t="s">
        <v>86</v>
      </c>
      <c r="Q207" s="23" t="s">
        <v>88</v>
      </c>
    </row>
    <row r="208" spans="1:17" x14ac:dyDescent="0.3">
      <c r="A208" s="22">
        <v>206</v>
      </c>
      <c r="B208" s="23" t="s">
        <v>84</v>
      </c>
      <c r="C208" s="39">
        <v>197</v>
      </c>
      <c r="D208" s="39">
        <v>198</v>
      </c>
      <c r="E208" s="23" t="s">
        <v>85</v>
      </c>
      <c r="F208" s="32">
        <v>0</v>
      </c>
      <c r="G208" s="39">
        <v>2</v>
      </c>
      <c r="H208" s="39">
        <v>2</v>
      </c>
      <c r="I208" s="31">
        <v>0</v>
      </c>
      <c r="J208" s="31">
        <v>0</v>
      </c>
      <c r="K208" s="31">
        <v>0</v>
      </c>
      <c r="L208" s="31">
        <v>0</v>
      </c>
      <c r="M208" s="31"/>
      <c r="N208" s="40">
        <v>6.8000000000000005E-2</v>
      </c>
      <c r="O208" s="41">
        <v>5.73</v>
      </c>
      <c r="P208" s="42" t="s">
        <v>86</v>
      </c>
      <c r="Q208" s="23" t="s">
        <v>88</v>
      </c>
    </row>
    <row r="209" spans="1:17" x14ac:dyDescent="0.3">
      <c r="A209" s="22">
        <v>207</v>
      </c>
      <c r="B209" s="23" t="s">
        <v>84</v>
      </c>
      <c r="C209" s="39">
        <v>198</v>
      </c>
      <c r="D209" s="39">
        <v>199</v>
      </c>
      <c r="E209" s="23" t="s">
        <v>85</v>
      </c>
      <c r="F209" s="32">
        <v>0</v>
      </c>
      <c r="G209" s="39">
        <v>2</v>
      </c>
      <c r="H209" s="39">
        <v>2</v>
      </c>
      <c r="I209" s="31">
        <v>0</v>
      </c>
      <c r="J209" s="31">
        <v>0</v>
      </c>
      <c r="K209" s="31">
        <v>0</v>
      </c>
      <c r="L209" s="31">
        <v>0</v>
      </c>
      <c r="M209" s="31"/>
      <c r="N209" s="40">
        <v>6.8000000000000005E-2</v>
      </c>
      <c r="O209" s="41">
        <v>5.73</v>
      </c>
      <c r="P209" s="42" t="s">
        <v>86</v>
      </c>
      <c r="Q209" s="23" t="s">
        <v>88</v>
      </c>
    </row>
    <row r="210" spans="1:17" x14ac:dyDescent="0.3">
      <c r="A210" s="22">
        <v>208</v>
      </c>
      <c r="B210" s="23" t="s">
        <v>84</v>
      </c>
      <c r="C210" s="39">
        <v>199</v>
      </c>
      <c r="D210" s="39">
        <v>200</v>
      </c>
      <c r="E210" s="23" t="s">
        <v>85</v>
      </c>
      <c r="F210" s="32">
        <v>0</v>
      </c>
      <c r="G210" s="39">
        <v>2</v>
      </c>
      <c r="H210" s="39">
        <v>2</v>
      </c>
      <c r="I210" s="31">
        <v>0</v>
      </c>
      <c r="J210" s="31">
        <v>0</v>
      </c>
      <c r="K210" s="31">
        <v>0</v>
      </c>
      <c r="L210" s="31">
        <v>0</v>
      </c>
      <c r="M210" s="31"/>
      <c r="N210" s="40">
        <v>6.8000000000000005E-2</v>
      </c>
      <c r="O210" s="41">
        <v>5.73</v>
      </c>
      <c r="P210" s="42" t="s">
        <v>86</v>
      </c>
      <c r="Q210" s="23" t="s">
        <v>88</v>
      </c>
    </row>
    <row r="211" spans="1:17" x14ac:dyDescent="0.3">
      <c r="A211" s="22">
        <v>209</v>
      </c>
      <c r="B211" s="23" t="s">
        <v>84</v>
      </c>
      <c r="C211" s="39">
        <v>200</v>
      </c>
      <c r="D211" s="39">
        <v>201</v>
      </c>
      <c r="E211" s="23" t="s">
        <v>85</v>
      </c>
      <c r="F211" s="32">
        <v>0</v>
      </c>
      <c r="G211" s="39">
        <v>2</v>
      </c>
      <c r="H211" s="39">
        <v>2</v>
      </c>
      <c r="I211" s="31">
        <v>0</v>
      </c>
      <c r="J211" s="31">
        <v>0</v>
      </c>
      <c r="K211" s="31">
        <v>0</v>
      </c>
      <c r="L211" s="31">
        <v>0</v>
      </c>
      <c r="M211" s="31"/>
      <c r="N211" s="40">
        <v>6.8000000000000005E-2</v>
      </c>
      <c r="O211" s="41">
        <v>5.73</v>
      </c>
      <c r="P211" s="42" t="s">
        <v>86</v>
      </c>
      <c r="Q211" s="23" t="s">
        <v>88</v>
      </c>
    </row>
    <row r="212" spans="1:17" x14ac:dyDescent="0.3">
      <c r="A212" s="22">
        <v>210</v>
      </c>
      <c r="B212" s="23" t="s">
        <v>84</v>
      </c>
      <c r="C212" s="39">
        <v>201</v>
      </c>
      <c r="D212" s="39">
        <v>202</v>
      </c>
      <c r="E212" s="23" t="s">
        <v>85</v>
      </c>
      <c r="F212" s="32">
        <v>0</v>
      </c>
      <c r="G212" s="39">
        <v>2</v>
      </c>
      <c r="H212" s="39">
        <v>2</v>
      </c>
      <c r="I212" s="31">
        <v>0</v>
      </c>
      <c r="J212" s="31">
        <v>0</v>
      </c>
      <c r="K212" s="31">
        <v>0</v>
      </c>
      <c r="L212" s="31">
        <v>0</v>
      </c>
      <c r="M212" s="31"/>
      <c r="N212" s="40">
        <v>6.8000000000000005E-2</v>
      </c>
      <c r="O212" s="41">
        <v>5.73</v>
      </c>
      <c r="P212" s="42" t="s">
        <v>86</v>
      </c>
      <c r="Q212" s="23" t="s">
        <v>88</v>
      </c>
    </row>
    <row r="213" spans="1:17" x14ac:dyDescent="0.3">
      <c r="A213" s="22">
        <v>211</v>
      </c>
      <c r="B213" s="23" t="s">
        <v>84</v>
      </c>
      <c r="C213" s="39">
        <v>202</v>
      </c>
      <c r="D213" s="39">
        <v>203</v>
      </c>
      <c r="E213" s="23" t="s">
        <v>85</v>
      </c>
      <c r="F213" s="32">
        <v>0</v>
      </c>
      <c r="G213" s="39">
        <v>2</v>
      </c>
      <c r="H213" s="39">
        <v>2</v>
      </c>
      <c r="I213" s="31">
        <v>0</v>
      </c>
      <c r="J213" s="31">
        <v>0</v>
      </c>
      <c r="K213" s="31">
        <v>0</v>
      </c>
      <c r="L213" s="31">
        <v>0</v>
      </c>
      <c r="M213" s="31"/>
      <c r="N213" s="40">
        <v>6.8000000000000005E-2</v>
      </c>
      <c r="O213" s="41">
        <v>5.73</v>
      </c>
      <c r="P213" s="42" t="s">
        <v>86</v>
      </c>
      <c r="Q213" s="23" t="s">
        <v>88</v>
      </c>
    </row>
    <row r="214" spans="1:17" x14ac:dyDescent="0.3">
      <c r="A214" s="22">
        <v>212</v>
      </c>
      <c r="B214" s="23" t="s">
        <v>84</v>
      </c>
      <c r="C214" s="39">
        <v>203</v>
      </c>
      <c r="D214" s="39">
        <v>204</v>
      </c>
      <c r="E214" s="23" t="s">
        <v>85</v>
      </c>
      <c r="F214" s="32">
        <v>0</v>
      </c>
      <c r="G214" s="39">
        <v>2</v>
      </c>
      <c r="H214" s="39">
        <v>2</v>
      </c>
      <c r="I214" s="31">
        <v>0</v>
      </c>
      <c r="J214" s="31">
        <v>0</v>
      </c>
      <c r="K214" s="31">
        <v>0</v>
      </c>
      <c r="L214" s="31">
        <v>0</v>
      </c>
      <c r="M214" s="31"/>
      <c r="N214" s="40">
        <v>6.8000000000000005E-2</v>
      </c>
      <c r="O214" s="41">
        <v>5.73</v>
      </c>
      <c r="P214" s="42" t="s">
        <v>86</v>
      </c>
      <c r="Q214" s="23" t="s">
        <v>88</v>
      </c>
    </row>
    <row r="215" spans="1:17" x14ac:dyDescent="0.3">
      <c r="A215" s="22">
        <v>213</v>
      </c>
      <c r="B215" s="23" t="s">
        <v>84</v>
      </c>
      <c r="C215" s="39">
        <v>204</v>
      </c>
      <c r="D215" s="39">
        <v>205</v>
      </c>
      <c r="E215" s="23" t="s">
        <v>85</v>
      </c>
      <c r="F215" s="32">
        <v>0</v>
      </c>
      <c r="G215" s="39">
        <v>2</v>
      </c>
      <c r="H215" s="39">
        <v>2</v>
      </c>
      <c r="I215" s="31">
        <v>0</v>
      </c>
      <c r="J215" s="31">
        <v>0</v>
      </c>
      <c r="K215" s="31">
        <v>0</v>
      </c>
      <c r="L215" s="31">
        <v>0</v>
      </c>
      <c r="M215" s="31"/>
      <c r="N215" s="40">
        <v>6.8000000000000005E-2</v>
      </c>
      <c r="O215" s="41">
        <v>5.73</v>
      </c>
      <c r="P215" s="42" t="s">
        <v>86</v>
      </c>
      <c r="Q215" s="23" t="s">
        <v>88</v>
      </c>
    </row>
    <row r="216" spans="1:17" x14ac:dyDescent="0.3">
      <c r="A216" s="22">
        <v>214</v>
      </c>
      <c r="B216" s="23" t="s">
        <v>84</v>
      </c>
      <c r="C216" s="39">
        <v>205</v>
      </c>
      <c r="D216" s="39">
        <v>237</v>
      </c>
      <c r="E216" s="23" t="s">
        <v>85</v>
      </c>
      <c r="F216" s="32">
        <v>0</v>
      </c>
      <c r="G216" s="39">
        <v>2</v>
      </c>
      <c r="H216" s="39">
        <v>2</v>
      </c>
      <c r="I216" s="31">
        <v>0</v>
      </c>
      <c r="J216" s="31">
        <v>0</v>
      </c>
      <c r="K216" s="31">
        <v>0</v>
      </c>
      <c r="L216" s="31">
        <v>0</v>
      </c>
      <c r="M216" s="31"/>
      <c r="N216" s="40">
        <v>4.8000000000000001E-2</v>
      </c>
      <c r="O216" s="41">
        <v>4.04</v>
      </c>
      <c r="P216" s="42" t="s">
        <v>86</v>
      </c>
      <c r="Q216" s="23" t="s">
        <v>88</v>
      </c>
    </row>
    <row r="217" spans="1:17" x14ac:dyDescent="0.3">
      <c r="A217" s="22">
        <v>215</v>
      </c>
      <c r="B217" s="23" t="s">
        <v>84</v>
      </c>
      <c r="C217" s="39">
        <v>237</v>
      </c>
      <c r="D217" s="39">
        <v>206</v>
      </c>
      <c r="E217" s="23" t="s">
        <v>85</v>
      </c>
      <c r="F217" s="32">
        <v>0</v>
      </c>
      <c r="G217" s="39">
        <v>2</v>
      </c>
      <c r="H217" s="39">
        <v>2</v>
      </c>
      <c r="I217" s="31">
        <v>0</v>
      </c>
      <c r="J217" s="31">
        <v>0</v>
      </c>
      <c r="K217" s="31">
        <v>0</v>
      </c>
      <c r="L217" s="31">
        <v>0</v>
      </c>
      <c r="M217" s="31"/>
      <c r="N217" s="40">
        <v>0.02</v>
      </c>
      <c r="O217" s="41">
        <v>1.69</v>
      </c>
      <c r="P217" s="42" t="s">
        <v>86</v>
      </c>
      <c r="Q217" s="23" t="s">
        <v>88</v>
      </c>
    </row>
    <row r="218" spans="1:17" x14ac:dyDescent="0.3">
      <c r="A218" s="22">
        <v>216</v>
      </c>
      <c r="B218" s="23" t="s">
        <v>84</v>
      </c>
      <c r="C218" s="39">
        <v>206</v>
      </c>
      <c r="D218" s="39">
        <v>207</v>
      </c>
      <c r="E218" s="23" t="s">
        <v>85</v>
      </c>
      <c r="F218" s="32">
        <v>0</v>
      </c>
      <c r="G218" s="39">
        <v>2</v>
      </c>
      <c r="H218" s="39">
        <v>2</v>
      </c>
      <c r="I218" s="31">
        <v>0</v>
      </c>
      <c r="J218" s="31">
        <v>0</v>
      </c>
      <c r="K218" s="31">
        <v>0</v>
      </c>
      <c r="L218" s="31">
        <v>0</v>
      </c>
      <c r="M218" s="31"/>
      <c r="N218" s="40">
        <v>6.8000000000000005E-2</v>
      </c>
      <c r="O218" s="41">
        <v>5.73</v>
      </c>
      <c r="P218" s="42" t="s">
        <v>86</v>
      </c>
      <c r="Q218" s="23" t="s">
        <v>88</v>
      </c>
    </row>
    <row r="219" spans="1:17" x14ac:dyDescent="0.3">
      <c r="A219" s="22">
        <v>217</v>
      </c>
      <c r="B219" s="23" t="s">
        <v>84</v>
      </c>
      <c r="C219" s="39">
        <v>207</v>
      </c>
      <c r="D219" s="39">
        <v>208</v>
      </c>
      <c r="E219" s="23" t="s">
        <v>85</v>
      </c>
      <c r="F219" s="32">
        <v>0</v>
      </c>
      <c r="G219" s="39">
        <v>2</v>
      </c>
      <c r="H219" s="39">
        <v>2</v>
      </c>
      <c r="I219" s="31">
        <v>0</v>
      </c>
      <c r="J219" s="31">
        <v>0</v>
      </c>
      <c r="K219" s="31">
        <v>0</v>
      </c>
      <c r="L219" s="31">
        <v>0</v>
      </c>
      <c r="M219" s="31"/>
      <c r="N219" s="40">
        <v>6.8000000000000005E-2</v>
      </c>
      <c r="O219" s="41">
        <v>5.73</v>
      </c>
      <c r="P219" s="42" t="s">
        <v>86</v>
      </c>
      <c r="Q219" s="23" t="s">
        <v>88</v>
      </c>
    </row>
    <row r="220" spans="1:17" x14ac:dyDescent="0.3">
      <c r="A220" s="22">
        <v>218</v>
      </c>
      <c r="B220" s="23" t="s">
        <v>84</v>
      </c>
      <c r="C220" s="39">
        <v>208</v>
      </c>
      <c r="D220" s="39">
        <v>209</v>
      </c>
      <c r="E220" s="23" t="s">
        <v>85</v>
      </c>
      <c r="F220" s="32">
        <v>0</v>
      </c>
      <c r="G220" s="39">
        <v>2</v>
      </c>
      <c r="H220" s="39">
        <v>2</v>
      </c>
      <c r="I220" s="31">
        <v>0</v>
      </c>
      <c r="J220" s="31">
        <v>0</v>
      </c>
      <c r="K220" s="31">
        <v>0</v>
      </c>
      <c r="L220" s="31">
        <v>0</v>
      </c>
      <c r="M220" s="31"/>
      <c r="N220" s="40">
        <v>6.8000000000000005E-2</v>
      </c>
      <c r="O220" s="41">
        <v>5.73</v>
      </c>
      <c r="P220" s="42" t="s">
        <v>86</v>
      </c>
      <c r="Q220" s="23" t="s">
        <v>88</v>
      </c>
    </row>
    <row r="221" spans="1:17" x14ac:dyDescent="0.3">
      <c r="A221" s="22">
        <v>219</v>
      </c>
      <c r="B221" s="23" t="s">
        <v>84</v>
      </c>
      <c r="C221" s="39">
        <v>209</v>
      </c>
      <c r="D221" s="39">
        <v>210</v>
      </c>
      <c r="E221" s="23" t="s">
        <v>85</v>
      </c>
      <c r="F221" s="32">
        <v>0</v>
      </c>
      <c r="G221" s="39">
        <v>2</v>
      </c>
      <c r="H221" s="39">
        <v>2</v>
      </c>
      <c r="I221" s="31">
        <v>0</v>
      </c>
      <c r="J221" s="31">
        <v>0</v>
      </c>
      <c r="K221" s="31">
        <v>0</v>
      </c>
      <c r="L221" s="31">
        <v>0</v>
      </c>
      <c r="M221" s="31"/>
      <c r="N221" s="40">
        <v>6.8000000000000005E-2</v>
      </c>
      <c r="O221" s="41">
        <v>5.73</v>
      </c>
      <c r="P221" s="42" t="s">
        <v>86</v>
      </c>
      <c r="Q221" s="23" t="s">
        <v>88</v>
      </c>
    </row>
    <row r="222" spans="1:17" x14ac:dyDescent="0.3">
      <c r="A222" s="22">
        <v>220</v>
      </c>
      <c r="B222" s="23" t="s">
        <v>84</v>
      </c>
      <c r="C222" s="39">
        <v>210</v>
      </c>
      <c r="D222" s="39">
        <v>211</v>
      </c>
      <c r="E222" s="23" t="s">
        <v>85</v>
      </c>
      <c r="F222" s="32">
        <v>0</v>
      </c>
      <c r="G222" s="39">
        <v>2</v>
      </c>
      <c r="H222" s="39">
        <v>2</v>
      </c>
      <c r="I222" s="31">
        <v>0</v>
      </c>
      <c r="J222" s="31">
        <v>0</v>
      </c>
      <c r="K222" s="31">
        <v>0</v>
      </c>
      <c r="L222" s="31">
        <v>0</v>
      </c>
      <c r="M222" s="31"/>
      <c r="N222" s="40">
        <v>6.8000000000000005E-2</v>
      </c>
      <c r="O222" s="41">
        <v>5.73</v>
      </c>
      <c r="P222" s="42" t="s">
        <v>86</v>
      </c>
      <c r="Q222" s="23" t="s">
        <v>88</v>
      </c>
    </row>
    <row r="223" spans="1:17" x14ac:dyDescent="0.3">
      <c r="A223" s="22">
        <v>221</v>
      </c>
      <c r="B223" s="23" t="s">
        <v>84</v>
      </c>
      <c r="C223" s="39">
        <v>211</v>
      </c>
      <c r="D223" s="39">
        <v>212</v>
      </c>
      <c r="E223" s="23" t="s">
        <v>85</v>
      </c>
      <c r="F223" s="32">
        <v>0</v>
      </c>
      <c r="G223" s="39">
        <v>2</v>
      </c>
      <c r="H223" s="39">
        <v>2</v>
      </c>
      <c r="I223" s="31">
        <v>0</v>
      </c>
      <c r="J223" s="31">
        <v>0</v>
      </c>
      <c r="K223" s="31">
        <v>0</v>
      </c>
      <c r="L223" s="31">
        <v>0</v>
      </c>
      <c r="M223" s="31"/>
      <c r="N223" s="40">
        <v>6.8000000000000005E-2</v>
      </c>
      <c r="O223" s="41">
        <v>5.73</v>
      </c>
      <c r="P223" s="42" t="s">
        <v>86</v>
      </c>
      <c r="Q223" s="23" t="s">
        <v>88</v>
      </c>
    </row>
    <row r="224" spans="1:17" x14ac:dyDescent="0.3">
      <c r="A224" s="22">
        <v>222</v>
      </c>
      <c r="B224" s="23" t="s">
        <v>84</v>
      </c>
      <c r="C224" s="39">
        <v>212</v>
      </c>
      <c r="D224" s="39">
        <v>213</v>
      </c>
      <c r="E224" s="23" t="s">
        <v>85</v>
      </c>
      <c r="F224" s="32">
        <v>0</v>
      </c>
      <c r="G224" s="39">
        <v>2</v>
      </c>
      <c r="H224" s="39">
        <v>2</v>
      </c>
      <c r="I224" s="31">
        <v>0</v>
      </c>
      <c r="J224" s="31">
        <v>0</v>
      </c>
      <c r="K224" s="31">
        <v>0</v>
      </c>
      <c r="L224" s="31">
        <v>0</v>
      </c>
      <c r="M224" s="31"/>
      <c r="N224" s="40">
        <v>6.8000000000000005E-2</v>
      </c>
      <c r="O224" s="41">
        <v>5.73</v>
      </c>
      <c r="P224" s="42" t="s">
        <v>86</v>
      </c>
      <c r="Q224" s="23" t="s">
        <v>88</v>
      </c>
    </row>
    <row r="225" spans="1:17" x14ac:dyDescent="0.3">
      <c r="A225" s="22">
        <v>223</v>
      </c>
      <c r="B225" s="23" t="s">
        <v>84</v>
      </c>
      <c r="C225" s="39">
        <v>213</v>
      </c>
      <c r="D225" s="39">
        <v>214</v>
      </c>
      <c r="E225" s="23" t="s">
        <v>85</v>
      </c>
      <c r="F225" s="32">
        <v>0</v>
      </c>
      <c r="G225" s="39">
        <v>2</v>
      </c>
      <c r="H225" s="39">
        <v>2</v>
      </c>
      <c r="I225" s="31">
        <v>0</v>
      </c>
      <c r="J225" s="31">
        <v>0</v>
      </c>
      <c r="K225" s="31">
        <v>0</v>
      </c>
      <c r="L225" s="31">
        <v>0</v>
      </c>
      <c r="M225" s="31"/>
      <c r="N225" s="40">
        <v>6.8000000000000005E-2</v>
      </c>
      <c r="O225" s="41">
        <v>5.73</v>
      </c>
      <c r="P225" s="42" t="s">
        <v>86</v>
      </c>
      <c r="Q225" s="23" t="s">
        <v>88</v>
      </c>
    </row>
    <row r="226" spans="1:17" x14ac:dyDescent="0.3">
      <c r="A226" s="22">
        <v>224</v>
      </c>
      <c r="B226" s="23" t="s">
        <v>84</v>
      </c>
      <c r="C226" s="39">
        <v>214</v>
      </c>
      <c r="D226" s="39">
        <v>215</v>
      </c>
      <c r="E226" s="23" t="s">
        <v>85</v>
      </c>
      <c r="F226" s="32">
        <v>0</v>
      </c>
      <c r="G226" s="39">
        <v>2</v>
      </c>
      <c r="H226" s="39">
        <v>2</v>
      </c>
      <c r="I226" s="31">
        <v>0</v>
      </c>
      <c r="J226" s="31">
        <v>0</v>
      </c>
      <c r="K226" s="31">
        <v>0</v>
      </c>
      <c r="L226" s="31">
        <v>0</v>
      </c>
      <c r="M226" s="31"/>
      <c r="N226" s="40">
        <v>6.8000000000000005E-2</v>
      </c>
      <c r="O226" s="41">
        <v>5.73</v>
      </c>
      <c r="P226" s="42" t="s">
        <v>86</v>
      </c>
      <c r="Q226" s="23" t="s">
        <v>88</v>
      </c>
    </row>
    <row r="227" spans="1:17" x14ac:dyDescent="0.3">
      <c r="A227" s="22">
        <v>225</v>
      </c>
      <c r="B227" s="23" t="s">
        <v>84</v>
      </c>
      <c r="C227" s="39">
        <v>215</v>
      </c>
      <c r="D227" s="39">
        <v>216</v>
      </c>
      <c r="E227" s="23" t="s">
        <v>85</v>
      </c>
      <c r="F227" s="32">
        <v>0</v>
      </c>
      <c r="G227" s="39">
        <v>2</v>
      </c>
      <c r="H227" s="39">
        <v>2</v>
      </c>
      <c r="I227" s="31">
        <v>0</v>
      </c>
      <c r="J227" s="31">
        <v>0</v>
      </c>
      <c r="K227" s="31">
        <v>0</v>
      </c>
      <c r="L227" s="31">
        <v>0</v>
      </c>
      <c r="M227" s="31"/>
      <c r="N227" s="40">
        <v>6.8000000000000005E-2</v>
      </c>
      <c r="O227" s="41">
        <v>5.73</v>
      </c>
      <c r="P227" s="42" t="s">
        <v>86</v>
      </c>
      <c r="Q227" s="23" t="s">
        <v>88</v>
      </c>
    </row>
    <row r="228" spans="1:17" x14ac:dyDescent="0.3">
      <c r="A228" s="22">
        <v>226</v>
      </c>
      <c r="B228" s="23" t="s">
        <v>84</v>
      </c>
      <c r="C228" s="39">
        <v>216</v>
      </c>
      <c r="D228" s="39">
        <v>217</v>
      </c>
      <c r="E228" s="23" t="s">
        <v>85</v>
      </c>
      <c r="F228" s="32">
        <v>0</v>
      </c>
      <c r="G228" s="39">
        <v>2</v>
      </c>
      <c r="H228" s="39">
        <v>2</v>
      </c>
      <c r="I228" s="31">
        <v>0</v>
      </c>
      <c r="J228" s="31">
        <v>0</v>
      </c>
      <c r="K228" s="31">
        <v>0</v>
      </c>
      <c r="L228" s="31">
        <v>0</v>
      </c>
      <c r="M228" s="31"/>
      <c r="N228" s="40">
        <v>6.8000000000000005E-2</v>
      </c>
      <c r="O228" s="41">
        <v>5.73</v>
      </c>
      <c r="P228" s="42" t="s">
        <v>86</v>
      </c>
      <c r="Q228" s="23" t="s">
        <v>88</v>
      </c>
    </row>
    <row r="229" spans="1:17" x14ac:dyDescent="0.3">
      <c r="A229" s="22">
        <v>227</v>
      </c>
      <c r="B229" s="23" t="s">
        <v>84</v>
      </c>
      <c r="C229" s="39">
        <v>217</v>
      </c>
      <c r="D229" s="39">
        <v>234</v>
      </c>
      <c r="E229" s="23" t="s">
        <v>85</v>
      </c>
      <c r="F229" s="32">
        <v>0</v>
      </c>
      <c r="G229" s="39">
        <v>2</v>
      </c>
      <c r="H229" s="39">
        <v>2</v>
      </c>
      <c r="I229" s="31">
        <v>0</v>
      </c>
      <c r="J229" s="31">
        <v>0</v>
      </c>
      <c r="K229" s="31">
        <v>0</v>
      </c>
      <c r="L229" s="31">
        <v>0</v>
      </c>
      <c r="M229" s="31"/>
      <c r="N229" s="40">
        <v>8.0000000000000002E-3</v>
      </c>
      <c r="O229" s="41">
        <v>0.7</v>
      </c>
      <c r="P229" s="42" t="s">
        <v>86</v>
      </c>
      <c r="Q229" s="23" t="s">
        <v>88</v>
      </c>
    </row>
    <row r="230" spans="1:17" x14ac:dyDescent="0.3">
      <c r="A230" s="22">
        <v>228</v>
      </c>
      <c r="B230" s="23" t="s">
        <v>84</v>
      </c>
      <c r="C230" s="39">
        <v>234</v>
      </c>
      <c r="D230" s="39">
        <v>218</v>
      </c>
      <c r="E230" s="23" t="s">
        <v>85</v>
      </c>
      <c r="F230" s="32">
        <v>0</v>
      </c>
      <c r="G230" s="39">
        <v>2</v>
      </c>
      <c r="H230" s="39">
        <v>2</v>
      </c>
      <c r="I230" s="31">
        <v>0</v>
      </c>
      <c r="J230" s="31">
        <v>0</v>
      </c>
      <c r="K230" s="31">
        <v>0</v>
      </c>
      <c r="L230" s="31">
        <v>0</v>
      </c>
      <c r="M230" s="31"/>
      <c r="N230" s="40">
        <v>0.06</v>
      </c>
      <c r="O230" s="41">
        <v>5.03</v>
      </c>
      <c r="P230" s="42" t="s">
        <v>86</v>
      </c>
      <c r="Q230" s="23" t="s">
        <v>88</v>
      </c>
    </row>
    <row r="231" spans="1:17" x14ac:dyDescent="0.3">
      <c r="A231" s="22">
        <v>229</v>
      </c>
      <c r="B231" s="23" t="s">
        <v>84</v>
      </c>
      <c r="C231" s="39">
        <v>218</v>
      </c>
      <c r="D231" s="39">
        <v>219</v>
      </c>
      <c r="E231" s="23" t="s">
        <v>85</v>
      </c>
      <c r="F231" s="32">
        <v>0</v>
      </c>
      <c r="G231" s="39">
        <v>2</v>
      </c>
      <c r="H231" s="39">
        <v>2</v>
      </c>
      <c r="I231" s="31">
        <v>0</v>
      </c>
      <c r="J231" s="31">
        <v>0</v>
      </c>
      <c r="K231" s="31">
        <v>0</v>
      </c>
      <c r="L231" s="31">
        <v>0</v>
      </c>
      <c r="M231" s="31"/>
      <c r="N231" s="40">
        <v>6.8000000000000005E-2</v>
      </c>
      <c r="O231" s="41">
        <v>5.73</v>
      </c>
      <c r="P231" s="42" t="s">
        <v>86</v>
      </c>
      <c r="Q231" s="23" t="s">
        <v>88</v>
      </c>
    </row>
    <row r="232" spans="1:17" x14ac:dyDescent="0.3">
      <c r="A232" s="22">
        <v>230</v>
      </c>
      <c r="B232" s="23" t="s">
        <v>84</v>
      </c>
      <c r="C232" s="39">
        <v>219</v>
      </c>
      <c r="D232" s="39">
        <v>220</v>
      </c>
      <c r="E232" s="23" t="s">
        <v>85</v>
      </c>
      <c r="F232" s="32">
        <v>0</v>
      </c>
      <c r="G232" s="39">
        <v>2</v>
      </c>
      <c r="H232" s="39">
        <v>2</v>
      </c>
      <c r="I232" s="31">
        <v>0</v>
      </c>
      <c r="J232" s="31">
        <v>0</v>
      </c>
      <c r="K232" s="31">
        <v>0</v>
      </c>
      <c r="L232" s="31">
        <v>0</v>
      </c>
      <c r="M232" s="31"/>
      <c r="N232" s="40">
        <v>6.8000000000000005E-2</v>
      </c>
      <c r="O232" s="41">
        <v>5.73</v>
      </c>
      <c r="P232" s="42" t="s">
        <v>86</v>
      </c>
      <c r="Q232" s="23" t="s">
        <v>88</v>
      </c>
    </row>
    <row r="233" spans="1:17" x14ac:dyDescent="0.3">
      <c r="A233" s="22">
        <v>231</v>
      </c>
      <c r="B233" s="23" t="s">
        <v>84</v>
      </c>
      <c r="C233" s="39">
        <v>220</v>
      </c>
      <c r="D233" s="39">
        <v>221</v>
      </c>
      <c r="E233" s="23" t="s">
        <v>85</v>
      </c>
      <c r="F233" s="32">
        <v>0</v>
      </c>
      <c r="G233" s="39">
        <v>2</v>
      </c>
      <c r="H233" s="39">
        <v>2</v>
      </c>
      <c r="I233" s="31">
        <v>0</v>
      </c>
      <c r="J233" s="31">
        <v>0</v>
      </c>
      <c r="K233" s="31">
        <v>0</v>
      </c>
      <c r="L233" s="31">
        <v>0</v>
      </c>
      <c r="M233" s="31"/>
      <c r="N233" s="40">
        <v>6.8000000000000005E-2</v>
      </c>
      <c r="O233" s="41">
        <v>5.73</v>
      </c>
      <c r="P233" s="42" t="s">
        <v>86</v>
      </c>
      <c r="Q233" s="23" t="s">
        <v>88</v>
      </c>
    </row>
    <row r="234" spans="1:17" x14ac:dyDescent="0.3">
      <c r="A234" s="22">
        <v>232</v>
      </c>
      <c r="B234" s="23" t="s">
        <v>84</v>
      </c>
      <c r="C234" s="39">
        <v>221</v>
      </c>
      <c r="D234" s="39">
        <v>222</v>
      </c>
      <c r="E234" s="23" t="s">
        <v>85</v>
      </c>
      <c r="F234" s="32">
        <v>0</v>
      </c>
      <c r="G234" s="39">
        <v>2</v>
      </c>
      <c r="H234" s="39">
        <v>2</v>
      </c>
      <c r="I234" s="31">
        <v>0</v>
      </c>
      <c r="J234" s="31">
        <v>0</v>
      </c>
      <c r="K234" s="31">
        <v>0</v>
      </c>
      <c r="L234" s="31">
        <v>0</v>
      </c>
      <c r="M234" s="31"/>
      <c r="N234" s="40">
        <v>6.8000000000000005E-2</v>
      </c>
      <c r="O234" s="41">
        <v>5.73</v>
      </c>
      <c r="P234" s="42" t="s">
        <v>86</v>
      </c>
      <c r="Q234" s="23" t="s">
        <v>88</v>
      </c>
    </row>
    <row r="235" spans="1:17" x14ac:dyDescent="0.3">
      <c r="A235" s="22">
        <v>233</v>
      </c>
      <c r="B235" s="23" t="s">
        <v>89</v>
      </c>
      <c r="C235" s="39">
        <v>1</v>
      </c>
      <c r="D235" s="39">
        <v>112</v>
      </c>
      <c r="E235" s="23"/>
      <c r="F235" s="32">
        <v>0</v>
      </c>
      <c r="G235" s="39"/>
      <c r="H235" s="39"/>
      <c r="I235" s="31"/>
      <c r="J235" s="31"/>
      <c r="K235" s="31"/>
      <c r="L235" s="31"/>
      <c r="M235" s="31"/>
      <c r="N235" s="40">
        <v>0.15</v>
      </c>
      <c r="O235" s="41">
        <v>0</v>
      </c>
      <c r="P235" s="42" t="s">
        <v>90</v>
      </c>
      <c r="Q235" s="23" t="s">
        <v>91</v>
      </c>
    </row>
    <row r="236" spans="1:17" x14ac:dyDescent="0.3">
      <c r="A236" s="22">
        <v>234</v>
      </c>
      <c r="B236" s="23" t="s">
        <v>89</v>
      </c>
      <c r="C236" s="39">
        <v>2</v>
      </c>
      <c r="D236" s="39">
        <v>113</v>
      </c>
      <c r="E236" s="23"/>
      <c r="F236" s="32">
        <v>0</v>
      </c>
      <c r="G236" s="39"/>
      <c r="H236" s="39"/>
      <c r="I236" s="31"/>
      <c r="J236" s="31"/>
      <c r="K236" s="31"/>
      <c r="L236" s="31"/>
      <c r="M236" s="31"/>
      <c r="N236" s="40">
        <v>0.15</v>
      </c>
      <c r="O236" s="41">
        <v>0</v>
      </c>
      <c r="P236" s="42" t="s">
        <v>90</v>
      </c>
      <c r="Q236" s="23" t="s">
        <v>91</v>
      </c>
    </row>
    <row r="237" spans="1:17" x14ac:dyDescent="0.3">
      <c r="A237" s="22">
        <v>235</v>
      </c>
      <c r="B237" s="23" t="s">
        <v>89</v>
      </c>
      <c r="C237" s="39">
        <v>3</v>
      </c>
      <c r="D237" s="39">
        <v>114</v>
      </c>
      <c r="E237" s="23"/>
      <c r="F237" s="32">
        <v>0</v>
      </c>
      <c r="G237" s="39"/>
      <c r="H237" s="39"/>
      <c r="I237" s="31"/>
      <c r="J237" s="31"/>
      <c r="K237" s="31"/>
      <c r="L237" s="31"/>
      <c r="M237" s="31"/>
      <c r="N237" s="40">
        <v>0.15</v>
      </c>
      <c r="O237" s="41">
        <v>0</v>
      </c>
      <c r="P237" s="42" t="s">
        <v>90</v>
      </c>
      <c r="Q237" s="23" t="s">
        <v>91</v>
      </c>
    </row>
    <row r="238" spans="1:17" x14ac:dyDescent="0.3">
      <c r="A238" s="22">
        <v>236</v>
      </c>
      <c r="B238" s="23" t="s">
        <v>89</v>
      </c>
      <c r="C238" s="39">
        <v>4</v>
      </c>
      <c r="D238" s="39">
        <v>115</v>
      </c>
      <c r="E238" s="23"/>
      <c r="F238" s="32">
        <v>0</v>
      </c>
      <c r="G238" s="39"/>
      <c r="H238" s="39"/>
      <c r="I238" s="31"/>
      <c r="J238" s="31"/>
      <c r="K238" s="31"/>
      <c r="L238" s="31"/>
      <c r="M238" s="31"/>
      <c r="N238" s="40">
        <v>0.15</v>
      </c>
      <c r="O238" s="41">
        <v>0</v>
      </c>
      <c r="P238" s="42" t="s">
        <v>90</v>
      </c>
      <c r="Q238" s="23" t="s">
        <v>91</v>
      </c>
    </row>
    <row r="239" spans="1:17" x14ac:dyDescent="0.3">
      <c r="A239" s="22">
        <v>237</v>
      </c>
      <c r="B239" s="23" t="s">
        <v>89</v>
      </c>
      <c r="C239" s="39">
        <v>5</v>
      </c>
      <c r="D239" s="39">
        <v>116</v>
      </c>
      <c r="E239" s="23"/>
      <c r="F239" s="32">
        <v>0</v>
      </c>
      <c r="G239" s="39"/>
      <c r="H239" s="39"/>
      <c r="I239" s="31"/>
      <c r="J239" s="31"/>
      <c r="K239" s="31"/>
      <c r="L239" s="31"/>
      <c r="M239" s="31"/>
      <c r="N239" s="40">
        <v>0.15</v>
      </c>
      <c r="O239" s="41">
        <v>0</v>
      </c>
      <c r="P239" s="42" t="s">
        <v>90</v>
      </c>
      <c r="Q239" s="23" t="s">
        <v>91</v>
      </c>
    </row>
    <row r="240" spans="1:17" x14ac:dyDescent="0.3">
      <c r="A240" s="22">
        <v>238</v>
      </c>
      <c r="B240" s="23" t="s">
        <v>89</v>
      </c>
      <c r="C240" s="39">
        <v>6</v>
      </c>
      <c r="D240" s="39">
        <v>117</v>
      </c>
      <c r="E240" s="23"/>
      <c r="F240" s="32">
        <v>0</v>
      </c>
      <c r="G240" s="39"/>
      <c r="H240" s="39"/>
      <c r="I240" s="31"/>
      <c r="J240" s="31"/>
      <c r="K240" s="31"/>
      <c r="L240" s="31"/>
      <c r="M240" s="31"/>
      <c r="N240" s="40">
        <v>0.15</v>
      </c>
      <c r="O240" s="41">
        <v>0</v>
      </c>
      <c r="P240" s="42" t="s">
        <v>90</v>
      </c>
      <c r="Q240" s="23" t="s">
        <v>91</v>
      </c>
    </row>
    <row r="241" spans="1:17" x14ac:dyDescent="0.3">
      <c r="A241" s="22">
        <v>239</v>
      </c>
      <c r="B241" s="23" t="s">
        <v>89</v>
      </c>
      <c r="C241" s="39">
        <v>7</v>
      </c>
      <c r="D241" s="39">
        <v>118</v>
      </c>
      <c r="E241" s="23"/>
      <c r="F241" s="32">
        <v>0</v>
      </c>
      <c r="G241" s="39"/>
      <c r="H241" s="39"/>
      <c r="I241" s="31"/>
      <c r="J241" s="31"/>
      <c r="K241" s="31"/>
      <c r="L241" s="31"/>
      <c r="M241" s="31"/>
      <c r="N241" s="40">
        <v>0.15</v>
      </c>
      <c r="O241" s="41">
        <v>0</v>
      </c>
      <c r="P241" s="42" t="s">
        <v>90</v>
      </c>
      <c r="Q241" s="23" t="s">
        <v>91</v>
      </c>
    </row>
    <row r="242" spans="1:17" x14ac:dyDescent="0.3">
      <c r="A242" s="22">
        <v>240</v>
      </c>
      <c r="B242" s="23" t="s">
        <v>89</v>
      </c>
      <c r="C242" s="39">
        <v>8</v>
      </c>
      <c r="D242" s="39">
        <v>119</v>
      </c>
      <c r="E242" s="23"/>
      <c r="F242" s="32">
        <v>0</v>
      </c>
      <c r="G242" s="39"/>
      <c r="H242" s="39"/>
      <c r="I242" s="31"/>
      <c r="J242" s="31"/>
      <c r="K242" s="31"/>
      <c r="L242" s="31"/>
      <c r="M242" s="31"/>
      <c r="N242" s="40">
        <v>0.15</v>
      </c>
      <c r="O242" s="41">
        <v>0</v>
      </c>
      <c r="P242" s="42" t="s">
        <v>90</v>
      </c>
      <c r="Q242" s="23" t="s">
        <v>91</v>
      </c>
    </row>
    <row r="243" spans="1:17" x14ac:dyDescent="0.3">
      <c r="A243" s="22">
        <v>241</v>
      </c>
      <c r="B243" s="23" t="s">
        <v>89</v>
      </c>
      <c r="C243" s="39">
        <v>9</v>
      </c>
      <c r="D243" s="39">
        <v>120</v>
      </c>
      <c r="E243" s="23"/>
      <c r="F243" s="32">
        <v>0</v>
      </c>
      <c r="G243" s="39"/>
      <c r="H243" s="39"/>
      <c r="I243" s="31"/>
      <c r="J243" s="31"/>
      <c r="K243" s="31"/>
      <c r="L243" s="31"/>
      <c r="M243" s="31"/>
      <c r="N243" s="40">
        <v>0.15</v>
      </c>
      <c r="O243" s="41">
        <v>0</v>
      </c>
      <c r="P243" s="42" t="s">
        <v>90</v>
      </c>
      <c r="Q243" s="23" t="s">
        <v>91</v>
      </c>
    </row>
    <row r="244" spans="1:17" x14ac:dyDescent="0.3">
      <c r="A244" s="22">
        <v>242</v>
      </c>
      <c r="B244" s="23" t="s">
        <v>89</v>
      </c>
      <c r="C244" s="39">
        <v>10</v>
      </c>
      <c r="D244" s="39">
        <v>121</v>
      </c>
      <c r="E244" s="23"/>
      <c r="F244" s="32">
        <v>0</v>
      </c>
      <c r="G244" s="39"/>
      <c r="H244" s="39"/>
      <c r="I244" s="31"/>
      <c r="J244" s="31"/>
      <c r="K244" s="31"/>
      <c r="L244" s="31"/>
      <c r="M244" s="31"/>
      <c r="N244" s="40">
        <v>0.15</v>
      </c>
      <c r="O244" s="41">
        <v>0</v>
      </c>
      <c r="P244" s="42" t="s">
        <v>90</v>
      </c>
      <c r="Q244" s="23" t="s">
        <v>91</v>
      </c>
    </row>
    <row r="245" spans="1:17" x14ac:dyDescent="0.3">
      <c r="A245" s="22">
        <v>243</v>
      </c>
      <c r="B245" s="23" t="s">
        <v>89</v>
      </c>
      <c r="C245" s="39">
        <v>11</v>
      </c>
      <c r="D245" s="39">
        <v>122</v>
      </c>
      <c r="E245" s="23"/>
      <c r="F245" s="32">
        <v>0</v>
      </c>
      <c r="G245" s="39"/>
      <c r="H245" s="39"/>
      <c r="I245" s="31"/>
      <c r="J245" s="31"/>
      <c r="K245" s="31"/>
      <c r="L245" s="31"/>
      <c r="M245" s="31"/>
      <c r="N245" s="40">
        <v>0.15</v>
      </c>
      <c r="O245" s="41">
        <v>0</v>
      </c>
      <c r="P245" s="42" t="s">
        <v>90</v>
      </c>
      <c r="Q245" s="23" t="s">
        <v>91</v>
      </c>
    </row>
    <row r="246" spans="1:17" x14ac:dyDescent="0.3">
      <c r="A246" s="22">
        <v>244</v>
      </c>
      <c r="B246" s="23" t="s">
        <v>89</v>
      </c>
      <c r="C246" s="39">
        <v>12</v>
      </c>
      <c r="D246" s="39">
        <v>123</v>
      </c>
      <c r="E246" s="23"/>
      <c r="F246" s="32">
        <v>0</v>
      </c>
      <c r="G246" s="39"/>
      <c r="H246" s="39"/>
      <c r="I246" s="31"/>
      <c r="J246" s="31"/>
      <c r="K246" s="31"/>
      <c r="L246" s="31"/>
      <c r="M246" s="31"/>
      <c r="N246" s="40">
        <v>0.15</v>
      </c>
      <c r="O246" s="41">
        <v>0</v>
      </c>
      <c r="P246" s="42" t="s">
        <v>90</v>
      </c>
      <c r="Q246" s="23" t="s">
        <v>91</v>
      </c>
    </row>
    <row r="247" spans="1:17" x14ac:dyDescent="0.3">
      <c r="A247" s="22">
        <v>245</v>
      </c>
      <c r="B247" s="23" t="s">
        <v>89</v>
      </c>
      <c r="C247" s="39">
        <v>13</v>
      </c>
      <c r="D247" s="39">
        <v>124</v>
      </c>
      <c r="E247" s="23"/>
      <c r="F247" s="32">
        <v>0</v>
      </c>
      <c r="G247" s="39"/>
      <c r="H247" s="39"/>
      <c r="I247" s="31"/>
      <c r="J247" s="31"/>
      <c r="K247" s="31"/>
      <c r="L247" s="31"/>
      <c r="M247" s="31"/>
      <c r="N247" s="40">
        <v>0.15</v>
      </c>
      <c r="O247" s="41">
        <v>0</v>
      </c>
      <c r="P247" s="42" t="s">
        <v>90</v>
      </c>
      <c r="Q247" s="23" t="s">
        <v>91</v>
      </c>
    </row>
    <row r="248" spans="1:17" x14ac:dyDescent="0.3">
      <c r="A248" s="22">
        <v>246</v>
      </c>
      <c r="B248" s="23" t="s">
        <v>89</v>
      </c>
      <c r="C248" s="39">
        <v>14</v>
      </c>
      <c r="D248" s="39">
        <v>125</v>
      </c>
      <c r="E248" s="23"/>
      <c r="F248" s="32">
        <v>0</v>
      </c>
      <c r="G248" s="39"/>
      <c r="H248" s="39"/>
      <c r="I248" s="31"/>
      <c r="J248" s="31"/>
      <c r="K248" s="31"/>
      <c r="L248" s="31"/>
      <c r="M248" s="31"/>
      <c r="N248" s="40">
        <v>0.15</v>
      </c>
      <c r="O248" s="41">
        <v>0</v>
      </c>
      <c r="P248" s="42" t="s">
        <v>90</v>
      </c>
      <c r="Q248" s="23" t="s">
        <v>91</v>
      </c>
    </row>
    <row r="249" spans="1:17" x14ac:dyDescent="0.3">
      <c r="A249" s="22">
        <v>247</v>
      </c>
      <c r="B249" s="23" t="s">
        <v>89</v>
      </c>
      <c r="C249" s="39">
        <v>15</v>
      </c>
      <c r="D249" s="39">
        <v>126</v>
      </c>
      <c r="E249" s="23"/>
      <c r="F249" s="32">
        <v>0</v>
      </c>
      <c r="G249" s="39"/>
      <c r="H249" s="39"/>
      <c r="I249" s="31"/>
      <c r="J249" s="31"/>
      <c r="K249" s="31"/>
      <c r="L249" s="31"/>
      <c r="M249" s="31"/>
      <c r="N249" s="40">
        <v>0.15</v>
      </c>
      <c r="O249" s="41">
        <v>0</v>
      </c>
      <c r="P249" s="42" t="s">
        <v>90</v>
      </c>
      <c r="Q249" s="23" t="s">
        <v>91</v>
      </c>
    </row>
    <row r="250" spans="1:17" x14ac:dyDescent="0.3">
      <c r="A250" s="22">
        <v>248</v>
      </c>
      <c r="B250" s="23" t="s">
        <v>89</v>
      </c>
      <c r="C250" s="39">
        <v>16</v>
      </c>
      <c r="D250" s="39">
        <v>127</v>
      </c>
      <c r="E250" s="23"/>
      <c r="F250" s="32">
        <v>0</v>
      </c>
      <c r="G250" s="39"/>
      <c r="H250" s="39"/>
      <c r="I250" s="31"/>
      <c r="J250" s="31"/>
      <c r="K250" s="31"/>
      <c r="L250" s="31"/>
      <c r="M250" s="31"/>
      <c r="N250" s="40">
        <v>0.15</v>
      </c>
      <c r="O250" s="41">
        <v>0</v>
      </c>
      <c r="P250" s="42" t="s">
        <v>90</v>
      </c>
      <c r="Q250" s="23" t="s">
        <v>91</v>
      </c>
    </row>
    <row r="251" spans="1:17" x14ac:dyDescent="0.3">
      <c r="A251" s="22">
        <v>249</v>
      </c>
      <c r="B251" s="23" t="s">
        <v>89</v>
      </c>
      <c r="C251" s="39">
        <v>17</v>
      </c>
      <c r="D251" s="39">
        <v>128</v>
      </c>
      <c r="E251" s="23"/>
      <c r="F251" s="32">
        <v>0</v>
      </c>
      <c r="G251" s="39"/>
      <c r="H251" s="39"/>
      <c r="I251" s="31"/>
      <c r="J251" s="31"/>
      <c r="K251" s="31"/>
      <c r="L251" s="31"/>
      <c r="M251" s="31"/>
      <c r="N251" s="40">
        <v>0.15</v>
      </c>
      <c r="O251" s="41">
        <v>0</v>
      </c>
      <c r="P251" s="42" t="s">
        <v>90</v>
      </c>
      <c r="Q251" s="23" t="s">
        <v>91</v>
      </c>
    </row>
    <row r="252" spans="1:17" x14ac:dyDescent="0.3">
      <c r="A252" s="22">
        <v>250</v>
      </c>
      <c r="B252" s="23" t="s">
        <v>89</v>
      </c>
      <c r="C252" s="39">
        <v>18</v>
      </c>
      <c r="D252" s="39">
        <v>129</v>
      </c>
      <c r="E252" s="23"/>
      <c r="F252" s="32">
        <v>0</v>
      </c>
      <c r="G252" s="39"/>
      <c r="H252" s="39"/>
      <c r="I252" s="31"/>
      <c r="J252" s="31"/>
      <c r="K252" s="31"/>
      <c r="L252" s="31"/>
      <c r="M252" s="31"/>
      <c r="N252" s="40">
        <v>0.15</v>
      </c>
      <c r="O252" s="41">
        <v>0</v>
      </c>
      <c r="P252" s="42" t="s">
        <v>90</v>
      </c>
      <c r="Q252" s="23" t="s">
        <v>91</v>
      </c>
    </row>
    <row r="253" spans="1:17" x14ac:dyDescent="0.3">
      <c r="A253" s="22">
        <v>251</v>
      </c>
      <c r="B253" s="23" t="s">
        <v>89</v>
      </c>
      <c r="C253" s="39">
        <v>19</v>
      </c>
      <c r="D253" s="39">
        <v>130</v>
      </c>
      <c r="E253" s="23"/>
      <c r="F253" s="32">
        <v>0</v>
      </c>
      <c r="G253" s="39"/>
      <c r="H253" s="39"/>
      <c r="I253" s="31"/>
      <c r="J253" s="31"/>
      <c r="K253" s="31"/>
      <c r="L253" s="31"/>
      <c r="M253" s="31"/>
      <c r="N253" s="40">
        <v>0.15</v>
      </c>
      <c r="O253" s="41">
        <v>0</v>
      </c>
      <c r="P253" s="42" t="s">
        <v>90</v>
      </c>
      <c r="Q253" s="23" t="s">
        <v>91</v>
      </c>
    </row>
    <row r="254" spans="1:17" x14ac:dyDescent="0.3">
      <c r="A254" s="22">
        <v>252</v>
      </c>
      <c r="B254" s="23" t="s">
        <v>89</v>
      </c>
      <c r="C254" s="39">
        <v>20</v>
      </c>
      <c r="D254" s="39">
        <v>131</v>
      </c>
      <c r="E254" s="23"/>
      <c r="F254" s="32">
        <v>0</v>
      </c>
      <c r="G254" s="39"/>
      <c r="H254" s="39"/>
      <c r="I254" s="31"/>
      <c r="J254" s="31"/>
      <c r="K254" s="31"/>
      <c r="L254" s="31"/>
      <c r="M254" s="31"/>
      <c r="N254" s="40">
        <v>0.15</v>
      </c>
      <c r="O254" s="41">
        <v>0</v>
      </c>
      <c r="P254" s="42" t="s">
        <v>90</v>
      </c>
      <c r="Q254" s="23" t="s">
        <v>91</v>
      </c>
    </row>
    <row r="255" spans="1:17" x14ac:dyDescent="0.3">
      <c r="A255" s="22">
        <v>253</v>
      </c>
      <c r="B255" s="23" t="s">
        <v>89</v>
      </c>
      <c r="C255" s="39">
        <v>21</v>
      </c>
      <c r="D255" s="39">
        <v>132</v>
      </c>
      <c r="E255" s="23"/>
      <c r="F255" s="32">
        <v>0</v>
      </c>
      <c r="G255" s="39"/>
      <c r="H255" s="39"/>
      <c r="I255" s="31"/>
      <c r="J255" s="31"/>
      <c r="K255" s="31"/>
      <c r="L255" s="31"/>
      <c r="M255" s="31"/>
      <c r="N255" s="40">
        <v>0.15</v>
      </c>
      <c r="O255" s="41">
        <v>0</v>
      </c>
      <c r="P255" s="42" t="s">
        <v>90</v>
      </c>
      <c r="Q255" s="23" t="s">
        <v>91</v>
      </c>
    </row>
    <row r="256" spans="1:17" x14ac:dyDescent="0.3">
      <c r="A256" s="22">
        <v>254</v>
      </c>
      <c r="B256" s="23" t="s">
        <v>89</v>
      </c>
      <c r="C256" s="39">
        <v>22</v>
      </c>
      <c r="D256" s="39">
        <v>133</v>
      </c>
      <c r="E256" s="23"/>
      <c r="F256" s="32">
        <v>0</v>
      </c>
      <c r="G256" s="39"/>
      <c r="H256" s="39"/>
      <c r="I256" s="31"/>
      <c r="J256" s="31"/>
      <c r="K256" s="31"/>
      <c r="L256" s="31"/>
      <c r="M256" s="31"/>
      <c r="N256" s="40">
        <v>0.15</v>
      </c>
      <c r="O256" s="41">
        <v>0</v>
      </c>
      <c r="P256" s="42" t="s">
        <v>90</v>
      </c>
      <c r="Q256" s="23" t="s">
        <v>91</v>
      </c>
    </row>
    <row r="257" spans="1:17" x14ac:dyDescent="0.3">
      <c r="A257" s="22">
        <v>255</v>
      </c>
      <c r="B257" s="23" t="s">
        <v>89</v>
      </c>
      <c r="C257" s="39">
        <v>23</v>
      </c>
      <c r="D257" s="39">
        <v>134</v>
      </c>
      <c r="E257" s="23"/>
      <c r="F257" s="32">
        <v>0</v>
      </c>
      <c r="G257" s="39"/>
      <c r="H257" s="39"/>
      <c r="I257" s="31"/>
      <c r="J257" s="31"/>
      <c r="K257" s="31"/>
      <c r="L257" s="31"/>
      <c r="M257" s="31"/>
      <c r="N257" s="40">
        <v>0.15</v>
      </c>
      <c r="O257" s="41">
        <v>0</v>
      </c>
      <c r="P257" s="42" t="s">
        <v>90</v>
      </c>
      <c r="Q257" s="23" t="s">
        <v>91</v>
      </c>
    </row>
    <row r="258" spans="1:17" x14ac:dyDescent="0.3">
      <c r="A258" s="22">
        <v>256</v>
      </c>
      <c r="B258" s="23" t="s">
        <v>89</v>
      </c>
      <c r="C258" s="39">
        <v>24</v>
      </c>
      <c r="D258" s="39">
        <v>135</v>
      </c>
      <c r="E258" s="23"/>
      <c r="F258" s="32">
        <v>0</v>
      </c>
      <c r="G258" s="39"/>
      <c r="H258" s="39"/>
      <c r="I258" s="31"/>
      <c r="J258" s="31"/>
      <c r="K258" s="31"/>
      <c r="L258" s="31"/>
      <c r="M258" s="31"/>
      <c r="N258" s="40">
        <v>0.15</v>
      </c>
      <c r="O258" s="41">
        <v>0</v>
      </c>
      <c r="P258" s="42" t="s">
        <v>90</v>
      </c>
      <c r="Q258" s="23" t="s">
        <v>91</v>
      </c>
    </row>
    <row r="259" spans="1:17" x14ac:dyDescent="0.3">
      <c r="A259" s="22">
        <v>257</v>
      </c>
      <c r="B259" s="23" t="s">
        <v>89</v>
      </c>
      <c r="C259" s="39">
        <v>25</v>
      </c>
      <c r="D259" s="39">
        <v>136</v>
      </c>
      <c r="E259" s="23"/>
      <c r="F259" s="32">
        <v>0</v>
      </c>
      <c r="G259" s="39"/>
      <c r="H259" s="39"/>
      <c r="I259" s="31"/>
      <c r="J259" s="31"/>
      <c r="K259" s="31"/>
      <c r="L259" s="31"/>
      <c r="M259" s="31"/>
      <c r="N259" s="40">
        <v>0.15</v>
      </c>
      <c r="O259" s="41">
        <v>0</v>
      </c>
      <c r="P259" s="42" t="s">
        <v>90</v>
      </c>
      <c r="Q259" s="23" t="s">
        <v>91</v>
      </c>
    </row>
    <row r="260" spans="1:17" x14ac:dyDescent="0.3">
      <c r="A260" s="22">
        <v>258</v>
      </c>
      <c r="B260" s="23" t="s">
        <v>89</v>
      </c>
      <c r="C260" s="39">
        <v>26</v>
      </c>
      <c r="D260" s="39">
        <v>137</v>
      </c>
      <c r="E260" s="23"/>
      <c r="F260" s="32">
        <v>0</v>
      </c>
      <c r="G260" s="39"/>
      <c r="H260" s="39"/>
      <c r="I260" s="31"/>
      <c r="J260" s="31"/>
      <c r="K260" s="31"/>
      <c r="L260" s="31"/>
      <c r="M260" s="31"/>
      <c r="N260" s="40">
        <v>0.15</v>
      </c>
      <c r="O260" s="41">
        <v>0</v>
      </c>
      <c r="P260" s="42" t="s">
        <v>90</v>
      </c>
      <c r="Q260" s="23" t="s">
        <v>91</v>
      </c>
    </row>
    <row r="261" spans="1:17" x14ac:dyDescent="0.3">
      <c r="A261" s="22">
        <v>259</v>
      </c>
      <c r="B261" s="23" t="s">
        <v>89</v>
      </c>
      <c r="C261" s="39">
        <v>27</v>
      </c>
      <c r="D261" s="39">
        <v>138</v>
      </c>
      <c r="E261" s="23"/>
      <c r="F261" s="32">
        <v>0</v>
      </c>
      <c r="G261" s="39"/>
      <c r="H261" s="39"/>
      <c r="I261" s="31"/>
      <c r="J261" s="31"/>
      <c r="K261" s="31"/>
      <c r="L261" s="31"/>
      <c r="M261" s="31"/>
      <c r="N261" s="40">
        <v>0.15</v>
      </c>
      <c r="O261" s="41">
        <v>0</v>
      </c>
      <c r="P261" s="42" t="s">
        <v>90</v>
      </c>
      <c r="Q261" s="23" t="s">
        <v>91</v>
      </c>
    </row>
    <row r="262" spans="1:17" x14ac:dyDescent="0.3">
      <c r="A262" s="22">
        <v>260</v>
      </c>
      <c r="B262" s="23" t="s">
        <v>89</v>
      </c>
      <c r="C262" s="39">
        <v>28</v>
      </c>
      <c r="D262" s="39">
        <v>139</v>
      </c>
      <c r="E262" s="23"/>
      <c r="F262" s="32">
        <v>0</v>
      </c>
      <c r="G262" s="39"/>
      <c r="H262" s="39"/>
      <c r="I262" s="31"/>
      <c r="J262" s="31"/>
      <c r="K262" s="31"/>
      <c r="L262" s="31"/>
      <c r="M262" s="31"/>
      <c r="N262" s="40">
        <v>0.15</v>
      </c>
      <c r="O262" s="41">
        <v>0</v>
      </c>
      <c r="P262" s="42" t="s">
        <v>90</v>
      </c>
      <c r="Q262" s="23" t="s">
        <v>91</v>
      </c>
    </row>
    <row r="263" spans="1:17" x14ac:dyDescent="0.3">
      <c r="A263" s="22">
        <v>261</v>
      </c>
      <c r="B263" s="23" t="s">
        <v>89</v>
      </c>
      <c r="C263" s="39">
        <v>29</v>
      </c>
      <c r="D263" s="39">
        <v>140</v>
      </c>
      <c r="E263" s="23"/>
      <c r="F263" s="32">
        <v>0</v>
      </c>
      <c r="G263" s="39"/>
      <c r="H263" s="39"/>
      <c r="I263" s="31"/>
      <c r="J263" s="31"/>
      <c r="K263" s="31"/>
      <c r="L263" s="31"/>
      <c r="M263" s="31"/>
      <c r="N263" s="40">
        <v>0.15</v>
      </c>
      <c r="O263" s="41">
        <v>0</v>
      </c>
      <c r="P263" s="42" t="s">
        <v>90</v>
      </c>
      <c r="Q263" s="23" t="s">
        <v>91</v>
      </c>
    </row>
    <row r="264" spans="1:17" x14ac:dyDescent="0.3">
      <c r="A264" s="22">
        <v>262</v>
      </c>
      <c r="B264" s="23" t="s">
        <v>89</v>
      </c>
      <c r="C264" s="39">
        <v>30</v>
      </c>
      <c r="D264" s="39">
        <v>141</v>
      </c>
      <c r="E264" s="23"/>
      <c r="F264" s="32">
        <v>0</v>
      </c>
      <c r="G264" s="39"/>
      <c r="H264" s="39"/>
      <c r="I264" s="31"/>
      <c r="J264" s="31"/>
      <c r="K264" s="31"/>
      <c r="L264" s="31"/>
      <c r="M264" s="31"/>
      <c r="N264" s="40">
        <v>0.15</v>
      </c>
      <c r="O264" s="41">
        <v>0</v>
      </c>
      <c r="P264" s="42" t="s">
        <v>90</v>
      </c>
      <c r="Q264" s="23" t="s">
        <v>91</v>
      </c>
    </row>
    <row r="265" spans="1:17" x14ac:dyDescent="0.3">
      <c r="A265" s="22">
        <v>263</v>
      </c>
      <c r="B265" s="23" t="s">
        <v>89</v>
      </c>
      <c r="C265" s="39">
        <v>31</v>
      </c>
      <c r="D265" s="39">
        <v>142</v>
      </c>
      <c r="E265" s="23"/>
      <c r="F265" s="32">
        <v>0</v>
      </c>
      <c r="G265" s="39"/>
      <c r="H265" s="39"/>
      <c r="I265" s="31"/>
      <c r="J265" s="31"/>
      <c r="K265" s="31"/>
      <c r="L265" s="31"/>
      <c r="M265" s="31"/>
      <c r="N265" s="40">
        <v>0.15</v>
      </c>
      <c r="O265" s="41">
        <v>0</v>
      </c>
      <c r="P265" s="42" t="s">
        <v>90</v>
      </c>
      <c r="Q265" s="23" t="s">
        <v>91</v>
      </c>
    </row>
    <row r="266" spans="1:17" x14ac:dyDescent="0.3">
      <c r="A266" s="22">
        <v>264</v>
      </c>
      <c r="B266" s="23" t="s">
        <v>89</v>
      </c>
      <c r="C266" s="39">
        <v>32</v>
      </c>
      <c r="D266" s="39">
        <v>143</v>
      </c>
      <c r="E266" s="23"/>
      <c r="F266" s="32">
        <v>0</v>
      </c>
      <c r="G266" s="39"/>
      <c r="H266" s="39"/>
      <c r="I266" s="31"/>
      <c r="J266" s="31"/>
      <c r="K266" s="31"/>
      <c r="L266" s="31"/>
      <c r="M266" s="31"/>
      <c r="N266" s="40">
        <v>0.15</v>
      </c>
      <c r="O266" s="41">
        <v>0</v>
      </c>
      <c r="P266" s="42" t="s">
        <v>90</v>
      </c>
      <c r="Q266" s="23" t="s">
        <v>91</v>
      </c>
    </row>
    <row r="267" spans="1:17" x14ac:dyDescent="0.3">
      <c r="A267" s="22">
        <v>265</v>
      </c>
      <c r="B267" s="23" t="s">
        <v>89</v>
      </c>
      <c r="C267" s="39">
        <v>33</v>
      </c>
      <c r="D267" s="39">
        <v>144</v>
      </c>
      <c r="E267" s="23"/>
      <c r="F267" s="32">
        <v>0</v>
      </c>
      <c r="G267" s="39"/>
      <c r="H267" s="39"/>
      <c r="I267" s="31"/>
      <c r="J267" s="31"/>
      <c r="K267" s="31"/>
      <c r="L267" s="31"/>
      <c r="M267" s="31"/>
      <c r="N267" s="40">
        <v>0.15</v>
      </c>
      <c r="O267" s="41">
        <v>0</v>
      </c>
      <c r="P267" s="42" t="s">
        <v>90</v>
      </c>
      <c r="Q267" s="23" t="s">
        <v>91</v>
      </c>
    </row>
    <row r="268" spans="1:17" x14ac:dyDescent="0.3">
      <c r="A268" s="22">
        <v>266</v>
      </c>
      <c r="B268" s="23" t="s">
        <v>89</v>
      </c>
      <c r="C268" s="39">
        <v>34</v>
      </c>
      <c r="D268" s="39">
        <v>145</v>
      </c>
      <c r="E268" s="23"/>
      <c r="F268" s="32">
        <v>0</v>
      </c>
      <c r="G268" s="39"/>
      <c r="H268" s="39"/>
      <c r="I268" s="31"/>
      <c r="J268" s="31"/>
      <c r="K268" s="31"/>
      <c r="L268" s="31"/>
      <c r="M268" s="31"/>
      <c r="N268" s="40">
        <v>0.15</v>
      </c>
      <c r="O268" s="41">
        <v>0</v>
      </c>
      <c r="P268" s="42" t="s">
        <v>90</v>
      </c>
      <c r="Q268" s="23" t="s">
        <v>91</v>
      </c>
    </row>
    <row r="269" spans="1:17" x14ac:dyDescent="0.3">
      <c r="A269" s="22">
        <v>267</v>
      </c>
      <c r="B269" s="23" t="s">
        <v>89</v>
      </c>
      <c r="C269" s="39">
        <v>35</v>
      </c>
      <c r="D269" s="39">
        <v>146</v>
      </c>
      <c r="E269" s="23"/>
      <c r="F269" s="32">
        <v>0</v>
      </c>
      <c r="G269" s="39"/>
      <c r="H269" s="39"/>
      <c r="I269" s="31"/>
      <c r="J269" s="31"/>
      <c r="K269" s="31"/>
      <c r="L269" s="31"/>
      <c r="M269" s="31"/>
      <c r="N269" s="40">
        <v>0.15</v>
      </c>
      <c r="O269" s="41">
        <v>0</v>
      </c>
      <c r="P269" s="42" t="s">
        <v>90</v>
      </c>
      <c r="Q269" s="23" t="s">
        <v>91</v>
      </c>
    </row>
    <row r="270" spans="1:17" x14ac:dyDescent="0.3">
      <c r="A270" s="22">
        <v>268</v>
      </c>
      <c r="B270" s="23" t="s">
        <v>89</v>
      </c>
      <c r="C270" s="39">
        <v>36</v>
      </c>
      <c r="D270" s="39">
        <v>147</v>
      </c>
      <c r="E270" s="23"/>
      <c r="F270" s="32">
        <v>0</v>
      </c>
      <c r="G270" s="39"/>
      <c r="H270" s="39"/>
      <c r="I270" s="31"/>
      <c r="J270" s="31"/>
      <c r="K270" s="31"/>
      <c r="L270" s="31"/>
      <c r="M270" s="31"/>
      <c r="N270" s="40">
        <v>0.15</v>
      </c>
      <c r="O270" s="41">
        <v>0</v>
      </c>
      <c r="P270" s="42" t="s">
        <v>90</v>
      </c>
      <c r="Q270" s="23" t="s">
        <v>91</v>
      </c>
    </row>
    <row r="271" spans="1:17" x14ac:dyDescent="0.3">
      <c r="A271" s="22">
        <v>269</v>
      </c>
      <c r="B271" s="23" t="s">
        <v>89</v>
      </c>
      <c r="C271" s="39">
        <v>37</v>
      </c>
      <c r="D271" s="39">
        <v>148</v>
      </c>
      <c r="E271" s="23"/>
      <c r="F271" s="32">
        <v>0</v>
      </c>
      <c r="G271" s="39"/>
      <c r="H271" s="39"/>
      <c r="I271" s="31"/>
      <c r="J271" s="31"/>
      <c r="K271" s="31"/>
      <c r="L271" s="31"/>
      <c r="M271" s="31"/>
      <c r="N271" s="40">
        <v>0.15</v>
      </c>
      <c r="O271" s="41">
        <v>0</v>
      </c>
      <c r="P271" s="42" t="s">
        <v>90</v>
      </c>
      <c r="Q271" s="23" t="s">
        <v>91</v>
      </c>
    </row>
    <row r="272" spans="1:17" x14ac:dyDescent="0.3">
      <c r="A272" s="22">
        <v>270</v>
      </c>
      <c r="B272" s="23" t="s">
        <v>89</v>
      </c>
      <c r="C272" s="39">
        <v>38</v>
      </c>
      <c r="D272" s="39">
        <v>149</v>
      </c>
      <c r="E272" s="23"/>
      <c r="F272" s="32">
        <v>0</v>
      </c>
      <c r="G272" s="39"/>
      <c r="H272" s="39"/>
      <c r="I272" s="31"/>
      <c r="J272" s="31"/>
      <c r="K272" s="31"/>
      <c r="L272" s="31"/>
      <c r="M272" s="31"/>
      <c r="N272" s="40">
        <v>0.15</v>
      </c>
      <c r="O272" s="41">
        <v>0</v>
      </c>
      <c r="P272" s="42" t="s">
        <v>90</v>
      </c>
      <c r="Q272" s="23" t="s">
        <v>91</v>
      </c>
    </row>
    <row r="273" spans="1:17" x14ac:dyDescent="0.3">
      <c r="A273" s="22">
        <v>271</v>
      </c>
      <c r="B273" s="23" t="s">
        <v>89</v>
      </c>
      <c r="C273" s="39">
        <v>39</v>
      </c>
      <c r="D273" s="39">
        <v>150</v>
      </c>
      <c r="E273" s="23"/>
      <c r="F273" s="32">
        <v>0</v>
      </c>
      <c r="G273" s="39"/>
      <c r="H273" s="39"/>
      <c r="I273" s="31"/>
      <c r="J273" s="31"/>
      <c r="K273" s="31"/>
      <c r="L273" s="31"/>
      <c r="M273" s="31"/>
      <c r="N273" s="40">
        <v>0.15</v>
      </c>
      <c r="O273" s="41">
        <v>0</v>
      </c>
      <c r="P273" s="42" t="s">
        <v>90</v>
      </c>
      <c r="Q273" s="23" t="s">
        <v>91</v>
      </c>
    </row>
    <row r="274" spans="1:17" x14ac:dyDescent="0.3">
      <c r="A274" s="22">
        <v>272</v>
      </c>
      <c r="B274" s="23" t="s">
        <v>89</v>
      </c>
      <c r="C274" s="39">
        <v>40</v>
      </c>
      <c r="D274" s="39">
        <v>151</v>
      </c>
      <c r="E274" s="23"/>
      <c r="F274" s="32">
        <v>0</v>
      </c>
      <c r="G274" s="39"/>
      <c r="H274" s="39"/>
      <c r="I274" s="31"/>
      <c r="J274" s="31"/>
      <c r="K274" s="31"/>
      <c r="L274" s="31"/>
      <c r="M274" s="31"/>
      <c r="N274" s="40">
        <v>0.15</v>
      </c>
      <c r="O274" s="41">
        <v>0</v>
      </c>
      <c r="P274" s="42" t="s">
        <v>90</v>
      </c>
      <c r="Q274" s="23" t="s">
        <v>91</v>
      </c>
    </row>
    <row r="275" spans="1:17" x14ac:dyDescent="0.3">
      <c r="A275" s="22">
        <v>273</v>
      </c>
      <c r="B275" s="23" t="s">
        <v>89</v>
      </c>
      <c r="C275" s="39">
        <v>41</v>
      </c>
      <c r="D275" s="39">
        <v>152</v>
      </c>
      <c r="E275" s="23"/>
      <c r="F275" s="32">
        <v>0</v>
      </c>
      <c r="G275" s="39"/>
      <c r="H275" s="39"/>
      <c r="I275" s="31"/>
      <c r="J275" s="31"/>
      <c r="K275" s="31"/>
      <c r="L275" s="31"/>
      <c r="M275" s="31"/>
      <c r="N275" s="40">
        <v>0.15</v>
      </c>
      <c r="O275" s="41">
        <v>0</v>
      </c>
      <c r="P275" s="42" t="s">
        <v>90</v>
      </c>
      <c r="Q275" s="23" t="s">
        <v>91</v>
      </c>
    </row>
    <row r="276" spans="1:17" x14ac:dyDescent="0.3">
      <c r="A276" s="22">
        <v>274</v>
      </c>
      <c r="B276" s="23" t="s">
        <v>89</v>
      </c>
      <c r="C276" s="39">
        <v>42</v>
      </c>
      <c r="D276" s="39">
        <v>153</v>
      </c>
      <c r="E276" s="23"/>
      <c r="F276" s="32">
        <v>0</v>
      </c>
      <c r="G276" s="39"/>
      <c r="H276" s="39"/>
      <c r="I276" s="31"/>
      <c r="J276" s="31"/>
      <c r="K276" s="31"/>
      <c r="L276" s="31"/>
      <c r="M276" s="31"/>
      <c r="N276" s="40">
        <v>0.15</v>
      </c>
      <c r="O276" s="41">
        <v>0</v>
      </c>
      <c r="P276" s="42" t="s">
        <v>90</v>
      </c>
      <c r="Q276" s="23" t="s">
        <v>91</v>
      </c>
    </row>
    <row r="277" spans="1:17" x14ac:dyDescent="0.3">
      <c r="A277" s="22">
        <v>275</v>
      </c>
      <c r="B277" s="23" t="s">
        <v>89</v>
      </c>
      <c r="C277" s="39">
        <v>43</v>
      </c>
      <c r="D277" s="39">
        <v>154</v>
      </c>
      <c r="E277" s="23"/>
      <c r="F277" s="32">
        <v>0</v>
      </c>
      <c r="G277" s="39"/>
      <c r="H277" s="39"/>
      <c r="I277" s="31"/>
      <c r="J277" s="31"/>
      <c r="K277" s="31"/>
      <c r="L277" s="31"/>
      <c r="M277" s="31"/>
      <c r="N277" s="40">
        <v>0.15</v>
      </c>
      <c r="O277" s="41">
        <v>0</v>
      </c>
      <c r="P277" s="42" t="s">
        <v>90</v>
      </c>
      <c r="Q277" s="23" t="s">
        <v>91</v>
      </c>
    </row>
    <row r="278" spans="1:17" x14ac:dyDescent="0.3">
      <c r="A278" s="22">
        <v>276</v>
      </c>
      <c r="B278" s="23" t="s">
        <v>89</v>
      </c>
      <c r="C278" s="39">
        <v>44</v>
      </c>
      <c r="D278" s="39">
        <v>155</v>
      </c>
      <c r="E278" s="23"/>
      <c r="F278" s="32">
        <v>0</v>
      </c>
      <c r="G278" s="39"/>
      <c r="H278" s="39"/>
      <c r="I278" s="31"/>
      <c r="J278" s="31"/>
      <c r="K278" s="31"/>
      <c r="L278" s="31"/>
      <c r="M278" s="31"/>
      <c r="N278" s="40">
        <v>0.15</v>
      </c>
      <c r="O278" s="41">
        <v>0</v>
      </c>
      <c r="P278" s="42" t="s">
        <v>90</v>
      </c>
      <c r="Q278" s="23" t="s">
        <v>91</v>
      </c>
    </row>
    <row r="279" spans="1:17" x14ac:dyDescent="0.3">
      <c r="A279" s="22">
        <v>277</v>
      </c>
      <c r="B279" s="23" t="s">
        <v>89</v>
      </c>
      <c r="C279" s="39">
        <v>45</v>
      </c>
      <c r="D279" s="39">
        <v>156</v>
      </c>
      <c r="E279" s="23"/>
      <c r="F279" s="32">
        <v>0</v>
      </c>
      <c r="G279" s="39"/>
      <c r="H279" s="39"/>
      <c r="I279" s="31"/>
      <c r="J279" s="31"/>
      <c r="K279" s="31"/>
      <c r="L279" s="31"/>
      <c r="M279" s="31"/>
      <c r="N279" s="40">
        <v>0.15</v>
      </c>
      <c r="O279" s="41">
        <v>0</v>
      </c>
      <c r="P279" s="42" t="s">
        <v>90</v>
      </c>
      <c r="Q279" s="23" t="s">
        <v>91</v>
      </c>
    </row>
    <row r="280" spans="1:17" x14ac:dyDescent="0.3">
      <c r="A280" s="22">
        <v>278</v>
      </c>
      <c r="B280" s="23" t="s">
        <v>89</v>
      </c>
      <c r="C280" s="39">
        <v>46</v>
      </c>
      <c r="D280" s="39">
        <v>157</v>
      </c>
      <c r="E280" s="23"/>
      <c r="F280" s="32">
        <v>0</v>
      </c>
      <c r="G280" s="39"/>
      <c r="H280" s="39"/>
      <c r="I280" s="31"/>
      <c r="J280" s="31"/>
      <c r="K280" s="31"/>
      <c r="L280" s="31"/>
      <c r="M280" s="31"/>
      <c r="N280" s="40">
        <v>0.15</v>
      </c>
      <c r="O280" s="41">
        <v>0</v>
      </c>
      <c r="P280" s="42" t="s">
        <v>90</v>
      </c>
      <c r="Q280" s="23" t="s">
        <v>91</v>
      </c>
    </row>
    <row r="281" spans="1:17" x14ac:dyDescent="0.3">
      <c r="A281" s="22">
        <v>279</v>
      </c>
      <c r="B281" s="23" t="s">
        <v>89</v>
      </c>
      <c r="C281" s="39">
        <v>47</v>
      </c>
      <c r="D281" s="39">
        <v>158</v>
      </c>
      <c r="E281" s="23"/>
      <c r="F281" s="32">
        <v>0</v>
      </c>
      <c r="G281" s="39"/>
      <c r="H281" s="39"/>
      <c r="I281" s="31"/>
      <c r="J281" s="31"/>
      <c r="K281" s="31"/>
      <c r="L281" s="31"/>
      <c r="M281" s="31"/>
      <c r="N281" s="40">
        <v>0.15</v>
      </c>
      <c r="O281" s="41">
        <v>0</v>
      </c>
      <c r="P281" s="42" t="s">
        <v>90</v>
      </c>
      <c r="Q281" s="23" t="s">
        <v>91</v>
      </c>
    </row>
    <row r="282" spans="1:17" x14ac:dyDescent="0.3">
      <c r="A282" s="22">
        <v>280</v>
      </c>
      <c r="B282" s="23" t="s">
        <v>89</v>
      </c>
      <c r="C282" s="39">
        <v>48</v>
      </c>
      <c r="D282" s="39">
        <v>159</v>
      </c>
      <c r="E282" s="23"/>
      <c r="F282" s="32">
        <v>0</v>
      </c>
      <c r="G282" s="39"/>
      <c r="H282" s="39"/>
      <c r="I282" s="31"/>
      <c r="J282" s="31"/>
      <c r="K282" s="31"/>
      <c r="L282" s="31"/>
      <c r="M282" s="31"/>
      <c r="N282" s="40">
        <v>0.15</v>
      </c>
      <c r="O282" s="41">
        <v>0</v>
      </c>
      <c r="P282" s="42" t="s">
        <v>90</v>
      </c>
      <c r="Q282" s="23" t="s">
        <v>91</v>
      </c>
    </row>
    <row r="283" spans="1:17" x14ac:dyDescent="0.3">
      <c r="A283" s="22">
        <v>281</v>
      </c>
      <c r="B283" s="23" t="s">
        <v>89</v>
      </c>
      <c r="C283" s="39">
        <v>49</v>
      </c>
      <c r="D283" s="39">
        <v>160</v>
      </c>
      <c r="E283" s="23"/>
      <c r="F283" s="32">
        <v>0</v>
      </c>
      <c r="G283" s="39"/>
      <c r="H283" s="39"/>
      <c r="I283" s="31"/>
      <c r="J283" s="31"/>
      <c r="K283" s="31"/>
      <c r="L283" s="31"/>
      <c r="M283" s="31"/>
      <c r="N283" s="40">
        <v>0.15</v>
      </c>
      <c r="O283" s="41">
        <v>0</v>
      </c>
      <c r="P283" s="42" t="s">
        <v>90</v>
      </c>
      <c r="Q283" s="23" t="s">
        <v>91</v>
      </c>
    </row>
    <row r="284" spans="1:17" x14ac:dyDescent="0.3">
      <c r="A284" s="22">
        <v>282</v>
      </c>
      <c r="B284" s="23" t="s">
        <v>89</v>
      </c>
      <c r="C284" s="39">
        <v>50</v>
      </c>
      <c r="D284" s="39">
        <v>161</v>
      </c>
      <c r="E284" s="23"/>
      <c r="F284" s="32">
        <v>0</v>
      </c>
      <c r="G284" s="39"/>
      <c r="H284" s="39"/>
      <c r="I284" s="31"/>
      <c r="J284" s="31"/>
      <c r="K284" s="31"/>
      <c r="L284" s="31"/>
      <c r="M284" s="31"/>
      <c r="N284" s="40">
        <v>0.15</v>
      </c>
      <c r="O284" s="41">
        <v>0</v>
      </c>
      <c r="P284" s="42" t="s">
        <v>90</v>
      </c>
      <c r="Q284" s="23" t="s">
        <v>91</v>
      </c>
    </row>
    <row r="285" spans="1:17" x14ac:dyDescent="0.3">
      <c r="A285" s="22">
        <v>283</v>
      </c>
      <c r="B285" s="23" t="s">
        <v>89</v>
      </c>
      <c r="C285" s="39">
        <v>51</v>
      </c>
      <c r="D285" s="39">
        <v>162</v>
      </c>
      <c r="E285" s="23"/>
      <c r="F285" s="32">
        <v>0</v>
      </c>
      <c r="G285" s="39"/>
      <c r="H285" s="39"/>
      <c r="I285" s="31"/>
      <c r="J285" s="31"/>
      <c r="K285" s="31"/>
      <c r="L285" s="31"/>
      <c r="M285" s="31"/>
      <c r="N285" s="40">
        <v>0.15</v>
      </c>
      <c r="O285" s="41">
        <v>0</v>
      </c>
      <c r="P285" s="42" t="s">
        <v>90</v>
      </c>
      <c r="Q285" s="23" t="s">
        <v>91</v>
      </c>
    </row>
    <row r="286" spans="1:17" x14ac:dyDescent="0.3">
      <c r="A286" s="22">
        <v>284</v>
      </c>
      <c r="B286" s="23" t="s">
        <v>89</v>
      </c>
      <c r="C286" s="39">
        <v>52</v>
      </c>
      <c r="D286" s="39">
        <v>163</v>
      </c>
      <c r="E286" s="23"/>
      <c r="F286" s="32">
        <v>0</v>
      </c>
      <c r="G286" s="39"/>
      <c r="H286" s="39"/>
      <c r="I286" s="31"/>
      <c r="J286" s="31"/>
      <c r="K286" s="31"/>
      <c r="L286" s="31"/>
      <c r="M286" s="31"/>
      <c r="N286" s="40">
        <v>0.15</v>
      </c>
      <c r="O286" s="41">
        <v>0</v>
      </c>
      <c r="P286" s="42" t="s">
        <v>90</v>
      </c>
      <c r="Q286" s="23" t="s">
        <v>91</v>
      </c>
    </row>
    <row r="287" spans="1:17" x14ac:dyDescent="0.3">
      <c r="A287" s="22">
        <v>285</v>
      </c>
      <c r="B287" s="23" t="s">
        <v>89</v>
      </c>
      <c r="C287" s="39">
        <v>53</v>
      </c>
      <c r="D287" s="39">
        <v>164</v>
      </c>
      <c r="E287" s="23"/>
      <c r="F287" s="32">
        <v>0</v>
      </c>
      <c r="G287" s="39"/>
      <c r="H287" s="39"/>
      <c r="I287" s="31"/>
      <c r="J287" s="31"/>
      <c r="K287" s="31"/>
      <c r="L287" s="31"/>
      <c r="M287" s="31"/>
      <c r="N287" s="40">
        <v>0.15</v>
      </c>
      <c r="O287" s="41">
        <v>0</v>
      </c>
      <c r="P287" s="42" t="s">
        <v>90</v>
      </c>
      <c r="Q287" s="23" t="s">
        <v>91</v>
      </c>
    </row>
    <row r="288" spans="1:17" x14ac:dyDescent="0.3">
      <c r="A288" s="22">
        <v>286</v>
      </c>
      <c r="B288" s="23" t="s">
        <v>89</v>
      </c>
      <c r="C288" s="39">
        <v>54</v>
      </c>
      <c r="D288" s="39">
        <v>165</v>
      </c>
      <c r="E288" s="23"/>
      <c r="F288" s="32">
        <v>0</v>
      </c>
      <c r="G288" s="39"/>
      <c r="H288" s="39"/>
      <c r="I288" s="31"/>
      <c r="J288" s="31"/>
      <c r="K288" s="31"/>
      <c r="L288" s="31"/>
      <c r="M288" s="31"/>
      <c r="N288" s="40">
        <v>0.15</v>
      </c>
      <c r="O288" s="41">
        <v>0</v>
      </c>
      <c r="P288" s="42" t="s">
        <v>90</v>
      </c>
      <c r="Q288" s="23" t="s">
        <v>91</v>
      </c>
    </row>
    <row r="289" spans="1:17" x14ac:dyDescent="0.3">
      <c r="A289" s="22">
        <v>287</v>
      </c>
      <c r="B289" s="23" t="s">
        <v>89</v>
      </c>
      <c r="C289" s="39">
        <v>55</v>
      </c>
      <c r="D289" s="39">
        <v>166</v>
      </c>
      <c r="E289" s="23"/>
      <c r="F289" s="32">
        <v>0</v>
      </c>
      <c r="G289" s="39"/>
      <c r="H289" s="39"/>
      <c r="I289" s="31"/>
      <c r="J289" s="31"/>
      <c r="K289" s="31"/>
      <c r="L289" s="31"/>
      <c r="M289" s="31"/>
      <c r="N289" s="40">
        <v>0.15</v>
      </c>
      <c r="O289" s="41">
        <v>0</v>
      </c>
      <c r="P289" s="42" t="s">
        <v>90</v>
      </c>
      <c r="Q289" s="23" t="s">
        <v>91</v>
      </c>
    </row>
    <row r="290" spans="1:17" x14ac:dyDescent="0.3">
      <c r="A290" s="22">
        <v>288</v>
      </c>
      <c r="B290" s="23" t="s">
        <v>89</v>
      </c>
      <c r="C290" s="39">
        <v>56</v>
      </c>
      <c r="D290" s="39">
        <v>167</v>
      </c>
      <c r="E290" s="23"/>
      <c r="F290" s="32">
        <v>0</v>
      </c>
      <c r="G290" s="39"/>
      <c r="H290" s="39"/>
      <c r="I290" s="31"/>
      <c r="J290" s="31"/>
      <c r="K290" s="31"/>
      <c r="L290" s="31"/>
      <c r="M290" s="31"/>
      <c r="N290" s="40">
        <v>0.15</v>
      </c>
      <c r="O290" s="41">
        <v>0</v>
      </c>
      <c r="P290" s="42" t="s">
        <v>90</v>
      </c>
      <c r="Q290" s="23" t="s">
        <v>91</v>
      </c>
    </row>
    <row r="291" spans="1:17" x14ac:dyDescent="0.3">
      <c r="A291" s="22">
        <v>289</v>
      </c>
      <c r="B291" s="23" t="s">
        <v>89</v>
      </c>
      <c r="C291" s="39">
        <v>57</v>
      </c>
      <c r="D291" s="39">
        <v>168</v>
      </c>
      <c r="E291" s="23"/>
      <c r="F291" s="32">
        <v>0</v>
      </c>
      <c r="G291" s="39"/>
      <c r="H291" s="39"/>
      <c r="I291" s="31"/>
      <c r="J291" s="31"/>
      <c r="K291" s="31"/>
      <c r="L291" s="31"/>
      <c r="M291" s="31"/>
      <c r="N291" s="40">
        <v>0.15</v>
      </c>
      <c r="O291" s="41">
        <v>0</v>
      </c>
      <c r="P291" s="42" t="s">
        <v>90</v>
      </c>
      <c r="Q291" s="23" t="s">
        <v>91</v>
      </c>
    </row>
    <row r="292" spans="1:17" x14ac:dyDescent="0.3">
      <c r="A292" s="22">
        <v>290</v>
      </c>
      <c r="B292" s="23" t="s">
        <v>89</v>
      </c>
      <c r="C292" s="39">
        <v>58</v>
      </c>
      <c r="D292" s="39">
        <v>169</v>
      </c>
      <c r="E292" s="23"/>
      <c r="F292" s="32">
        <v>0</v>
      </c>
      <c r="G292" s="39"/>
      <c r="H292" s="39"/>
      <c r="I292" s="31"/>
      <c r="J292" s="31"/>
      <c r="K292" s="31"/>
      <c r="L292" s="31"/>
      <c r="M292" s="31"/>
      <c r="N292" s="40">
        <v>0.15</v>
      </c>
      <c r="O292" s="41">
        <v>0</v>
      </c>
      <c r="P292" s="42" t="s">
        <v>90</v>
      </c>
      <c r="Q292" s="23" t="s">
        <v>91</v>
      </c>
    </row>
    <row r="293" spans="1:17" x14ac:dyDescent="0.3">
      <c r="A293" s="22">
        <v>291</v>
      </c>
      <c r="B293" s="23" t="s">
        <v>89</v>
      </c>
      <c r="C293" s="39">
        <v>59</v>
      </c>
      <c r="D293" s="39">
        <v>170</v>
      </c>
      <c r="E293" s="23"/>
      <c r="F293" s="32">
        <v>0</v>
      </c>
      <c r="G293" s="39"/>
      <c r="H293" s="39"/>
      <c r="I293" s="31"/>
      <c r="J293" s="31"/>
      <c r="K293" s="31"/>
      <c r="L293" s="31"/>
      <c r="M293" s="31"/>
      <c r="N293" s="40">
        <v>0.15</v>
      </c>
      <c r="O293" s="41">
        <v>0</v>
      </c>
      <c r="P293" s="42" t="s">
        <v>90</v>
      </c>
      <c r="Q293" s="23" t="s">
        <v>91</v>
      </c>
    </row>
    <row r="294" spans="1:17" x14ac:dyDescent="0.3">
      <c r="A294" s="22">
        <v>292</v>
      </c>
      <c r="B294" s="23" t="s">
        <v>89</v>
      </c>
      <c r="C294" s="39">
        <v>60</v>
      </c>
      <c r="D294" s="39">
        <v>171</v>
      </c>
      <c r="E294" s="23"/>
      <c r="F294" s="32">
        <v>0</v>
      </c>
      <c r="G294" s="39"/>
      <c r="H294" s="39"/>
      <c r="I294" s="31"/>
      <c r="J294" s="31"/>
      <c r="K294" s="31"/>
      <c r="L294" s="31"/>
      <c r="M294" s="31"/>
      <c r="N294" s="40">
        <v>0.15</v>
      </c>
      <c r="O294" s="41">
        <v>0</v>
      </c>
      <c r="P294" s="42" t="s">
        <v>90</v>
      </c>
      <c r="Q294" s="23" t="s">
        <v>91</v>
      </c>
    </row>
    <row r="295" spans="1:17" x14ac:dyDescent="0.3">
      <c r="A295" s="22">
        <v>293</v>
      </c>
      <c r="B295" s="23" t="s">
        <v>89</v>
      </c>
      <c r="C295" s="39">
        <v>61</v>
      </c>
      <c r="D295" s="39">
        <v>172</v>
      </c>
      <c r="E295" s="23"/>
      <c r="F295" s="32">
        <v>0</v>
      </c>
      <c r="G295" s="39"/>
      <c r="H295" s="39"/>
      <c r="I295" s="31"/>
      <c r="J295" s="31"/>
      <c r="K295" s="31"/>
      <c r="L295" s="31"/>
      <c r="M295" s="31"/>
      <c r="N295" s="40">
        <v>0.15</v>
      </c>
      <c r="O295" s="41">
        <v>0</v>
      </c>
      <c r="P295" s="42" t="s">
        <v>90</v>
      </c>
      <c r="Q295" s="23" t="s">
        <v>91</v>
      </c>
    </row>
    <row r="296" spans="1:17" x14ac:dyDescent="0.3">
      <c r="A296" s="22">
        <v>294</v>
      </c>
      <c r="B296" s="23" t="s">
        <v>89</v>
      </c>
      <c r="C296" s="39">
        <v>62</v>
      </c>
      <c r="D296" s="39">
        <v>173</v>
      </c>
      <c r="E296" s="23"/>
      <c r="F296" s="32">
        <v>0</v>
      </c>
      <c r="G296" s="39"/>
      <c r="H296" s="39"/>
      <c r="I296" s="31"/>
      <c r="J296" s="31"/>
      <c r="K296" s="31"/>
      <c r="L296" s="31"/>
      <c r="M296" s="31"/>
      <c r="N296" s="40">
        <v>0.15</v>
      </c>
      <c r="O296" s="41">
        <v>0</v>
      </c>
      <c r="P296" s="42" t="s">
        <v>90</v>
      </c>
      <c r="Q296" s="23" t="s">
        <v>91</v>
      </c>
    </row>
    <row r="297" spans="1:17" x14ac:dyDescent="0.3">
      <c r="A297" s="22">
        <v>295</v>
      </c>
      <c r="B297" s="23" t="s">
        <v>89</v>
      </c>
      <c r="C297" s="39">
        <v>63</v>
      </c>
      <c r="D297" s="39">
        <v>174</v>
      </c>
      <c r="E297" s="23"/>
      <c r="F297" s="32">
        <v>0</v>
      </c>
      <c r="G297" s="39"/>
      <c r="H297" s="39"/>
      <c r="I297" s="31"/>
      <c r="J297" s="31"/>
      <c r="K297" s="31"/>
      <c r="L297" s="31"/>
      <c r="M297" s="31"/>
      <c r="N297" s="40">
        <v>0.15</v>
      </c>
      <c r="O297" s="41">
        <v>0</v>
      </c>
      <c r="P297" s="42" t="s">
        <v>90</v>
      </c>
      <c r="Q297" s="23" t="s">
        <v>91</v>
      </c>
    </row>
    <row r="298" spans="1:17" x14ac:dyDescent="0.3">
      <c r="A298" s="22">
        <v>296</v>
      </c>
      <c r="B298" s="23" t="s">
        <v>89</v>
      </c>
      <c r="C298" s="39">
        <v>64</v>
      </c>
      <c r="D298" s="39">
        <v>175</v>
      </c>
      <c r="E298" s="23"/>
      <c r="F298" s="32">
        <v>0</v>
      </c>
      <c r="G298" s="39"/>
      <c r="H298" s="39"/>
      <c r="I298" s="31"/>
      <c r="J298" s="31"/>
      <c r="K298" s="31"/>
      <c r="L298" s="31"/>
      <c r="M298" s="31"/>
      <c r="N298" s="40">
        <v>0.15</v>
      </c>
      <c r="O298" s="41">
        <v>0</v>
      </c>
      <c r="P298" s="42" t="s">
        <v>90</v>
      </c>
      <c r="Q298" s="23" t="s">
        <v>91</v>
      </c>
    </row>
    <row r="299" spans="1:17" x14ac:dyDescent="0.3">
      <c r="A299" s="22">
        <v>297</v>
      </c>
      <c r="B299" s="23" t="s">
        <v>89</v>
      </c>
      <c r="C299" s="39">
        <v>65</v>
      </c>
      <c r="D299" s="39">
        <v>176</v>
      </c>
      <c r="E299" s="23"/>
      <c r="F299" s="32">
        <v>0</v>
      </c>
      <c r="G299" s="39"/>
      <c r="H299" s="39"/>
      <c r="I299" s="31"/>
      <c r="J299" s="31"/>
      <c r="K299" s="31"/>
      <c r="L299" s="31"/>
      <c r="M299" s="31"/>
      <c r="N299" s="40">
        <v>0.15</v>
      </c>
      <c r="O299" s="41">
        <v>0</v>
      </c>
      <c r="P299" s="42" t="s">
        <v>90</v>
      </c>
      <c r="Q299" s="23" t="s">
        <v>91</v>
      </c>
    </row>
    <row r="300" spans="1:17" x14ac:dyDescent="0.3">
      <c r="A300" s="22">
        <v>298</v>
      </c>
      <c r="B300" s="23" t="s">
        <v>89</v>
      </c>
      <c r="C300" s="39">
        <v>66</v>
      </c>
      <c r="D300" s="39">
        <v>177</v>
      </c>
      <c r="E300" s="23"/>
      <c r="F300" s="32">
        <v>0</v>
      </c>
      <c r="G300" s="39"/>
      <c r="H300" s="39"/>
      <c r="I300" s="31"/>
      <c r="J300" s="31"/>
      <c r="K300" s="31"/>
      <c r="L300" s="31"/>
      <c r="M300" s="31"/>
      <c r="N300" s="40">
        <v>0.15</v>
      </c>
      <c r="O300" s="41">
        <v>0</v>
      </c>
      <c r="P300" s="42" t="s">
        <v>90</v>
      </c>
      <c r="Q300" s="23" t="s">
        <v>91</v>
      </c>
    </row>
    <row r="301" spans="1:17" x14ac:dyDescent="0.3">
      <c r="A301" s="22">
        <v>299</v>
      </c>
      <c r="B301" s="23" t="s">
        <v>89</v>
      </c>
      <c r="C301" s="39">
        <v>67</v>
      </c>
      <c r="D301" s="39">
        <v>178</v>
      </c>
      <c r="E301" s="23"/>
      <c r="F301" s="32">
        <v>0</v>
      </c>
      <c r="G301" s="39"/>
      <c r="H301" s="39"/>
      <c r="I301" s="31"/>
      <c r="J301" s="31"/>
      <c r="K301" s="31"/>
      <c r="L301" s="31"/>
      <c r="M301" s="31"/>
      <c r="N301" s="40">
        <v>0.15</v>
      </c>
      <c r="O301" s="41">
        <v>0</v>
      </c>
      <c r="P301" s="42" t="s">
        <v>90</v>
      </c>
      <c r="Q301" s="23" t="s">
        <v>91</v>
      </c>
    </row>
    <row r="302" spans="1:17" x14ac:dyDescent="0.3">
      <c r="A302" s="22">
        <v>300</v>
      </c>
      <c r="B302" s="23" t="s">
        <v>89</v>
      </c>
      <c r="C302" s="39">
        <v>68</v>
      </c>
      <c r="D302" s="39">
        <v>179</v>
      </c>
      <c r="E302" s="23"/>
      <c r="F302" s="32">
        <v>0</v>
      </c>
      <c r="G302" s="39"/>
      <c r="H302" s="39"/>
      <c r="I302" s="31"/>
      <c r="J302" s="31"/>
      <c r="K302" s="31"/>
      <c r="L302" s="31"/>
      <c r="M302" s="31"/>
      <c r="N302" s="40">
        <v>0.15</v>
      </c>
      <c r="O302" s="41">
        <v>0</v>
      </c>
      <c r="P302" s="42" t="s">
        <v>90</v>
      </c>
      <c r="Q302" s="23" t="s">
        <v>91</v>
      </c>
    </row>
    <row r="303" spans="1:17" x14ac:dyDescent="0.3">
      <c r="A303" s="22">
        <v>301</v>
      </c>
      <c r="B303" s="23" t="s">
        <v>89</v>
      </c>
      <c r="C303" s="39">
        <v>69</v>
      </c>
      <c r="D303" s="39">
        <v>180</v>
      </c>
      <c r="E303" s="23"/>
      <c r="F303" s="32">
        <v>0</v>
      </c>
      <c r="G303" s="39"/>
      <c r="H303" s="39"/>
      <c r="I303" s="31"/>
      <c r="J303" s="31"/>
      <c r="K303" s="31"/>
      <c r="L303" s="31"/>
      <c r="M303" s="31"/>
      <c r="N303" s="40">
        <v>0.15</v>
      </c>
      <c r="O303" s="41">
        <v>0</v>
      </c>
      <c r="P303" s="42" t="s">
        <v>90</v>
      </c>
      <c r="Q303" s="23" t="s">
        <v>91</v>
      </c>
    </row>
    <row r="304" spans="1:17" x14ac:dyDescent="0.3">
      <c r="A304" s="22">
        <v>302</v>
      </c>
      <c r="B304" s="23" t="s">
        <v>89</v>
      </c>
      <c r="C304" s="39">
        <v>70</v>
      </c>
      <c r="D304" s="39">
        <v>181</v>
      </c>
      <c r="E304" s="23"/>
      <c r="F304" s="32">
        <v>0</v>
      </c>
      <c r="G304" s="39"/>
      <c r="H304" s="39"/>
      <c r="I304" s="31"/>
      <c r="J304" s="31"/>
      <c r="K304" s="31"/>
      <c r="L304" s="31"/>
      <c r="M304" s="31"/>
      <c r="N304" s="40">
        <v>0.15</v>
      </c>
      <c r="O304" s="41">
        <v>0</v>
      </c>
      <c r="P304" s="42" t="s">
        <v>90</v>
      </c>
      <c r="Q304" s="23" t="s">
        <v>91</v>
      </c>
    </row>
    <row r="305" spans="1:17" x14ac:dyDescent="0.3">
      <c r="A305" s="22">
        <v>303</v>
      </c>
      <c r="B305" s="23" t="s">
        <v>89</v>
      </c>
      <c r="C305" s="39">
        <v>71</v>
      </c>
      <c r="D305" s="39">
        <v>182</v>
      </c>
      <c r="E305" s="23"/>
      <c r="F305" s="32">
        <v>0</v>
      </c>
      <c r="G305" s="39"/>
      <c r="H305" s="39"/>
      <c r="I305" s="31"/>
      <c r="J305" s="31"/>
      <c r="K305" s="31"/>
      <c r="L305" s="31"/>
      <c r="M305" s="31"/>
      <c r="N305" s="40">
        <v>0.15</v>
      </c>
      <c r="O305" s="41">
        <v>0</v>
      </c>
      <c r="P305" s="42" t="s">
        <v>90</v>
      </c>
      <c r="Q305" s="23" t="s">
        <v>91</v>
      </c>
    </row>
    <row r="306" spans="1:17" x14ac:dyDescent="0.3">
      <c r="A306" s="22">
        <v>304</v>
      </c>
      <c r="B306" s="23" t="s">
        <v>89</v>
      </c>
      <c r="C306" s="39">
        <v>72</v>
      </c>
      <c r="D306" s="39">
        <v>183</v>
      </c>
      <c r="E306" s="23"/>
      <c r="F306" s="32">
        <v>0</v>
      </c>
      <c r="G306" s="39"/>
      <c r="H306" s="39"/>
      <c r="I306" s="31"/>
      <c r="J306" s="31"/>
      <c r="K306" s="31"/>
      <c r="L306" s="31"/>
      <c r="M306" s="31"/>
      <c r="N306" s="40">
        <v>0.15</v>
      </c>
      <c r="O306" s="41">
        <v>0</v>
      </c>
      <c r="P306" s="42" t="s">
        <v>90</v>
      </c>
      <c r="Q306" s="23" t="s">
        <v>91</v>
      </c>
    </row>
    <row r="307" spans="1:17" x14ac:dyDescent="0.3">
      <c r="A307" s="22">
        <v>305</v>
      </c>
      <c r="B307" s="23" t="s">
        <v>89</v>
      </c>
      <c r="C307" s="39">
        <v>73</v>
      </c>
      <c r="D307" s="39">
        <v>184</v>
      </c>
      <c r="E307" s="23"/>
      <c r="F307" s="32">
        <v>0</v>
      </c>
      <c r="G307" s="39"/>
      <c r="H307" s="39"/>
      <c r="I307" s="31"/>
      <c r="J307" s="31"/>
      <c r="K307" s="31"/>
      <c r="L307" s="31"/>
      <c r="M307" s="31"/>
      <c r="N307" s="40">
        <v>0.15</v>
      </c>
      <c r="O307" s="41">
        <v>0</v>
      </c>
      <c r="P307" s="42" t="s">
        <v>90</v>
      </c>
      <c r="Q307" s="23" t="s">
        <v>91</v>
      </c>
    </row>
    <row r="308" spans="1:17" x14ac:dyDescent="0.3">
      <c r="A308" s="22">
        <v>306</v>
      </c>
      <c r="B308" s="23" t="s">
        <v>89</v>
      </c>
      <c r="C308" s="39">
        <v>74</v>
      </c>
      <c r="D308" s="39">
        <v>185</v>
      </c>
      <c r="E308" s="23"/>
      <c r="F308" s="32">
        <v>0</v>
      </c>
      <c r="G308" s="39"/>
      <c r="H308" s="39"/>
      <c r="I308" s="31"/>
      <c r="J308" s="31"/>
      <c r="K308" s="31"/>
      <c r="L308" s="31"/>
      <c r="M308" s="31"/>
      <c r="N308" s="40">
        <v>0.15</v>
      </c>
      <c r="O308" s="41">
        <v>0</v>
      </c>
      <c r="P308" s="42" t="s">
        <v>90</v>
      </c>
      <c r="Q308" s="23" t="s">
        <v>91</v>
      </c>
    </row>
    <row r="309" spans="1:17" x14ac:dyDescent="0.3">
      <c r="A309" s="22">
        <v>307</v>
      </c>
      <c r="B309" s="23" t="s">
        <v>89</v>
      </c>
      <c r="C309" s="39">
        <v>75</v>
      </c>
      <c r="D309" s="39">
        <v>186</v>
      </c>
      <c r="E309" s="23"/>
      <c r="F309" s="32">
        <v>0</v>
      </c>
      <c r="G309" s="39"/>
      <c r="H309" s="39"/>
      <c r="I309" s="31"/>
      <c r="J309" s="31"/>
      <c r="K309" s="31"/>
      <c r="L309" s="31"/>
      <c r="M309" s="31"/>
      <c r="N309" s="40">
        <v>0.15</v>
      </c>
      <c r="O309" s="41">
        <v>0</v>
      </c>
      <c r="P309" s="42" t="s">
        <v>90</v>
      </c>
      <c r="Q309" s="23" t="s">
        <v>91</v>
      </c>
    </row>
    <row r="310" spans="1:17" x14ac:dyDescent="0.3">
      <c r="A310" s="22">
        <v>308</v>
      </c>
      <c r="B310" s="23" t="s">
        <v>89</v>
      </c>
      <c r="C310" s="39">
        <v>76</v>
      </c>
      <c r="D310" s="39">
        <v>187</v>
      </c>
      <c r="E310" s="23"/>
      <c r="F310" s="32">
        <v>0</v>
      </c>
      <c r="G310" s="39"/>
      <c r="H310" s="39"/>
      <c r="I310" s="31"/>
      <c r="J310" s="31"/>
      <c r="K310" s="31"/>
      <c r="L310" s="31"/>
      <c r="M310" s="31"/>
      <c r="N310" s="40">
        <v>0.15</v>
      </c>
      <c r="O310" s="41">
        <v>0</v>
      </c>
      <c r="P310" s="42" t="s">
        <v>90</v>
      </c>
      <c r="Q310" s="23" t="s">
        <v>91</v>
      </c>
    </row>
    <row r="311" spans="1:17" x14ac:dyDescent="0.3">
      <c r="A311" s="22">
        <v>309</v>
      </c>
      <c r="B311" s="23" t="s">
        <v>89</v>
      </c>
      <c r="C311" s="39">
        <v>77</v>
      </c>
      <c r="D311" s="39">
        <v>188</v>
      </c>
      <c r="E311" s="23"/>
      <c r="F311" s="32">
        <v>0</v>
      </c>
      <c r="G311" s="39"/>
      <c r="H311" s="39"/>
      <c r="I311" s="31"/>
      <c r="J311" s="31"/>
      <c r="K311" s="31"/>
      <c r="L311" s="31"/>
      <c r="M311" s="31"/>
      <c r="N311" s="40">
        <v>0.15</v>
      </c>
      <c r="O311" s="41">
        <v>0</v>
      </c>
      <c r="P311" s="42" t="s">
        <v>90</v>
      </c>
      <c r="Q311" s="23" t="s">
        <v>91</v>
      </c>
    </row>
    <row r="312" spans="1:17" x14ac:dyDescent="0.3">
      <c r="A312" s="22">
        <v>310</v>
      </c>
      <c r="B312" s="23" t="s">
        <v>89</v>
      </c>
      <c r="C312" s="39">
        <v>78</v>
      </c>
      <c r="D312" s="39">
        <v>189</v>
      </c>
      <c r="E312" s="23"/>
      <c r="F312" s="32">
        <v>0</v>
      </c>
      <c r="G312" s="39"/>
      <c r="H312" s="39"/>
      <c r="I312" s="31"/>
      <c r="J312" s="31"/>
      <c r="K312" s="31"/>
      <c r="L312" s="31"/>
      <c r="M312" s="31"/>
      <c r="N312" s="40">
        <v>0.15</v>
      </c>
      <c r="O312" s="41">
        <v>0</v>
      </c>
      <c r="P312" s="42" t="s">
        <v>90</v>
      </c>
      <c r="Q312" s="23" t="s">
        <v>91</v>
      </c>
    </row>
    <row r="313" spans="1:17" x14ac:dyDescent="0.3">
      <c r="A313" s="22">
        <v>311</v>
      </c>
      <c r="B313" s="23" t="s">
        <v>89</v>
      </c>
      <c r="C313" s="39">
        <v>79</v>
      </c>
      <c r="D313" s="39">
        <v>190</v>
      </c>
      <c r="E313" s="23"/>
      <c r="F313" s="32">
        <v>0</v>
      </c>
      <c r="G313" s="39"/>
      <c r="H313" s="39"/>
      <c r="I313" s="31"/>
      <c r="J313" s="31"/>
      <c r="K313" s="31"/>
      <c r="L313" s="31"/>
      <c r="M313" s="31"/>
      <c r="N313" s="40">
        <v>0.15</v>
      </c>
      <c r="O313" s="41">
        <v>0</v>
      </c>
      <c r="P313" s="42" t="s">
        <v>90</v>
      </c>
      <c r="Q313" s="23" t="s">
        <v>91</v>
      </c>
    </row>
    <row r="314" spans="1:17" x14ac:dyDescent="0.3">
      <c r="A314" s="22">
        <v>312</v>
      </c>
      <c r="B314" s="23" t="s">
        <v>89</v>
      </c>
      <c r="C314" s="39">
        <v>80</v>
      </c>
      <c r="D314" s="39">
        <v>191</v>
      </c>
      <c r="E314" s="23"/>
      <c r="F314" s="32">
        <v>0</v>
      </c>
      <c r="G314" s="39"/>
      <c r="H314" s="39"/>
      <c r="I314" s="31"/>
      <c r="J314" s="31"/>
      <c r="K314" s="31"/>
      <c r="L314" s="31"/>
      <c r="M314" s="31"/>
      <c r="N314" s="40">
        <v>0.15</v>
      </c>
      <c r="O314" s="41">
        <v>0</v>
      </c>
      <c r="P314" s="42" t="s">
        <v>90</v>
      </c>
      <c r="Q314" s="23" t="s">
        <v>91</v>
      </c>
    </row>
    <row r="315" spans="1:17" x14ac:dyDescent="0.3">
      <c r="A315" s="22">
        <v>313</v>
      </c>
      <c r="B315" s="23" t="s">
        <v>89</v>
      </c>
      <c r="C315" s="39">
        <v>81</v>
      </c>
      <c r="D315" s="39">
        <v>192</v>
      </c>
      <c r="E315" s="23"/>
      <c r="F315" s="32">
        <v>0</v>
      </c>
      <c r="G315" s="39"/>
      <c r="H315" s="39"/>
      <c r="I315" s="31"/>
      <c r="J315" s="31"/>
      <c r="K315" s="31"/>
      <c r="L315" s="31"/>
      <c r="M315" s="31"/>
      <c r="N315" s="40">
        <v>0.15</v>
      </c>
      <c r="O315" s="41">
        <v>0</v>
      </c>
      <c r="P315" s="42" t="s">
        <v>90</v>
      </c>
      <c r="Q315" s="23" t="s">
        <v>91</v>
      </c>
    </row>
    <row r="316" spans="1:17" x14ac:dyDescent="0.3">
      <c r="A316" s="22">
        <v>314</v>
      </c>
      <c r="B316" s="23" t="s">
        <v>89</v>
      </c>
      <c r="C316" s="39">
        <v>82</v>
      </c>
      <c r="D316" s="39">
        <v>193</v>
      </c>
      <c r="E316" s="23"/>
      <c r="F316" s="32">
        <v>0</v>
      </c>
      <c r="G316" s="39"/>
      <c r="H316" s="39"/>
      <c r="I316" s="31"/>
      <c r="J316" s="31"/>
      <c r="K316" s="31"/>
      <c r="L316" s="31"/>
      <c r="M316" s="31"/>
      <c r="N316" s="40">
        <v>0.15</v>
      </c>
      <c r="O316" s="41">
        <v>0</v>
      </c>
      <c r="P316" s="42" t="s">
        <v>90</v>
      </c>
      <c r="Q316" s="23" t="s">
        <v>91</v>
      </c>
    </row>
    <row r="317" spans="1:17" x14ac:dyDescent="0.3">
      <c r="A317" s="22">
        <v>315</v>
      </c>
      <c r="B317" s="23" t="s">
        <v>89</v>
      </c>
      <c r="C317" s="39">
        <v>83</v>
      </c>
      <c r="D317" s="39">
        <v>194</v>
      </c>
      <c r="E317" s="23"/>
      <c r="F317" s="32">
        <v>0</v>
      </c>
      <c r="G317" s="39"/>
      <c r="H317" s="39"/>
      <c r="I317" s="31"/>
      <c r="J317" s="31"/>
      <c r="K317" s="31"/>
      <c r="L317" s="31"/>
      <c r="M317" s="31"/>
      <c r="N317" s="40">
        <v>0.15</v>
      </c>
      <c r="O317" s="41">
        <v>0</v>
      </c>
      <c r="P317" s="42" t="s">
        <v>90</v>
      </c>
      <c r="Q317" s="23" t="s">
        <v>91</v>
      </c>
    </row>
    <row r="318" spans="1:17" x14ac:dyDescent="0.3">
      <c r="A318" s="22">
        <v>316</v>
      </c>
      <c r="B318" s="23" t="s">
        <v>89</v>
      </c>
      <c r="C318" s="39">
        <v>84</v>
      </c>
      <c r="D318" s="39">
        <v>195</v>
      </c>
      <c r="E318" s="23"/>
      <c r="F318" s="32">
        <v>0</v>
      </c>
      <c r="G318" s="39"/>
      <c r="H318" s="39"/>
      <c r="I318" s="31"/>
      <c r="J318" s="31"/>
      <c r="K318" s="31"/>
      <c r="L318" s="31"/>
      <c r="M318" s="31"/>
      <c r="N318" s="40">
        <v>0.15</v>
      </c>
      <c r="O318" s="41">
        <v>0</v>
      </c>
      <c r="P318" s="42" t="s">
        <v>90</v>
      </c>
      <c r="Q318" s="23" t="s">
        <v>91</v>
      </c>
    </row>
    <row r="319" spans="1:17" x14ac:dyDescent="0.3">
      <c r="A319" s="22">
        <v>317</v>
      </c>
      <c r="B319" s="23" t="s">
        <v>89</v>
      </c>
      <c r="C319" s="39">
        <v>85</v>
      </c>
      <c r="D319" s="39">
        <v>196</v>
      </c>
      <c r="E319" s="23"/>
      <c r="F319" s="32">
        <v>0</v>
      </c>
      <c r="G319" s="39"/>
      <c r="H319" s="39"/>
      <c r="I319" s="31"/>
      <c r="J319" s="31"/>
      <c r="K319" s="31"/>
      <c r="L319" s="31"/>
      <c r="M319" s="31"/>
      <c r="N319" s="40">
        <v>0.15</v>
      </c>
      <c r="O319" s="41">
        <v>0</v>
      </c>
      <c r="P319" s="42" t="s">
        <v>90</v>
      </c>
      <c r="Q319" s="23" t="s">
        <v>91</v>
      </c>
    </row>
    <row r="320" spans="1:17" x14ac:dyDescent="0.3">
      <c r="A320" s="22">
        <v>318</v>
      </c>
      <c r="B320" s="23" t="s">
        <v>89</v>
      </c>
      <c r="C320" s="39">
        <v>86</v>
      </c>
      <c r="D320" s="39">
        <v>197</v>
      </c>
      <c r="E320" s="23"/>
      <c r="F320" s="32">
        <v>0</v>
      </c>
      <c r="G320" s="39"/>
      <c r="H320" s="39"/>
      <c r="I320" s="31"/>
      <c r="J320" s="31"/>
      <c r="K320" s="31"/>
      <c r="L320" s="31"/>
      <c r="M320" s="31"/>
      <c r="N320" s="40">
        <v>0.15</v>
      </c>
      <c r="O320" s="41">
        <v>0</v>
      </c>
      <c r="P320" s="42" t="s">
        <v>90</v>
      </c>
      <c r="Q320" s="23" t="s">
        <v>91</v>
      </c>
    </row>
    <row r="321" spans="1:17" x14ac:dyDescent="0.3">
      <c r="A321" s="22">
        <v>319</v>
      </c>
      <c r="B321" s="23" t="s">
        <v>89</v>
      </c>
      <c r="C321" s="39">
        <v>87</v>
      </c>
      <c r="D321" s="39">
        <v>198</v>
      </c>
      <c r="E321" s="23"/>
      <c r="F321" s="32">
        <v>0</v>
      </c>
      <c r="G321" s="39"/>
      <c r="H321" s="39"/>
      <c r="I321" s="31"/>
      <c r="J321" s="31"/>
      <c r="K321" s="31"/>
      <c r="L321" s="31"/>
      <c r="M321" s="31"/>
      <c r="N321" s="40">
        <v>0.15</v>
      </c>
      <c r="O321" s="41">
        <v>0</v>
      </c>
      <c r="P321" s="42" t="s">
        <v>90</v>
      </c>
      <c r="Q321" s="23" t="s">
        <v>91</v>
      </c>
    </row>
    <row r="322" spans="1:17" x14ac:dyDescent="0.3">
      <c r="A322" s="22">
        <v>320</v>
      </c>
      <c r="B322" s="23" t="s">
        <v>89</v>
      </c>
      <c r="C322" s="39">
        <v>88</v>
      </c>
      <c r="D322" s="39">
        <v>199</v>
      </c>
      <c r="E322" s="23"/>
      <c r="F322" s="32">
        <v>0</v>
      </c>
      <c r="G322" s="39"/>
      <c r="H322" s="39"/>
      <c r="I322" s="31"/>
      <c r="J322" s="31"/>
      <c r="K322" s="31"/>
      <c r="L322" s="31"/>
      <c r="M322" s="31"/>
      <c r="N322" s="40">
        <v>0.15</v>
      </c>
      <c r="O322" s="41">
        <v>0</v>
      </c>
      <c r="P322" s="42" t="s">
        <v>90</v>
      </c>
      <c r="Q322" s="23" t="s">
        <v>91</v>
      </c>
    </row>
    <row r="323" spans="1:17" x14ac:dyDescent="0.3">
      <c r="A323" s="22">
        <v>321</v>
      </c>
      <c r="B323" s="23" t="s">
        <v>89</v>
      </c>
      <c r="C323" s="39">
        <v>89</v>
      </c>
      <c r="D323" s="39">
        <v>200</v>
      </c>
      <c r="E323" s="23"/>
      <c r="F323" s="32">
        <v>0</v>
      </c>
      <c r="G323" s="39"/>
      <c r="H323" s="39"/>
      <c r="I323" s="31"/>
      <c r="J323" s="31"/>
      <c r="K323" s="31"/>
      <c r="L323" s="31"/>
      <c r="M323" s="31"/>
      <c r="N323" s="40">
        <v>0.15</v>
      </c>
      <c r="O323" s="41">
        <v>0</v>
      </c>
      <c r="P323" s="42" t="s">
        <v>90</v>
      </c>
      <c r="Q323" s="23" t="s">
        <v>91</v>
      </c>
    </row>
    <row r="324" spans="1:17" x14ac:dyDescent="0.3">
      <c r="A324" s="22">
        <v>322</v>
      </c>
      <c r="B324" s="23" t="s">
        <v>89</v>
      </c>
      <c r="C324" s="39">
        <v>90</v>
      </c>
      <c r="D324" s="39">
        <v>201</v>
      </c>
      <c r="E324" s="23"/>
      <c r="F324" s="32">
        <v>0</v>
      </c>
      <c r="G324" s="39"/>
      <c r="H324" s="39"/>
      <c r="I324" s="31"/>
      <c r="J324" s="31"/>
      <c r="K324" s="31"/>
      <c r="L324" s="31"/>
      <c r="M324" s="31"/>
      <c r="N324" s="40">
        <v>0.15</v>
      </c>
      <c r="O324" s="41">
        <v>0</v>
      </c>
      <c r="P324" s="42" t="s">
        <v>90</v>
      </c>
      <c r="Q324" s="23" t="s">
        <v>91</v>
      </c>
    </row>
    <row r="325" spans="1:17" x14ac:dyDescent="0.3">
      <c r="A325" s="22">
        <v>323</v>
      </c>
      <c r="B325" s="23" t="s">
        <v>89</v>
      </c>
      <c r="C325" s="39">
        <v>91</v>
      </c>
      <c r="D325" s="39">
        <v>202</v>
      </c>
      <c r="E325" s="23"/>
      <c r="F325" s="32">
        <v>0</v>
      </c>
      <c r="G325" s="39"/>
      <c r="H325" s="39"/>
      <c r="I325" s="31"/>
      <c r="J325" s="31"/>
      <c r="K325" s="31"/>
      <c r="L325" s="31"/>
      <c r="M325" s="31"/>
      <c r="N325" s="40">
        <v>0.15</v>
      </c>
      <c r="O325" s="41">
        <v>0</v>
      </c>
      <c r="P325" s="42" t="s">
        <v>90</v>
      </c>
      <c r="Q325" s="23" t="s">
        <v>91</v>
      </c>
    </row>
    <row r="326" spans="1:17" x14ac:dyDescent="0.3">
      <c r="A326" s="22">
        <v>324</v>
      </c>
      <c r="B326" s="23" t="s">
        <v>89</v>
      </c>
      <c r="C326" s="39">
        <v>92</v>
      </c>
      <c r="D326" s="39">
        <v>203</v>
      </c>
      <c r="E326" s="23"/>
      <c r="F326" s="32">
        <v>0</v>
      </c>
      <c r="G326" s="39"/>
      <c r="H326" s="39"/>
      <c r="I326" s="31"/>
      <c r="J326" s="31"/>
      <c r="K326" s="31"/>
      <c r="L326" s="31"/>
      <c r="M326" s="31"/>
      <c r="N326" s="40">
        <v>0.15</v>
      </c>
      <c r="O326" s="41">
        <v>0</v>
      </c>
      <c r="P326" s="42" t="s">
        <v>90</v>
      </c>
      <c r="Q326" s="23" t="s">
        <v>91</v>
      </c>
    </row>
    <row r="327" spans="1:17" x14ac:dyDescent="0.3">
      <c r="A327" s="22">
        <v>325</v>
      </c>
      <c r="B327" s="23" t="s">
        <v>89</v>
      </c>
      <c r="C327" s="39">
        <v>93</v>
      </c>
      <c r="D327" s="39">
        <v>204</v>
      </c>
      <c r="E327" s="23"/>
      <c r="F327" s="32">
        <v>0</v>
      </c>
      <c r="G327" s="39"/>
      <c r="H327" s="39"/>
      <c r="I327" s="31"/>
      <c r="J327" s="31"/>
      <c r="K327" s="31"/>
      <c r="L327" s="31"/>
      <c r="M327" s="31"/>
      <c r="N327" s="40">
        <v>0.15</v>
      </c>
      <c r="O327" s="41">
        <v>0</v>
      </c>
      <c r="P327" s="42" t="s">
        <v>90</v>
      </c>
      <c r="Q327" s="23" t="s">
        <v>91</v>
      </c>
    </row>
    <row r="328" spans="1:17" x14ac:dyDescent="0.3">
      <c r="A328" s="22">
        <v>326</v>
      </c>
      <c r="B328" s="23" t="s">
        <v>89</v>
      </c>
      <c r="C328" s="39">
        <v>94</v>
      </c>
      <c r="D328" s="39">
        <v>205</v>
      </c>
      <c r="E328" s="23"/>
      <c r="F328" s="32">
        <v>0</v>
      </c>
      <c r="G328" s="39"/>
      <c r="H328" s="39"/>
      <c r="I328" s="31"/>
      <c r="J328" s="31"/>
      <c r="K328" s="31"/>
      <c r="L328" s="31"/>
      <c r="M328" s="31"/>
      <c r="N328" s="40">
        <v>0.15</v>
      </c>
      <c r="O328" s="41">
        <v>0</v>
      </c>
      <c r="P328" s="42" t="s">
        <v>90</v>
      </c>
      <c r="Q328" s="23" t="s">
        <v>91</v>
      </c>
    </row>
    <row r="329" spans="1:17" x14ac:dyDescent="0.3">
      <c r="A329" s="22">
        <v>327</v>
      </c>
      <c r="B329" s="23" t="s">
        <v>89</v>
      </c>
      <c r="C329" s="39">
        <v>95</v>
      </c>
      <c r="D329" s="39">
        <v>206</v>
      </c>
      <c r="E329" s="23"/>
      <c r="F329" s="32">
        <v>0</v>
      </c>
      <c r="G329" s="39"/>
      <c r="H329" s="39"/>
      <c r="I329" s="31"/>
      <c r="J329" s="31"/>
      <c r="K329" s="31"/>
      <c r="L329" s="31"/>
      <c r="M329" s="31"/>
      <c r="N329" s="40">
        <v>0.15</v>
      </c>
      <c r="O329" s="41">
        <v>0</v>
      </c>
      <c r="P329" s="42" t="s">
        <v>90</v>
      </c>
      <c r="Q329" s="23" t="s">
        <v>91</v>
      </c>
    </row>
    <row r="330" spans="1:17" x14ac:dyDescent="0.3">
      <c r="A330" s="22">
        <v>328</v>
      </c>
      <c r="B330" s="23" t="s">
        <v>89</v>
      </c>
      <c r="C330" s="39">
        <v>96</v>
      </c>
      <c r="D330" s="39">
        <v>207</v>
      </c>
      <c r="E330" s="23"/>
      <c r="F330" s="32">
        <v>0</v>
      </c>
      <c r="G330" s="39"/>
      <c r="H330" s="39"/>
      <c r="I330" s="31"/>
      <c r="J330" s="31"/>
      <c r="K330" s="31"/>
      <c r="L330" s="31"/>
      <c r="M330" s="31"/>
      <c r="N330" s="40">
        <v>0.15</v>
      </c>
      <c r="O330" s="41">
        <v>0</v>
      </c>
      <c r="P330" s="42" t="s">
        <v>90</v>
      </c>
      <c r="Q330" s="23" t="s">
        <v>91</v>
      </c>
    </row>
    <row r="331" spans="1:17" x14ac:dyDescent="0.3">
      <c r="A331" s="22">
        <v>329</v>
      </c>
      <c r="B331" s="23" t="s">
        <v>89</v>
      </c>
      <c r="C331" s="39">
        <v>97</v>
      </c>
      <c r="D331" s="39">
        <v>208</v>
      </c>
      <c r="E331" s="23"/>
      <c r="F331" s="32">
        <v>0</v>
      </c>
      <c r="G331" s="39"/>
      <c r="H331" s="39"/>
      <c r="I331" s="31"/>
      <c r="J331" s="31"/>
      <c r="K331" s="31"/>
      <c r="L331" s="31"/>
      <c r="M331" s="31"/>
      <c r="N331" s="40">
        <v>0.15</v>
      </c>
      <c r="O331" s="41">
        <v>0</v>
      </c>
      <c r="P331" s="42" t="s">
        <v>90</v>
      </c>
      <c r="Q331" s="23" t="s">
        <v>91</v>
      </c>
    </row>
    <row r="332" spans="1:17" x14ac:dyDescent="0.3">
      <c r="A332" s="22">
        <v>330</v>
      </c>
      <c r="B332" s="23" t="s">
        <v>89</v>
      </c>
      <c r="C332" s="39">
        <v>98</v>
      </c>
      <c r="D332" s="39">
        <v>209</v>
      </c>
      <c r="E332" s="23"/>
      <c r="F332" s="32">
        <v>0</v>
      </c>
      <c r="G332" s="39"/>
      <c r="H332" s="39"/>
      <c r="I332" s="31"/>
      <c r="J332" s="31"/>
      <c r="K332" s="31"/>
      <c r="L332" s="31"/>
      <c r="M332" s="31"/>
      <c r="N332" s="40">
        <v>0.15</v>
      </c>
      <c r="O332" s="41">
        <v>0</v>
      </c>
      <c r="P332" s="42" t="s">
        <v>90</v>
      </c>
      <c r="Q332" s="23" t="s">
        <v>91</v>
      </c>
    </row>
    <row r="333" spans="1:17" x14ac:dyDescent="0.3">
      <c r="A333" s="22">
        <v>331</v>
      </c>
      <c r="B333" s="23" t="s">
        <v>89</v>
      </c>
      <c r="C333" s="39">
        <v>99</v>
      </c>
      <c r="D333" s="39">
        <v>210</v>
      </c>
      <c r="E333" s="23"/>
      <c r="F333" s="32">
        <v>0</v>
      </c>
      <c r="G333" s="39"/>
      <c r="H333" s="39"/>
      <c r="I333" s="31"/>
      <c r="J333" s="31"/>
      <c r="K333" s="31"/>
      <c r="L333" s="31"/>
      <c r="M333" s="31"/>
      <c r="N333" s="40">
        <v>0.15</v>
      </c>
      <c r="O333" s="41">
        <v>0</v>
      </c>
      <c r="P333" s="42" t="s">
        <v>90</v>
      </c>
      <c r="Q333" s="23" t="s">
        <v>91</v>
      </c>
    </row>
    <row r="334" spans="1:17" x14ac:dyDescent="0.3">
      <c r="A334" s="22">
        <v>332</v>
      </c>
      <c r="B334" s="23" t="s">
        <v>89</v>
      </c>
      <c r="C334" s="39">
        <v>100</v>
      </c>
      <c r="D334" s="39">
        <v>211</v>
      </c>
      <c r="E334" s="23"/>
      <c r="F334" s="32">
        <v>0</v>
      </c>
      <c r="G334" s="39"/>
      <c r="H334" s="39"/>
      <c r="I334" s="31"/>
      <c r="J334" s="31"/>
      <c r="K334" s="31"/>
      <c r="L334" s="31"/>
      <c r="M334" s="31"/>
      <c r="N334" s="40">
        <v>0.15</v>
      </c>
      <c r="O334" s="41">
        <v>0</v>
      </c>
      <c r="P334" s="42" t="s">
        <v>90</v>
      </c>
      <c r="Q334" s="23" t="s">
        <v>91</v>
      </c>
    </row>
    <row r="335" spans="1:17" x14ac:dyDescent="0.3">
      <c r="A335" s="22">
        <v>333</v>
      </c>
      <c r="B335" s="23" t="s">
        <v>89</v>
      </c>
      <c r="C335" s="39">
        <v>101</v>
      </c>
      <c r="D335" s="39">
        <v>212</v>
      </c>
      <c r="E335" s="23"/>
      <c r="F335" s="32">
        <v>0</v>
      </c>
      <c r="G335" s="39"/>
      <c r="H335" s="39"/>
      <c r="I335" s="31"/>
      <c r="J335" s="31"/>
      <c r="K335" s="31"/>
      <c r="L335" s="31"/>
      <c r="M335" s="31"/>
      <c r="N335" s="40">
        <v>0.15</v>
      </c>
      <c r="O335" s="41">
        <v>0</v>
      </c>
      <c r="P335" s="42" t="s">
        <v>90</v>
      </c>
      <c r="Q335" s="23" t="s">
        <v>91</v>
      </c>
    </row>
    <row r="336" spans="1:17" x14ac:dyDescent="0.3">
      <c r="A336" s="22">
        <v>334</v>
      </c>
      <c r="B336" s="23" t="s">
        <v>89</v>
      </c>
      <c r="C336" s="39">
        <v>102</v>
      </c>
      <c r="D336" s="39">
        <v>213</v>
      </c>
      <c r="E336" s="23"/>
      <c r="F336" s="32">
        <v>0</v>
      </c>
      <c r="G336" s="39"/>
      <c r="H336" s="39"/>
      <c r="I336" s="31"/>
      <c r="J336" s="31"/>
      <c r="K336" s="31"/>
      <c r="L336" s="31"/>
      <c r="M336" s="31"/>
      <c r="N336" s="40">
        <v>0.15</v>
      </c>
      <c r="O336" s="41">
        <v>0</v>
      </c>
      <c r="P336" s="42" t="s">
        <v>90</v>
      </c>
      <c r="Q336" s="23" t="s">
        <v>91</v>
      </c>
    </row>
    <row r="337" spans="1:17" x14ac:dyDescent="0.3">
      <c r="A337" s="22">
        <v>335</v>
      </c>
      <c r="B337" s="23" t="s">
        <v>89</v>
      </c>
      <c r="C337" s="39">
        <v>103</v>
      </c>
      <c r="D337" s="39">
        <v>214</v>
      </c>
      <c r="E337" s="23"/>
      <c r="F337" s="32">
        <v>0</v>
      </c>
      <c r="G337" s="39"/>
      <c r="H337" s="39"/>
      <c r="I337" s="31"/>
      <c r="J337" s="31"/>
      <c r="K337" s="31"/>
      <c r="L337" s="31"/>
      <c r="M337" s="31"/>
      <c r="N337" s="40">
        <v>0.15</v>
      </c>
      <c r="O337" s="41">
        <v>0</v>
      </c>
      <c r="P337" s="42" t="s">
        <v>90</v>
      </c>
      <c r="Q337" s="23" t="s">
        <v>91</v>
      </c>
    </row>
    <row r="338" spans="1:17" x14ac:dyDescent="0.3">
      <c r="A338" s="22">
        <v>336</v>
      </c>
      <c r="B338" s="23" t="s">
        <v>89</v>
      </c>
      <c r="C338" s="39">
        <v>104</v>
      </c>
      <c r="D338" s="39">
        <v>215</v>
      </c>
      <c r="E338" s="23"/>
      <c r="F338" s="32">
        <v>0</v>
      </c>
      <c r="G338" s="39"/>
      <c r="H338" s="39"/>
      <c r="I338" s="31"/>
      <c r="J338" s="31"/>
      <c r="K338" s="31"/>
      <c r="L338" s="31"/>
      <c r="M338" s="31"/>
      <c r="N338" s="40">
        <v>0.15</v>
      </c>
      <c r="O338" s="41">
        <v>0</v>
      </c>
      <c r="P338" s="42" t="s">
        <v>90</v>
      </c>
      <c r="Q338" s="23" t="s">
        <v>91</v>
      </c>
    </row>
    <row r="339" spans="1:17" x14ac:dyDescent="0.3">
      <c r="A339" s="22">
        <v>337</v>
      </c>
      <c r="B339" s="23" t="s">
        <v>89</v>
      </c>
      <c r="C339" s="39">
        <v>105</v>
      </c>
      <c r="D339" s="39">
        <v>216</v>
      </c>
      <c r="E339" s="23"/>
      <c r="F339" s="32">
        <v>0</v>
      </c>
      <c r="G339" s="39"/>
      <c r="H339" s="39"/>
      <c r="I339" s="31"/>
      <c r="J339" s="31"/>
      <c r="K339" s="31"/>
      <c r="L339" s="31"/>
      <c r="M339" s="31"/>
      <c r="N339" s="40">
        <v>0.15</v>
      </c>
      <c r="O339" s="41">
        <v>0</v>
      </c>
      <c r="P339" s="42" t="s">
        <v>90</v>
      </c>
      <c r="Q339" s="23" t="s">
        <v>91</v>
      </c>
    </row>
    <row r="340" spans="1:17" x14ac:dyDescent="0.3">
      <c r="A340" s="22">
        <v>338</v>
      </c>
      <c r="B340" s="23" t="s">
        <v>89</v>
      </c>
      <c r="C340" s="39">
        <v>106</v>
      </c>
      <c r="D340" s="39">
        <v>217</v>
      </c>
      <c r="E340" s="23"/>
      <c r="F340" s="32">
        <v>0</v>
      </c>
      <c r="G340" s="39"/>
      <c r="H340" s="39"/>
      <c r="I340" s="31"/>
      <c r="J340" s="31"/>
      <c r="K340" s="31"/>
      <c r="L340" s="31"/>
      <c r="M340" s="31"/>
      <c r="N340" s="40">
        <v>0.15</v>
      </c>
      <c r="O340" s="41">
        <v>0</v>
      </c>
      <c r="P340" s="42" t="s">
        <v>90</v>
      </c>
      <c r="Q340" s="23" t="s">
        <v>91</v>
      </c>
    </row>
    <row r="341" spans="1:17" x14ac:dyDescent="0.3">
      <c r="A341" s="22">
        <v>339</v>
      </c>
      <c r="B341" s="23" t="s">
        <v>89</v>
      </c>
      <c r="C341" s="39">
        <v>107</v>
      </c>
      <c r="D341" s="39">
        <v>218</v>
      </c>
      <c r="E341" s="23"/>
      <c r="F341" s="32">
        <v>0</v>
      </c>
      <c r="G341" s="39"/>
      <c r="H341" s="39"/>
      <c r="I341" s="31"/>
      <c r="J341" s="31"/>
      <c r="K341" s="31"/>
      <c r="L341" s="31"/>
      <c r="M341" s="31"/>
      <c r="N341" s="40">
        <v>0.15</v>
      </c>
      <c r="O341" s="41">
        <v>0</v>
      </c>
      <c r="P341" s="42" t="s">
        <v>90</v>
      </c>
      <c r="Q341" s="23" t="s">
        <v>91</v>
      </c>
    </row>
    <row r="342" spans="1:17" x14ac:dyDescent="0.3">
      <c r="A342" s="22">
        <v>340</v>
      </c>
      <c r="B342" s="23" t="s">
        <v>89</v>
      </c>
      <c r="C342" s="39">
        <v>108</v>
      </c>
      <c r="D342" s="39">
        <v>219</v>
      </c>
      <c r="E342" s="23"/>
      <c r="F342" s="32">
        <v>0</v>
      </c>
      <c r="G342" s="39"/>
      <c r="H342" s="39"/>
      <c r="I342" s="31"/>
      <c r="J342" s="31"/>
      <c r="K342" s="31"/>
      <c r="L342" s="31"/>
      <c r="M342" s="31"/>
      <c r="N342" s="40">
        <v>0.15</v>
      </c>
      <c r="O342" s="41">
        <v>0</v>
      </c>
      <c r="P342" s="42" t="s">
        <v>90</v>
      </c>
      <c r="Q342" s="23" t="s">
        <v>91</v>
      </c>
    </row>
    <row r="343" spans="1:17" x14ac:dyDescent="0.3">
      <c r="A343" s="22">
        <v>341</v>
      </c>
      <c r="B343" s="23" t="s">
        <v>89</v>
      </c>
      <c r="C343" s="39">
        <v>109</v>
      </c>
      <c r="D343" s="39">
        <v>220</v>
      </c>
      <c r="E343" s="23"/>
      <c r="F343" s="32">
        <v>0</v>
      </c>
      <c r="G343" s="39"/>
      <c r="H343" s="39"/>
      <c r="I343" s="31"/>
      <c r="J343" s="31"/>
      <c r="K343" s="31"/>
      <c r="L343" s="31"/>
      <c r="M343" s="31"/>
      <c r="N343" s="40">
        <v>0.15</v>
      </c>
      <c r="O343" s="41">
        <v>0</v>
      </c>
      <c r="P343" s="42" t="s">
        <v>90</v>
      </c>
      <c r="Q343" s="23" t="s">
        <v>91</v>
      </c>
    </row>
    <row r="344" spans="1:17" x14ac:dyDescent="0.3">
      <c r="A344" s="22">
        <v>342</v>
      </c>
      <c r="B344" s="23" t="s">
        <v>89</v>
      </c>
      <c r="C344" s="39">
        <v>110</v>
      </c>
      <c r="D344" s="39">
        <v>221</v>
      </c>
      <c r="E344" s="23"/>
      <c r="F344" s="32">
        <v>0</v>
      </c>
      <c r="G344" s="39"/>
      <c r="H344" s="39"/>
      <c r="I344" s="31"/>
      <c r="J344" s="31"/>
      <c r="K344" s="31"/>
      <c r="L344" s="31"/>
      <c r="M344" s="31"/>
      <c r="N344" s="40">
        <v>0.15</v>
      </c>
      <c r="O344" s="41">
        <v>0</v>
      </c>
      <c r="P344" s="42" t="s">
        <v>90</v>
      </c>
      <c r="Q344" s="23" t="s">
        <v>91</v>
      </c>
    </row>
    <row r="345" spans="1:17" x14ac:dyDescent="0.3">
      <c r="A345" s="22">
        <v>343</v>
      </c>
      <c r="B345" s="23" t="s">
        <v>89</v>
      </c>
      <c r="C345" s="39">
        <v>111</v>
      </c>
      <c r="D345" s="39">
        <v>222</v>
      </c>
      <c r="E345" s="23"/>
      <c r="F345" s="32">
        <v>0</v>
      </c>
      <c r="G345" s="39"/>
      <c r="H345" s="39"/>
      <c r="I345" s="31"/>
      <c r="J345" s="31"/>
      <c r="K345" s="31"/>
      <c r="L345" s="31"/>
      <c r="M345" s="31"/>
      <c r="N345" s="40">
        <v>0.15</v>
      </c>
      <c r="O345" s="41">
        <v>0</v>
      </c>
      <c r="P345" s="42" t="s">
        <v>90</v>
      </c>
      <c r="Q345" s="23" t="s">
        <v>91</v>
      </c>
    </row>
    <row r="346" spans="1:17" x14ac:dyDescent="0.3">
      <c r="A346" s="22">
        <v>344</v>
      </c>
      <c r="B346" s="23" t="s">
        <v>84</v>
      </c>
      <c r="C346" s="39">
        <v>223</v>
      </c>
      <c r="D346" s="39">
        <v>224</v>
      </c>
      <c r="E346" s="23" t="s">
        <v>85</v>
      </c>
      <c r="F346" s="32">
        <v>0</v>
      </c>
      <c r="G346" s="39">
        <v>3</v>
      </c>
      <c r="H346" s="39">
        <v>3</v>
      </c>
      <c r="I346" s="31">
        <v>0</v>
      </c>
      <c r="J346" s="31">
        <v>1</v>
      </c>
      <c r="K346" s="31">
        <v>0</v>
      </c>
      <c r="L346" s="31">
        <v>0</v>
      </c>
      <c r="M346" s="31"/>
      <c r="N346" s="40">
        <v>0.05</v>
      </c>
      <c r="O346" s="41">
        <v>0</v>
      </c>
      <c r="P346" s="42" t="s">
        <v>90</v>
      </c>
      <c r="Q346" s="23" t="s">
        <v>92</v>
      </c>
    </row>
    <row r="347" spans="1:17" x14ac:dyDescent="0.3">
      <c r="A347" s="22">
        <v>345</v>
      </c>
      <c r="B347" s="23" t="s">
        <v>84</v>
      </c>
      <c r="C347" s="39">
        <v>224</v>
      </c>
      <c r="D347" s="39">
        <v>225</v>
      </c>
      <c r="E347" s="23" t="s">
        <v>85</v>
      </c>
      <c r="F347" s="32">
        <v>0</v>
      </c>
      <c r="G347" s="39">
        <v>3</v>
      </c>
      <c r="H347" s="39">
        <v>3</v>
      </c>
      <c r="I347" s="31">
        <v>0</v>
      </c>
      <c r="J347" s="31">
        <v>0</v>
      </c>
      <c r="K347" s="31">
        <v>0</v>
      </c>
      <c r="L347" s="31">
        <v>0</v>
      </c>
      <c r="M347" s="31"/>
      <c r="N347" s="40">
        <v>0.1</v>
      </c>
      <c r="O347" s="41">
        <v>0</v>
      </c>
      <c r="P347" s="42" t="s">
        <v>90</v>
      </c>
      <c r="Q347" s="23" t="s">
        <v>93</v>
      </c>
    </row>
    <row r="348" spans="1:17" x14ac:dyDescent="0.3">
      <c r="A348" s="22">
        <v>346</v>
      </c>
      <c r="B348" s="23" t="s">
        <v>84</v>
      </c>
      <c r="C348" s="39">
        <v>226</v>
      </c>
      <c r="D348" s="39">
        <v>227</v>
      </c>
      <c r="E348" s="23" t="s">
        <v>85</v>
      </c>
      <c r="F348" s="32">
        <v>0</v>
      </c>
      <c r="G348" s="39">
        <v>3</v>
      </c>
      <c r="H348" s="39">
        <v>3</v>
      </c>
      <c r="I348" s="31">
        <v>0</v>
      </c>
      <c r="J348" s="31">
        <v>1</v>
      </c>
      <c r="K348" s="31">
        <v>0</v>
      </c>
      <c r="L348" s="31">
        <v>0</v>
      </c>
      <c r="M348" s="31"/>
      <c r="N348" s="40">
        <v>0.05</v>
      </c>
      <c r="O348" s="41">
        <v>0</v>
      </c>
      <c r="P348" s="42" t="s">
        <v>90</v>
      </c>
      <c r="Q348" s="23" t="s">
        <v>94</v>
      </c>
    </row>
    <row r="349" spans="1:17" x14ac:dyDescent="0.3">
      <c r="A349" s="22">
        <v>347</v>
      </c>
      <c r="B349" s="23" t="s">
        <v>84</v>
      </c>
      <c r="C349" s="39">
        <v>227</v>
      </c>
      <c r="D349" s="39">
        <v>228</v>
      </c>
      <c r="E349" s="23" t="s">
        <v>85</v>
      </c>
      <c r="F349" s="32">
        <v>0</v>
      </c>
      <c r="G349" s="39">
        <v>3</v>
      </c>
      <c r="H349" s="39">
        <v>3</v>
      </c>
      <c r="I349" s="31">
        <v>0</v>
      </c>
      <c r="J349" s="31">
        <v>0</v>
      </c>
      <c r="K349" s="31">
        <v>0</v>
      </c>
      <c r="L349" s="31">
        <v>0</v>
      </c>
      <c r="M349" s="31"/>
      <c r="N349" s="40">
        <v>0.1</v>
      </c>
      <c r="O349" s="41">
        <v>0</v>
      </c>
      <c r="P349" s="42" t="s">
        <v>90</v>
      </c>
      <c r="Q349" s="23" t="s">
        <v>95</v>
      </c>
    </row>
    <row r="350" spans="1:17" x14ac:dyDescent="0.3">
      <c r="A350" s="22">
        <v>348</v>
      </c>
      <c r="B350" s="23" t="s">
        <v>84</v>
      </c>
      <c r="C350" s="39">
        <v>229</v>
      </c>
      <c r="D350" s="39">
        <v>230</v>
      </c>
      <c r="E350" s="23" t="s">
        <v>85</v>
      </c>
      <c r="F350" s="32">
        <v>0</v>
      </c>
      <c r="G350" s="39">
        <v>3</v>
      </c>
      <c r="H350" s="39">
        <v>3</v>
      </c>
      <c r="I350" s="31">
        <v>0</v>
      </c>
      <c r="J350" s="31">
        <v>1</v>
      </c>
      <c r="K350" s="31">
        <v>0</v>
      </c>
      <c r="L350" s="31">
        <v>0</v>
      </c>
      <c r="M350" s="31"/>
      <c r="N350" s="40">
        <v>0.05</v>
      </c>
      <c r="O350" s="41">
        <v>0</v>
      </c>
      <c r="P350" s="42" t="s">
        <v>90</v>
      </c>
      <c r="Q350" s="23" t="s">
        <v>96</v>
      </c>
    </row>
    <row r="351" spans="1:17" x14ac:dyDescent="0.3">
      <c r="A351" s="22">
        <v>349</v>
      </c>
      <c r="B351" s="23" t="s">
        <v>84</v>
      </c>
      <c r="C351" s="39">
        <v>230</v>
      </c>
      <c r="D351" s="39">
        <v>231</v>
      </c>
      <c r="E351" s="23" t="s">
        <v>85</v>
      </c>
      <c r="F351" s="32">
        <v>0</v>
      </c>
      <c r="G351" s="39">
        <v>3</v>
      </c>
      <c r="H351" s="39">
        <v>3</v>
      </c>
      <c r="I351" s="31">
        <v>0</v>
      </c>
      <c r="J351" s="31">
        <v>0</v>
      </c>
      <c r="K351" s="31">
        <v>0</v>
      </c>
      <c r="L351" s="31">
        <v>0</v>
      </c>
      <c r="M351" s="31"/>
      <c r="N351" s="40">
        <v>0.1</v>
      </c>
      <c r="O351" s="41">
        <v>0</v>
      </c>
      <c r="P351" s="42" t="s">
        <v>90</v>
      </c>
      <c r="Q351" s="23" t="s">
        <v>97</v>
      </c>
    </row>
    <row r="352" spans="1:17" x14ac:dyDescent="0.3">
      <c r="A352" s="22">
        <v>350</v>
      </c>
      <c r="B352" s="23" t="s">
        <v>84</v>
      </c>
      <c r="C352" s="39">
        <v>232</v>
      </c>
      <c r="D352" s="39">
        <v>233</v>
      </c>
      <c r="E352" s="23" t="s">
        <v>85</v>
      </c>
      <c r="F352" s="32">
        <v>0</v>
      </c>
      <c r="G352" s="39">
        <v>3</v>
      </c>
      <c r="H352" s="39">
        <v>3</v>
      </c>
      <c r="I352" s="31">
        <v>0</v>
      </c>
      <c r="J352" s="31">
        <v>1</v>
      </c>
      <c r="K352" s="31">
        <v>0</v>
      </c>
      <c r="L352" s="31">
        <v>0</v>
      </c>
      <c r="M352" s="31"/>
      <c r="N352" s="40">
        <v>0.05</v>
      </c>
      <c r="O352" s="41">
        <v>0</v>
      </c>
      <c r="P352" s="42" t="s">
        <v>90</v>
      </c>
      <c r="Q352" s="23" t="s">
        <v>98</v>
      </c>
    </row>
    <row r="353" spans="1:17" x14ac:dyDescent="0.3">
      <c r="A353" s="22">
        <v>351</v>
      </c>
      <c r="B353" s="23" t="s">
        <v>84</v>
      </c>
      <c r="C353" s="39">
        <v>233</v>
      </c>
      <c r="D353" s="39">
        <v>234</v>
      </c>
      <c r="E353" s="23" t="s">
        <v>85</v>
      </c>
      <c r="F353" s="32">
        <v>0</v>
      </c>
      <c r="G353" s="39">
        <v>3</v>
      </c>
      <c r="H353" s="39">
        <v>3</v>
      </c>
      <c r="I353" s="31">
        <v>0</v>
      </c>
      <c r="J353" s="31">
        <v>0</v>
      </c>
      <c r="K353" s="31">
        <v>0</v>
      </c>
      <c r="L353" s="31">
        <v>0</v>
      </c>
      <c r="M353" s="31"/>
      <c r="N353" s="40">
        <v>0.1</v>
      </c>
      <c r="O353" s="41">
        <v>0</v>
      </c>
      <c r="P353" s="42" t="s">
        <v>90</v>
      </c>
      <c r="Q353" s="23" t="s">
        <v>99</v>
      </c>
    </row>
    <row r="354" spans="1:17" x14ac:dyDescent="0.3">
      <c r="A354" s="22">
        <v>352</v>
      </c>
      <c r="B354" s="23" t="s">
        <v>84</v>
      </c>
      <c r="C354" s="39">
        <v>235</v>
      </c>
      <c r="D354" s="39">
        <v>236</v>
      </c>
      <c r="E354" s="23" t="s">
        <v>85</v>
      </c>
      <c r="F354" s="32">
        <v>0</v>
      </c>
      <c r="G354" s="39">
        <v>3</v>
      </c>
      <c r="H354" s="39">
        <v>3</v>
      </c>
      <c r="I354" s="31">
        <v>0</v>
      </c>
      <c r="J354" s="31">
        <v>1</v>
      </c>
      <c r="K354" s="31">
        <v>0</v>
      </c>
      <c r="L354" s="31">
        <v>0</v>
      </c>
      <c r="M354" s="31"/>
      <c r="N354" s="40">
        <v>0.05</v>
      </c>
      <c r="O354" s="41">
        <v>0</v>
      </c>
      <c r="P354" s="42" t="s">
        <v>90</v>
      </c>
      <c r="Q354" s="23" t="s">
        <v>100</v>
      </c>
    </row>
    <row r="355" spans="1:17" x14ac:dyDescent="0.3">
      <c r="A355" s="22">
        <v>353</v>
      </c>
      <c r="B355" s="23" t="s">
        <v>84</v>
      </c>
      <c r="C355" s="39">
        <v>236</v>
      </c>
      <c r="D355" s="39">
        <v>237</v>
      </c>
      <c r="E355" s="23" t="s">
        <v>85</v>
      </c>
      <c r="F355" s="32">
        <v>0</v>
      </c>
      <c r="G355" s="39">
        <v>3</v>
      </c>
      <c r="H355" s="39">
        <v>3</v>
      </c>
      <c r="I355" s="31">
        <v>0</v>
      </c>
      <c r="J355" s="31">
        <v>0</v>
      </c>
      <c r="K355" s="31">
        <v>0</v>
      </c>
      <c r="L355" s="31">
        <v>0</v>
      </c>
      <c r="M355" s="31"/>
      <c r="N355" s="40">
        <v>0.1</v>
      </c>
      <c r="O355" s="41">
        <v>0</v>
      </c>
      <c r="P355" s="42" t="s">
        <v>90</v>
      </c>
      <c r="Q355" s="23" t="s">
        <v>101</v>
      </c>
    </row>
    <row r="356" spans="1:17" x14ac:dyDescent="0.3">
      <c r="A356" s="22">
        <v>354</v>
      </c>
      <c r="B356" s="23" t="s">
        <v>84</v>
      </c>
      <c r="C356" s="39">
        <v>238</v>
      </c>
      <c r="D356" s="39">
        <v>239</v>
      </c>
      <c r="E356" s="23" t="s">
        <v>85</v>
      </c>
      <c r="F356" s="32">
        <v>0</v>
      </c>
      <c r="G356" s="39">
        <v>3</v>
      </c>
      <c r="H356" s="39">
        <v>3</v>
      </c>
      <c r="I356" s="31">
        <v>0</v>
      </c>
      <c r="J356" s="31">
        <v>1</v>
      </c>
      <c r="K356" s="31">
        <v>0</v>
      </c>
      <c r="L356" s="31">
        <v>0</v>
      </c>
      <c r="M356" s="31"/>
      <c r="N356" s="40">
        <v>0.05</v>
      </c>
      <c r="O356" s="41">
        <v>0</v>
      </c>
      <c r="P356" s="42" t="s">
        <v>90</v>
      </c>
      <c r="Q356" s="23" t="s">
        <v>102</v>
      </c>
    </row>
    <row r="357" spans="1:17" x14ac:dyDescent="0.3">
      <c r="A357" s="22">
        <v>355</v>
      </c>
      <c r="B357" s="23" t="s">
        <v>84</v>
      </c>
      <c r="C357" s="39">
        <v>239</v>
      </c>
      <c r="D357" s="39">
        <v>240</v>
      </c>
      <c r="E357" s="23" t="s">
        <v>85</v>
      </c>
      <c r="F357" s="32">
        <v>0</v>
      </c>
      <c r="G357" s="39">
        <v>3</v>
      </c>
      <c r="H357" s="39">
        <v>3</v>
      </c>
      <c r="I357" s="31">
        <v>0</v>
      </c>
      <c r="J357" s="31">
        <v>0</v>
      </c>
      <c r="K357" s="31">
        <v>0</v>
      </c>
      <c r="L357" s="31">
        <v>0</v>
      </c>
      <c r="M357" s="31"/>
      <c r="N357" s="40">
        <v>0.1</v>
      </c>
      <c r="O357" s="41">
        <v>0</v>
      </c>
      <c r="P357" s="42" t="s">
        <v>90</v>
      </c>
      <c r="Q357" s="23" t="s">
        <v>103</v>
      </c>
    </row>
  </sheetData>
  <mergeCells count="4">
    <mergeCell ref="C1:D1"/>
    <mergeCell ref="E1:F1"/>
    <mergeCell ref="G1:H1"/>
    <mergeCell ref="I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Parameter Eingabe &amp; Belastungen</vt:lpstr>
      <vt:lpstr>Parameter Langzeitverhalten</vt:lpstr>
      <vt:lpstr>Bemessung der Kerve</vt:lpstr>
      <vt:lpstr>Mindestbewehrung Beton</vt:lpstr>
      <vt:lpstr>Formel-Parameter</vt:lpstr>
      <vt:lpstr>Schnittgrößen an den Kerven</vt:lpstr>
      <vt:lpstr>Schnittgrößen im Beton</vt:lpstr>
      <vt:lpstr>Daten</vt:lpstr>
      <vt:lpstr>1.7 Stäbe</vt:lpstr>
      <vt:lpstr>LK1 - 4.1 Stäbe - Schnittgrößen</vt:lpstr>
      <vt:lpstr>LK2 - 4.1 Stäbe - Schnittgrößen</vt:lpstr>
      <vt:lpstr>LK3 - 4.1 Stäbe - Schnittgrößen</vt:lpstr>
      <vt:lpstr>LK6 - 4.1 Stäbe - Schnittgrößen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Röhl</dc:creator>
  <cp:lastModifiedBy>Marius Röhl</cp:lastModifiedBy>
  <cp:lastPrinted>2020-12-03T15:41:56Z</cp:lastPrinted>
  <dcterms:created xsi:type="dcterms:W3CDTF">2020-11-16T08:12:22Z</dcterms:created>
  <dcterms:modified xsi:type="dcterms:W3CDTF">2021-02-22T16:06:46Z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rache">
    <vt:lpwstr>DEU</vt:lpwstr>
  </property>
</Properties>
</file>